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activeTab="7"/>
  </bookViews>
  <sheets>
    <sheet name="Доходы" sheetId="2" r:id="rId1"/>
    <sheet name="Расходы" sheetId="3" r:id="rId2"/>
    <sheet name="Источники" sheetId="4" r:id="rId3"/>
    <sheet name="КонсТабл" sheetId="5" r:id="rId4"/>
    <sheet name="в руб." sheetId="6" r:id="rId5"/>
    <sheet name="тыс. руб." sheetId="9" r:id="rId6"/>
    <sheet name="Проверка" sheetId="10" r:id="rId7"/>
    <sheet name="На подпись" sheetId="11" r:id="rId8"/>
  </sheets>
  <definedNames>
    <definedName name="_xlnm._FilterDatabase" localSheetId="4" hidden="1">'в руб.'!$A$567:$E$1538</definedName>
    <definedName name="_xlnm._FilterDatabase" localSheetId="7" hidden="1">'На подпись'!$A$567:$E$1538</definedName>
    <definedName name="_xlnm._FilterDatabase" localSheetId="5" hidden="1">'тыс. руб.'!$A$567:$E$1538</definedName>
    <definedName name="_xlnm.Print_Titles" localSheetId="4">'в руб.'!$7:$9</definedName>
    <definedName name="_xlnm.Print_Titles" localSheetId="0">Доходы!$13:$15</definedName>
    <definedName name="_xlnm.Print_Titles" localSheetId="2">Источники!$1:$6</definedName>
    <definedName name="_xlnm.Print_Titles" localSheetId="7">'На подпись'!$7:$9</definedName>
    <definedName name="_xlnm.Print_Titles" localSheetId="1">Расходы!$1:$6</definedName>
    <definedName name="_xlnm.Print_Titles" localSheetId="5">'тыс. руб.'!$7:$9</definedName>
  </definedNames>
  <calcPr calcId="145621"/>
</workbook>
</file>

<file path=xl/calcChain.xml><?xml version="1.0" encoding="utf-8"?>
<calcChain xmlns="http://schemas.openxmlformats.org/spreadsheetml/2006/main">
  <c r="C1009" i="11" l="1"/>
  <c r="C1009" i="9"/>
  <c r="D1581" i="11" l="1"/>
  <c r="C1581" i="11"/>
  <c r="D1580" i="11"/>
  <c r="C1580" i="11"/>
  <c r="D1579" i="11"/>
  <c r="C1579" i="11"/>
  <c r="D1578" i="11"/>
  <c r="C1578" i="11"/>
  <c r="D1577" i="11"/>
  <c r="C1577" i="11"/>
  <c r="D1576" i="11"/>
  <c r="C1576" i="11"/>
  <c r="D1575" i="11"/>
  <c r="C1575" i="11"/>
  <c r="D1574" i="11"/>
  <c r="C1574" i="11"/>
  <c r="D1573" i="11"/>
  <c r="C1573" i="11"/>
  <c r="D1572" i="11"/>
  <c r="C1572" i="11"/>
  <c r="D1571" i="11"/>
  <c r="C1571" i="11"/>
  <c r="D1570" i="11"/>
  <c r="C1570" i="11"/>
  <c r="D1567" i="11"/>
  <c r="E1567" i="11" s="1"/>
  <c r="C1567" i="11"/>
  <c r="D1566" i="11"/>
  <c r="E1566" i="11" s="1"/>
  <c r="C1566" i="11"/>
  <c r="D1565" i="11"/>
  <c r="E1565" i="11" s="1"/>
  <c r="C1565" i="11"/>
  <c r="D1564" i="11"/>
  <c r="E1564" i="11" s="1"/>
  <c r="C1564" i="11"/>
  <c r="D1563" i="11"/>
  <c r="C1563" i="11"/>
  <c r="E1562" i="11"/>
  <c r="D1562" i="11"/>
  <c r="C1562" i="11"/>
  <c r="D1561" i="11"/>
  <c r="D1560" i="11"/>
  <c r="C1559" i="11"/>
  <c r="C1558" i="11"/>
  <c r="D1557" i="11"/>
  <c r="C1557" i="11"/>
  <c r="D1556" i="11"/>
  <c r="C1556" i="11"/>
  <c r="D1555" i="11"/>
  <c r="C1555" i="11"/>
  <c r="D1554" i="11"/>
  <c r="C1554" i="11"/>
  <c r="D1553" i="11"/>
  <c r="C1553" i="11"/>
  <c r="D1552" i="11"/>
  <c r="C1552" i="11"/>
  <c r="C1551" i="11"/>
  <c r="C1550" i="11"/>
  <c r="D1549" i="11"/>
  <c r="C1549" i="11"/>
  <c r="C1548" i="11"/>
  <c r="C1547" i="11"/>
  <c r="C1546" i="11"/>
  <c r="D1544" i="11"/>
  <c r="C1544" i="11"/>
  <c r="D1542" i="11"/>
  <c r="C1542" i="11"/>
  <c r="D1540" i="11"/>
  <c r="C1540" i="11"/>
  <c r="E1538" i="11"/>
  <c r="D1538" i="11"/>
  <c r="C1538" i="11"/>
  <c r="E1537" i="11"/>
  <c r="D1537" i="11"/>
  <c r="C1537" i="11"/>
  <c r="D1536" i="11"/>
  <c r="E1536" i="11" s="1"/>
  <c r="C1536" i="11"/>
  <c r="D1535" i="11"/>
  <c r="E1535" i="11" s="1"/>
  <c r="C1535" i="11"/>
  <c r="E1534" i="11"/>
  <c r="D1534" i="11"/>
  <c r="C1534" i="11"/>
  <c r="E1533" i="11"/>
  <c r="D1533" i="11"/>
  <c r="C1533" i="11"/>
  <c r="D1532" i="11"/>
  <c r="E1532" i="11" s="1"/>
  <c r="C1532" i="11"/>
  <c r="D1531" i="11"/>
  <c r="C1531" i="11"/>
  <c r="E1530" i="11"/>
  <c r="D1530" i="11"/>
  <c r="C1530" i="11"/>
  <c r="E1529" i="11"/>
  <c r="D1529" i="11"/>
  <c r="C1529" i="11"/>
  <c r="D1528" i="11"/>
  <c r="E1528" i="11" s="1"/>
  <c r="C1528" i="11"/>
  <c r="D1527" i="11"/>
  <c r="E1527" i="11" s="1"/>
  <c r="C1527" i="11"/>
  <c r="E1526" i="11"/>
  <c r="D1526" i="11"/>
  <c r="C1526" i="11"/>
  <c r="E1525" i="11"/>
  <c r="D1525" i="11"/>
  <c r="C1525" i="11"/>
  <c r="D1524" i="11"/>
  <c r="E1524" i="11" s="1"/>
  <c r="C1524" i="11"/>
  <c r="D1523" i="11"/>
  <c r="C1523" i="11"/>
  <c r="E1522" i="11"/>
  <c r="D1522" i="11"/>
  <c r="C1522" i="11"/>
  <c r="E1521" i="11"/>
  <c r="D1521" i="11"/>
  <c r="C1521" i="11"/>
  <c r="D1520" i="11"/>
  <c r="E1520" i="11" s="1"/>
  <c r="C1520" i="11"/>
  <c r="D1519" i="11"/>
  <c r="E1519" i="11" s="1"/>
  <c r="C1519" i="11"/>
  <c r="E1518" i="11"/>
  <c r="D1518" i="11"/>
  <c r="C1518" i="11"/>
  <c r="E1517" i="11"/>
  <c r="D1517" i="11"/>
  <c r="C1517" i="11"/>
  <c r="D1516" i="11"/>
  <c r="E1516" i="11" s="1"/>
  <c r="C1516" i="11"/>
  <c r="D1515" i="11"/>
  <c r="C1515" i="11"/>
  <c r="E1514" i="11"/>
  <c r="D1514" i="11"/>
  <c r="C1514" i="11"/>
  <c r="E1513" i="11"/>
  <c r="D1513" i="11"/>
  <c r="C1513" i="11"/>
  <c r="D1512" i="11"/>
  <c r="E1512" i="11" s="1"/>
  <c r="C1512" i="11"/>
  <c r="D1511" i="11"/>
  <c r="E1511" i="11" s="1"/>
  <c r="C1511" i="11"/>
  <c r="E1510" i="11"/>
  <c r="D1510" i="11"/>
  <c r="C1510" i="11"/>
  <c r="E1509" i="11"/>
  <c r="D1509" i="11"/>
  <c r="C1509" i="11"/>
  <c r="D1508" i="11"/>
  <c r="E1508" i="11" s="1"/>
  <c r="C1508" i="11"/>
  <c r="D1507" i="11"/>
  <c r="C1507" i="11"/>
  <c r="E1506" i="11"/>
  <c r="D1506" i="11"/>
  <c r="C1506" i="11"/>
  <c r="E1505" i="11"/>
  <c r="D1505" i="11"/>
  <c r="C1505" i="11"/>
  <c r="D1504" i="11"/>
  <c r="E1504" i="11" s="1"/>
  <c r="C1504" i="11"/>
  <c r="D1503" i="11"/>
  <c r="E1503" i="11" s="1"/>
  <c r="C1503" i="11"/>
  <c r="E1502" i="11"/>
  <c r="D1502" i="11"/>
  <c r="C1502" i="11"/>
  <c r="E1501" i="11"/>
  <c r="D1501" i="11"/>
  <c r="C1501" i="11"/>
  <c r="D1500" i="11"/>
  <c r="E1500" i="11" s="1"/>
  <c r="C1500" i="11"/>
  <c r="D1499" i="11"/>
  <c r="C1499" i="11"/>
  <c r="E1498" i="11"/>
  <c r="D1498" i="11"/>
  <c r="C1498" i="11"/>
  <c r="E1497" i="11"/>
  <c r="D1497" i="11"/>
  <c r="C1497" i="11"/>
  <c r="D1496" i="11"/>
  <c r="E1496" i="11" s="1"/>
  <c r="C1496" i="11"/>
  <c r="D1495" i="11"/>
  <c r="E1495" i="11" s="1"/>
  <c r="C1495" i="11"/>
  <c r="E1494" i="11"/>
  <c r="D1494" i="11"/>
  <c r="C1494" i="11"/>
  <c r="E1493" i="11"/>
  <c r="D1493" i="11"/>
  <c r="C1493" i="11"/>
  <c r="D1492" i="11"/>
  <c r="E1492" i="11" s="1"/>
  <c r="C1492" i="11"/>
  <c r="D1491" i="11"/>
  <c r="C1491" i="11"/>
  <c r="E1490" i="11"/>
  <c r="D1490" i="11"/>
  <c r="C1490" i="11"/>
  <c r="E1489" i="11"/>
  <c r="D1489" i="11"/>
  <c r="C1489" i="11"/>
  <c r="D1488" i="11"/>
  <c r="E1488" i="11" s="1"/>
  <c r="C1488" i="11"/>
  <c r="D1487" i="11"/>
  <c r="E1487" i="11" s="1"/>
  <c r="C1487" i="11"/>
  <c r="E1486" i="11"/>
  <c r="D1486" i="11"/>
  <c r="C1486" i="11"/>
  <c r="C1485" i="11"/>
  <c r="C1484" i="11"/>
  <c r="C1483" i="11"/>
  <c r="D1482" i="11"/>
  <c r="E1482" i="11" s="1"/>
  <c r="C1482" i="11"/>
  <c r="D1481" i="11"/>
  <c r="C1481" i="11"/>
  <c r="E1480" i="11"/>
  <c r="D1480" i="11"/>
  <c r="C1480" i="11"/>
  <c r="E1479" i="11"/>
  <c r="D1479" i="11"/>
  <c r="C1479" i="11"/>
  <c r="D1478" i="11"/>
  <c r="E1478" i="11" s="1"/>
  <c r="C1478" i="11"/>
  <c r="D1477" i="11"/>
  <c r="E1477" i="11" s="1"/>
  <c r="C1477" i="11"/>
  <c r="E1476" i="11"/>
  <c r="D1476" i="11"/>
  <c r="C1476" i="11"/>
  <c r="E1475" i="11"/>
  <c r="D1475" i="11"/>
  <c r="C1475" i="11"/>
  <c r="D1474" i="11"/>
  <c r="E1474" i="11" s="1"/>
  <c r="C1474" i="11"/>
  <c r="D1473" i="11"/>
  <c r="C1473" i="11"/>
  <c r="D1472" i="11"/>
  <c r="C1472" i="11"/>
  <c r="E1472" i="11" s="1"/>
  <c r="E1471" i="11"/>
  <c r="D1471" i="11"/>
  <c r="C1471" i="11"/>
  <c r="D1470" i="11"/>
  <c r="E1470" i="11" s="1"/>
  <c r="C1470" i="11"/>
  <c r="D1469" i="11"/>
  <c r="C1469" i="11"/>
  <c r="E1468" i="11"/>
  <c r="D1468" i="11"/>
  <c r="C1468" i="11"/>
  <c r="E1467" i="11"/>
  <c r="D1467" i="11"/>
  <c r="C1467" i="11"/>
  <c r="D1466" i="11"/>
  <c r="E1466" i="11" s="1"/>
  <c r="C1466" i="11"/>
  <c r="D1465" i="11"/>
  <c r="E1465" i="11" s="1"/>
  <c r="C1465" i="11"/>
  <c r="C1464" i="11"/>
  <c r="D1463" i="11"/>
  <c r="E1463" i="11" s="1"/>
  <c r="C1463" i="11"/>
  <c r="E1462" i="11"/>
  <c r="D1462" i="11"/>
  <c r="C1462" i="11"/>
  <c r="E1461" i="11"/>
  <c r="D1461" i="11"/>
  <c r="C1461" i="11"/>
  <c r="D1460" i="11"/>
  <c r="E1460" i="11" s="1"/>
  <c r="C1460" i="11"/>
  <c r="C1459" i="11"/>
  <c r="D1458" i="11"/>
  <c r="E1458" i="11" s="1"/>
  <c r="C1458" i="11"/>
  <c r="D1457" i="11"/>
  <c r="E1457" i="11" s="1"/>
  <c r="C1457" i="11"/>
  <c r="E1456" i="11"/>
  <c r="D1456" i="11"/>
  <c r="C1456" i="11"/>
  <c r="E1455" i="11"/>
  <c r="D1455" i="11"/>
  <c r="C1455" i="11"/>
  <c r="D1454" i="11"/>
  <c r="E1454" i="11" s="1"/>
  <c r="C1454" i="11"/>
  <c r="D1453" i="11"/>
  <c r="C1453" i="11"/>
  <c r="E1452" i="11"/>
  <c r="D1452" i="11"/>
  <c r="C1452" i="11"/>
  <c r="E1451" i="11"/>
  <c r="D1451" i="11"/>
  <c r="C1451" i="11"/>
  <c r="D1450" i="11"/>
  <c r="E1450" i="11" s="1"/>
  <c r="C1450" i="11"/>
  <c r="D1449" i="11"/>
  <c r="E1449" i="11" s="1"/>
  <c r="C1449" i="11"/>
  <c r="E1448" i="11"/>
  <c r="D1448" i="11"/>
  <c r="C1448" i="11"/>
  <c r="E1447" i="11"/>
  <c r="D1447" i="11"/>
  <c r="C1447" i="11"/>
  <c r="D1446" i="11"/>
  <c r="E1446" i="11" s="1"/>
  <c r="C1446" i="11"/>
  <c r="D1445" i="11"/>
  <c r="C1445" i="11"/>
  <c r="C1444" i="11"/>
  <c r="C1443" i="11"/>
  <c r="D1442" i="11"/>
  <c r="E1442" i="11" s="1"/>
  <c r="C1442" i="11"/>
  <c r="D1441" i="11"/>
  <c r="E1441" i="11" s="1"/>
  <c r="C1441" i="11"/>
  <c r="E1440" i="11"/>
  <c r="D1440" i="11"/>
  <c r="C1440" i="11"/>
  <c r="E1439" i="11"/>
  <c r="D1439" i="11"/>
  <c r="C1439" i="11"/>
  <c r="D1438" i="11"/>
  <c r="E1438" i="11" s="1"/>
  <c r="C1438" i="11"/>
  <c r="D1437" i="11"/>
  <c r="C1437" i="11"/>
  <c r="E1436" i="11"/>
  <c r="D1436" i="11"/>
  <c r="C1436" i="11"/>
  <c r="E1435" i="11"/>
  <c r="D1435" i="11"/>
  <c r="C1435" i="11"/>
  <c r="D1434" i="11"/>
  <c r="E1434" i="11" s="1"/>
  <c r="C1434" i="11"/>
  <c r="D1433" i="11"/>
  <c r="E1433" i="11" s="1"/>
  <c r="C1433" i="11"/>
  <c r="E1432" i="11"/>
  <c r="D1432" i="11"/>
  <c r="C1432" i="11"/>
  <c r="E1431" i="11"/>
  <c r="D1431" i="11"/>
  <c r="C1431" i="11"/>
  <c r="D1430" i="11"/>
  <c r="E1430" i="11" s="1"/>
  <c r="C1430" i="11"/>
  <c r="D1429" i="11"/>
  <c r="C1429" i="11"/>
  <c r="E1428" i="11"/>
  <c r="D1428" i="11"/>
  <c r="C1428" i="11"/>
  <c r="E1427" i="11"/>
  <c r="D1427" i="11"/>
  <c r="C1427" i="11"/>
  <c r="D1426" i="11"/>
  <c r="E1426" i="11" s="1"/>
  <c r="C1426" i="11"/>
  <c r="D1425" i="11"/>
  <c r="E1425" i="11" s="1"/>
  <c r="C1425" i="11"/>
  <c r="E1424" i="11"/>
  <c r="D1424" i="11"/>
  <c r="C1424" i="11"/>
  <c r="E1423" i="11"/>
  <c r="D1423" i="11"/>
  <c r="C1423" i="11"/>
  <c r="D1422" i="11"/>
  <c r="E1422" i="11" s="1"/>
  <c r="C1422" i="11"/>
  <c r="D1421" i="11"/>
  <c r="C1421" i="11"/>
  <c r="E1420" i="11"/>
  <c r="D1420" i="11"/>
  <c r="C1420" i="11"/>
  <c r="E1419" i="11"/>
  <c r="D1419" i="11"/>
  <c r="C1419" i="11"/>
  <c r="C1418" i="11"/>
  <c r="C1417" i="11"/>
  <c r="D1416" i="11"/>
  <c r="C1416" i="11"/>
  <c r="E1416" i="11" s="1"/>
  <c r="E1415" i="11"/>
  <c r="D1415" i="11"/>
  <c r="C1415" i="11"/>
  <c r="D1414" i="11"/>
  <c r="E1414" i="11" s="1"/>
  <c r="C1414" i="11"/>
  <c r="D1413" i="11"/>
  <c r="E1413" i="11" s="1"/>
  <c r="C1413" i="11"/>
  <c r="D1412" i="11"/>
  <c r="C1412" i="11"/>
  <c r="E1412" i="11" s="1"/>
  <c r="E1411" i="11"/>
  <c r="D1411" i="11"/>
  <c r="C1411" i="11"/>
  <c r="D1410" i="11"/>
  <c r="E1410" i="11" s="1"/>
  <c r="C1410" i="11"/>
  <c r="D1409" i="11"/>
  <c r="E1409" i="11" s="1"/>
  <c r="C1409" i="11"/>
  <c r="D1408" i="11"/>
  <c r="C1408" i="11"/>
  <c r="E1408" i="11" s="1"/>
  <c r="E1407" i="11"/>
  <c r="D1407" i="11"/>
  <c r="C1407" i="11"/>
  <c r="D1406" i="11"/>
  <c r="E1406" i="11" s="1"/>
  <c r="C1406" i="11"/>
  <c r="D1405" i="11"/>
  <c r="C1405" i="11"/>
  <c r="D1404" i="11"/>
  <c r="C1404" i="11"/>
  <c r="E1404" i="11" s="1"/>
  <c r="E1403" i="11"/>
  <c r="D1403" i="11"/>
  <c r="C1403" i="11"/>
  <c r="D1402" i="11"/>
  <c r="E1402" i="11" s="1"/>
  <c r="C1402" i="11"/>
  <c r="D1401" i="11"/>
  <c r="C1401" i="11"/>
  <c r="D1400" i="11"/>
  <c r="C1400" i="11"/>
  <c r="E1400" i="11" s="1"/>
  <c r="E1399" i="11"/>
  <c r="D1399" i="11"/>
  <c r="C1399" i="11"/>
  <c r="D1398" i="11"/>
  <c r="E1398" i="11" s="1"/>
  <c r="C1398" i="11"/>
  <c r="D1397" i="11"/>
  <c r="E1397" i="11" s="1"/>
  <c r="C1397" i="11"/>
  <c r="D1396" i="11"/>
  <c r="C1396" i="11"/>
  <c r="E1396" i="11" s="1"/>
  <c r="E1395" i="11"/>
  <c r="D1395" i="11"/>
  <c r="C1395" i="11"/>
  <c r="D1394" i="11"/>
  <c r="E1394" i="11" s="1"/>
  <c r="C1394" i="11"/>
  <c r="D1393" i="11"/>
  <c r="E1393" i="11" s="1"/>
  <c r="C1393" i="11"/>
  <c r="D1392" i="11"/>
  <c r="C1392" i="11"/>
  <c r="E1392" i="11" s="1"/>
  <c r="E1391" i="11"/>
  <c r="D1391" i="11"/>
  <c r="C1391" i="11"/>
  <c r="D1390" i="11"/>
  <c r="E1390" i="11" s="1"/>
  <c r="C1390" i="11"/>
  <c r="D1389" i="11"/>
  <c r="C1389" i="11"/>
  <c r="D1388" i="11"/>
  <c r="C1388" i="11"/>
  <c r="E1388" i="11" s="1"/>
  <c r="E1387" i="11"/>
  <c r="D1387" i="11"/>
  <c r="C1387" i="11"/>
  <c r="D1386" i="11"/>
  <c r="E1386" i="11" s="1"/>
  <c r="C1386" i="11"/>
  <c r="D1385" i="11"/>
  <c r="C1385" i="11"/>
  <c r="D1384" i="11"/>
  <c r="C1384" i="11"/>
  <c r="E1384" i="11" s="1"/>
  <c r="E1383" i="11"/>
  <c r="D1383" i="11"/>
  <c r="C1383" i="11"/>
  <c r="D1382" i="11"/>
  <c r="E1382" i="11" s="1"/>
  <c r="C1382" i="11"/>
  <c r="D1381" i="11"/>
  <c r="E1381" i="11" s="1"/>
  <c r="C1381" i="11"/>
  <c r="D1380" i="11"/>
  <c r="C1380" i="11"/>
  <c r="E1380" i="11" s="1"/>
  <c r="E1379" i="11"/>
  <c r="D1379" i="11"/>
  <c r="C1379" i="11"/>
  <c r="D1378" i="11"/>
  <c r="E1378" i="11" s="1"/>
  <c r="C1378" i="11"/>
  <c r="D1377" i="11"/>
  <c r="E1377" i="11" s="1"/>
  <c r="C1377" i="11"/>
  <c r="D1376" i="11"/>
  <c r="C1376" i="11"/>
  <c r="E1376" i="11" s="1"/>
  <c r="E1375" i="11"/>
  <c r="D1375" i="11"/>
  <c r="C1375" i="11"/>
  <c r="D1374" i="11"/>
  <c r="E1374" i="11" s="1"/>
  <c r="C1374" i="11"/>
  <c r="D1373" i="11"/>
  <c r="C1373" i="11"/>
  <c r="D1372" i="11"/>
  <c r="C1372" i="11"/>
  <c r="E1372" i="11" s="1"/>
  <c r="E1371" i="11"/>
  <c r="D1371" i="11"/>
  <c r="C1371" i="11"/>
  <c r="D1370" i="11"/>
  <c r="E1370" i="11" s="1"/>
  <c r="C1370" i="11"/>
  <c r="D1369" i="11"/>
  <c r="C1369" i="11"/>
  <c r="D1368" i="11"/>
  <c r="C1368" i="11"/>
  <c r="E1368" i="11" s="1"/>
  <c r="E1367" i="11"/>
  <c r="D1367" i="11"/>
  <c r="C1367" i="11"/>
  <c r="D1366" i="11"/>
  <c r="E1366" i="11" s="1"/>
  <c r="C1366" i="11"/>
  <c r="D1365" i="11"/>
  <c r="E1365" i="11" s="1"/>
  <c r="C1365" i="11"/>
  <c r="D1364" i="11"/>
  <c r="C1364" i="11"/>
  <c r="E1364" i="11" s="1"/>
  <c r="E1363" i="11"/>
  <c r="D1363" i="11"/>
  <c r="C1363" i="11"/>
  <c r="D1362" i="11"/>
  <c r="E1362" i="11" s="1"/>
  <c r="C1362" i="11"/>
  <c r="D1361" i="11"/>
  <c r="E1361" i="11" s="1"/>
  <c r="C1361" i="11"/>
  <c r="D1360" i="11"/>
  <c r="C1360" i="11"/>
  <c r="E1360" i="11" s="1"/>
  <c r="E1359" i="11"/>
  <c r="D1359" i="11"/>
  <c r="C1359" i="11"/>
  <c r="D1358" i="11"/>
  <c r="E1358" i="11" s="1"/>
  <c r="C1358" i="11"/>
  <c r="D1357" i="11"/>
  <c r="C1357" i="11"/>
  <c r="D1356" i="11"/>
  <c r="C1356" i="11"/>
  <c r="E1356" i="11" s="1"/>
  <c r="E1355" i="11"/>
  <c r="D1355" i="11"/>
  <c r="C1355" i="11"/>
  <c r="D1354" i="11"/>
  <c r="E1354" i="11" s="1"/>
  <c r="C1354" i="11"/>
  <c r="D1353" i="11"/>
  <c r="C1353" i="11"/>
  <c r="D1352" i="11"/>
  <c r="C1352" i="11"/>
  <c r="E1352" i="11" s="1"/>
  <c r="E1351" i="11"/>
  <c r="D1351" i="11"/>
  <c r="C1351" i="11"/>
  <c r="D1350" i="11"/>
  <c r="E1350" i="11" s="1"/>
  <c r="C1350" i="11"/>
  <c r="D1349" i="11"/>
  <c r="E1349" i="11" s="1"/>
  <c r="C1349" i="11"/>
  <c r="D1348" i="11"/>
  <c r="C1348" i="11"/>
  <c r="E1348" i="11" s="1"/>
  <c r="E1347" i="11"/>
  <c r="D1347" i="11"/>
  <c r="C1347" i="11"/>
  <c r="D1346" i="11"/>
  <c r="E1346" i="11" s="1"/>
  <c r="C1346" i="11"/>
  <c r="D1345" i="11"/>
  <c r="E1345" i="11" s="1"/>
  <c r="C1345" i="11"/>
  <c r="D1344" i="11"/>
  <c r="C1344" i="11"/>
  <c r="E1344" i="11" s="1"/>
  <c r="E1343" i="11"/>
  <c r="D1343" i="11"/>
  <c r="C1343" i="11"/>
  <c r="D1342" i="11"/>
  <c r="E1342" i="11" s="1"/>
  <c r="C1342" i="11"/>
  <c r="D1341" i="11"/>
  <c r="C1341" i="11"/>
  <c r="D1340" i="11"/>
  <c r="C1340" i="11"/>
  <c r="E1340" i="11" s="1"/>
  <c r="E1339" i="11"/>
  <c r="D1339" i="11"/>
  <c r="C1339" i="11"/>
  <c r="D1338" i="11"/>
  <c r="E1338" i="11" s="1"/>
  <c r="C1338" i="11"/>
  <c r="D1337" i="11"/>
  <c r="C1337" i="11"/>
  <c r="D1336" i="11"/>
  <c r="C1336" i="11"/>
  <c r="E1336" i="11" s="1"/>
  <c r="E1335" i="11"/>
  <c r="D1335" i="11"/>
  <c r="C1335" i="11"/>
  <c r="D1334" i="11"/>
  <c r="E1334" i="11" s="1"/>
  <c r="C1334" i="11"/>
  <c r="D1333" i="11"/>
  <c r="E1333" i="11" s="1"/>
  <c r="C1333" i="11"/>
  <c r="D1332" i="11"/>
  <c r="C1332" i="11"/>
  <c r="E1332" i="11" s="1"/>
  <c r="E1331" i="11"/>
  <c r="D1331" i="11"/>
  <c r="C1331" i="11"/>
  <c r="D1330" i="11"/>
  <c r="E1330" i="11" s="1"/>
  <c r="C1330" i="11"/>
  <c r="D1329" i="11"/>
  <c r="E1329" i="11" s="1"/>
  <c r="C1329" i="11"/>
  <c r="D1328" i="11"/>
  <c r="C1328" i="11"/>
  <c r="E1328" i="11" s="1"/>
  <c r="E1327" i="11"/>
  <c r="D1327" i="11"/>
  <c r="C1327" i="11"/>
  <c r="D1326" i="11"/>
  <c r="E1326" i="11" s="1"/>
  <c r="C1326" i="11"/>
  <c r="D1325" i="11"/>
  <c r="C1325" i="11"/>
  <c r="D1324" i="11"/>
  <c r="C1324" i="11"/>
  <c r="E1324" i="11" s="1"/>
  <c r="E1323" i="11"/>
  <c r="D1323" i="11"/>
  <c r="C1323" i="11"/>
  <c r="D1322" i="11"/>
  <c r="E1322" i="11" s="1"/>
  <c r="C1322" i="11"/>
  <c r="D1321" i="11"/>
  <c r="C1321" i="11"/>
  <c r="D1320" i="11"/>
  <c r="C1320" i="11"/>
  <c r="E1320" i="11" s="1"/>
  <c r="E1319" i="11"/>
  <c r="D1319" i="11"/>
  <c r="C1319" i="11"/>
  <c r="D1318" i="11"/>
  <c r="E1318" i="11" s="1"/>
  <c r="C1318" i="11"/>
  <c r="D1317" i="11"/>
  <c r="E1317" i="11" s="1"/>
  <c r="C1317" i="11"/>
  <c r="D1316" i="11"/>
  <c r="C1316" i="11"/>
  <c r="E1316" i="11" s="1"/>
  <c r="E1315" i="11"/>
  <c r="D1315" i="11"/>
  <c r="C1315" i="11"/>
  <c r="D1314" i="11"/>
  <c r="E1314" i="11" s="1"/>
  <c r="C1314" i="11"/>
  <c r="D1313" i="11"/>
  <c r="E1313" i="11" s="1"/>
  <c r="C1313" i="11"/>
  <c r="D1312" i="11"/>
  <c r="C1312" i="11"/>
  <c r="E1312" i="11" s="1"/>
  <c r="E1311" i="11"/>
  <c r="D1311" i="11"/>
  <c r="C1311" i="11"/>
  <c r="D1310" i="11"/>
  <c r="E1310" i="11" s="1"/>
  <c r="C1310" i="11"/>
  <c r="D1309" i="11"/>
  <c r="C1309" i="11"/>
  <c r="D1308" i="11"/>
  <c r="C1308" i="11"/>
  <c r="E1308" i="11" s="1"/>
  <c r="E1307" i="11"/>
  <c r="D1307" i="11"/>
  <c r="C1307" i="11"/>
  <c r="D1306" i="11"/>
  <c r="E1306" i="11" s="1"/>
  <c r="C1306" i="11"/>
  <c r="D1305" i="11"/>
  <c r="C1305" i="11"/>
  <c r="D1304" i="11"/>
  <c r="C1304" i="11"/>
  <c r="E1304" i="11" s="1"/>
  <c r="E1303" i="11"/>
  <c r="D1303" i="11"/>
  <c r="C1303" i="11"/>
  <c r="D1302" i="11"/>
  <c r="E1302" i="11" s="1"/>
  <c r="C1302" i="11"/>
  <c r="D1301" i="11"/>
  <c r="E1301" i="11" s="1"/>
  <c r="C1301" i="11"/>
  <c r="D1300" i="11"/>
  <c r="C1300" i="11"/>
  <c r="E1300" i="11" s="1"/>
  <c r="E1299" i="11"/>
  <c r="D1299" i="11"/>
  <c r="C1299" i="11"/>
  <c r="D1298" i="11"/>
  <c r="E1298" i="11" s="1"/>
  <c r="C1298" i="11"/>
  <c r="D1297" i="11"/>
  <c r="E1297" i="11" s="1"/>
  <c r="C1297" i="11"/>
  <c r="D1296" i="11"/>
  <c r="C1296" i="11"/>
  <c r="E1296" i="11" s="1"/>
  <c r="E1295" i="11"/>
  <c r="D1295" i="11"/>
  <c r="C1295" i="11"/>
  <c r="D1294" i="11"/>
  <c r="E1294" i="11" s="1"/>
  <c r="C1294" i="11"/>
  <c r="D1293" i="11"/>
  <c r="C1293" i="11"/>
  <c r="D1292" i="11"/>
  <c r="C1292" i="11"/>
  <c r="E1292" i="11" s="1"/>
  <c r="E1291" i="11"/>
  <c r="D1291" i="11"/>
  <c r="C1291" i="11"/>
  <c r="D1290" i="11"/>
  <c r="E1290" i="11" s="1"/>
  <c r="C1290" i="11"/>
  <c r="D1289" i="11"/>
  <c r="C1289" i="11"/>
  <c r="D1288" i="11"/>
  <c r="C1288" i="11"/>
  <c r="E1288" i="11" s="1"/>
  <c r="E1287" i="11"/>
  <c r="D1287" i="11"/>
  <c r="C1287" i="11"/>
  <c r="D1286" i="11"/>
  <c r="E1286" i="11" s="1"/>
  <c r="C1286" i="11"/>
  <c r="D1285" i="11"/>
  <c r="E1285" i="11" s="1"/>
  <c r="C1285" i="11"/>
  <c r="D1284" i="11"/>
  <c r="C1284" i="11"/>
  <c r="E1284" i="11" s="1"/>
  <c r="E1283" i="11"/>
  <c r="D1283" i="11"/>
  <c r="C1283" i="11"/>
  <c r="D1282" i="11"/>
  <c r="E1282" i="11" s="1"/>
  <c r="C1282" i="11"/>
  <c r="D1281" i="11"/>
  <c r="E1281" i="11" s="1"/>
  <c r="C1281" i="11"/>
  <c r="D1280" i="11"/>
  <c r="C1280" i="11"/>
  <c r="E1280" i="11" s="1"/>
  <c r="E1279" i="11"/>
  <c r="D1279" i="11"/>
  <c r="C1279" i="11"/>
  <c r="D1278" i="11"/>
  <c r="E1278" i="11" s="1"/>
  <c r="C1278" i="11"/>
  <c r="D1277" i="11"/>
  <c r="C1277" i="11"/>
  <c r="D1276" i="11"/>
  <c r="C1276" i="11"/>
  <c r="E1276" i="11" s="1"/>
  <c r="E1275" i="11"/>
  <c r="D1275" i="11"/>
  <c r="C1275" i="11"/>
  <c r="D1274" i="11"/>
  <c r="C1274" i="11"/>
  <c r="E1274" i="11" s="1"/>
  <c r="D1273" i="11"/>
  <c r="E1273" i="11" s="1"/>
  <c r="C1273" i="11"/>
  <c r="D1272" i="11"/>
  <c r="C1272" i="11"/>
  <c r="E1272" i="11" s="1"/>
  <c r="E1271" i="11"/>
  <c r="D1271" i="11"/>
  <c r="C1271" i="11"/>
  <c r="E1270" i="11"/>
  <c r="D1270" i="11"/>
  <c r="C1270" i="11"/>
  <c r="D1269" i="11"/>
  <c r="C1269" i="11"/>
  <c r="D1268" i="11"/>
  <c r="C1268" i="11"/>
  <c r="E1268" i="11" s="1"/>
  <c r="E1267" i="11"/>
  <c r="D1267" i="11"/>
  <c r="C1267" i="11"/>
  <c r="D1266" i="11"/>
  <c r="E1266" i="11" s="1"/>
  <c r="C1266" i="11"/>
  <c r="D1265" i="11"/>
  <c r="C1265" i="11"/>
  <c r="E1264" i="11"/>
  <c r="D1264" i="11"/>
  <c r="C1264" i="11"/>
  <c r="D1263" i="11"/>
  <c r="E1263" i="11" s="1"/>
  <c r="C1263" i="11"/>
  <c r="D1262" i="11"/>
  <c r="E1262" i="11" s="1"/>
  <c r="C1262" i="11"/>
  <c r="D1261" i="11"/>
  <c r="E1261" i="11" s="1"/>
  <c r="C1261" i="11"/>
  <c r="E1260" i="11"/>
  <c r="D1260" i="11"/>
  <c r="C1260" i="11"/>
  <c r="D1259" i="11"/>
  <c r="E1259" i="11" s="1"/>
  <c r="C1259" i="11"/>
  <c r="D1258" i="11"/>
  <c r="C1258" i="11"/>
  <c r="E1258" i="11" s="1"/>
  <c r="D1257" i="11"/>
  <c r="E1257" i="11" s="1"/>
  <c r="C1257" i="11"/>
  <c r="D1256" i="11"/>
  <c r="C1256" i="11"/>
  <c r="E1256" i="11" s="1"/>
  <c r="E1255" i="11"/>
  <c r="D1255" i="11"/>
  <c r="C1255" i="11"/>
  <c r="E1254" i="11"/>
  <c r="D1254" i="11"/>
  <c r="C1254" i="11"/>
  <c r="D1253" i="11"/>
  <c r="C1253" i="11"/>
  <c r="D1252" i="11"/>
  <c r="C1252" i="11"/>
  <c r="E1252" i="11" s="1"/>
  <c r="E1251" i="11"/>
  <c r="D1251" i="11"/>
  <c r="C1251" i="11"/>
  <c r="D1250" i="11"/>
  <c r="E1250" i="11" s="1"/>
  <c r="C1250" i="11"/>
  <c r="D1249" i="11"/>
  <c r="C1249" i="11"/>
  <c r="E1248" i="11"/>
  <c r="D1248" i="11"/>
  <c r="C1248" i="11"/>
  <c r="D1247" i="11"/>
  <c r="E1247" i="11" s="1"/>
  <c r="C1247" i="11"/>
  <c r="D1246" i="11"/>
  <c r="C1246" i="11"/>
  <c r="C1245" i="11"/>
  <c r="C1244" i="11"/>
  <c r="C1243" i="11"/>
  <c r="E1242" i="11"/>
  <c r="D1242" i="11"/>
  <c r="C1242" i="11"/>
  <c r="D1241" i="11"/>
  <c r="E1241" i="11" s="1"/>
  <c r="C1241" i="11"/>
  <c r="D1240" i="11"/>
  <c r="E1240" i="11" s="1"/>
  <c r="C1240" i="11"/>
  <c r="D1239" i="11"/>
  <c r="E1239" i="11" s="1"/>
  <c r="C1239" i="11"/>
  <c r="E1238" i="11"/>
  <c r="D1238" i="11"/>
  <c r="C1238" i="11"/>
  <c r="D1237" i="11"/>
  <c r="E1237" i="11" s="1"/>
  <c r="C1237" i="11"/>
  <c r="D1236" i="11"/>
  <c r="C1236" i="11"/>
  <c r="E1236" i="11" s="1"/>
  <c r="D1235" i="11"/>
  <c r="E1235" i="11" s="1"/>
  <c r="C1235" i="11"/>
  <c r="D1234" i="11"/>
  <c r="C1234" i="11"/>
  <c r="E1234" i="11" s="1"/>
  <c r="E1233" i="11"/>
  <c r="D1233" i="11"/>
  <c r="C1233" i="11"/>
  <c r="E1232" i="11"/>
  <c r="D1232" i="11"/>
  <c r="C1232" i="11"/>
  <c r="D1231" i="11"/>
  <c r="C1231" i="11"/>
  <c r="D1230" i="11"/>
  <c r="C1230" i="11"/>
  <c r="E1230" i="11" s="1"/>
  <c r="E1229" i="11"/>
  <c r="D1229" i="11"/>
  <c r="C1229" i="11"/>
  <c r="D1228" i="11"/>
  <c r="E1228" i="11" s="1"/>
  <c r="C1228" i="11"/>
  <c r="D1227" i="11"/>
  <c r="C1227" i="11"/>
  <c r="E1226" i="11"/>
  <c r="D1226" i="11"/>
  <c r="C1226" i="11"/>
  <c r="D1225" i="11"/>
  <c r="E1225" i="11" s="1"/>
  <c r="C1225" i="11"/>
  <c r="D1224" i="11"/>
  <c r="E1224" i="11" s="1"/>
  <c r="C1224" i="11"/>
  <c r="D1223" i="11"/>
  <c r="E1223" i="11" s="1"/>
  <c r="C1223" i="11"/>
  <c r="E1222" i="11"/>
  <c r="D1222" i="11"/>
  <c r="C1222" i="11"/>
  <c r="D1221" i="11"/>
  <c r="E1221" i="11" s="1"/>
  <c r="C1221" i="11"/>
  <c r="D1220" i="11"/>
  <c r="C1220" i="11"/>
  <c r="E1220" i="11" s="1"/>
  <c r="D1219" i="11"/>
  <c r="E1219" i="11" s="1"/>
  <c r="C1219" i="11"/>
  <c r="D1218" i="11"/>
  <c r="C1218" i="11"/>
  <c r="E1218" i="11" s="1"/>
  <c r="E1217" i="11"/>
  <c r="D1217" i="11"/>
  <c r="C1217" i="11"/>
  <c r="E1216" i="11"/>
  <c r="D1216" i="11"/>
  <c r="C1216" i="11"/>
  <c r="D1215" i="11"/>
  <c r="C1215" i="11"/>
  <c r="D1214" i="11"/>
  <c r="C1214" i="11"/>
  <c r="E1214" i="11" s="1"/>
  <c r="E1213" i="11"/>
  <c r="D1213" i="11"/>
  <c r="C1213" i="11"/>
  <c r="D1212" i="11"/>
  <c r="E1212" i="11" s="1"/>
  <c r="C1212" i="11"/>
  <c r="C1211" i="11"/>
  <c r="C1210" i="11"/>
  <c r="E1209" i="11"/>
  <c r="D1209" i="11"/>
  <c r="C1209" i="11"/>
  <c r="D1208" i="11"/>
  <c r="E1208" i="11" s="1"/>
  <c r="C1208" i="11"/>
  <c r="D1207" i="11"/>
  <c r="C1207" i="11"/>
  <c r="E1206" i="11"/>
  <c r="D1206" i="11"/>
  <c r="C1206" i="11"/>
  <c r="D1205" i="11"/>
  <c r="E1205" i="11" s="1"/>
  <c r="C1205" i="11"/>
  <c r="D1204" i="11"/>
  <c r="E1204" i="11" s="1"/>
  <c r="C1204" i="11"/>
  <c r="D1203" i="11"/>
  <c r="E1203" i="11" s="1"/>
  <c r="C1203" i="11"/>
  <c r="E1202" i="11"/>
  <c r="D1202" i="11"/>
  <c r="C1202" i="11"/>
  <c r="D1201" i="11"/>
  <c r="E1201" i="11" s="1"/>
  <c r="C1201" i="11"/>
  <c r="C1200" i="11"/>
  <c r="D1199" i="11"/>
  <c r="E1199" i="11" s="1"/>
  <c r="C1199" i="11"/>
  <c r="D1198" i="11"/>
  <c r="C1198" i="11"/>
  <c r="E1198" i="11" s="1"/>
  <c r="D1197" i="11"/>
  <c r="E1197" i="11" s="1"/>
  <c r="C1197" i="11"/>
  <c r="D1196" i="11"/>
  <c r="C1196" i="11"/>
  <c r="E1196" i="11" s="1"/>
  <c r="E1195" i="11"/>
  <c r="D1195" i="11"/>
  <c r="C1195" i="11"/>
  <c r="E1194" i="11"/>
  <c r="D1194" i="11"/>
  <c r="C1194" i="11"/>
  <c r="D1193" i="11"/>
  <c r="C1193" i="11"/>
  <c r="C1192" i="11"/>
  <c r="D1191" i="11"/>
  <c r="C1191" i="11"/>
  <c r="E1190" i="11"/>
  <c r="D1190" i="11"/>
  <c r="C1190" i="11"/>
  <c r="D1189" i="11"/>
  <c r="E1189" i="11" s="1"/>
  <c r="C1189" i="11"/>
  <c r="D1188" i="11"/>
  <c r="C1188" i="11"/>
  <c r="D1187" i="11"/>
  <c r="C1187" i="11"/>
  <c r="E1187" i="11" s="1"/>
  <c r="E1186" i="11"/>
  <c r="D1186" i="11"/>
  <c r="C1186" i="11"/>
  <c r="D1185" i="11"/>
  <c r="E1185" i="11" s="1"/>
  <c r="C1185" i="11"/>
  <c r="D1184" i="11"/>
  <c r="E1184" i="11" s="1"/>
  <c r="C1184" i="11"/>
  <c r="D1183" i="11"/>
  <c r="C1183" i="11"/>
  <c r="E1183" i="11" s="1"/>
  <c r="E1182" i="11"/>
  <c r="D1182" i="11"/>
  <c r="C1182" i="11"/>
  <c r="C1181" i="11"/>
  <c r="C1180" i="11"/>
  <c r="D1179" i="11"/>
  <c r="C1179" i="11"/>
  <c r="E1179" i="11" s="1"/>
  <c r="E1178" i="11"/>
  <c r="D1178" i="11"/>
  <c r="C1178" i="11"/>
  <c r="D1177" i="11"/>
  <c r="E1177" i="11" s="1"/>
  <c r="C1177" i="11"/>
  <c r="C1176" i="11"/>
  <c r="C1175" i="11"/>
  <c r="E1174" i="11"/>
  <c r="D1174" i="11"/>
  <c r="C1174" i="11"/>
  <c r="D1173" i="11"/>
  <c r="E1173" i="11" s="1"/>
  <c r="C1173" i="11"/>
  <c r="D1172" i="11"/>
  <c r="C1172" i="11"/>
  <c r="D1171" i="11"/>
  <c r="C1171" i="11"/>
  <c r="E1171" i="11" s="1"/>
  <c r="E1170" i="11"/>
  <c r="D1170" i="11"/>
  <c r="C1170" i="11"/>
  <c r="D1169" i="11"/>
  <c r="E1169" i="11" s="1"/>
  <c r="C1169" i="11"/>
  <c r="D1168" i="11"/>
  <c r="E1168" i="11" s="1"/>
  <c r="C1168" i="11"/>
  <c r="D1167" i="11"/>
  <c r="C1167" i="11"/>
  <c r="E1167" i="11" s="1"/>
  <c r="E1166" i="11"/>
  <c r="D1166" i="11"/>
  <c r="C1166" i="11"/>
  <c r="D1165" i="11"/>
  <c r="E1165" i="11" s="1"/>
  <c r="C1165" i="11"/>
  <c r="D1164" i="11"/>
  <c r="E1164" i="11" s="1"/>
  <c r="C1164" i="11"/>
  <c r="D1163" i="11"/>
  <c r="C1163" i="11"/>
  <c r="E1163" i="11" s="1"/>
  <c r="E1162" i="11"/>
  <c r="D1162" i="11"/>
  <c r="C1162" i="11"/>
  <c r="D1161" i="11"/>
  <c r="E1161" i="11" s="1"/>
  <c r="C1161" i="11"/>
  <c r="D1160" i="11"/>
  <c r="C1160" i="11"/>
  <c r="D1159" i="11"/>
  <c r="C1159" i="11"/>
  <c r="E1159" i="11" s="1"/>
  <c r="E1158" i="11"/>
  <c r="D1158" i="11"/>
  <c r="C1158" i="11"/>
  <c r="D1157" i="11"/>
  <c r="E1157" i="11" s="1"/>
  <c r="C1157" i="11"/>
  <c r="D1156" i="11"/>
  <c r="C1156" i="11"/>
  <c r="D1155" i="11"/>
  <c r="C1155" i="11"/>
  <c r="E1155" i="11" s="1"/>
  <c r="E1154" i="11"/>
  <c r="D1154" i="11"/>
  <c r="C1154" i="11"/>
  <c r="D1153" i="11"/>
  <c r="E1153" i="11" s="1"/>
  <c r="C1153" i="11"/>
  <c r="D1152" i="11"/>
  <c r="E1152" i="11" s="1"/>
  <c r="C1152" i="11"/>
  <c r="D1151" i="11"/>
  <c r="C1151" i="11"/>
  <c r="E1151" i="11" s="1"/>
  <c r="E1150" i="11"/>
  <c r="D1150" i="11"/>
  <c r="C1150" i="11"/>
  <c r="D1149" i="11"/>
  <c r="E1149" i="11" s="1"/>
  <c r="C1149" i="11"/>
  <c r="D1148" i="11"/>
  <c r="E1148" i="11" s="1"/>
  <c r="C1148" i="11"/>
  <c r="C1147" i="11"/>
  <c r="C1146" i="11"/>
  <c r="D1145" i="11"/>
  <c r="E1145" i="11" s="1"/>
  <c r="C1145" i="11"/>
  <c r="D1144" i="11"/>
  <c r="C1144" i="11"/>
  <c r="D1143" i="11"/>
  <c r="C1143" i="11"/>
  <c r="E1143" i="11" s="1"/>
  <c r="E1142" i="11"/>
  <c r="D1142" i="11"/>
  <c r="C1142" i="11"/>
  <c r="D1141" i="11"/>
  <c r="E1141" i="11" s="1"/>
  <c r="C1141" i="11"/>
  <c r="D1140" i="11"/>
  <c r="E1140" i="11" s="1"/>
  <c r="C1140" i="11"/>
  <c r="D1139" i="11"/>
  <c r="C1139" i="11"/>
  <c r="E1139" i="11" s="1"/>
  <c r="C1138" i="11"/>
  <c r="D1137" i="11"/>
  <c r="C1137" i="11"/>
  <c r="E1137" i="11" s="1"/>
  <c r="E1136" i="11"/>
  <c r="D1136" i="11"/>
  <c r="C1136" i="11"/>
  <c r="D1135" i="11"/>
  <c r="E1135" i="11" s="1"/>
  <c r="C1135" i="11"/>
  <c r="C1134" i="11"/>
  <c r="C1133" i="11"/>
  <c r="E1132" i="11"/>
  <c r="D1132" i="11"/>
  <c r="C1132" i="11"/>
  <c r="D1131" i="11"/>
  <c r="E1131" i="11" s="1"/>
  <c r="C1131" i="11"/>
  <c r="D1130" i="11"/>
  <c r="C1130" i="11"/>
  <c r="D1129" i="11"/>
  <c r="C1129" i="11"/>
  <c r="E1129" i="11" s="1"/>
  <c r="E1128" i="11"/>
  <c r="D1128" i="11"/>
  <c r="C1128" i="11"/>
  <c r="D1127" i="11"/>
  <c r="E1127" i="11" s="1"/>
  <c r="C1127" i="11"/>
  <c r="D1126" i="11"/>
  <c r="E1126" i="11" s="1"/>
  <c r="C1126" i="11"/>
  <c r="D1125" i="11"/>
  <c r="C1125" i="11"/>
  <c r="E1125" i="11" s="1"/>
  <c r="E1124" i="11"/>
  <c r="D1124" i="11"/>
  <c r="C1124" i="11"/>
  <c r="D1123" i="11"/>
  <c r="E1123" i="11" s="1"/>
  <c r="C1123" i="11"/>
  <c r="D1122" i="11"/>
  <c r="E1122" i="11" s="1"/>
  <c r="C1122" i="11"/>
  <c r="D1121" i="11"/>
  <c r="C1121" i="11"/>
  <c r="E1121" i="11" s="1"/>
  <c r="E1120" i="11"/>
  <c r="D1120" i="11"/>
  <c r="C1120" i="11"/>
  <c r="D1119" i="11"/>
  <c r="E1119" i="11" s="1"/>
  <c r="C1119" i="11"/>
  <c r="D1118" i="11"/>
  <c r="C1118" i="11"/>
  <c r="C1117" i="11"/>
  <c r="C1116" i="11"/>
  <c r="D1115" i="11"/>
  <c r="E1115" i="11" s="1"/>
  <c r="C1115" i="11"/>
  <c r="D1114" i="11"/>
  <c r="E1114" i="11" s="1"/>
  <c r="C1114" i="11"/>
  <c r="D1113" i="11"/>
  <c r="C1113" i="11"/>
  <c r="E1113" i="11" s="1"/>
  <c r="E1112" i="11"/>
  <c r="D1112" i="11"/>
  <c r="C1112" i="11"/>
  <c r="D1111" i="11"/>
  <c r="E1111" i="11" s="1"/>
  <c r="C1111" i="11"/>
  <c r="D1110" i="11"/>
  <c r="E1110" i="11" s="1"/>
  <c r="C1110" i="11"/>
  <c r="D1109" i="11"/>
  <c r="C1109" i="11"/>
  <c r="E1109" i="11" s="1"/>
  <c r="C1108" i="11"/>
  <c r="C1107" i="11"/>
  <c r="C1106" i="11"/>
  <c r="D1105" i="11"/>
  <c r="E1105" i="11" s="1"/>
  <c r="C1105" i="11"/>
  <c r="C1104" i="11"/>
  <c r="C1103" i="11"/>
  <c r="E1102" i="11"/>
  <c r="D1102" i="11"/>
  <c r="C1102" i="11"/>
  <c r="D1101" i="11"/>
  <c r="E1101" i="11" s="1"/>
  <c r="C1101" i="11"/>
  <c r="D1100" i="11"/>
  <c r="E1100" i="11" s="1"/>
  <c r="C1100" i="11"/>
  <c r="D1099" i="11"/>
  <c r="C1099" i="11"/>
  <c r="E1099" i="11" s="1"/>
  <c r="E1098" i="11"/>
  <c r="D1098" i="11"/>
  <c r="C1098" i="11"/>
  <c r="D1097" i="11"/>
  <c r="E1097" i="11" s="1"/>
  <c r="C1097" i="11"/>
  <c r="D1096" i="11"/>
  <c r="C1096" i="11"/>
  <c r="D1095" i="11"/>
  <c r="C1095" i="11"/>
  <c r="E1095" i="11" s="1"/>
  <c r="E1094" i="11"/>
  <c r="D1094" i="11"/>
  <c r="C1094" i="11"/>
  <c r="D1093" i="11"/>
  <c r="E1093" i="11" s="1"/>
  <c r="C1093" i="11"/>
  <c r="D1092" i="11"/>
  <c r="C1092" i="11"/>
  <c r="D1091" i="11"/>
  <c r="C1091" i="11"/>
  <c r="E1091" i="11" s="1"/>
  <c r="E1090" i="11"/>
  <c r="D1090" i="11"/>
  <c r="C1090" i="11"/>
  <c r="D1089" i="11"/>
  <c r="E1089" i="11" s="1"/>
  <c r="C1089" i="11"/>
  <c r="D1088" i="11"/>
  <c r="E1088" i="11" s="1"/>
  <c r="C1088" i="11"/>
  <c r="D1087" i="11"/>
  <c r="C1087" i="11"/>
  <c r="E1087" i="11" s="1"/>
  <c r="E1086" i="11"/>
  <c r="D1086" i="11"/>
  <c r="C1086" i="11"/>
  <c r="D1085" i="11"/>
  <c r="E1085" i="11" s="1"/>
  <c r="C1085" i="11"/>
  <c r="D1084" i="11"/>
  <c r="E1084" i="11" s="1"/>
  <c r="C1084" i="11"/>
  <c r="D1083" i="11"/>
  <c r="C1083" i="11"/>
  <c r="E1083" i="11" s="1"/>
  <c r="E1082" i="11"/>
  <c r="D1082" i="11"/>
  <c r="C1082" i="11"/>
  <c r="D1081" i="11"/>
  <c r="E1081" i="11" s="1"/>
  <c r="C1081" i="11"/>
  <c r="D1080" i="11"/>
  <c r="C1080" i="11"/>
  <c r="D1079" i="11"/>
  <c r="C1079" i="11"/>
  <c r="E1079" i="11" s="1"/>
  <c r="E1078" i="11"/>
  <c r="D1078" i="11"/>
  <c r="C1078" i="11"/>
  <c r="D1077" i="11"/>
  <c r="E1077" i="11" s="1"/>
  <c r="C1077" i="11"/>
  <c r="D1076" i="11"/>
  <c r="C1076" i="11"/>
  <c r="D1075" i="11"/>
  <c r="C1075" i="11"/>
  <c r="E1075" i="11" s="1"/>
  <c r="E1074" i="11"/>
  <c r="D1074" i="11"/>
  <c r="C1074" i="11"/>
  <c r="C1073" i="11"/>
  <c r="C1072" i="11"/>
  <c r="D1071" i="11"/>
  <c r="C1071" i="11"/>
  <c r="E1071" i="11" s="1"/>
  <c r="E1070" i="11"/>
  <c r="D1070" i="11"/>
  <c r="C1070" i="11"/>
  <c r="D1069" i="11"/>
  <c r="E1069" i="11" s="1"/>
  <c r="C1069" i="11"/>
  <c r="D1068" i="11"/>
  <c r="C1068" i="11"/>
  <c r="D1067" i="11"/>
  <c r="C1067" i="11"/>
  <c r="E1067" i="11" s="1"/>
  <c r="E1066" i="11"/>
  <c r="D1066" i="11"/>
  <c r="C1066" i="11"/>
  <c r="D1065" i="11"/>
  <c r="E1065" i="11" s="1"/>
  <c r="C1065" i="11"/>
  <c r="D1064" i="11"/>
  <c r="E1064" i="11" s="1"/>
  <c r="C1064" i="11"/>
  <c r="D1063" i="11"/>
  <c r="C1063" i="11"/>
  <c r="E1063" i="11" s="1"/>
  <c r="E1062" i="11"/>
  <c r="D1062" i="11"/>
  <c r="C1062" i="11"/>
  <c r="D1061" i="11"/>
  <c r="E1061" i="11" s="1"/>
  <c r="C1061" i="11"/>
  <c r="C1060" i="11"/>
  <c r="D1059" i="11"/>
  <c r="E1059" i="11" s="1"/>
  <c r="C1059" i="11"/>
  <c r="D1058" i="11"/>
  <c r="E1058" i="11" s="1"/>
  <c r="C1058" i="11"/>
  <c r="D1057" i="11"/>
  <c r="C1057" i="11"/>
  <c r="E1057" i="11" s="1"/>
  <c r="E1056" i="11"/>
  <c r="D1056" i="11"/>
  <c r="C1056" i="11"/>
  <c r="D1055" i="11"/>
  <c r="E1055" i="11" s="1"/>
  <c r="C1055" i="11"/>
  <c r="D1054" i="11"/>
  <c r="E1054" i="11" s="1"/>
  <c r="C1054" i="11"/>
  <c r="D1053" i="11"/>
  <c r="C1053" i="11"/>
  <c r="E1053" i="11" s="1"/>
  <c r="E1052" i="11"/>
  <c r="D1052" i="11"/>
  <c r="C1052" i="11"/>
  <c r="D1051" i="11"/>
  <c r="E1051" i="11" s="1"/>
  <c r="C1051" i="11"/>
  <c r="D1050" i="11"/>
  <c r="C1050" i="11"/>
  <c r="D1049" i="11"/>
  <c r="C1049" i="11"/>
  <c r="E1049" i="11" s="1"/>
  <c r="E1048" i="11"/>
  <c r="D1048" i="11"/>
  <c r="C1048" i="11"/>
  <c r="D1047" i="11"/>
  <c r="E1047" i="11" s="1"/>
  <c r="C1047" i="11"/>
  <c r="D1046" i="11"/>
  <c r="C1046" i="11"/>
  <c r="D1045" i="11"/>
  <c r="C1045" i="11"/>
  <c r="E1045" i="11" s="1"/>
  <c r="E1044" i="11"/>
  <c r="D1044" i="11"/>
  <c r="C1044" i="11"/>
  <c r="C1043" i="11"/>
  <c r="C1042" i="11"/>
  <c r="C1041" i="11"/>
  <c r="D1040" i="11"/>
  <c r="E1040" i="11" s="1"/>
  <c r="C1040" i="11"/>
  <c r="D1039" i="11"/>
  <c r="C1039" i="11"/>
  <c r="E1039" i="11" s="1"/>
  <c r="E1038" i="11"/>
  <c r="D1038" i="11"/>
  <c r="C1038" i="11"/>
  <c r="D1037" i="11"/>
  <c r="E1037" i="11" s="1"/>
  <c r="C1037" i="11"/>
  <c r="D1036" i="11"/>
  <c r="C1036" i="11"/>
  <c r="D1035" i="11"/>
  <c r="C1035" i="11"/>
  <c r="E1035" i="11" s="1"/>
  <c r="E1034" i="11"/>
  <c r="D1034" i="11"/>
  <c r="C1034" i="11"/>
  <c r="D1033" i="11"/>
  <c r="E1033" i="11" s="1"/>
  <c r="C1033" i="11"/>
  <c r="D1032" i="11"/>
  <c r="C1032" i="11"/>
  <c r="D1031" i="11"/>
  <c r="C1031" i="11"/>
  <c r="E1031" i="11" s="1"/>
  <c r="E1030" i="11"/>
  <c r="D1030" i="11"/>
  <c r="C1030" i="11"/>
  <c r="D1029" i="11"/>
  <c r="E1029" i="11" s="1"/>
  <c r="C1029" i="11"/>
  <c r="D1028" i="11"/>
  <c r="E1028" i="11" s="1"/>
  <c r="C1028" i="11"/>
  <c r="D1027" i="11"/>
  <c r="C1027" i="11"/>
  <c r="E1027" i="11" s="1"/>
  <c r="E1026" i="11"/>
  <c r="D1026" i="11"/>
  <c r="C1026" i="11"/>
  <c r="D1025" i="11"/>
  <c r="E1025" i="11" s="1"/>
  <c r="C1025" i="11"/>
  <c r="D1024" i="11"/>
  <c r="E1024" i="11" s="1"/>
  <c r="C1024" i="11"/>
  <c r="D1023" i="11"/>
  <c r="C1023" i="11"/>
  <c r="E1023" i="11" s="1"/>
  <c r="E1022" i="11"/>
  <c r="D1022" i="11"/>
  <c r="C1022" i="11"/>
  <c r="D1021" i="11"/>
  <c r="E1021" i="11" s="1"/>
  <c r="C1021" i="11"/>
  <c r="D1020" i="11"/>
  <c r="C1020" i="11"/>
  <c r="D1019" i="11"/>
  <c r="C1019" i="11"/>
  <c r="E1019" i="11" s="1"/>
  <c r="E1018" i="11"/>
  <c r="D1018" i="11"/>
  <c r="C1018" i="11"/>
  <c r="D1017" i="11"/>
  <c r="E1017" i="11" s="1"/>
  <c r="C1017" i="11"/>
  <c r="D1016" i="11"/>
  <c r="C1016" i="11"/>
  <c r="D1015" i="11"/>
  <c r="C1015" i="11"/>
  <c r="E1015" i="11" s="1"/>
  <c r="E1014" i="11"/>
  <c r="D1014" i="11"/>
  <c r="C1014" i="11"/>
  <c r="D1013" i="11"/>
  <c r="E1013" i="11" s="1"/>
  <c r="C1013" i="11"/>
  <c r="D1012" i="11"/>
  <c r="E1012" i="11" s="1"/>
  <c r="C1012" i="11"/>
  <c r="D1011" i="11"/>
  <c r="C1011" i="11"/>
  <c r="E1011" i="11" s="1"/>
  <c r="E1010" i="11"/>
  <c r="D1010" i="11"/>
  <c r="C1010" i="11"/>
  <c r="D1009" i="11"/>
  <c r="E1009" i="11" s="1"/>
  <c r="D1008" i="11"/>
  <c r="E1008" i="11" s="1"/>
  <c r="C1008" i="11"/>
  <c r="D1007" i="11"/>
  <c r="C1007" i="11"/>
  <c r="E1007" i="11" s="1"/>
  <c r="E1006" i="11"/>
  <c r="D1006" i="11"/>
  <c r="C1006" i="11"/>
  <c r="C1005" i="11"/>
  <c r="C1004" i="11"/>
  <c r="C1003" i="11"/>
  <c r="D1002" i="11"/>
  <c r="C1002" i="11"/>
  <c r="D1001" i="11"/>
  <c r="C1001" i="11"/>
  <c r="E1001" i="11" s="1"/>
  <c r="E1000" i="11"/>
  <c r="D1000" i="11"/>
  <c r="C1000" i="11"/>
  <c r="D999" i="11"/>
  <c r="E999" i="11" s="1"/>
  <c r="C999" i="11"/>
  <c r="D998" i="11"/>
  <c r="E998" i="11" s="1"/>
  <c r="C998" i="11"/>
  <c r="D997" i="11"/>
  <c r="C997" i="11"/>
  <c r="E997" i="11" s="1"/>
  <c r="E996" i="11"/>
  <c r="D996" i="11"/>
  <c r="C996" i="11"/>
  <c r="D995" i="11"/>
  <c r="E995" i="11" s="1"/>
  <c r="C995" i="11"/>
  <c r="D994" i="11"/>
  <c r="E994" i="11" s="1"/>
  <c r="C994" i="11"/>
  <c r="D993" i="11"/>
  <c r="C993" i="11"/>
  <c r="E993" i="11" s="1"/>
  <c r="E992" i="11"/>
  <c r="D992" i="11"/>
  <c r="C992" i="11"/>
  <c r="D991" i="11"/>
  <c r="E991" i="11" s="1"/>
  <c r="C991" i="11"/>
  <c r="D990" i="11"/>
  <c r="C990" i="11"/>
  <c r="D989" i="11"/>
  <c r="C989" i="11"/>
  <c r="E989" i="11" s="1"/>
  <c r="E988" i="11"/>
  <c r="D988" i="11"/>
  <c r="C988" i="11"/>
  <c r="D987" i="11"/>
  <c r="E987" i="11" s="1"/>
  <c r="C987" i="11"/>
  <c r="D986" i="11"/>
  <c r="C986" i="11"/>
  <c r="D985" i="11"/>
  <c r="C985" i="11"/>
  <c r="E985" i="11" s="1"/>
  <c r="E984" i="11"/>
  <c r="D984" i="11"/>
  <c r="C984" i="11"/>
  <c r="D983" i="11"/>
  <c r="E983" i="11" s="1"/>
  <c r="C983" i="11"/>
  <c r="D982" i="11"/>
  <c r="E982" i="11" s="1"/>
  <c r="C982" i="11"/>
  <c r="D981" i="11"/>
  <c r="C981" i="11"/>
  <c r="E981" i="11" s="1"/>
  <c r="E980" i="11"/>
  <c r="D980" i="11"/>
  <c r="C980" i="11"/>
  <c r="D979" i="11"/>
  <c r="E979" i="11" s="1"/>
  <c r="C979" i="11"/>
  <c r="D978" i="11"/>
  <c r="E978" i="11" s="1"/>
  <c r="C978" i="11"/>
  <c r="D977" i="11"/>
  <c r="C977" i="11"/>
  <c r="E977" i="11" s="1"/>
  <c r="E976" i="11"/>
  <c r="D976" i="11"/>
  <c r="C976" i="11"/>
  <c r="D975" i="11"/>
  <c r="E975" i="11" s="1"/>
  <c r="C975" i="11"/>
  <c r="D974" i="11"/>
  <c r="C974" i="11"/>
  <c r="D973" i="11"/>
  <c r="C973" i="11"/>
  <c r="E973" i="11" s="1"/>
  <c r="E972" i="11"/>
  <c r="D972" i="11"/>
  <c r="C972" i="11"/>
  <c r="D971" i="11"/>
  <c r="E971" i="11" s="1"/>
  <c r="C971" i="11"/>
  <c r="D970" i="11"/>
  <c r="C970" i="11"/>
  <c r="D969" i="11"/>
  <c r="C969" i="11"/>
  <c r="E969" i="11" s="1"/>
  <c r="E968" i="11"/>
  <c r="D968" i="11"/>
  <c r="C968" i="11"/>
  <c r="D967" i="11"/>
  <c r="E967" i="11" s="1"/>
  <c r="C967" i="11"/>
  <c r="D966" i="11"/>
  <c r="E966" i="11" s="1"/>
  <c r="C966" i="11"/>
  <c r="D965" i="11"/>
  <c r="C965" i="11"/>
  <c r="E965" i="11" s="1"/>
  <c r="E964" i="11"/>
  <c r="D964" i="11"/>
  <c r="C964" i="11"/>
  <c r="C963" i="11"/>
  <c r="E962" i="11"/>
  <c r="D962" i="11"/>
  <c r="C962" i="11"/>
  <c r="D961" i="11"/>
  <c r="E961" i="11" s="1"/>
  <c r="C961" i="11"/>
  <c r="D960" i="11"/>
  <c r="E960" i="11" s="1"/>
  <c r="C960" i="11"/>
  <c r="D959" i="11"/>
  <c r="C959" i="11"/>
  <c r="E959" i="11" s="1"/>
  <c r="E958" i="11"/>
  <c r="D958" i="11"/>
  <c r="C958" i="11"/>
  <c r="D957" i="11"/>
  <c r="E957" i="11" s="1"/>
  <c r="C957" i="11"/>
  <c r="D956" i="11"/>
  <c r="C956" i="11"/>
  <c r="C955" i="11"/>
  <c r="C954" i="11"/>
  <c r="C953" i="11"/>
  <c r="E952" i="11"/>
  <c r="D952" i="11"/>
  <c r="C952" i="11"/>
  <c r="D951" i="11"/>
  <c r="E951" i="11" s="1"/>
  <c r="C951" i="11"/>
  <c r="D950" i="11"/>
  <c r="E950" i="11" s="1"/>
  <c r="C950" i="11"/>
  <c r="D949" i="11"/>
  <c r="C949" i="11"/>
  <c r="E949" i="11" s="1"/>
  <c r="E948" i="11"/>
  <c r="D948" i="11"/>
  <c r="C948" i="11"/>
  <c r="D947" i="11"/>
  <c r="E947" i="11" s="1"/>
  <c r="C947" i="11"/>
  <c r="D946" i="11"/>
  <c r="E946" i="11" s="1"/>
  <c r="C946" i="11"/>
  <c r="D945" i="11"/>
  <c r="C945" i="11"/>
  <c r="E945" i="11" s="1"/>
  <c r="E944" i="11"/>
  <c r="D944" i="11"/>
  <c r="C944" i="11"/>
  <c r="D943" i="11"/>
  <c r="E943" i="11" s="1"/>
  <c r="C943" i="11"/>
  <c r="D942" i="11"/>
  <c r="C942" i="11"/>
  <c r="D941" i="11"/>
  <c r="C941" i="11"/>
  <c r="E941" i="11" s="1"/>
  <c r="D940" i="11"/>
  <c r="E940" i="11" s="1"/>
  <c r="C940" i="11"/>
  <c r="D939" i="11"/>
  <c r="C939" i="11"/>
  <c r="E939" i="11" s="1"/>
  <c r="D938" i="11"/>
  <c r="E938" i="11" s="1"/>
  <c r="C938" i="11"/>
  <c r="D937" i="11"/>
  <c r="C937" i="11"/>
  <c r="E937" i="11" s="1"/>
  <c r="E936" i="11"/>
  <c r="D936" i="11"/>
  <c r="C936" i="11"/>
  <c r="C935" i="11"/>
  <c r="C934" i="11"/>
  <c r="D933" i="11"/>
  <c r="C933" i="11"/>
  <c r="E933" i="11" s="1"/>
  <c r="E932" i="11"/>
  <c r="D932" i="11"/>
  <c r="C932" i="11"/>
  <c r="E931" i="11"/>
  <c r="D931" i="11"/>
  <c r="C931" i="11"/>
  <c r="D930" i="11"/>
  <c r="C930" i="11"/>
  <c r="D929" i="11"/>
  <c r="C929" i="11"/>
  <c r="E929" i="11" s="1"/>
  <c r="E928" i="11"/>
  <c r="D928" i="11"/>
  <c r="C928" i="11"/>
  <c r="D927" i="11"/>
  <c r="E927" i="11" s="1"/>
  <c r="C927" i="11"/>
  <c r="D926" i="11"/>
  <c r="C926" i="11"/>
  <c r="E925" i="11"/>
  <c r="D925" i="11"/>
  <c r="C925" i="11"/>
  <c r="D924" i="11"/>
  <c r="E924" i="11" s="1"/>
  <c r="C924" i="11"/>
  <c r="C923" i="11"/>
  <c r="C922" i="11"/>
  <c r="C921" i="11"/>
  <c r="C920" i="11"/>
  <c r="D919" i="11"/>
  <c r="C919" i="11"/>
  <c r="D918" i="11"/>
  <c r="E918" i="11" s="1"/>
  <c r="C918" i="11"/>
  <c r="E917" i="11"/>
  <c r="D917" i="11"/>
  <c r="C917" i="11"/>
  <c r="D916" i="11"/>
  <c r="E916" i="11" s="1"/>
  <c r="C916" i="11"/>
  <c r="D915" i="11"/>
  <c r="C915" i="11"/>
  <c r="E915" i="11" s="1"/>
  <c r="D914" i="11"/>
  <c r="E914" i="11" s="1"/>
  <c r="C914" i="11"/>
  <c r="D913" i="11"/>
  <c r="C913" i="11"/>
  <c r="E913" i="11" s="1"/>
  <c r="E912" i="11"/>
  <c r="D912" i="11"/>
  <c r="C912" i="11"/>
  <c r="E911" i="11"/>
  <c r="D911" i="11"/>
  <c r="C911" i="11"/>
  <c r="C910" i="11"/>
  <c r="E909" i="11"/>
  <c r="D909" i="11"/>
  <c r="C909" i="11"/>
  <c r="D908" i="11"/>
  <c r="C908" i="11"/>
  <c r="D907" i="11"/>
  <c r="C907" i="11"/>
  <c r="E907" i="11" s="1"/>
  <c r="E906" i="11"/>
  <c r="D906" i="11"/>
  <c r="C906" i="11"/>
  <c r="D905" i="11"/>
  <c r="E905" i="11" s="1"/>
  <c r="C905" i="11"/>
  <c r="D904" i="11"/>
  <c r="C904" i="11"/>
  <c r="E903" i="11"/>
  <c r="D903" i="11"/>
  <c r="C903" i="11"/>
  <c r="D902" i="11"/>
  <c r="E902" i="11" s="1"/>
  <c r="C902" i="11"/>
  <c r="D901" i="11"/>
  <c r="E901" i="11" s="1"/>
  <c r="C901" i="11"/>
  <c r="D900" i="11"/>
  <c r="E900" i="11" s="1"/>
  <c r="C900" i="11"/>
  <c r="E899" i="11"/>
  <c r="D899" i="11"/>
  <c r="C899" i="11"/>
  <c r="D898" i="11"/>
  <c r="E898" i="11" s="1"/>
  <c r="C898" i="11"/>
  <c r="D897" i="11"/>
  <c r="C897" i="11"/>
  <c r="E897" i="11" s="1"/>
  <c r="D896" i="11"/>
  <c r="E896" i="11" s="1"/>
  <c r="C896" i="11"/>
  <c r="D895" i="11"/>
  <c r="C895" i="11"/>
  <c r="E895" i="11" s="1"/>
  <c r="E894" i="11"/>
  <c r="D894" i="11"/>
  <c r="C894" i="11"/>
  <c r="E893" i="11"/>
  <c r="D893" i="11"/>
  <c r="C893" i="11"/>
  <c r="D892" i="11"/>
  <c r="C892" i="11"/>
  <c r="D891" i="11"/>
  <c r="C891" i="11"/>
  <c r="E891" i="11" s="1"/>
  <c r="E890" i="11"/>
  <c r="D890" i="11"/>
  <c r="C890" i="11"/>
  <c r="D889" i="11"/>
  <c r="E889" i="11" s="1"/>
  <c r="C889" i="11"/>
  <c r="D888" i="11"/>
  <c r="C888" i="11"/>
  <c r="E887" i="11"/>
  <c r="D887" i="11"/>
  <c r="C887" i="11"/>
  <c r="D886" i="11"/>
  <c r="E886" i="11" s="1"/>
  <c r="C886" i="11"/>
  <c r="C885" i="11"/>
  <c r="D884" i="11"/>
  <c r="E884" i="11" s="1"/>
  <c r="C884" i="11"/>
  <c r="D883" i="11"/>
  <c r="E883" i="11" s="1"/>
  <c r="C883" i="11"/>
  <c r="D882" i="11"/>
  <c r="E882" i="11" s="1"/>
  <c r="C882" i="11"/>
  <c r="C881" i="11"/>
  <c r="D880" i="11"/>
  <c r="E880" i="11" s="1"/>
  <c r="C880" i="11"/>
  <c r="D879" i="11"/>
  <c r="C879" i="11"/>
  <c r="E879" i="11" s="1"/>
  <c r="E878" i="11"/>
  <c r="D878" i="11"/>
  <c r="C878" i="11"/>
  <c r="E877" i="11"/>
  <c r="D877" i="11"/>
  <c r="C877" i="11"/>
  <c r="D876" i="11"/>
  <c r="C876" i="11"/>
  <c r="D875" i="11"/>
  <c r="C875" i="11"/>
  <c r="E875" i="11" s="1"/>
  <c r="E874" i="11"/>
  <c r="D874" i="11"/>
  <c r="C874" i="11"/>
  <c r="D873" i="11"/>
  <c r="E873" i="11" s="1"/>
  <c r="C873" i="11"/>
  <c r="D872" i="11"/>
  <c r="C872" i="11"/>
  <c r="E871" i="11"/>
  <c r="D871" i="11"/>
  <c r="C871" i="11"/>
  <c r="D870" i="11"/>
  <c r="E870" i="11" s="1"/>
  <c r="C870" i="11"/>
  <c r="D869" i="11"/>
  <c r="C869" i="11"/>
  <c r="D868" i="11"/>
  <c r="E868" i="11" s="1"/>
  <c r="C868" i="11"/>
  <c r="E867" i="11"/>
  <c r="D867" i="11"/>
  <c r="C867" i="11"/>
  <c r="D866" i="11"/>
  <c r="E866" i="11" s="1"/>
  <c r="C866" i="11"/>
  <c r="D865" i="11"/>
  <c r="C865" i="11"/>
  <c r="E865" i="11" s="1"/>
  <c r="D864" i="11"/>
  <c r="E864" i="11" s="1"/>
  <c r="C864" i="11"/>
  <c r="D863" i="11"/>
  <c r="C863" i="11"/>
  <c r="E863" i="11" s="1"/>
  <c r="E862" i="11"/>
  <c r="D862" i="11"/>
  <c r="C862" i="11"/>
  <c r="C861" i="11"/>
  <c r="E860" i="11"/>
  <c r="D860" i="11"/>
  <c r="C860" i="11"/>
  <c r="C859" i="11"/>
  <c r="E858" i="11"/>
  <c r="D858" i="11"/>
  <c r="C858" i="11"/>
  <c r="E857" i="11"/>
  <c r="D857" i="11"/>
  <c r="C857" i="11"/>
  <c r="D856" i="11"/>
  <c r="C856" i="11"/>
  <c r="D855" i="11"/>
  <c r="C855" i="11"/>
  <c r="E855" i="11" s="1"/>
  <c r="E854" i="11"/>
  <c r="D854" i="11"/>
  <c r="C854" i="11"/>
  <c r="D853" i="11"/>
  <c r="E853" i="11" s="1"/>
  <c r="C853" i="11"/>
  <c r="D852" i="11"/>
  <c r="C852" i="11"/>
  <c r="E851" i="11"/>
  <c r="D851" i="11"/>
  <c r="C851" i="11"/>
  <c r="D850" i="11"/>
  <c r="E850" i="11" s="1"/>
  <c r="C850" i="11"/>
  <c r="D849" i="11"/>
  <c r="E849" i="11" s="1"/>
  <c r="C849" i="11"/>
  <c r="D848" i="11"/>
  <c r="E848" i="11" s="1"/>
  <c r="C848" i="11"/>
  <c r="E847" i="11"/>
  <c r="D847" i="11"/>
  <c r="C847" i="11"/>
  <c r="D846" i="11"/>
  <c r="E846" i="11" s="1"/>
  <c r="C846" i="11"/>
  <c r="D845" i="11"/>
  <c r="C845" i="11"/>
  <c r="E845" i="11" s="1"/>
  <c r="D844" i="11"/>
  <c r="E844" i="11" s="1"/>
  <c r="C844" i="11"/>
  <c r="D843" i="11"/>
  <c r="C843" i="11"/>
  <c r="E843" i="11" s="1"/>
  <c r="C842" i="11"/>
  <c r="D841" i="11"/>
  <c r="C841" i="11"/>
  <c r="E841" i="11" s="1"/>
  <c r="E840" i="11"/>
  <c r="D840" i="11"/>
  <c r="C840" i="11"/>
  <c r="E839" i="11"/>
  <c r="D839" i="11"/>
  <c r="C839" i="11"/>
  <c r="D838" i="11"/>
  <c r="C838" i="11"/>
  <c r="D837" i="11"/>
  <c r="C837" i="11"/>
  <c r="E837" i="11" s="1"/>
  <c r="E836" i="11"/>
  <c r="D836" i="11"/>
  <c r="C836" i="11"/>
  <c r="D835" i="11"/>
  <c r="E835" i="11" s="1"/>
  <c r="C835" i="11"/>
  <c r="D834" i="11"/>
  <c r="C834" i="11"/>
  <c r="E833" i="11"/>
  <c r="D833" i="11"/>
  <c r="C833" i="11"/>
  <c r="D832" i="11"/>
  <c r="E832" i="11" s="1"/>
  <c r="C832" i="11"/>
  <c r="D831" i="11"/>
  <c r="E831" i="11" s="1"/>
  <c r="C831" i="11"/>
  <c r="D830" i="11"/>
  <c r="E830" i="11" s="1"/>
  <c r="C830" i="11"/>
  <c r="E829" i="11"/>
  <c r="D829" i="11"/>
  <c r="C829" i="11"/>
  <c r="D828" i="11"/>
  <c r="E828" i="11" s="1"/>
  <c r="C828" i="11"/>
  <c r="D827" i="11"/>
  <c r="C827" i="11"/>
  <c r="E827" i="11" s="1"/>
  <c r="D826" i="11"/>
  <c r="E826" i="11" s="1"/>
  <c r="C826" i="11"/>
  <c r="D825" i="11"/>
  <c r="C825" i="11"/>
  <c r="E825" i="11" s="1"/>
  <c r="E824" i="11"/>
  <c r="D824" i="11"/>
  <c r="C824" i="11"/>
  <c r="E823" i="11"/>
  <c r="D823" i="11"/>
  <c r="C823" i="11"/>
  <c r="D822" i="11"/>
  <c r="C822" i="11"/>
  <c r="D821" i="11"/>
  <c r="C821" i="11"/>
  <c r="E821" i="11" s="1"/>
  <c r="E820" i="11"/>
  <c r="D820" i="11"/>
  <c r="C820" i="11"/>
  <c r="D819" i="11"/>
  <c r="E819" i="11" s="1"/>
  <c r="C819" i="11"/>
  <c r="D818" i="11"/>
  <c r="C818" i="11"/>
  <c r="C817" i="11"/>
  <c r="C816" i="11"/>
  <c r="D815" i="11"/>
  <c r="C815" i="11"/>
  <c r="D814" i="11"/>
  <c r="E814" i="11" s="1"/>
  <c r="C814" i="11"/>
  <c r="E813" i="11"/>
  <c r="D813" i="11"/>
  <c r="C813" i="11"/>
  <c r="D812" i="11"/>
  <c r="E812" i="11" s="1"/>
  <c r="C812" i="11"/>
  <c r="D811" i="11"/>
  <c r="C811" i="11"/>
  <c r="E811" i="11" s="1"/>
  <c r="D810" i="11"/>
  <c r="E810" i="11" s="1"/>
  <c r="C810" i="11"/>
  <c r="D809" i="11"/>
  <c r="C809" i="11"/>
  <c r="E809" i="11" s="1"/>
  <c r="E808" i="11"/>
  <c r="D808" i="11"/>
  <c r="C808" i="11"/>
  <c r="E807" i="11"/>
  <c r="D807" i="11"/>
  <c r="C807" i="11"/>
  <c r="D806" i="11"/>
  <c r="C806" i="11"/>
  <c r="C805" i="11"/>
  <c r="C804" i="11"/>
  <c r="C803" i="11"/>
  <c r="C802" i="11"/>
  <c r="C801" i="11"/>
  <c r="D800" i="11"/>
  <c r="C800" i="11"/>
  <c r="E799" i="11"/>
  <c r="D799" i="11"/>
  <c r="C799" i="11"/>
  <c r="D798" i="11"/>
  <c r="E798" i="11" s="1"/>
  <c r="C798" i="11"/>
  <c r="D797" i="11"/>
  <c r="E797" i="11" s="1"/>
  <c r="C797" i="11"/>
  <c r="D796" i="11"/>
  <c r="E796" i="11" s="1"/>
  <c r="C796" i="11"/>
  <c r="E795" i="11"/>
  <c r="D795" i="11"/>
  <c r="C795" i="11"/>
  <c r="D794" i="11"/>
  <c r="E794" i="11" s="1"/>
  <c r="C794" i="11"/>
  <c r="D793" i="11"/>
  <c r="C793" i="11"/>
  <c r="E793" i="11" s="1"/>
  <c r="D792" i="11"/>
  <c r="E792" i="11" s="1"/>
  <c r="C792" i="11"/>
  <c r="D791" i="11"/>
  <c r="C791" i="11"/>
  <c r="E791" i="11" s="1"/>
  <c r="E790" i="11"/>
  <c r="D790" i="11"/>
  <c r="C790" i="11"/>
  <c r="E789" i="11"/>
  <c r="D789" i="11"/>
  <c r="C789" i="11"/>
  <c r="D788" i="11"/>
  <c r="E788" i="11" s="1"/>
  <c r="C788" i="11"/>
  <c r="D787" i="11"/>
  <c r="E787" i="11" s="1"/>
  <c r="C787" i="11"/>
  <c r="D786" i="11"/>
  <c r="C786" i="11"/>
  <c r="E786" i="11" s="1"/>
  <c r="E785" i="11"/>
  <c r="D785" i="11"/>
  <c r="C785" i="11"/>
  <c r="D784" i="11"/>
  <c r="E784" i="11" s="1"/>
  <c r="C784" i="11"/>
  <c r="D783" i="11"/>
  <c r="E783" i="11" s="1"/>
  <c r="C783" i="11"/>
  <c r="D782" i="11"/>
  <c r="C782" i="11"/>
  <c r="E782" i="11" s="1"/>
  <c r="E781" i="11"/>
  <c r="D781" i="11"/>
  <c r="C781" i="11"/>
  <c r="D780" i="11"/>
  <c r="E780" i="11" s="1"/>
  <c r="C780" i="11"/>
  <c r="D779" i="11"/>
  <c r="C779" i="11"/>
  <c r="D778" i="11"/>
  <c r="C778" i="11"/>
  <c r="E778" i="11" s="1"/>
  <c r="E777" i="11"/>
  <c r="D777" i="11"/>
  <c r="C777" i="11"/>
  <c r="D776" i="11"/>
  <c r="E776" i="11" s="1"/>
  <c r="C776" i="11"/>
  <c r="D775" i="11"/>
  <c r="C775" i="11"/>
  <c r="D774" i="11"/>
  <c r="C774" i="11"/>
  <c r="E774" i="11" s="1"/>
  <c r="E773" i="11"/>
  <c r="D773" i="11"/>
  <c r="C773" i="11"/>
  <c r="D772" i="11"/>
  <c r="E772" i="11" s="1"/>
  <c r="C772" i="11"/>
  <c r="D771" i="11"/>
  <c r="E771" i="11" s="1"/>
  <c r="C771" i="11"/>
  <c r="D770" i="11"/>
  <c r="C770" i="11"/>
  <c r="E770" i="11" s="1"/>
  <c r="E769" i="11"/>
  <c r="D769" i="11"/>
  <c r="C769" i="11"/>
  <c r="D768" i="11"/>
  <c r="E768" i="11" s="1"/>
  <c r="C768" i="11"/>
  <c r="D767" i="11"/>
  <c r="E767" i="11" s="1"/>
  <c r="C767" i="11"/>
  <c r="D766" i="11"/>
  <c r="C766" i="11"/>
  <c r="E766" i="11" s="1"/>
  <c r="E765" i="11"/>
  <c r="D765" i="11"/>
  <c r="C765" i="11"/>
  <c r="D764" i="11"/>
  <c r="E764" i="11" s="1"/>
  <c r="C764" i="11"/>
  <c r="D763" i="11"/>
  <c r="C763" i="11"/>
  <c r="D762" i="11"/>
  <c r="C762" i="11"/>
  <c r="E762" i="11" s="1"/>
  <c r="E761" i="11"/>
  <c r="D761" i="11"/>
  <c r="C761" i="11"/>
  <c r="D760" i="11"/>
  <c r="E760" i="11" s="1"/>
  <c r="C760" i="11"/>
  <c r="D759" i="11"/>
  <c r="C759" i="11"/>
  <c r="D758" i="11"/>
  <c r="C758" i="11"/>
  <c r="E758" i="11" s="1"/>
  <c r="E757" i="11"/>
  <c r="D757" i="11"/>
  <c r="C757" i="11"/>
  <c r="D756" i="11"/>
  <c r="E756" i="11" s="1"/>
  <c r="C756" i="11"/>
  <c r="D755" i="11"/>
  <c r="E755" i="11" s="1"/>
  <c r="C755" i="11"/>
  <c r="D754" i="11"/>
  <c r="C754" i="11"/>
  <c r="E754" i="11" s="1"/>
  <c r="E753" i="11"/>
  <c r="D753" i="11"/>
  <c r="C753" i="11"/>
  <c r="D752" i="11"/>
  <c r="E752" i="11" s="1"/>
  <c r="C752" i="11"/>
  <c r="D751" i="11"/>
  <c r="E751" i="11" s="1"/>
  <c r="C751" i="11"/>
  <c r="D750" i="11"/>
  <c r="C750" i="11"/>
  <c r="E750" i="11" s="1"/>
  <c r="E749" i="11"/>
  <c r="D749" i="11"/>
  <c r="C749" i="11"/>
  <c r="D748" i="11"/>
  <c r="E748" i="11" s="1"/>
  <c r="C748" i="11"/>
  <c r="C747" i="11"/>
  <c r="D746" i="11"/>
  <c r="E746" i="11" s="1"/>
  <c r="C746" i="11"/>
  <c r="D745" i="11"/>
  <c r="E745" i="11" s="1"/>
  <c r="C745" i="11"/>
  <c r="D744" i="11"/>
  <c r="C744" i="11"/>
  <c r="E744" i="11" s="1"/>
  <c r="E743" i="11"/>
  <c r="D743" i="11"/>
  <c r="C743" i="11"/>
  <c r="D742" i="11"/>
  <c r="E742" i="11" s="1"/>
  <c r="C742" i="11"/>
  <c r="D741" i="11"/>
  <c r="C741" i="11"/>
  <c r="D740" i="11"/>
  <c r="C740" i="11"/>
  <c r="E740" i="11" s="1"/>
  <c r="E739" i="11"/>
  <c r="D739" i="11"/>
  <c r="C739" i="11"/>
  <c r="D738" i="11"/>
  <c r="E738" i="11" s="1"/>
  <c r="C738" i="11"/>
  <c r="D737" i="11"/>
  <c r="C737" i="11"/>
  <c r="D736" i="11"/>
  <c r="C736" i="11"/>
  <c r="E736" i="11" s="1"/>
  <c r="E735" i="11"/>
  <c r="D735" i="11"/>
  <c r="C735" i="11"/>
  <c r="D734" i="11"/>
  <c r="E734" i="11" s="1"/>
  <c r="C734" i="11"/>
  <c r="D733" i="11"/>
  <c r="E733" i="11" s="1"/>
  <c r="C733" i="11"/>
  <c r="D732" i="11"/>
  <c r="C732" i="11"/>
  <c r="E732" i="11" s="1"/>
  <c r="E731" i="11"/>
  <c r="D731" i="11"/>
  <c r="C731" i="11"/>
  <c r="D730" i="11"/>
  <c r="E730" i="11" s="1"/>
  <c r="C730" i="11"/>
  <c r="D729" i="11"/>
  <c r="E729" i="11" s="1"/>
  <c r="C729" i="11"/>
  <c r="D728" i="11"/>
  <c r="C728" i="11"/>
  <c r="E728" i="11" s="1"/>
  <c r="E727" i="11"/>
  <c r="D727" i="11"/>
  <c r="C727" i="11"/>
  <c r="D726" i="11"/>
  <c r="E726" i="11" s="1"/>
  <c r="C726" i="11"/>
  <c r="D725" i="11"/>
  <c r="C725" i="11"/>
  <c r="D724" i="11"/>
  <c r="C724" i="11"/>
  <c r="E724" i="11" s="1"/>
  <c r="E723" i="11"/>
  <c r="D723" i="11"/>
  <c r="C723" i="11"/>
  <c r="D722" i="11"/>
  <c r="E722" i="11" s="1"/>
  <c r="C722" i="11"/>
  <c r="D721" i="11"/>
  <c r="C721" i="11"/>
  <c r="D720" i="11"/>
  <c r="C720" i="11"/>
  <c r="E720" i="11" s="1"/>
  <c r="E719" i="11"/>
  <c r="D719" i="11"/>
  <c r="C719" i="11"/>
  <c r="D718" i="11"/>
  <c r="E718" i="11" s="1"/>
  <c r="C718" i="11"/>
  <c r="D717" i="11"/>
  <c r="E717" i="11" s="1"/>
  <c r="C717" i="11"/>
  <c r="D716" i="11"/>
  <c r="C716" i="11"/>
  <c r="E716" i="11" s="1"/>
  <c r="E715" i="11"/>
  <c r="D715" i="11"/>
  <c r="C715" i="11"/>
  <c r="D714" i="11"/>
  <c r="E714" i="11" s="1"/>
  <c r="C714" i="11"/>
  <c r="D713" i="11"/>
  <c r="E713" i="11" s="1"/>
  <c r="C713" i="11"/>
  <c r="D712" i="11"/>
  <c r="C712" i="11"/>
  <c r="E712" i="11" s="1"/>
  <c r="E711" i="11"/>
  <c r="D711" i="11"/>
  <c r="C711" i="11"/>
  <c r="D710" i="11"/>
  <c r="E710" i="11" s="1"/>
  <c r="C710" i="11"/>
  <c r="D709" i="11"/>
  <c r="C709" i="11"/>
  <c r="D708" i="11"/>
  <c r="C708" i="11"/>
  <c r="E708" i="11" s="1"/>
  <c r="C707" i="11"/>
  <c r="D706" i="11"/>
  <c r="C706" i="11"/>
  <c r="E706" i="11" s="1"/>
  <c r="E705" i="11"/>
  <c r="D705" i="11"/>
  <c r="C705" i="11"/>
  <c r="D704" i="11"/>
  <c r="E704" i="11" s="1"/>
  <c r="C704" i="11"/>
  <c r="D703" i="11"/>
  <c r="C703" i="11"/>
  <c r="D702" i="11"/>
  <c r="C702" i="11"/>
  <c r="E702" i="11" s="1"/>
  <c r="E701" i="11"/>
  <c r="D701" i="11"/>
  <c r="C701" i="11"/>
  <c r="D700" i="11"/>
  <c r="E700" i="11" s="1"/>
  <c r="C700" i="11"/>
  <c r="D699" i="11"/>
  <c r="C699" i="11"/>
  <c r="D698" i="11"/>
  <c r="C698" i="11"/>
  <c r="E698" i="11" s="1"/>
  <c r="E697" i="11"/>
  <c r="D697" i="11"/>
  <c r="C697" i="11"/>
  <c r="D696" i="11"/>
  <c r="E696" i="11" s="1"/>
  <c r="C696" i="11"/>
  <c r="D695" i="11"/>
  <c r="E695" i="11" s="1"/>
  <c r="C695" i="11"/>
  <c r="D694" i="11"/>
  <c r="C694" i="11"/>
  <c r="E694" i="11" s="1"/>
  <c r="E693" i="11"/>
  <c r="D693" i="11"/>
  <c r="C693" i="11"/>
  <c r="D692" i="11"/>
  <c r="E692" i="11" s="1"/>
  <c r="C692" i="11"/>
  <c r="D691" i="11"/>
  <c r="E691" i="11" s="1"/>
  <c r="C691" i="11"/>
  <c r="D690" i="11"/>
  <c r="C690" i="11"/>
  <c r="E690" i="11" s="1"/>
  <c r="E689" i="11"/>
  <c r="D689" i="11"/>
  <c r="C689" i="11"/>
  <c r="D688" i="11"/>
  <c r="E688" i="11" s="1"/>
  <c r="C688" i="11"/>
  <c r="D687" i="11"/>
  <c r="C687" i="11"/>
  <c r="D686" i="11"/>
  <c r="C686" i="11"/>
  <c r="E686" i="11" s="1"/>
  <c r="E685" i="11"/>
  <c r="D685" i="11"/>
  <c r="C685" i="11"/>
  <c r="D684" i="11"/>
  <c r="E684" i="11" s="1"/>
  <c r="C684" i="11"/>
  <c r="D683" i="11"/>
  <c r="C683" i="11"/>
  <c r="D682" i="11"/>
  <c r="C682" i="11"/>
  <c r="E682" i="11" s="1"/>
  <c r="E681" i="11"/>
  <c r="D681" i="11"/>
  <c r="C681" i="11"/>
  <c r="D680" i="11"/>
  <c r="E680" i="11" s="1"/>
  <c r="C680" i="11"/>
  <c r="D679" i="11"/>
  <c r="E679" i="11" s="1"/>
  <c r="C679" i="11"/>
  <c r="D678" i="11"/>
  <c r="C678" i="11"/>
  <c r="E678" i="11" s="1"/>
  <c r="E677" i="11"/>
  <c r="D677" i="11"/>
  <c r="C677" i="11"/>
  <c r="D676" i="11"/>
  <c r="E676" i="11" s="1"/>
  <c r="C676" i="11"/>
  <c r="D675" i="11"/>
  <c r="E675" i="11" s="1"/>
  <c r="C675" i="11"/>
  <c r="C674" i="11"/>
  <c r="D673" i="11"/>
  <c r="E673" i="11" s="1"/>
  <c r="C673" i="11"/>
  <c r="D672" i="11"/>
  <c r="C672" i="11"/>
  <c r="E672" i="11" s="1"/>
  <c r="E671" i="11"/>
  <c r="D671" i="11"/>
  <c r="C671" i="11"/>
  <c r="D670" i="11"/>
  <c r="E670" i="11" s="1"/>
  <c r="C670" i="11"/>
  <c r="D669" i="11"/>
  <c r="E669" i="11" s="1"/>
  <c r="C669" i="11"/>
  <c r="D668" i="11"/>
  <c r="C668" i="11"/>
  <c r="E668" i="11" s="1"/>
  <c r="E667" i="11"/>
  <c r="D667" i="11"/>
  <c r="C667" i="11"/>
  <c r="D666" i="11"/>
  <c r="E666" i="11" s="1"/>
  <c r="C666" i="11"/>
  <c r="D665" i="11"/>
  <c r="C665" i="11"/>
  <c r="D664" i="11"/>
  <c r="C664" i="11"/>
  <c r="E664" i="11" s="1"/>
  <c r="E663" i="11"/>
  <c r="D663" i="11"/>
  <c r="C663" i="11"/>
  <c r="D662" i="11"/>
  <c r="E662" i="11" s="1"/>
  <c r="C662" i="11"/>
  <c r="D661" i="11"/>
  <c r="C661" i="11"/>
  <c r="C660" i="11"/>
  <c r="C659" i="11"/>
  <c r="C658" i="11"/>
  <c r="C657" i="11"/>
  <c r="D656" i="11"/>
  <c r="C656" i="11"/>
  <c r="E656" i="11" s="1"/>
  <c r="C655" i="11"/>
  <c r="D654" i="11"/>
  <c r="C654" i="11"/>
  <c r="E654" i="11" s="1"/>
  <c r="D653" i="11"/>
  <c r="C653" i="11"/>
  <c r="D652" i="11"/>
  <c r="E652" i="11" s="1"/>
  <c r="C652" i="11"/>
  <c r="D651" i="11"/>
  <c r="C651" i="11"/>
  <c r="E651" i="11" s="1"/>
  <c r="E650" i="11"/>
  <c r="D650" i="11"/>
  <c r="C650" i="11"/>
  <c r="D649" i="11"/>
  <c r="E649" i="11" s="1"/>
  <c r="C649" i="11"/>
  <c r="D648" i="11"/>
  <c r="E648" i="11" s="1"/>
  <c r="C648" i="11"/>
  <c r="D647" i="11"/>
  <c r="C647" i="11"/>
  <c r="E647" i="11" s="1"/>
  <c r="E646" i="11"/>
  <c r="D646" i="11"/>
  <c r="C646" i="11"/>
  <c r="D645" i="11"/>
  <c r="E645" i="11" s="1"/>
  <c r="C645" i="11"/>
  <c r="D644" i="11"/>
  <c r="C644" i="11"/>
  <c r="C643" i="11"/>
  <c r="D642" i="11"/>
  <c r="E642" i="11" s="1"/>
  <c r="C642" i="11"/>
  <c r="D641" i="11"/>
  <c r="C641" i="11"/>
  <c r="E641" i="11" s="1"/>
  <c r="E640" i="11"/>
  <c r="D640" i="11"/>
  <c r="C640" i="11"/>
  <c r="D639" i="11"/>
  <c r="E639" i="11" s="1"/>
  <c r="C639" i="11"/>
  <c r="D638" i="11"/>
  <c r="C638" i="11"/>
  <c r="D637" i="11"/>
  <c r="C637" i="11"/>
  <c r="E637" i="11" s="1"/>
  <c r="E636" i="11"/>
  <c r="D636" i="11"/>
  <c r="C636" i="11"/>
  <c r="D635" i="11"/>
  <c r="E635" i="11" s="1"/>
  <c r="C635" i="11"/>
  <c r="D634" i="11"/>
  <c r="C634" i="11"/>
  <c r="D633" i="11"/>
  <c r="C633" i="11"/>
  <c r="E633" i="11" s="1"/>
  <c r="E632" i="11"/>
  <c r="D632" i="11"/>
  <c r="C632" i="11"/>
  <c r="D631" i="11"/>
  <c r="E631" i="11" s="1"/>
  <c r="C631" i="11"/>
  <c r="D630" i="11"/>
  <c r="E630" i="11" s="1"/>
  <c r="C630" i="11"/>
  <c r="D629" i="11"/>
  <c r="C629" i="11"/>
  <c r="E629" i="11" s="1"/>
  <c r="E628" i="11"/>
  <c r="D628" i="11"/>
  <c r="C628" i="11"/>
  <c r="D627" i="11"/>
  <c r="E627" i="11" s="1"/>
  <c r="C627" i="11"/>
  <c r="D626" i="11"/>
  <c r="E626" i="11" s="1"/>
  <c r="C626" i="11"/>
  <c r="D625" i="11"/>
  <c r="C625" i="11"/>
  <c r="E625" i="11" s="1"/>
  <c r="E624" i="11"/>
  <c r="D624" i="11"/>
  <c r="C624" i="11"/>
  <c r="D623" i="11"/>
  <c r="E623" i="11" s="1"/>
  <c r="C623" i="11"/>
  <c r="D622" i="11"/>
  <c r="C622" i="11"/>
  <c r="D621" i="11"/>
  <c r="C621" i="11"/>
  <c r="E621" i="11" s="1"/>
  <c r="E620" i="11"/>
  <c r="D620" i="11"/>
  <c r="C620" i="11"/>
  <c r="D619" i="11"/>
  <c r="E619" i="11" s="1"/>
  <c r="C619" i="11"/>
  <c r="D618" i="11"/>
  <c r="C618" i="11"/>
  <c r="D617" i="11"/>
  <c r="C617" i="11"/>
  <c r="E617" i="11" s="1"/>
  <c r="C616" i="11"/>
  <c r="D615" i="11"/>
  <c r="C615" i="11"/>
  <c r="E615" i="11" s="1"/>
  <c r="E614" i="11"/>
  <c r="D614" i="11"/>
  <c r="C614" i="11"/>
  <c r="D613" i="11"/>
  <c r="E613" i="11" s="1"/>
  <c r="C613" i="11"/>
  <c r="D612" i="11"/>
  <c r="C612" i="11"/>
  <c r="D611" i="11"/>
  <c r="C611" i="11"/>
  <c r="E611" i="11" s="1"/>
  <c r="E610" i="11"/>
  <c r="D610" i="11"/>
  <c r="C610" i="11"/>
  <c r="D609" i="11"/>
  <c r="E609" i="11" s="1"/>
  <c r="C609" i="11"/>
  <c r="D608" i="11"/>
  <c r="E608" i="11" s="1"/>
  <c r="C608" i="11"/>
  <c r="D607" i="11"/>
  <c r="C607" i="11"/>
  <c r="E607" i="11" s="1"/>
  <c r="E606" i="11"/>
  <c r="D606" i="11"/>
  <c r="C606" i="11"/>
  <c r="D605" i="11"/>
  <c r="E605" i="11" s="1"/>
  <c r="C605" i="11"/>
  <c r="D604" i="11"/>
  <c r="E604" i="11" s="1"/>
  <c r="C604" i="11"/>
  <c r="D603" i="11"/>
  <c r="C603" i="11"/>
  <c r="E603" i="11" s="1"/>
  <c r="E602" i="11"/>
  <c r="D602" i="11"/>
  <c r="C602" i="11"/>
  <c r="D601" i="11"/>
  <c r="E601" i="11" s="1"/>
  <c r="C601" i="11"/>
  <c r="D600" i="11"/>
  <c r="C600" i="11"/>
  <c r="D599" i="11"/>
  <c r="C599" i="11"/>
  <c r="E599" i="11" s="1"/>
  <c r="E598" i="11"/>
  <c r="D598" i="11"/>
  <c r="C598" i="11"/>
  <c r="D597" i="11"/>
  <c r="E597" i="11" s="1"/>
  <c r="C597" i="11"/>
  <c r="D596" i="11"/>
  <c r="C596" i="11"/>
  <c r="C595" i="11"/>
  <c r="D594" i="11"/>
  <c r="C594" i="11"/>
  <c r="D593" i="11"/>
  <c r="C593" i="11"/>
  <c r="E593" i="11" s="1"/>
  <c r="E592" i="11"/>
  <c r="D592" i="11"/>
  <c r="C592" i="11"/>
  <c r="D591" i="11"/>
  <c r="E591" i="11" s="1"/>
  <c r="C591" i="11"/>
  <c r="D590" i="11"/>
  <c r="C590" i="11"/>
  <c r="D589" i="11"/>
  <c r="C589" i="11"/>
  <c r="E589" i="11" s="1"/>
  <c r="E588" i="11"/>
  <c r="D588" i="11"/>
  <c r="C588" i="11"/>
  <c r="D587" i="11"/>
  <c r="E587" i="11" s="1"/>
  <c r="C587" i="11"/>
  <c r="D586" i="11"/>
  <c r="E586" i="11" s="1"/>
  <c r="C586" i="11"/>
  <c r="D585" i="11"/>
  <c r="C585" i="11"/>
  <c r="E585" i="11" s="1"/>
  <c r="E584" i="11"/>
  <c r="D584" i="11"/>
  <c r="C584" i="11"/>
  <c r="D583" i="11"/>
  <c r="E583" i="11" s="1"/>
  <c r="C583" i="11"/>
  <c r="D582" i="11"/>
  <c r="E582" i="11" s="1"/>
  <c r="C582" i="11"/>
  <c r="D581" i="11"/>
  <c r="C581" i="11"/>
  <c r="E581" i="11" s="1"/>
  <c r="E580" i="11"/>
  <c r="D580" i="11"/>
  <c r="C580" i="11"/>
  <c r="D579" i="11"/>
  <c r="E579" i="11" s="1"/>
  <c r="C579" i="11"/>
  <c r="D578" i="11"/>
  <c r="C578" i="11"/>
  <c r="D577" i="11"/>
  <c r="C577" i="11"/>
  <c r="E577" i="11" s="1"/>
  <c r="E576" i="11"/>
  <c r="D576" i="11"/>
  <c r="C576" i="11"/>
  <c r="D575" i="11"/>
  <c r="E575" i="11" s="1"/>
  <c r="C575" i="11"/>
  <c r="D574" i="11"/>
  <c r="C574" i="11"/>
  <c r="D573" i="11"/>
  <c r="C573" i="11"/>
  <c r="E573" i="11" s="1"/>
  <c r="E572" i="11"/>
  <c r="D572" i="11"/>
  <c r="C572" i="11"/>
  <c r="D571" i="11"/>
  <c r="E571" i="11" s="1"/>
  <c r="C571" i="11"/>
  <c r="D570" i="11"/>
  <c r="E570" i="11" s="1"/>
  <c r="C570" i="11"/>
  <c r="D569" i="11"/>
  <c r="C569" i="11"/>
  <c r="E569" i="11" s="1"/>
  <c r="E567" i="11"/>
  <c r="D567" i="11"/>
  <c r="C567" i="11"/>
  <c r="D565" i="11"/>
  <c r="C565" i="11"/>
  <c r="D564" i="11"/>
  <c r="D563" i="11"/>
  <c r="D562" i="11"/>
  <c r="D561" i="11"/>
  <c r="D560" i="11"/>
  <c r="D559" i="11"/>
  <c r="D558" i="11"/>
  <c r="D557" i="11"/>
  <c r="D555" i="11"/>
  <c r="D554" i="11"/>
  <c r="D553" i="11"/>
  <c r="D552" i="11"/>
  <c r="D551" i="11"/>
  <c r="D550" i="11"/>
  <c r="D549" i="11"/>
  <c r="D548" i="11"/>
  <c r="D547" i="11"/>
  <c r="D546" i="11"/>
  <c r="D545" i="11"/>
  <c r="D544" i="11"/>
  <c r="D543" i="11"/>
  <c r="D542" i="11"/>
  <c r="D541" i="11"/>
  <c r="D540" i="11"/>
  <c r="D539" i="11"/>
  <c r="D538" i="11"/>
  <c r="D537" i="11"/>
  <c r="D536" i="11"/>
  <c r="D535" i="11"/>
  <c r="D534" i="11"/>
  <c r="D533" i="11"/>
  <c r="D531" i="11"/>
  <c r="D530" i="11"/>
  <c r="D529" i="11"/>
  <c r="D528" i="11"/>
  <c r="D527" i="11"/>
  <c r="C527" i="11"/>
  <c r="D526" i="11"/>
  <c r="C526" i="11"/>
  <c r="D525" i="11"/>
  <c r="D524" i="11"/>
  <c r="D523" i="11"/>
  <c r="D522" i="11"/>
  <c r="E522" i="11" s="1"/>
  <c r="C522" i="11"/>
  <c r="D521" i="11"/>
  <c r="D520" i="11"/>
  <c r="D519" i="11"/>
  <c r="D518" i="11"/>
  <c r="D517" i="11"/>
  <c r="D516" i="11"/>
  <c r="D515" i="11"/>
  <c r="D514" i="11"/>
  <c r="D513" i="11"/>
  <c r="C513" i="11"/>
  <c r="D512" i="11"/>
  <c r="C512" i="11"/>
  <c r="D511" i="11"/>
  <c r="C511" i="11"/>
  <c r="D510" i="11"/>
  <c r="C510" i="11"/>
  <c r="D509" i="11"/>
  <c r="C509" i="11"/>
  <c r="E508" i="11"/>
  <c r="D508" i="11"/>
  <c r="C508" i="11"/>
  <c r="D507" i="11"/>
  <c r="E507" i="11" s="1"/>
  <c r="C507" i="11"/>
  <c r="D506" i="11"/>
  <c r="E506" i="11" s="1"/>
  <c r="C506" i="11"/>
  <c r="D505" i="11"/>
  <c r="C505" i="11"/>
  <c r="E505" i="11" s="1"/>
  <c r="E504" i="11"/>
  <c r="D504" i="11"/>
  <c r="C504" i="11"/>
  <c r="D503" i="11"/>
  <c r="E503" i="11" s="1"/>
  <c r="C503" i="11"/>
  <c r="D502" i="11"/>
  <c r="E502" i="11" s="1"/>
  <c r="C502" i="11"/>
  <c r="D501" i="11"/>
  <c r="C501" i="11"/>
  <c r="E501" i="11" s="1"/>
  <c r="E500" i="11"/>
  <c r="D500" i="11"/>
  <c r="C500" i="11"/>
  <c r="D499" i="11"/>
  <c r="E499" i="11" s="1"/>
  <c r="C499" i="11"/>
  <c r="D498" i="11"/>
  <c r="C498" i="11"/>
  <c r="D497" i="11"/>
  <c r="C497" i="11"/>
  <c r="E497" i="11" s="1"/>
  <c r="E496" i="11"/>
  <c r="D496" i="11"/>
  <c r="C496" i="11"/>
  <c r="C495" i="11"/>
  <c r="C494" i="11"/>
  <c r="D493" i="11"/>
  <c r="C493" i="11"/>
  <c r="E493" i="11" s="1"/>
  <c r="E492" i="11"/>
  <c r="D492" i="11"/>
  <c r="C492" i="11"/>
  <c r="D491" i="11"/>
  <c r="E491" i="11" s="1"/>
  <c r="C491" i="11"/>
  <c r="D490" i="11"/>
  <c r="C490" i="11"/>
  <c r="D489" i="11"/>
  <c r="C489" i="11"/>
  <c r="E489" i="11" s="1"/>
  <c r="E488" i="11"/>
  <c r="D488" i="11"/>
  <c r="C488" i="11"/>
  <c r="D487" i="11"/>
  <c r="E487" i="11" s="1"/>
  <c r="C487" i="11"/>
  <c r="D486" i="11"/>
  <c r="C486" i="11"/>
  <c r="D485" i="11"/>
  <c r="C485" i="11"/>
  <c r="E485" i="11" s="1"/>
  <c r="E484" i="11"/>
  <c r="D484" i="11"/>
  <c r="C484" i="11"/>
  <c r="C483" i="11"/>
  <c r="C482" i="11"/>
  <c r="D481" i="11"/>
  <c r="C481" i="11"/>
  <c r="E481" i="11" s="1"/>
  <c r="E480" i="11"/>
  <c r="D480" i="11"/>
  <c r="C480" i="11"/>
  <c r="C479" i="11"/>
  <c r="E478" i="11"/>
  <c r="D478" i="11"/>
  <c r="C478" i="11"/>
  <c r="D477" i="11"/>
  <c r="E477" i="11" s="1"/>
  <c r="C477" i="11"/>
  <c r="D476" i="11"/>
  <c r="C476" i="11"/>
  <c r="D475" i="11"/>
  <c r="C475" i="11"/>
  <c r="E475" i="11" s="1"/>
  <c r="E474" i="11"/>
  <c r="D474" i="11"/>
  <c r="C474" i="11"/>
  <c r="D473" i="11"/>
  <c r="E473" i="11" s="1"/>
  <c r="C473" i="11"/>
  <c r="C472" i="11"/>
  <c r="C471" i="11"/>
  <c r="C470" i="11"/>
  <c r="D469" i="11"/>
  <c r="C469" i="11"/>
  <c r="E469" i="11" s="1"/>
  <c r="E468" i="11"/>
  <c r="D468" i="11"/>
  <c r="C468" i="11"/>
  <c r="D467" i="11"/>
  <c r="E467" i="11" s="1"/>
  <c r="C467" i="11"/>
  <c r="D466" i="11"/>
  <c r="C466" i="11"/>
  <c r="D465" i="11"/>
  <c r="C465" i="11"/>
  <c r="E465" i="11" s="1"/>
  <c r="E464" i="11"/>
  <c r="D464" i="11"/>
  <c r="C464" i="11"/>
  <c r="D463" i="11"/>
  <c r="E463" i="11" s="1"/>
  <c r="C463" i="11"/>
  <c r="D462" i="11"/>
  <c r="C462" i="11"/>
  <c r="D461" i="11"/>
  <c r="C461" i="11"/>
  <c r="E461" i="11" s="1"/>
  <c r="E460" i="11"/>
  <c r="D460" i="11"/>
  <c r="C460" i="11"/>
  <c r="D459" i="11"/>
  <c r="E459" i="11" s="1"/>
  <c r="C459" i="11"/>
  <c r="D458" i="11"/>
  <c r="E458" i="11" s="1"/>
  <c r="C458" i="11"/>
  <c r="D457" i="11"/>
  <c r="C457" i="11"/>
  <c r="E457" i="11" s="1"/>
  <c r="E456" i="11"/>
  <c r="D456" i="11"/>
  <c r="C456" i="11"/>
  <c r="D455" i="11"/>
  <c r="E455" i="11" s="1"/>
  <c r="C455" i="11"/>
  <c r="D454" i="11"/>
  <c r="E454" i="11" s="1"/>
  <c r="C454" i="11"/>
  <c r="D453" i="11"/>
  <c r="C453" i="11"/>
  <c r="E453" i="11" s="1"/>
  <c r="E452" i="11"/>
  <c r="D452" i="11"/>
  <c r="C452" i="11"/>
  <c r="D451" i="11"/>
  <c r="E451" i="11" s="1"/>
  <c r="C451" i="11"/>
  <c r="D450" i="11"/>
  <c r="C450" i="11"/>
  <c r="D449" i="11"/>
  <c r="C449" i="11"/>
  <c r="E449" i="11" s="1"/>
  <c r="E448" i="11"/>
  <c r="D448" i="11"/>
  <c r="C448" i="11"/>
  <c r="D447" i="11"/>
  <c r="E447" i="11" s="1"/>
  <c r="C447" i="11"/>
  <c r="D446" i="11"/>
  <c r="C446" i="11"/>
  <c r="D445" i="11"/>
  <c r="C445" i="11"/>
  <c r="E445" i="11" s="1"/>
  <c r="E444" i="11"/>
  <c r="D444" i="11"/>
  <c r="C444" i="11"/>
  <c r="D443" i="11"/>
  <c r="E443" i="11" s="1"/>
  <c r="C443" i="11"/>
  <c r="D442" i="11"/>
  <c r="E442" i="11" s="1"/>
  <c r="C442" i="11"/>
  <c r="D441" i="11"/>
  <c r="C441" i="11"/>
  <c r="E441" i="11" s="1"/>
  <c r="E440" i="11"/>
  <c r="D440" i="11"/>
  <c r="C440" i="11"/>
  <c r="D439" i="11"/>
  <c r="E439" i="11" s="1"/>
  <c r="C439" i="11"/>
  <c r="D438" i="11"/>
  <c r="C438" i="11"/>
  <c r="E437" i="11"/>
  <c r="D437" i="11"/>
  <c r="C437" i="11"/>
  <c r="D436" i="11"/>
  <c r="E436" i="11" s="1"/>
  <c r="C436" i="11"/>
  <c r="D435" i="11"/>
  <c r="E435" i="11" s="1"/>
  <c r="C435" i="11"/>
  <c r="D434" i="11"/>
  <c r="E434" i="11" s="1"/>
  <c r="C434" i="11"/>
  <c r="E433" i="11"/>
  <c r="D433" i="11"/>
  <c r="C433" i="11"/>
  <c r="D432" i="11"/>
  <c r="E432" i="11" s="1"/>
  <c r="C432" i="11"/>
  <c r="D431" i="11"/>
  <c r="C431" i="11"/>
  <c r="E431" i="11" s="1"/>
  <c r="D430" i="11"/>
  <c r="E430" i="11" s="1"/>
  <c r="C430" i="11"/>
  <c r="D429" i="11"/>
  <c r="C429" i="11"/>
  <c r="E429" i="11" s="1"/>
  <c r="E428" i="11"/>
  <c r="D428" i="11"/>
  <c r="C428" i="11"/>
  <c r="E427" i="11"/>
  <c r="D427" i="11"/>
  <c r="C427" i="11"/>
  <c r="D426" i="11"/>
  <c r="C426" i="11"/>
  <c r="D425" i="11"/>
  <c r="C425" i="11"/>
  <c r="E425" i="11" s="1"/>
  <c r="E424" i="11"/>
  <c r="D424" i="11"/>
  <c r="C424" i="11"/>
  <c r="D423" i="11"/>
  <c r="E423" i="11" s="1"/>
  <c r="C423" i="11"/>
  <c r="D422" i="11"/>
  <c r="C422" i="11"/>
  <c r="E421" i="11"/>
  <c r="D421" i="11"/>
  <c r="C421" i="11"/>
  <c r="D420" i="11"/>
  <c r="E420" i="11" s="1"/>
  <c r="C420" i="11"/>
  <c r="C419" i="11"/>
  <c r="C418" i="11"/>
  <c r="E417" i="11"/>
  <c r="D417" i="11"/>
  <c r="C417" i="11"/>
  <c r="D416" i="11"/>
  <c r="E416" i="11" s="1"/>
  <c r="C416" i="11"/>
  <c r="C415" i="11"/>
  <c r="C414" i="11"/>
  <c r="E413" i="11"/>
  <c r="D413" i="11"/>
  <c r="C413" i="11"/>
  <c r="D412" i="11"/>
  <c r="E412" i="11" s="1"/>
  <c r="C412" i="11"/>
  <c r="D411" i="11"/>
  <c r="E411" i="11" s="1"/>
  <c r="C411" i="11"/>
  <c r="D410" i="11"/>
  <c r="E410" i="11" s="1"/>
  <c r="C410" i="11"/>
  <c r="E409" i="11"/>
  <c r="D409" i="11"/>
  <c r="C409" i="11"/>
  <c r="D408" i="11"/>
  <c r="E408" i="11" s="1"/>
  <c r="C408" i="11"/>
  <c r="D407" i="11"/>
  <c r="C407" i="11"/>
  <c r="E407" i="11" s="1"/>
  <c r="C406" i="11"/>
  <c r="C405" i="11"/>
  <c r="C404" i="11"/>
  <c r="C403" i="11"/>
  <c r="D402" i="11"/>
  <c r="E402" i="11" s="1"/>
  <c r="C402" i="11"/>
  <c r="D401" i="11"/>
  <c r="C401" i="11"/>
  <c r="E401" i="11" s="1"/>
  <c r="C400" i="11"/>
  <c r="C399" i="11"/>
  <c r="D398" i="11"/>
  <c r="C398" i="11"/>
  <c r="D397" i="11"/>
  <c r="C397" i="11"/>
  <c r="E397" i="11" s="1"/>
  <c r="E396" i="11"/>
  <c r="D396" i="11"/>
  <c r="C396" i="11"/>
  <c r="D395" i="11"/>
  <c r="E395" i="11" s="1"/>
  <c r="C395" i="11"/>
  <c r="C394" i="11"/>
  <c r="C393" i="11"/>
  <c r="E392" i="11"/>
  <c r="D392" i="11"/>
  <c r="C392" i="11"/>
  <c r="D391" i="11"/>
  <c r="E391" i="11" s="1"/>
  <c r="C391" i="11"/>
  <c r="D390" i="11"/>
  <c r="C390" i="11"/>
  <c r="C389" i="11"/>
  <c r="D388" i="11"/>
  <c r="E388" i="11" s="1"/>
  <c r="C388" i="11"/>
  <c r="E387" i="11"/>
  <c r="D387" i="11"/>
  <c r="C387" i="11"/>
  <c r="D386" i="11"/>
  <c r="E386" i="11" s="1"/>
  <c r="C386" i="11"/>
  <c r="D385" i="11"/>
  <c r="C385" i="11"/>
  <c r="E385" i="11" s="1"/>
  <c r="D384" i="11"/>
  <c r="E384" i="11" s="1"/>
  <c r="C384" i="11"/>
  <c r="D383" i="11"/>
  <c r="C383" i="11"/>
  <c r="E383" i="11" s="1"/>
  <c r="E382" i="11"/>
  <c r="D382" i="11"/>
  <c r="C382" i="11"/>
  <c r="E381" i="11"/>
  <c r="D381" i="11"/>
  <c r="C381" i="11"/>
  <c r="D380" i="11"/>
  <c r="C380" i="11"/>
  <c r="D379" i="11"/>
  <c r="C379" i="11"/>
  <c r="E379" i="11" s="1"/>
  <c r="E378" i="11"/>
  <c r="D378" i="11"/>
  <c r="C378" i="11"/>
  <c r="D377" i="11"/>
  <c r="E377" i="11" s="1"/>
  <c r="C377" i="11"/>
  <c r="D376" i="11"/>
  <c r="C376" i="11"/>
  <c r="E375" i="11"/>
  <c r="D375" i="11"/>
  <c r="C375" i="11"/>
  <c r="D374" i="11"/>
  <c r="E374" i="11" s="1"/>
  <c r="C374" i="11"/>
  <c r="D373" i="11"/>
  <c r="E373" i="11" s="1"/>
  <c r="C373" i="11"/>
  <c r="D372" i="11"/>
  <c r="E372" i="11" s="1"/>
  <c r="C372" i="11"/>
  <c r="C371" i="11"/>
  <c r="C370" i="11"/>
  <c r="D369" i="11"/>
  <c r="C369" i="11"/>
  <c r="E369" i="11" s="1"/>
  <c r="D368" i="11"/>
  <c r="E368" i="11" s="1"/>
  <c r="C368" i="11"/>
  <c r="D367" i="11"/>
  <c r="C367" i="11"/>
  <c r="E367" i="11" s="1"/>
  <c r="E366" i="11"/>
  <c r="D366" i="11"/>
  <c r="C366" i="11"/>
  <c r="E365" i="11"/>
  <c r="D365" i="11"/>
  <c r="C365" i="11"/>
  <c r="D364" i="11"/>
  <c r="C364" i="11"/>
  <c r="D363" i="11"/>
  <c r="C363" i="11"/>
  <c r="E363" i="11" s="1"/>
  <c r="E362" i="11"/>
  <c r="D362" i="11"/>
  <c r="C362" i="11"/>
  <c r="D361" i="11"/>
  <c r="E361" i="11" s="1"/>
  <c r="C361" i="11"/>
  <c r="D360" i="11"/>
  <c r="C360" i="11"/>
  <c r="E359" i="11"/>
  <c r="D359" i="11"/>
  <c r="C359" i="11"/>
  <c r="D358" i="11"/>
  <c r="E358" i="11" s="1"/>
  <c r="C358" i="11"/>
  <c r="D357" i="11"/>
  <c r="E357" i="11" s="1"/>
  <c r="C357" i="11"/>
  <c r="D356" i="11"/>
  <c r="E356" i="11" s="1"/>
  <c r="C356" i="11"/>
  <c r="E355" i="11"/>
  <c r="D355" i="11"/>
  <c r="C355" i="11"/>
  <c r="C354" i="11"/>
  <c r="C353" i="11"/>
  <c r="D352" i="11"/>
  <c r="E352" i="11" s="1"/>
  <c r="C352" i="11"/>
  <c r="D351" i="11"/>
  <c r="C351" i="11"/>
  <c r="E351" i="11" s="1"/>
  <c r="E350" i="11"/>
  <c r="D350" i="11"/>
  <c r="C350" i="11"/>
  <c r="E349" i="11"/>
  <c r="D349" i="11"/>
  <c r="C349" i="11"/>
  <c r="D348" i="11"/>
  <c r="C348" i="11"/>
  <c r="D347" i="11"/>
  <c r="C347" i="11"/>
  <c r="E347" i="11" s="1"/>
  <c r="E346" i="11"/>
  <c r="D346" i="11"/>
  <c r="C346" i="11"/>
  <c r="D345" i="11"/>
  <c r="E345" i="11" s="1"/>
  <c r="C345" i="11"/>
  <c r="D344" i="11"/>
  <c r="C344" i="11"/>
  <c r="E343" i="11"/>
  <c r="D343" i="11"/>
  <c r="C343" i="11"/>
  <c r="D342" i="11"/>
  <c r="E342" i="11" s="1"/>
  <c r="C342" i="11"/>
  <c r="D341" i="11"/>
  <c r="E341" i="11" s="1"/>
  <c r="C341" i="11"/>
  <c r="D340" i="11"/>
  <c r="E340" i="11" s="1"/>
  <c r="C340" i="11"/>
  <c r="E339" i="11"/>
  <c r="D339" i="11"/>
  <c r="C339" i="11"/>
  <c r="D338" i="11"/>
  <c r="E338" i="11" s="1"/>
  <c r="C338" i="11"/>
  <c r="D337" i="11"/>
  <c r="C337" i="11"/>
  <c r="E337" i="11" s="1"/>
  <c r="D336" i="11"/>
  <c r="E336" i="11" s="1"/>
  <c r="C336" i="11"/>
  <c r="D335" i="11"/>
  <c r="C335" i="11"/>
  <c r="E335" i="11" s="1"/>
  <c r="E334" i="11"/>
  <c r="D334" i="11"/>
  <c r="C334" i="11"/>
  <c r="E333" i="11"/>
  <c r="D333" i="11"/>
  <c r="C333" i="11"/>
  <c r="D332" i="11"/>
  <c r="C332" i="11"/>
  <c r="D331" i="11"/>
  <c r="C331" i="11"/>
  <c r="E331" i="11" s="1"/>
  <c r="E330" i="11"/>
  <c r="D330" i="11"/>
  <c r="C330" i="11"/>
  <c r="C329" i="11"/>
  <c r="C328" i="11"/>
  <c r="C327" i="11"/>
  <c r="C326" i="11"/>
  <c r="C325" i="11"/>
  <c r="C324" i="11"/>
  <c r="C323" i="11"/>
  <c r="C322" i="11"/>
  <c r="C321" i="11"/>
  <c r="E320" i="11"/>
  <c r="D320" i="11"/>
  <c r="C320" i="11"/>
  <c r="D319" i="11"/>
  <c r="E319" i="11" s="1"/>
  <c r="C319" i="11"/>
  <c r="D318" i="11"/>
  <c r="C318" i="11"/>
  <c r="E317" i="11"/>
  <c r="D317" i="11"/>
  <c r="C317" i="11"/>
  <c r="C316" i="11"/>
  <c r="C315" i="11"/>
  <c r="D314" i="11"/>
  <c r="E314" i="11" s="1"/>
  <c r="C314" i="11"/>
  <c r="E313" i="11"/>
  <c r="D313" i="11"/>
  <c r="C313" i="11"/>
  <c r="C312" i="11"/>
  <c r="C311" i="11"/>
  <c r="D310" i="11"/>
  <c r="E310" i="11" s="1"/>
  <c r="C310" i="11"/>
  <c r="D309" i="11"/>
  <c r="C309" i="11"/>
  <c r="E309" i="11" s="1"/>
  <c r="E308" i="11"/>
  <c r="D308" i="11"/>
  <c r="C308" i="11"/>
  <c r="E307" i="11"/>
  <c r="D307" i="11"/>
  <c r="C307" i="11"/>
  <c r="D306" i="11"/>
  <c r="C306" i="11"/>
  <c r="D305" i="11"/>
  <c r="C305" i="11"/>
  <c r="E305" i="11" s="1"/>
  <c r="E304" i="11"/>
  <c r="D304" i="11"/>
  <c r="C304" i="11"/>
  <c r="D303" i="11"/>
  <c r="E303" i="11" s="1"/>
  <c r="C303" i="11"/>
  <c r="D302" i="11"/>
  <c r="C302" i="11"/>
  <c r="E301" i="11"/>
  <c r="D301" i="11"/>
  <c r="C301" i="11"/>
  <c r="D300" i="11"/>
  <c r="E300" i="11" s="1"/>
  <c r="C300" i="11"/>
  <c r="D299" i="11"/>
  <c r="E299" i="11" s="1"/>
  <c r="C299" i="11"/>
  <c r="D298" i="11"/>
  <c r="E298" i="11" s="1"/>
  <c r="C298" i="11"/>
  <c r="D297" i="11"/>
  <c r="C297" i="11"/>
  <c r="E297" i="11" s="1"/>
  <c r="D296" i="11"/>
  <c r="E296" i="11" s="1"/>
  <c r="C296" i="11"/>
  <c r="D295" i="11"/>
  <c r="C295" i="11"/>
  <c r="E295" i="11" s="1"/>
  <c r="D294" i="11"/>
  <c r="E294" i="11" s="1"/>
  <c r="C294" i="11"/>
  <c r="D293" i="11"/>
  <c r="C293" i="11"/>
  <c r="E293" i="11" s="1"/>
  <c r="E292" i="11"/>
  <c r="D292" i="11"/>
  <c r="C292" i="11"/>
  <c r="E291" i="11"/>
  <c r="D291" i="11"/>
  <c r="C291" i="11"/>
  <c r="D290" i="11"/>
  <c r="C290" i="11"/>
  <c r="D289" i="11"/>
  <c r="C289" i="11"/>
  <c r="E289" i="11" s="1"/>
  <c r="E288" i="11"/>
  <c r="D288" i="11"/>
  <c r="C288" i="11"/>
  <c r="D287" i="11"/>
  <c r="E287" i="11" s="1"/>
  <c r="C287" i="11"/>
  <c r="D286" i="11"/>
  <c r="C286" i="11"/>
  <c r="E285" i="11"/>
  <c r="D285" i="11"/>
  <c r="C285" i="11"/>
  <c r="D284" i="11"/>
  <c r="E284" i="11" s="1"/>
  <c r="C284" i="11"/>
  <c r="D283" i="11"/>
  <c r="E283" i="11" s="1"/>
  <c r="C283" i="11"/>
  <c r="D282" i="11"/>
  <c r="E282" i="11" s="1"/>
  <c r="C282" i="11"/>
  <c r="D281" i="11"/>
  <c r="C281" i="11"/>
  <c r="E281" i="11" s="1"/>
  <c r="D280" i="11"/>
  <c r="E280" i="11" s="1"/>
  <c r="C280" i="11"/>
  <c r="C279" i="11"/>
  <c r="C278" i="11"/>
  <c r="D277" i="11"/>
  <c r="C277" i="11"/>
  <c r="E277" i="11" s="1"/>
  <c r="D276" i="11"/>
  <c r="E276" i="11" s="1"/>
  <c r="C276" i="11"/>
  <c r="D275" i="11"/>
  <c r="C275" i="11"/>
  <c r="E275" i="11" s="1"/>
  <c r="D274" i="11"/>
  <c r="E274" i="11" s="1"/>
  <c r="C274" i="11"/>
  <c r="D273" i="11"/>
  <c r="C273" i="11"/>
  <c r="E273" i="11" s="1"/>
  <c r="E272" i="11"/>
  <c r="D272" i="11"/>
  <c r="C272" i="11"/>
  <c r="E271" i="11"/>
  <c r="D271" i="11"/>
  <c r="C271" i="11"/>
  <c r="D270" i="11"/>
  <c r="C270" i="11"/>
  <c r="D269" i="11"/>
  <c r="C269" i="11"/>
  <c r="E269" i="11" s="1"/>
  <c r="E268" i="11"/>
  <c r="D268" i="11"/>
  <c r="C268" i="11"/>
  <c r="D267" i="11"/>
  <c r="E267" i="11" s="1"/>
  <c r="C267" i="11"/>
  <c r="D266" i="11"/>
  <c r="C266" i="11"/>
  <c r="E265" i="11"/>
  <c r="D265" i="11"/>
  <c r="C265" i="11"/>
  <c r="D264" i="11"/>
  <c r="E264" i="11" s="1"/>
  <c r="C264" i="11"/>
  <c r="D263" i="11"/>
  <c r="E263" i="11" s="1"/>
  <c r="C263" i="11"/>
  <c r="D262" i="11"/>
  <c r="D261" i="11"/>
  <c r="D260" i="11"/>
  <c r="E260" i="11" s="1"/>
  <c r="C260" i="11"/>
  <c r="D259" i="11"/>
  <c r="E259" i="11" s="1"/>
  <c r="C259" i="11"/>
  <c r="D258" i="11"/>
  <c r="D257" i="11"/>
  <c r="D256" i="11"/>
  <c r="C256" i="11"/>
  <c r="D255" i="11"/>
  <c r="E255" i="11" s="1"/>
  <c r="C255" i="11"/>
  <c r="E254" i="11"/>
  <c r="D254" i="11"/>
  <c r="C254" i="11"/>
  <c r="D253" i="11"/>
  <c r="E252" i="11"/>
  <c r="D252" i="11"/>
  <c r="C252" i="11"/>
  <c r="D251" i="11"/>
  <c r="E250" i="11"/>
  <c r="D250" i="11"/>
  <c r="C250" i="11"/>
  <c r="D249" i="11"/>
  <c r="E249" i="11" s="1"/>
  <c r="C249" i="11"/>
  <c r="D248" i="11"/>
  <c r="D247" i="11"/>
  <c r="D246" i="11"/>
  <c r="D245" i="11"/>
  <c r="E245" i="11" s="1"/>
  <c r="C245" i="11"/>
  <c r="D244" i="11"/>
  <c r="C244" i="11"/>
  <c r="E244" i="11" s="1"/>
  <c r="E243" i="11"/>
  <c r="D243" i="11"/>
  <c r="C243" i="11"/>
  <c r="D242" i="11"/>
  <c r="D241" i="11"/>
  <c r="C241" i="11"/>
  <c r="D240" i="11"/>
  <c r="C240" i="11"/>
  <c r="D239" i="11"/>
  <c r="D238" i="11"/>
  <c r="D237" i="11"/>
  <c r="C237" i="11"/>
  <c r="D236" i="11"/>
  <c r="C236" i="11"/>
  <c r="D235" i="11"/>
  <c r="E235" i="11" s="1"/>
  <c r="C235" i="11"/>
  <c r="D234" i="11"/>
  <c r="C234" i="11"/>
  <c r="E233" i="11"/>
  <c r="D233" i="11"/>
  <c r="C233" i="11"/>
  <c r="D232" i="11"/>
  <c r="E232" i="11" s="1"/>
  <c r="C232" i="11"/>
  <c r="D231" i="11"/>
  <c r="E231" i="11" s="1"/>
  <c r="C231" i="11"/>
  <c r="D230" i="11"/>
  <c r="E230" i="11" s="1"/>
  <c r="C230" i="11"/>
  <c r="D229" i="11"/>
  <c r="C229" i="11"/>
  <c r="E229" i="11" s="1"/>
  <c r="D228" i="11"/>
  <c r="E228" i="11" s="1"/>
  <c r="C228" i="11"/>
  <c r="D227" i="11"/>
  <c r="C227" i="11"/>
  <c r="E227" i="11" s="1"/>
  <c r="D226" i="11"/>
  <c r="E226" i="11" s="1"/>
  <c r="C226" i="11"/>
  <c r="D225" i="11"/>
  <c r="C225" i="11"/>
  <c r="E225" i="11" s="1"/>
  <c r="E224" i="11"/>
  <c r="D224" i="11"/>
  <c r="C224" i="11"/>
  <c r="E223" i="11"/>
  <c r="D223" i="11"/>
  <c r="C223" i="11"/>
  <c r="D222" i="11"/>
  <c r="E221" i="11"/>
  <c r="D221" i="11"/>
  <c r="C221" i="11"/>
  <c r="D220" i="11"/>
  <c r="C220" i="11"/>
  <c r="E219" i="11"/>
  <c r="D219" i="11"/>
  <c r="C219" i="11"/>
  <c r="D218" i="11"/>
  <c r="D217" i="11"/>
  <c r="C217" i="11"/>
  <c r="D216" i="11"/>
  <c r="E216" i="11" s="1"/>
  <c r="C216" i="11"/>
  <c r="D215" i="11"/>
  <c r="C215" i="11"/>
  <c r="E214" i="11"/>
  <c r="D214" i="11"/>
  <c r="C214" i="11"/>
  <c r="D213" i="11"/>
  <c r="E213" i="11" s="1"/>
  <c r="C213" i="11"/>
  <c r="D212" i="11"/>
  <c r="E212" i="11" s="1"/>
  <c r="C212" i="11"/>
  <c r="E211" i="11"/>
  <c r="D211" i="11"/>
  <c r="C211" i="11"/>
  <c r="E210" i="11"/>
  <c r="D210" i="11"/>
  <c r="C210" i="11"/>
  <c r="D209" i="11"/>
  <c r="E209" i="11" s="1"/>
  <c r="C209" i="11"/>
  <c r="D208" i="11"/>
  <c r="C208" i="11"/>
  <c r="E207" i="11"/>
  <c r="D207" i="11"/>
  <c r="C207" i="11"/>
  <c r="D206" i="11"/>
  <c r="E206" i="11" s="1"/>
  <c r="C206" i="11"/>
  <c r="D205" i="11"/>
  <c r="E205" i="11" s="1"/>
  <c r="C205" i="11"/>
  <c r="E204" i="11"/>
  <c r="D204" i="11"/>
  <c r="C204" i="11"/>
  <c r="E203" i="11"/>
  <c r="D203" i="11"/>
  <c r="C203" i="11"/>
  <c r="D202" i="11"/>
  <c r="E202" i="11" s="1"/>
  <c r="C202" i="11"/>
  <c r="D201" i="11"/>
  <c r="E201" i="11" s="1"/>
  <c r="C201" i="11"/>
  <c r="D200" i="11"/>
  <c r="D199" i="11"/>
  <c r="E199" i="11" s="1"/>
  <c r="C199" i="11"/>
  <c r="E198" i="11"/>
  <c r="D198" i="11"/>
  <c r="C198" i="11"/>
  <c r="E197" i="11"/>
  <c r="D197" i="11"/>
  <c r="C197" i="11"/>
  <c r="D196" i="11"/>
  <c r="E196" i="11" s="1"/>
  <c r="C196" i="11"/>
  <c r="D195" i="11"/>
  <c r="E195" i="11" s="1"/>
  <c r="C195" i="11"/>
  <c r="E194" i="11"/>
  <c r="D194" i="11"/>
  <c r="C194" i="11"/>
  <c r="E193" i="11"/>
  <c r="D193" i="11"/>
  <c r="C193" i="11"/>
  <c r="D192" i="11"/>
  <c r="C192" i="11"/>
  <c r="D191" i="11"/>
  <c r="C191" i="11"/>
  <c r="D190" i="11"/>
  <c r="E190" i="11" s="1"/>
  <c r="C190" i="11"/>
  <c r="D189" i="11"/>
  <c r="E189" i="11" s="1"/>
  <c r="C189" i="11"/>
  <c r="E188" i="11"/>
  <c r="D188" i="11"/>
  <c r="C188" i="11"/>
  <c r="E187" i="11"/>
  <c r="D187" i="11"/>
  <c r="C187" i="11"/>
  <c r="D186" i="11"/>
  <c r="E186" i="11" s="1"/>
  <c r="C186" i="11"/>
  <c r="D185" i="11"/>
  <c r="E185" i="11" s="1"/>
  <c r="C185" i="11"/>
  <c r="E184" i="11"/>
  <c r="D184" i="11"/>
  <c r="C184" i="11"/>
  <c r="E183" i="11"/>
  <c r="D183" i="11"/>
  <c r="C183" i="11"/>
  <c r="D182" i="11"/>
  <c r="E182" i="11" s="1"/>
  <c r="C182" i="11"/>
  <c r="D181" i="11"/>
  <c r="E181" i="11" s="1"/>
  <c r="C181" i="11"/>
  <c r="E180" i="11"/>
  <c r="D180" i="11"/>
  <c r="C180" i="11"/>
  <c r="E179" i="11"/>
  <c r="D179" i="11"/>
  <c r="C179" i="11"/>
  <c r="D178" i="11"/>
  <c r="E178" i="11" s="1"/>
  <c r="C178" i="11"/>
  <c r="D177" i="11"/>
  <c r="E177" i="11" s="1"/>
  <c r="C177" i="11"/>
  <c r="E176" i="11"/>
  <c r="D176" i="11"/>
  <c r="C176" i="11"/>
  <c r="E175" i="11"/>
  <c r="D175" i="11"/>
  <c r="C175" i="11"/>
  <c r="D174" i="11"/>
  <c r="E174" i="11" s="1"/>
  <c r="C174" i="11"/>
  <c r="D173" i="11"/>
  <c r="E173" i="11" s="1"/>
  <c r="C173" i="11"/>
  <c r="D172" i="11"/>
  <c r="D171" i="11"/>
  <c r="D170" i="11"/>
  <c r="D169" i="11"/>
  <c r="D168" i="11"/>
  <c r="D167" i="11"/>
  <c r="D166" i="11"/>
  <c r="E165" i="11"/>
  <c r="D165" i="11"/>
  <c r="C165" i="11"/>
  <c r="D164" i="11"/>
  <c r="E164" i="11" s="1"/>
  <c r="C164" i="11"/>
  <c r="D163" i="11"/>
  <c r="D162" i="11"/>
  <c r="D161" i="11"/>
  <c r="E160" i="11"/>
  <c r="D160" i="11"/>
  <c r="C160" i="11"/>
  <c r="E159" i="11"/>
  <c r="D159" i="11"/>
  <c r="C159" i="11"/>
  <c r="D158" i="11"/>
  <c r="E157" i="11"/>
  <c r="D157" i="11"/>
  <c r="C157" i="11"/>
  <c r="D156" i="11"/>
  <c r="E156" i="11" s="1"/>
  <c r="C156" i="11"/>
  <c r="D155" i="11"/>
  <c r="E155" i="11" s="1"/>
  <c r="C155" i="11"/>
  <c r="E154" i="11"/>
  <c r="D154" i="11"/>
  <c r="C154" i="11"/>
  <c r="E153" i="11"/>
  <c r="D153" i="11"/>
  <c r="C153" i="11"/>
  <c r="D152" i="11"/>
  <c r="D151" i="11"/>
  <c r="D150" i="11"/>
  <c r="D149" i="11"/>
  <c r="E149" i="11" s="1"/>
  <c r="C149" i="11"/>
  <c r="E148" i="11"/>
  <c r="D148" i="11"/>
  <c r="C148" i="11"/>
  <c r="E147" i="11"/>
  <c r="D147" i="11"/>
  <c r="C147" i="11"/>
  <c r="D146" i="11"/>
  <c r="E146" i="11" s="1"/>
  <c r="C146" i="11"/>
  <c r="D145" i="11"/>
  <c r="E145" i="11" s="1"/>
  <c r="C145" i="11"/>
  <c r="C144" i="11"/>
  <c r="C143" i="11"/>
  <c r="D142" i="11"/>
  <c r="E142" i="11" s="1"/>
  <c r="C142" i="11"/>
  <c r="D141" i="11"/>
  <c r="E141" i="11" s="1"/>
  <c r="C141" i="11"/>
  <c r="E140" i="11"/>
  <c r="D140" i="11"/>
  <c r="C140" i="11"/>
  <c r="E139" i="11"/>
  <c r="D139" i="11"/>
  <c r="C139" i="11"/>
  <c r="D138" i="11"/>
  <c r="E138" i="11" s="1"/>
  <c r="C138" i="11"/>
  <c r="D137" i="11"/>
  <c r="E137" i="11" s="1"/>
  <c r="C137" i="11"/>
  <c r="E136" i="11"/>
  <c r="D136" i="11"/>
  <c r="C136" i="11"/>
  <c r="E135" i="11"/>
  <c r="D135" i="11"/>
  <c r="C135" i="11"/>
  <c r="D134" i="11"/>
  <c r="E134" i="11" s="1"/>
  <c r="C134" i="11"/>
  <c r="D133" i="11"/>
  <c r="E133" i="11" s="1"/>
  <c r="C133" i="11"/>
  <c r="E132" i="11"/>
  <c r="D132" i="11"/>
  <c r="C132" i="11"/>
  <c r="D131" i="11"/>
  <c r="C131" i="11"/>
  <c r="D130" i="11"/>
  <c r="E130" i="11" s="1"/>
  <c r="C130" i="11"/>
  <c r="E129" i="11"/>
  <c r="D129" i="11"/>
  <c r="C129" i="11"/>
  <c r="D128" i="11"/>
  <c r="D127" i="11"/>
  <c r="D126" i="11"/>
  <c r="D125" i="11"/>
  <c r="E125" i="11" s="1"/>
  <c r="C125" i="11"/>
  <c r="D124" i="11"/>
  <c r="E124" i="11" s="1"/>
  <c r="C124" i="11"/>
  <c r="E123" i="11"/>
  <c r="D123" i="11"/>
  <c r="C123" i="11"/>
  <c r="C122" i="11"/>
  <c r="E121" i="11"/>
  <c r="D121" i="11"/>
  <c r="C121" i="11"/>
  <c r="E120" i="11"/>
  <c r="D120" i="11"/>
  <c r="C120" i="11"/>
  <c r="D119" i="11"/>
  <c r="E119" i="11" s="1"/>
  <c r="C119" i="11"/>
  <c r="D118" i="11"/>
  <c r="E118" i="11" s="1"/>
  <c r="C118" i="11"/>
  <c r="E117" i="11"/>
  <c r="D117" i="11"/>
  <c r="C117" i="11"/>
  <c r="E116" i="11"/>
  <c r="D116" i="11"/>
  <c r="C116" i="11"/>
  <c r="D115" i="11"/>
  <c r="E115" i="11" s="1"/>
  <c r="C115" i="11"/>
  <c r="D114" i="11"/>
  <c r="E114" i="11" s="1"/>
  <c r="C114" i="11"/>
  <c r="E113" i="11"/>
  <c r="D113" i="11"/>
  <c r="C113" i="11"/>
  <c r="D112" i="11"/>
  <c r="C112" i="11"/>
  <c r="D111" i="11"/>
  <c r="C111" i="11"/>
  <c r="D110" i="11"/>
  <c r="C110" i="11"/>
  <c r="D109" i="11"/>
  <c r="E109" i="11" s="1"/>
  <c r="C109" i="11"/>
  <c r="E108" i="11"/>
  <c r="D108" i="11"/>
  <c r="C108" i="11"/>
  <c r="D107" i="11"/>
  <c r="C107" i="11"/>
  <c r="C104" i="11"/>
  <c r="C103" i="11"/>
  <c r="D102" i="11"/>
  <c r="C102" i="11"/>
  <c r="D101" i="11"/>
  <c r="C101" i="11"/>
  <c r="C100" i="11"/>
  <c r="D99" i="11"/>
  <c r="D98" i="11"/>
  <c r="E98" i="11" s="1"/>
  <c r="C98" i="11"/>
  <c r="E97" i="11"/>
  <c r="D97" i="11"/>
  <c r="C97" i="11"/>
  <c r="E96" i="11"/>
  <c r="D96" i="11"/>
  <c r="C96" i="11"/>
  <c r="D95" i="11"/>
  <c r="E95" i="11" s="1"/>
  <c r="C95" i="11"/>
  <c r="D94" i="11"/>
  <c r="E94" i="11" s="1"/>
  <c r="C94" i="11"/>
  <c r="E93" i="11"/>
  <c r="D93" i="11"/>
  <c r="C93" i="11"/>
  <c r="D92" i="11"/>
  <c r="E91" i="11"/>
  <c r="D91" i="11"/>
  <c r="C91" i="11"/>
  <c r="E90" i="11"/>
  <c r="D90" i="11"/>
  <c r="C90" i="11"/>
  <c r="D89" i="11"/>
  <c r="E89" i="11" s="1"/>
  <c r="C89" i="11"/>
  <c r="D88" i="11"/>
  <c r="E88" i="11" s="1"/>
  <c r="C88" i="11"/>
  <c r="E87" i="11"/>
  <c r="D87" i="11"/>
  <c r="C87" i="11"/>
  <c r="E86" i="11"/>
  <c r="D86" i="11"/>
  <c r="C86" i="11"/>
  <c r="D85" i="11"/>
  <c r="E85" i="11" s="1"/>
  <c r="C85" i="11"/>
  <c r="D84" i="11"/>
  <c r="C84" i="11"/>
  <c r="E83" i="11"/>
  <c r="D83" i="11"/>
  <c r="C83" i="11"/>
  <c r="D82" i="11"/>
  <c r="E82" i="11" s="1"/>
  <c r="C82" i="11"/>
  <c r="D81" i="11"/>
  <c r="E81" i="11" s="1"/>
  <c r="C81" i="11"/>
  <c r="E80" i="11"/>
  <c r="D80" i="11"/>
  <c r="C80" i="11"/>
  <c r="E79" i="11"/>
  <c r="D79" i="11"/>
  <c r="C79" i="11"/>
  <c r="D78" i="11"/>
  <c r="E78" i="11" s="1"/>
  <c r="C78" i="11"/>
  <c r="D77" i="11"/>
  <c r="E77" i="11" s="1"/>
  <c r="C77" i="11"/>
  <c r="D76" i="11"/>
  <c r="D75" i="11"/>
  <c r="D74" i="11"/>
  <c r="E74" i="11" s="1"/>
  <c r="C74" i="11"/>
  <c r="D73" i="11"/>
  <c r="E73" i="11" s="1"/>
  <c r="C73" i="11"/>
  <c r="E72" i="11"/>
  <c r="D72" i="11"/>
  <c r="C72" i="11"/>
  <c r="E71" i="11"/>
  <c r="D71" i="11"/>
  <c r="C71" i="11"/>
  <c r="D70" i="11"/>
  <c r="E70" i="11" s="1"/>
  <c r="C70" i="11"/>
  <c r="D69" i="11"/>
  <c r="E69" i="11" s="1"/>
  <c r="C69" i="11"/>
  <c r="E68" i="11"/>
  <c r="D68" i="11"/>
  <c r="C68" i="11"/>
  <c r="E67" i="11"/>
  <c r="D67" i="11"/>
  <c r="C67" i="11"/>
  <c r="D66" i="11"/>
  <c r="E66" i="11" s="1"/>
  <c r="C66" i="11"/>
  <c r="D65" i="11"/>
  <c r="E65" i="11" s="1"/>
  <c r="C65" i="11"/>
  <c r="E64" i="11"/>
  <c r="D64" i="11"/>
  <c r="C64" i="11"/>
  <c r="E63" i="11"/>
  <c r="D63" i="11"/>
  <c r="C63" i="11"/>
  <c r="D62" i="11"/>
  <c r="E62" i="11" s="1"/>
  <c r="C62" i="11"/>
  <c r="D61" i="11"/>
  <c r="E61" i="11" s="1"/>
  <c r="C61" i="11"/>
  <c r="D60" i="11"/>
  <c r="D59" i="11"/>
  <c r="D58" i="11"/>
  <c r="D57" i="11"/>
  <c r="E56" i="11"/>
  <c r="D56" i="11"/>
  <c r="C56" i="11"/>
  <c r="E55" i="11"/>
  <c r="D55" i="11"/>
  <c r="C55" i="11"/>
  <c r="D54" i="11"/>
  <c r="E53" i="11"/>
  <c r="D53" i="11"/>
  <c r="C53" i="11"/>
  <c r="D52" i="11"/>
  <c r="E52" i="11" s="1"/>
  <c r="C52" i="11"/>
  <c r="D51" i="11"/>
  <c r="E51" i="11" s="1"/>
  <c r="C51" i="11"/>
  <c r="E50" i="11"/>
  <c r="D50" i="11"/>
  <c r="C50" i="11"/>
  <c r="D49" i="11"/>
  <c r="E48" i="11"/>
  <c r="D48" i="11"/>
  <c r="C48" i="11"/>
  <c r="E47" i="11"/>
  <c r="D47" i="11"/>
  <c r="C47" i="11"/>
  <c r="D46" i="11"/>
  <c r="E46" i="11" s="1"/>
  <c r="C46" i="11"/>
  <c r="D45" i="11"/>
  <c r="E45" i="11" s="1"/>
  <c r="C45" i="11"/>
  <c r="E44" i="11"/>
  <c r="D44" i="11"/>
  <c r="C44" i="11"/>
  <c r="E43" i="11"/>
  <c r="D43" i="11"/>
  <c r="C43" i="11"/>
  <c r="D42" i="11"/>
  <c r="E42" i="11" s="1"/>
  <c r="C42" i="11"/>
  <c r="D41" i="11"/>
  <c r="E41" i="11" s="1"/>
  <c r="C41" i="11"/>
  <c r="E40" i="11"/>
  <c r="D40" i="11"/>
  <c r="C40" i="11"/>
  <c r="E39" i="11"/>
  <c r="D39" i="11"/>
  <c r="C39" i="11"/>
  <c r="D38" i="11"/>
  <c r="E38" i="11" s="1"/>
  <c r="C38" i="11"/>
  <c r="D37" i="11"/>
  <c r="E37" i="11" s="1"/>
  <c r="C37" i="11"/>
  <c r="E36" i="11"/>
  <c r="D36" i="11"/>
  <c r="C36" i="11"/>
  <c r="E35" i="11"/>
  <c r="D35" i="11"/>
  <c r="C35" i="11"/>
  <c r="D34" i="11"/>
  <c r="E33" i="11"/>
  <c r="D33" i="11"/>
  <c r="C33" i="11"/>
  <c r="D32" i="11"/>
  <c r="E32" i="11" s="1"/>
  <c r="C32" i="11"/>
  <c r="D31" i="11"/>
  <c r="E31" i="11" s="1"/>
  <c r="C31" i="11"/>
  <c r="E30" i="11"/>
  <c r="D30" i="11"/>
  <c r="C30" i="11"/>
  <c r="D29" i="11"/>
  <c r="E28" i="11"/>
  <c r="D28" i="11"/>
  <c r="C28" i="11"/>
  <c r="E27" i="11"/>
  <c r="D27" i="11"/>
  <c r="C27" i="11"/>
  <c r="D26" i="11"/>
  <c r="E26" i="11" s="1"/>
  <c r="C26" i="11"/>
  <c r="D25" i="11"/>
  <c r="D24" i="11"/>
  <c r="D23" i="11"/>
  <c r="D22" i="11"/>
  <c r="C22" i="11"/>
  <c r="D21" i="11"/>
  <c r="E21" i="11" s="1"/>
  <c r="C21" i="11"/>
  <c r="D20" i="11"/>
  <c r="E20" i="11" s="1"/>
  <c r="C20" i="11"/>
  <c r="E19" i="11"/>
  <c r="D19" i="11"/>
  <c r="C19" i="11"/>
  <c r="D18" i="11"/>
  <c r="C18" i="11"/>
  <c r="D17" i="11"/>
  <c r="E17" i="11" s="1"/>
  <c r="C17" i="11"/>
  <c r="E16" i="11"/>
  <c r="D16" i="11"/>
  <c r="C16" i="11"/>
  <c r="E15" i="11"/>
  <c r="D15" i="11"/>
  <c r="C15" i="11"/>
  <c r="D14" i="11"/>
  <c r="E14" i="11" s="1"/>
  <c r="C14" i="11"/>
  <c r="D13" i="11"/>
  <c r="E13" i="11" s="1"/>
  <c r="C13" i="11"/>
  <c r="E11" i="11"/>
  <c r="D11" i="11"/>
  <c r="C11" i="11"/>
  <c r="C1577" i="9"/>
  <c r="C1578" i="9"/>
  <c r="C1579" i="9"/>
  <c r="C1580" i="9"/>
  <c r="C1581" i="9"/>
  <c r="C145" i="10"/>
  <c r="C149" i="10"/>
  <c r="C148" i="10"/>
  <c r="C147" i="10"/>
  <c r="C146" i="10"/>
  <c r="G1571" i="6"/>
  <c r="C1556" i="9"/>
  <c r="C1557" i="9"/>
  <c r="C124" i="10"/>
  <c r="C125" i="10"/>
  <c r="C1550" i="9"/>
  <c r="C1551" i="9"/>
  <c r="C119" i="10"/>
  <c r="C118" i="10"/>
  <c r="C88" i="10"/>
  <c r="C1329" i="9"/>
  <c r="C1332" i="9"/>
  <c r="C1330" i="9"/>
  <c r="D70" i="10"/>
  <c r="D1090" i="9"/>
  <c r="C64" i="10"/>
  <c r="C1014" i="9"/>
  <c r="C1018" i="9"/>
  <c r="C1019" i="9"/>
  <c r="C1020" i="9"/>
  <c r="D61" i="10"/>
  <c r="D991" i="9"/>
  <c r="D1000" i="9"/>
  <c r="D1001" i="9"/>
  <c r="D1002" i="9"/>
  <c r="D53" i="10"/>
  <c r="D886" i="9"/>
  <c r="D52" i="10"/>
  <c r="D862" i="9"/>
  <c r="C33" i="10"/>
  <c r="C627" i="9"/>
  <c r="C633" i="9"/>
  <c r="C634" i="9"/>
  <c r="C635" i="9"/>
  <c r="C62" i="10"/>
  <c r="E220" i="11" l="1"/>
  <c r="E240" i="11"/>
  <c r="E270" i="11"/>
  <c r="E290" i="11"/>
  <c r="E306" i="11"/>
  <c r="E332" i="11"/>
  <c r="E348" i="11"/>
  <c r="E364" i="11"/>
  <c r="E380" i="11"/>
  <c r="E398" i="11"/>
  <c r="E426" i="11"/>
  <c r="E446" i="11"/>
  <c r="E462" i="11"/>
  <c r="E476" i="11"/>
  <c r="E486" i="11"/>
  <c r="E574" i="11"/>
  <c r="E590" i="11"/>
  <c r="E596" i="11"/>
  <c r="E612" i="11"/>
  <c r="E618" i="11"/>
  <c r="E634" i="11"/>
  <c r="E661" i="11"/>
  <c r="E683" i="11"/>
  <c r="E699" i="11"/>
  <c r="E721" i="11"/>
  <c r="E737" i="11"/>
  <c r="E759" i="11"/>
  <c r="E775" i="11"/>
  <c r="E869" i="11"/>
  <c r="E919" i="11"/>
  <c r="E234" i="11"/>
  <c r="E266" i="11"/>
  <c r="E286" i="11"/>
  <c r="E302" i="11"/>
  <c r="E318" i="11"/>
  <c r="E344" i="11"/>
  <c r="E360" i="11"/>
  <c r="E376" i="11"/>
  <c r="E390" i="11"/>
  <c r="E422" i="11"/>
  <c r="E438" i="11"/>
  <c r="E450" i="11"/>
  <c r="E466" i="11"/>
  <c r="E490" i="11"/>
  <c r="E498" i="11"/>
  <c r="E578" i="11"/>
  <c r="E594" i="11"/>
  <c r="E600" i="11"/>
  <c r="E622" i="11"/>
  <c r="E638" i="11"/>
  <c r="E644" i="11"/>
  <c r="E665" i="11"/>
  <c r="E687" i="11"/>
  <c r="E703" i="11"/>
  <c r="E709" i="11"/>
  <c r="E725" i="11"/>
  <c r="E741" i="11"/>
  <c r="E763" i="11"/>
  <c r="E779" i="11"/>
  <c r="E815" i="11"/>
  <c r="E806" i="11"/>
  <c r="E822" i="11"/>
  <c r="E838" i="11"/>
  <c r="E856" i="11"/>
  <c r="E876" i="11"/>
  <c r="E892" i="11"/>
  <c r="E908" i="11"/>
  <c r="E930" i="11"/>
  <c r="E970" i="11"/>
  <c r="E986" i="11"/>
  <c r="E1002" i="11"/>
  <c r="E1016" i="11"/>
  <c r="E1032" i="11"/>
  <c r="E1046" i="11"/>
  <c r="E1068" i="11"/>
  <c r="E1076" i="11"/>
  <c r="E1092" i="11"/>
  <c r="E1130" i="11"/>
  <c r="E1144" i="11"/>
  <c r="E1156" i="11"/>
  <c r="E1172" i="11"/>
  <c r="E1188" i="11"/>
  <c r="E800" i="11"/>
  <c r="E818" i="11"/>
  <c r="E834" i="11"/>
  <c r="E852" i="11"/>
  <c r="E872" i="11"/>
  <c r="E888" i="11"/>
  <c r="E904" i="11"/>
  <c r="E926" i="11"/>
  <c r="E942" i="11"/>
  <c r="E956" i="11"/>
  <c r="E974" i="11"/>
  <c r="E990" i="11"/>
  <c r="E1020" i="11"/>
  <c r="E1036" i="11"/>
  <c r="E1050" i="11"/>
  <c r="E1080" i="11"/>
  <c r="E1096" i="11"/>
  <c r="E1118" i="11"/>
  <c r="E1160" i="11"/>
  <c r="E1246" i="11"/>
  <c r="E1193" i="11"/>
  <c r="E1215" i="11"/>
  <c r="E1231" i="11"/>
  <c r="E1253" i="11"/>
  <c r="E1269" i="11"/>
  <c r="E1289" i="11"/>
  <c r="E1305" i="11"/>
  <c r="E1321" i="11"/>
  <c r="E1337" i="11"/>
  <c r="E1353" i="11"/>
  <c r="E1369" i="11"/>
  <c r="E1385" i="11"/>
  <c r="E1401" i="11"/>
  <c r="E1421" i="11"/>
  <c r="E1429" i="11"/>
  <c r="E1437" i="11"/>
  <c r="E1445" i="11"/>
  <c r="E1453" i="11"/>
  <c r="E1469" i="11"/>
  <c r="E1191" i="11"/>
  <c r="E1207" i="11"/>
  <c r="E1227" i="11"/>
  <c r="E1249" i="11"/>
  <c r="E1265" i="11"/>
  <c r="E1277" i="11"/>
  <c r="E1293" i="11"/>
  <c r="E1309" i="11"/>
  <c r="E1325" i="11"/>
  <c r="E1341" i="11"/>
  <c r="E1357" i="11"/>
  <c r="E1373" i="11"/>
  <c r="E1389" i="11"/>
  <c r="E1405" i="11"/>
  <c r="E1473" i="11"/>
  <c r="E1481" i="11"/>
  <c r="E1491" i="11"/>
  <c r="E1499" i="11"/>
  <c r="E1507" i="11"/>
  <c r="E1515" i="11"/>
  <c r="E1523" i="11"/>
  <c r="E1531" i="11"/>
  <c r="E1563" i="11"/>
  <c r="D1186" i="9"/>
  <c r="D75" i="10"/>
  <c r="D97" i="9" l="1"/>
  <c r="D98" i="9"/>
  <c r="D99" i="9"/>
  <c r="D12" i="10"/>
  <c r="F86" i="10" l="1"/>
  <c r="E86" i="10"/>
  <c r="F78" i="10"/>
  <c r="E78" i="10"/>
  <c r="F75" i="10"/>
  <c r="E75" i="10"/>
  <c r="F67" i="10"/>
  <c r="E67" i="10"/>
  <c r="F62" i="10"/>
  <c r="E62" i="10"/>
  <c r="F57" i="10"/>
  <c r="E57" i="10"/>
  <c r="F46" i="10" l="1"/>
  <c r="E46" i="10"/>
  <c r="F41" i="10"/>
  <c r="E41" i="10"/>
  <c r="F38" i="10"/>
  <c r="E38" i="10"/>
  <c r="F28" i="10"/>
  <c r="E28" i="10"/>
  <c r="F27" i="10"/>
  <c r="E27" i="10"/>
  <c r="F20" i="10"/>
  <c r="E20" i="10"/>
  <c r="F5" i="10"/>
  <c r="E5" i="10"/>
  <c r="F4" i="10"/>
  <c r="E4" i="10"/>
  <c r="F139" i="10"/>
  <c r="E139" i="10"/>
  <c r="F128" i="10"/>
  <c r="E128" i="10"/>
  <c r="F122" i="10"/>
  <c r="E122" i="10"/>
  <c r="E117" i="10"/>
  <c r="F110" i="10"/>
  <c r="E110" i="10"/>
  <c r="F108" i="10"/>
  <c r="E108" i="10"/>
  <c r="D1581" i="9" l="1"/>
  <c r="D1580" i="9"/>
  <c r="D1579" i="9"/>
  <c r="D1578" i="9"/>
  <c r="D1577" i="9"/>
  <c r="D1576" i="9"/>
  <c r="D1575" i="9"/>
  <c r="D1574" i="9"/>
  <c r="D1573" i="9"/>
  <c r="D1572" i="9"/>
  <c r="D1571" i="9"/>
  <c r="D1570" i="9"/>
  <c r="D1567" i="9"/>
  <c r="D1566" i="9"/>
  <c r="D1565" i="9"/>
  <c r="E1565" i="9" s="1"/>
  <c r="D1564" i="9"/>
  <c r="D1563" i="9"/>
  <c r="D1562" i="9"/>
  <c r="D1561" i="9"/>
  <c r="D1560" i="9"/>
  <c r="D1557" i="9"/>
  <c r="D1556" i="9"/>
  <c r="D1555" i="9"/>
  <c r="D1554" i="9"/>
  <c r="D1553" i="9"/>
  <c r="D1552" i="9"/>
  <c r="D1549" i="9"/>
  <c r="D1544" i="9"/>
  <c r="D1542" i="9"/>
  <c r="C1576" i="9"/>
  <c r="C1575" i="9"/>
  <c r="C1574" i="9"/>
  <c r="C1573" i="9"/>
  <c r="C1572" i="9"/>
  <c r="C1571" i="9"/>
  <c r="C1570" i="9"/>
  <c r="C1567" i="9"/>
  <c r="C1566" i="9"/>
  <c r="E1566" i="9" s="1"/>
  <c r="C1565" i="9"/>
  <c r="C1564" i="9"/>
  <c r="E1564" i="9" s="1"/>
  <c r="C1563" i="9"/>
  <c r="C1562" i="9"/>
  <c r="E1562" i="9" s="1"/>
  <c r="C1559" i="9"/>
  <c r="C1558" i="9"/>
  <c r="C1555" i="9"/>
  <c r="C1554" i="9"/>
  <c r="C1553" i="9"/>
  <c r="C1552" i="9"/>
  <c r="C1549" i="9"/>
  <c r="C1548" i="9"/>
  <c r="C1547" i="9"/>
  <c r="C1546" i="9"/>
  <c r="C1544" i="9"/>
  <c r="C1542" i="9"/>
  <c r="D1540" i="9"/>
  <c r="D1538" i="9"/>
  <c r="D1537" i="9"/>
  <c r="D1536" i="9"/>
  <c r="D1535" i="9"/>
  <c r="D1534" i="9"/>
  <c r="D1533" i="9"/>
  <c r="D1532" i="9"/>
  <c r="D1531" i="9"/>
  <c r="D1530" i="9"/>
  <c r="D1529" i="9"/>
  <c r="D1528" i="9"/>
  <c r="D1527" i="9"/>
  <c r="D1526" i="9"/>
  <c r="D1525" i="9"/>
  <c r="D1524" i="9"/>
  <c r="D1523" i="9"/>
  <c r="D1522" i="9"/>
  <c r="D1521" i="9"/>
  <c r="D1520" i="9"/>
  <c r="D1519" i="9"/>
  <c r="D1518" i="9"/>
  <c r="D1517" i="9"/>
  <c r="D1516" i="9"/>
  <c r="D1515" i="9"/>
  <c r="D1514" i="9"/>
  <c r="D1513" i="9"/>
  <c r="D1512" i="9"/>
  <c r="D1511" i="9"/>
  <c r="D1510" i="9"/>
  <c r="D1509" i="9"/>
  <c r="D1508" i="9"/>
  <c r="D1507" i="9"/>
  <c r="D1506" i="9"/>
  <c r="D1505" i="9"/>
  <c r="D1504" i="9"/>
  <c r="D1503" i="9"/>
  <c r="D1502" i="9"/>
  <c r="D1501" i="9"/>
  <c r="D1500" i="9"/>
  <c r="D1499" i="9"/>
  <c r="D1498" i="9"/>
  <c r="D1497" i="9"/>
  <c r="D1496" i="9"/>
  <c r="D1495" i="9"/>
  <c r="D1494" i="9"/>
  <c r="D1493" i="9"/>
  <c r="D1492" i="9"/>
  <c r="D1491" i="9"/>
  <c r="D1490" i="9"/>
  <c r="D1489" i="9"/>
  <c r="D1488" i="9"/>
  <c r="D1487" i="9"/>
  <c r="D1486" i="9"/>
  <c r="D1482" i="9"/>
  <c r="D1481" i="9"/>
  <c r="D1480" i="9"/>
  <c r="D1479" i="9"/>
  <c r="D1478" i="9"/>
  <c r="D1477" i="9"/>
  <c r="D1476" i="9"/>
  <c r="D1475" i="9"/>
  <c r="D1474" i="9"/>
  <c r="D1473" i="9"/>
  <c r="D1472" i="9"/>
  <c r="D1471" i="9"/>
  <c r="D1470" i="9"/>
  <c r="D1469" i="9"/>
  <c r="D1468" i="9"/>
  <c r="D1467" i="9"/>
  <c r="D1466" i="9"/>
  <c r="D1465" i="9"/>
  <c r="D1463" i="9"/>
  <c r="D1462" i="9"/>
  <c r="D1461" i="9"/>
  <c r="D1460" i="9"/>
  <c r="D1458" i="9"/>
  <c r="D1457" i="9"/>
  <c r="D1456" i="9"/>
  <c r="D1455" i="9"/>
  <c r="D1454" i="9"/>
  <c r="D1453" i="9"/>
  <c r="D1452" i="9"/>
  <c r="D1451" i="9"/>
  <c r="D1450" i="9"/>
  <c r="D1449" i="9"/>
  <c r="D1448" i="9"/>
  <c r="D1447" i="9"/>
  <c r="D1446" i="9"/>
  <c r="D1445" i="9"/>
  <c r="D1442" i="9"/>
  <c r="D1441" i="9"/>
  <c r="D1440" i="9"/>
  <c r="D1439" i="9"/>
  <c r="D1438" i="9"/>
  <c r="D1437" i="9"/>
  <c r="D1436" i="9"/>
  <c r="D1435" i="9"/>
  <c r="D1434" i="9"/>
  <c r="D1433" i="9"/>
  <c r="D1432" i="9"/>
  <c r="D1431" i="9"/>
  <c r="D1430" i="9"/>
  <c r="D1429" i="9"/>
  <c r="D1428" i="9"/>
  <c r="D1427" i="9"/>
  <c r="D1426" i="9"/>
  <c r="D1425" i="9"/>
  <c r="D1424" i="9"/>
  <c r="D1423" i="9"/>
  <c r="D1422" i="9"/>
  <c r="D1421" i="9"/>
  <c r="D1420" i="9"/>
  <c r="D1419" i="9"/>
  <c r="D1416" i="9"/>
  <c r="D1415" i="9"/>
  <c r="D1414" i="9"/>
  <c r="D1413" i="9"/>
  <c r="D1412" i="9"/>
  <c r="D1411" i="9"/>
  <c r="D1410" i="9"/>
  <c r="D1409" i="9"/>
  <c r="D1408" i="9"/>
  <c r="D1407" i="9"/>
  <c r="D1406" i="9"/>
  <c r="D1405" i="9"/>
  <c r="D1404" i="9"/>
  <c r="D1403" i="9"/>
  <c r="D1402" i="9"/>
  <c r="D1401" i="9"/>
  <c r="D1400" i="9"/>
  <c r="D1399" i="9"/>
  <c r="D1398" i="9"/>
  <c r="D1397" i="9"/>
  <c r="D1396" i="9"/>
  <c r="D1395" i="9"/>
  <c r="D1394" i="9"/>
  <c r="D1393" i="9"/>
  <c r="D1392" i="9"/>
  <c r="D1391" i="9"/>
  <c r="D1390" i="9"/>
  <c r="D1389" i="9"/>
  <c r="D1388" i="9"/>
  <c r="D1387" i="9"/>
  <c r="D1386" i="9"/>
  <c r="D1385" i="9"/>
  <c r="D1384" i="9"/>
  <c r="D1383" i="9"/>
  <c r="D1382" i="9"/>
  <c r="D1381" i="9"/>
  <c r="D1380" i="9"/>
  <c r="D1379" i="9"/>
  <c r="D1378" i="9"/>
  <c r="D1377" i="9"/>
  <c r="D1376" i="9"/>
  <c r="D1375" i="9"/>
  <c r="D1374" i="9"/>
  <c r="D1373" i="9"/>
  <c r="D1372" i="9"/>
  <c r="D1371" i="9"/>
  <c r="D1370" i="9"/>
  <c r="D1369" i="9"/>
  <c r="D1368" i="9"/>
  <c r="D1367" i="9"/>
  <c r="D1366" i="9"/>
  <c r="D1365" i="9"/>
  <c r="D1364" i="9"/>
  <c r="D1363" i="9"/>
  <c r="D1362" i="9"/>
  <c r="D1361" i="9"/>
  <c r="D1360" i="9"/>
  <c r="D1359" i="9"/>
  <c r="D1358" i="9"/>
  <c r="D1357" i="9"/>
  <c r="D1356" i="9"/>
  <c r="D1355" i="9"/>
  <c r="D1354" i="9"/>
  <c r="D1353" i="9"/>
  <c r="D1352" i="9"/>
  <c r="D1351" i="9"/>
  <c r="D1350" i="9"/>
  <c r="D1349" i="9"/>
  <c r="D1348" i="9"/>
  <c r="D1347" i="9"/>
  <c r="D1346" i="9"/>
  <c r="D1345" i="9"/>
  <c r="D1344" i="9"/>
  <c r="D1343" i="9"/>
  <c r="D1342" i="9"/>
  <c r="D1341" i="9"/>
  <c r="D1340" i="9"/>
  <c r="D1339" i="9"/>
  <c r="D1338" i="9"/>
  <c r="D1337" i="9"/>
  <c r="D1336" i="9"/>
  <c r="D1335" i="9"/>
  <c r="D1334" i="9"/>
  <c r="D1333" i="9"/>
  <c r="D1332" i="9"/>
  <c r="D1331" i="9"/>
  <c r="D1330" i="9"/>
  <c r="D1329" i="9"/>
  <c r="D1328" i="9"/>
  <c r="D1327" i="9"/>
  <c r="D1326" i="9"/>
  <c r="D1325" i="9"/>
  <c r="D1324" i="9"/>
  <c r="D1323" i="9"/>
  <c r="D1322" i="9"/>
  <c r="D1321" i="9"/>
  <c r="D1320" i="9"/>
  <c r="D1319" i="9"/>
  <c r="D1318" i="9"/>
  <c r="D1317" i="9"/>
  <c r="D1316" i="9"/>
  <c r="D1315" i="9"/>
  <c r="D1314" i="9"/>
  <c r="D1313" i="9"/>
  <c r="D1312" i="9"/>
  <c r="D1311" i="9"/>
  <c r="D1310" i="9"/>
  <c r="D1309" i="9"/>
  <c r="D1308" i="9"/>
  <c r="D1307" i="9"/>
  <c r="D1306" i="9"/>
  <c r="D1305" i="9"/>
  <c r="D1304" i="9"/>
  <c r="D1303" i="9"/>
  <c r="D1302" i="9"/>
  <c r="D1301" i="9"/>
  <c r="D1300" i="9"/>
  <c r="D1299" i="9"/>
  <c r="D1298" i="9"/>
  <c r="D1297" i="9"/>
  <c r="D1296" i="9"/>
  <c r="D1295" i="9"/>
  <c r="D1294" i="9"/>
  <c r="D1293" i="9"/>
  <c r="D1292" i="9"/>
  <c r="D1291" i="9"/>
  <c r="D1290" i="9"/>
  <c r="D1289" i="9"/>
  <c r="D1288" i="9"/>
  <c r="D1287" i="9"/>
  <c r="D1286" i="9"/>
  <c r="D1285" i="9"/>
  <c r="D1284" i="9"/>
  <c r="D1283" i="9"/>
  <c r="D1282" i="9"/>
  <c r="D1281" i="9"/>
  <c r="D1280" i="9"/>
  <c r="D1279" i="9"/>
  <c r="D1278" i="9"/>
  <c r="D1277" i="9"/>
  <c r="D1276" i="9"/>
  <c r="D1275" i="9"/>
  <c r="D1274" i="9"/>
  <c r="D1273" i="9"/>
  <c r="D1272" i="9"/>
  <c r="D1271" i="9"/>
  <c r="D1270" i="9"/>
  <c r="D1269" i="9"/>
  <c r="D1268" i="9"/>
  <c r="D1267" i="9"/>
  <c r="D1266" i="9"/>
  <c r="D1265" i="9"/>
  <c r="D1264" i="9"/>
  <c r="D1263" i="9"/>
  <c r="D1262" i="9"/>
  <c r="D1261" i="9"/>
  <c r="D1260" i="9"/>
  <c r="D1259" i="9"/>
  <c r="D1258" i="9"/>
  <c r="D1257" i="9"/>
  <c r="D1256" i="9"/>
  <c r="D1255" i="9"/>
  <c r="D1254" i="9"/>
  <c r="D1253" i="9"/>
  <c r="D1252" i="9"/>
  <c r="D1251" i="9"/>
  <c r="D1250" i="9"/>
  <c r="D1249" i="9"/>
  <c r="D1248" i="9"/>
  <c r="D1247" i="9"/>
  <c r="D1246" i="9"/>
  <c r="D1242" i="9"/>
  <c r="D1241" i="9"/>
  <c r="D1240" i="9"/>
  <c r="D1239" i="9"/>
  <c r="D1238" i="9"/>
  <c r="D1237" i="9"/>
  <c r="D1236" i="9"/>
  <c r="D1235" i="9"/>
  <c r="D1234" i="9"/>
  <c r="D1233" i="9"/>
  <c r="D1232" i="9"/>
  <c r="D1231" i="9"/>
  <c r="D1230" i="9"/>
  <c r="D1229" i="9"/>
  <c r="D1228" i="9"/>
  <c r="D1227" i="9"/>
  <c r="D1226" i="9"/>
  <c r="D1225" i="9"/>
  <c r="D1224" i="9"/>
  <c r="D1223" i="9"/>
  <c r="D1222" i="9"/>
  <c r="D1221" i="9"/>
  <c r="D1220" i="9"/>
  <c r="D1219" i="9"/>
  <c r="D1218" i="9"/>
  <c r="D1217" i="9"/>
  <c r="D1216" i="9"/>
  <c r="D1215" i="9"/>
  <c r="D1214" i="9"/>
  <c r="D1213" i="9"/>
  <c r="D1212" i="9"/>
  <c r="D1209" i="9"/>
  <c r="D1208" i="9"/>
  <c r="D1207" i="9"/>
  <c r="D1206" i="9"/>
  <c r="D1205" i="9"/>
  <c r="D1204" i="9"/>
  <c r="D1203" i="9"/>
  <c r="D1202" i="9"/>
  <c r="D1201" i="9"/>
  <c r="D1199" i="9"/>
  <c r="D1198" i="9"/>
  <c r="D1197" i="9"/>
  <c r="D1196" i="9"/>
  <c r="D1195" i="9"/>
  <c r="D1194" i="9"/>
  <c r="D1193" i="9"/>
  <c r="D1191" i="9"/>
  <c r="D1190" i="9"/>
  <c r="D1189" i="9"/>
  <c r="D1188" i="9"/>
  <c r="D1187" i="9"/>
  <c r="D1185" i="9"/>
  <c r="D1184" i="9"/>
  <c r="D1183" i="9"/>
  <c r="D1182" i="9"/>
  <c r="D1179" i="9"/>
  <c r="D1178" i="9"/>
  <c r="D1177" i="9"/>
  <c r="D1174" i="9"/>
  <c r="D1173" i="9"/>
  <c r="D1172" i="9"/>
  <c r="D1171" i="9"/>
  <c r="D1170" i="9"/>
  <c r="D1169" i="9"/>
  <c r="D1168" i="9"/>
  <c r="D1167" i="9"/>
  <c r="D1166" i="9"/>
  <c r="D1165" i="9"/>
  <c r="D1164" i="9"/>
  <c r="D1163" i="9"/>
  <c r="D1162" i="9"/>
  <c r="D1161" i="9"/>
  <c r="D1160" i="9"/>
  <c r="D1159" i="9"/>
  <c r="D1158" i="9"/>
  <c r="D1157" i="9"/>
  <c r="D1156" i="9"/>
  <c r="D1155" i="9"/>
  <c r="D1154" i="9"/>
  <c r="D1153" i="9"/>
  <c r="D1152" i="9"/>
  <c r="D1151" i="9"/>
  <c r="D1150" i="9"/>
  <c r="D1149" i="9"/>
  <c r="D1148" i="9"/>
  <c r="D1145" i="9"/>
  <c r="D1144" i="9"/>
  <c r="D1143" i="9"/>
  <c r="D1142" i="9"/>
  <c r="D1141" i="9"/>
  <c r="D1140" i="9"/>
  <c r="D1139" i="9"/>
  <c r="D1137" i="9"/>
  <c r="D1136" i="9"/>
  <c r="D1135" i="9"/>
  <c r="D1132" i="9"/>
  <c r="D1131" i="9"/>
  <c r="D1130" i="9"/>
  <c r="D1129" i="9"/>
  <c r="D1128" i="9"/>
  <c r="D1127" i="9"/>
  <c r="D1126" i="9"/>
  <c r="D1125" i="9"/>
  <c r="D1124" i="9"/>
  <c r="D1123" i="9"/>
  <c r="D1122" i="9"/>
  <c r="D1121" i="9"/>
  <c r="D1120" i="9"/>
  <c r="D1119" i="9"/>
  <c r="D1118" i="9"/>
  <c r="D1115" i="9"/>
  <c r="D1114" i="9"/>
  <c r="D1113" i="9"/>
  <c r="D1112" i="9"/>
  <c r="D1111" i="9"/>
  <c r="D1110" i="9"/>
  <c r="D1109" i="9"/>
  <c r="D1105" i="9"/>
  <c r="D1102" i="9"/>
  <c r="D1101" i="9"/>
  <c r="D1100" i="9"/>
  <c r="D1099" i="9"/>
  <c r="D1098" i="9"/>
  <c r="D1097" i="9"/>
  <c r="D1096" i="9"/>
  <c r="D1095" i="9"/>
  <c r="D1094" i="9"/>
  <c r="D1093" i="9"/>
  <c r="D1092" i="9"/>
  <c r="D1091" i="9"/>
  <c r="D1089" i="9"/>
  <c r="D1088" i="9"/>
  <c r="D1087" i="9"/>
  <c r="D1086" i="9"/>
  <c r="D1085" i="9"/>
  <c r="D1084" i="9"/>
  <c r="D1083" i="9"/>
  <c r="D1082" i="9"/>
  <c r="D1081" i="9"/>
  <c r="D1080" i="9"/>
  <c r="D1079" i="9"/>
  <c r="D1078" i="9"/>
  <c r="D1077" i="9"/>
  <c r="D1076" i="9"/>
  <c r="D1075" i="9"/>
  <c r="D1074" i="9"/>
  <c r="D1071" i="9"/>
  <c r="D1070" i="9"/>
  <c r="D1069" i="9"/>
  <c r="D1068" i="9"/>
  <c r="D1067" i="9"/>
  <c r="D1066" i="9"/>
  <c r="D1065" i="9"/>
  <c r="D1064" i="9"/>
  <c r="D1063" i="9"/>
  <c r="D1062" i="9"/>
  <c r="D1061" i="9"/>
  <c r="D1059" i="9"/>
  <c r="D1058" i="9"/>
  <c r="D1057" i="9"/>
  <c r="D1056" i="9"/>
  <c r="D1055" i="9"/>
  <c r="D1054" i="9"/>
  <c r="D1053" i="9"/>
  <c r="D1052" i="9"/>
  <c r="D1051" i="9"/>
  <c r="D1050" i="9"/>
  <c r="D1049" i="9"/>
  <c r="D1048" i="9"/>
  <c r="D1047" i="9"/>
  <c r="D1046" i="9"/>
  <c r="D1045" i="9"/>
  <c r="D1044" i="9"/>
  <c r="D1040" i="9"/>
  <c r="D1039" i="9"/>
  <c r="D1038" i="9"/>
  <c r="D1037" i="9"/>
  <c r="D1036" i="9"/>
  <c r="D1035" i="9"/>
  <c r="D1034" i="9"/>
  <c r="D1033" i="9"/>
  <c r="D1032" i="9"/>
  <c r="D1031" i="9"/>
  <c r="D1030" i="9"/>
  <c r="D1029" i="9"/>
  <c r="D1028" i="9"/>
  <c r="D1027" i="9"/>
  <c r="D1026" i="9"/>
  <c r="D1025" i="9"/>
  <c r="D1024" i="9"/>
  <c r="D1023" i="9"/>
  <c r="D1022" i="9"/>
  <c r="D1021" i="9"/>
  <c r="D1020" i="9"/>
  <c r="D1019" i="9"/>
  <c r="D1018" i="9"/>
  <c r="D1017" i="9"/>
  <c r="D1016" i="9"/>
  <c r="D1015" i="9"/>
  <c r="D1014" i="9"/>
  <c r="D1013" i="9"/>
  <c r="D1012" i="9"/>
  <c r="D1011" i="9"/>
  <c r="D1010" i="9"/>
  <c r="D1009" i="9"/>
  <c r="D1008" i="9"/>
  <c r="D1007" i="9"/>
  <c r="D1006" i="9"/>
  <c r="D999" i="9"/>
  <c r="D998" i="9"/>
  <c r="D997" i="9"/>
  <c r="D996" i="9"/>
  <c r="D995" i="9"/>
  <c r="D994" i="9"/>
  <c r="D993" i="9"/>
  <c r="D992" i="9"/>
  <c r="D990" i="9"/>
  <c r="D989" i="9"/>
  <c r="D988" i="9"/>
  <c r="D987" i="9"/>
  <c r="D986" i="9"/>
  <c r="D985" i="9"/>
  <c r="D984" i="9"/>
  <c r="D983" i="9"/>
  <c r="D982" i="9"/>
  <c r="D981" i="9"/>
  <c r="D980" i="9"/>
  <c r="D979" i="9"/>
  <c r="D978" i="9"/>
  <c r="D977" i="9"/>
  <c r="D976" i="9"/>
  <c r="D975" i="9"/>
  <c r="D974" i="9"/>
  <c r="D973" i="9"/>
  <c r="D972" i="9"/>
  <c r="D971" i="9"/>
  <c r="D970" i="9"/>
  <c r="D969" i="9"/>
  <c r="D968" i="9"/>
  <c r="D967" i="9"/>
  <c r="D966" i="9"/>
  <c r="D965" i="9"/>
  <c r="D964" i="9"/>
  <c r="D962" i="9"/>
  <c r="D961" i="9"/>
  <c r="D960" i="9"/>
  <c r="D959" i="9"/>
  <c r="D958" i="9"/>
  <c r="D957" i="9"/>
  <c r="D956" i="9"/>
  <c r="D952" i="9"/>
  <c r="D951" i="9"/>
  <c r="D950" i="9"/>
  <c r="D949" i="9"/>
  <c r="D948" i="9"/>
  <c r="D947" i="9"/>
  <c r="D946" i="9"/>
  <c r="D945" i="9"/>
  <c r="D944" i="9"/>
  <c r="D943" i="9"/>
  <c r="D942" i="9"/>
  <c r="D941" i="9"/>
  <c r="D940" i="9"/>
  <c r="D939" i="9"/>
  <c r="D938" i="9"/>
  <c r="D937" i="9"/>
  <c r="D936" i="9"/>
  <c r="D933" i="9"/>
  <c r="D932" i="9"/>
  <c r="D931" i="9"/>
  <c r="D930" i="9"/>
  <c r="D929" i="9"/>
  <c r="D928" i="9"/>
  <c r="D927" i="9"/>
  <c r="D926" i="9"/>
  <c r="D925" i="9"/>
  <c r="E925" i="9" s="1"/>
  <c r="D924" i="9"/>
  <c r="D919" i="9"/>
  <c r="E919" i="9" s="1"/>
  <c r="D918" i="9"/>
  <c r="D917" i="9"/>
  <c r="E917" i="9" s="1"/>
  <c r="D916" i="9"/>
  <c r="D915" i="9"/>
  <c r="E915" i="9" s="1"/>
  <c r="D914" i="9"/>
  <c r="D913" i="9"/>
  <c r="E913" i="9" s="1"/>
  <c r="D912" i="9"/>
  <c r="D911" i="9"/>
  <c r="E911" i="9" s="1"/>
  <c r="D909" i="9"/>
  <c r="D908" i="9"/>
  <c r="D907" i="9"/>
  <c r="D906" i="9"/>
  <c r="D905" i="9"/>
  <c r="D904" i="9"/>
  <c r="D903" i="9"/>
  <c r="D902" i="9"/>
  <c r="D901" i="9"/>
  <c r="D900" i="9"/>
  <c r="D899" i="9"/>
  <c r="D898" i="9"/>
  <c r="D897" i="9"/>
  <c r="D896" i="9"/>
  <c r="D895" i="9"/>
  <c r="D894" i="9"/>
  <c r="D893" i="9"/>
  <c r="D892" i="9"/>
  <c r="D891" i="9"/>
  <c r="D890" i="9"/>
  <c r="D889" i="9"/>
  <c r="D888" i="9"/>
  <c r="D887" i="9"/>
  <c r="D884" i="9"/>
  <c r="D883" i="9"/>
  <c r="E883" i="9" s="1"/>
  <c r="D882" i="9"/>
  <c r="D880" i="9"/>
  <c r="D879" i="9"/>
  <c r="D878" i="9"/>
  <c r="D877" i="9"/>
  <c r="D876" i="9"/>
  <c r="D875" i="9"/>
  <c r="D874" i="9"/>
  <c r="D873" i="9"/>
  <c r="D872" i="9"/>
  <c r="D871" i="9"/>
  <c r="D870" i="9"/>
  <c r="D869" i="9"/>
  <c r="D868" i="9"/>
  <c r="D867" i="9"/>
  <c r="D866" i="9"/>
  <c r="D865" i="9"/>
  <c r="D864" i="9"/>
  <c r="D863" i="9"/>
  <c r="D860" i="9"/>
  <c r="D858" i="9"/>
  <c r="D857" i="9"/>
  <c r="D856" i="9"/>
  <c r="D855" i="9"/>
  <c r="D854" i="9"/>
  <c r="D853" i="9"/>
  <c r="D852" i="9"/>
  <c r="D851" i="9"/>
  <c r="D850" i="9"/>
  <c r="D849" i="9"/>
  <c r="D848" i="9"/>
  <c r="D847" i="9"/>
  <c r="D846" i="9"/>
  <c r="D845" i="9"/>
  <c r="D844" i="9"/>
  <c r="D843" i="9"/>
  <c r="D841" i="9"/>
  <c r="D840" i="9"/>
  <c r="D839" i="9"/>
  <c r="D838" i="9"/>
  <c r="D837" i="9"/>
  <c r="D836" i="9"/>
  <c r="D835" i="9"/>
  <c r="D834" i="9"/>
  <c r="D833" i="9"/>
  <c r="D832" i="9"/>
  <c r="D831" i="9"/>
  <c r="D830" i="9"/>
  <c r="D829" i="9"/>
  <c r="D828" i="9"/>
  <c r="D827" i="9"/>
  <c r="D826" i="9"/>
  <c r="D825" i="9"/>
  <c r="D824" i="9"/>
  <c r="D823" i="9"/>
  <c r="D822" i="9"/>
  <c r="D821" i="9"/>
  <c r="D820" i="9"/>
  <c r="D819" i="9"/>
  <c r="D818" i="9"/>
  <c r="D815" i="9"/>
  <c r="D814" i="9"/>
  <c r="D813" i="9"/>
  <c r="D812" i="9"/>
  <c r="D811" i="9"/>
  <c r="D810" i="9"/>
  <c r="D809" i="9"/>
  <c r="D808" i="9"/>
  <c r="D807" i="9"/>
  <c r="D806" i="9"/>
  <c r="D800" i="9"/>
  <c r="D799" i="9"/>
  <c r="D798" i="9"/>
  <c r="D797" i="9"/>
  <c r="D796" i="9"/>
  <c r="D795" i="9"/>
  <c r="D794" i="9"/>
  <c r="D793" i="9"/>
  <c r="D792" i="9"/>
  <c r="D791" i="9"/>
  <c r="D790" i="9"/>
  <c r="D789" i="9"/>
  <c r="D788" i="9"/>
  <c r="D787" i="9"/>
  <c r="D786" i="9"/>
  <c r="D785" i="9"/>
  <c r="D784" i="9"/>
  <c r="D783" i="9"/>
  <c r="D782" i="9"/>
  <c r="D781" i="9"/>
  <c r="D780" i="9"/>
  <c r="D779" i="9"/>
  <c r="D778" i="9"/>
  <c r="D777" i="9"/>
  <c r="D776" i="9"/>
  <c r="D775" i="9"/>
  <c r="D774" i="9"/>
  <c r="D773" i="9"/>
  <c r="D772" i="9"/>
  <c r="D771" i="9"/>
  <c r="D770" i="9"/>
  <c r="D769" i="9"/>
  <c r="D768" i="9"/>
  <c r="D767" i="9"/>
  <c r="D766" i="9"/>
  <c r="D765" i="9"/>
  <c r="D764" i="9"/>
  <c r="D763" i="9"/>
  <c r="D762" i="9"/>
  <c r="D761" i="9"/>
  <c r="D760" i="9"/>
  <c r="D759" i="9"/>
  <c r="D758" i="9"/>
  <c r="D757" i="9"/>
  <c r="D756" i="9"/>
  <c r="D755" i="9"/>
  <c r="D754" i="9"/>
  <c r="D753" i="9"/>
  <c r="D752" i="9"/>
  <c r="D751" i="9"/>
  <c r="D750" i="9"/>
  <c r="D749" i="9"/>
  <c r="D748" i="9"/>
  <c r="D746" i="9"/>
  <c r="D745" i="9"/>
  <c r="D744" i="9"/>
  <c r="D743" i="9"/>
  <c r="D742" i="9"/>
  <c r="D741" i="9"/>
  <c r="D740" i="9"/>
  <c r="D739" i="9"/>
  <c r="D738" i="9"/>
  <c r="D737" i="9"/>
  <c r="D736" i="9"/>
  <c r="D735" i="9"/>
  <c r="D734" i="9"/>
  <c r="D733" i="9"/>
  <c r="D732" i="9"/>
  <c r="D731" i="9"/>
  <c r="D730" i="9"/>
  <c r="D729" i="9"/>
  <c r="D728" i="9"/>
  <c r="D727" i="9"/>
  <c r="D726" i="9"/>
  <c r="D725" i="9"/>
  <c r="D724" i="9"/>
  <c r="D723" i="9"/>
  <c r="D722" i="9"/>
  <c r="D721" i="9"/>
  <c r="D720" i="9"/>
  <c r="D719" i="9"/>
  <c r="D718" i="9"/>
  <c r="D717" i="9"/>
  <c r="D716" i="9"/>
  <c r="D715" i="9"/>
  <c r="D714" i="9"/>
  <c r="D713" i="9"/>
  <c r="D712" i="9"/>
  <c r="D711" i="9"/>
  <c r="D710" i="9"/>
  <c r="D709" i="9"/>
  <c r="D708" i="9"/>
  <c r="D706" i="9"/>
  <c r="D705" i="9"/>
  <c r="D704" i="9"/>
  <c r="D703" i="9"/>
  <c r="D702" i="9"/>
  <c r="D701" i="9"/>
  <c r="D700" i="9"/>
  <c r="D699" i="9"/>
  <c r="D698" i="9"/>
  <c r="D697" i="9"/>
  <c r="D696" i="9"/>
  <c r="D695" i="9"/>
  <c r="D694" i="9"/>
  <c r="D693" i="9"/>
  <c r="D692" i="9"/>
  <c r="D691" i="9"/>
  <c r="D690" i="9"/>
  <c r="D689" i="9"/>
  <c r="D688" i="9"/>
  <c r="D687" i="9"/>
  <c r="D686" i="9"/>
  <c r="D685" i="9"/>
  <c r="D684" i="9"/>
  <c r="D683" i="9"/>
  <c r="D682" i="9"/>
  <c r="D681" i="9"/>
  <c r="D680" i="9"/>
  <c r="D679" i="9"/>
  <c r="D678" i="9"/>
  <c r="D677" i="9"/>
  <c r="D676" i="9"/>
  <c r="D675" i="9"/>
  <c r="D673" i="9"/>
  <c r="D672" i="9"/>
  <c r="D671" i="9"/>
  <c r="D670" i="9"/>
  <c r="D669" i="9"/>
  <c r="D668" i="9"/>
  <c r="D667" i="9"/>
  <c r="D666" i="9"/>
  <c r="D665" i="9"/>
  <c r="D664" i="9"/>
  <c r="D663" i="9"/>
  <c r="D662" i="9"/>
  <c r="D661" i="9"/>
  <c r="D656" i="9"/>
  <c r="D654" i="9"/>
  <c r="D653" i="9"/>
  <c r="D652" i="9"/>
  <c r="D651" i="9"/>
  <c r="D650" i="9"/>
  <c r="D649" i="9"/>
  <c r="D648" i="9"/>
  <c r="D647" i="9"/>
  <c r="D646" i="9"/>
  <c r="D645" i="9"/>
  <c r="D644" i="9"/>
  <c r="D642" i="9"/>
  <c r="D641" i="9"/>
  <c r="E641" i="9" s="1"/>
  <c r="D640" i="9"/>
  <c r="D639" i="9"/>
  <c r="E639" i="9" s="1"/>
  <c r="D638" i="9"/>
  <c r="D637" i="9"/>
  <c r="E637" i="9" s="1"/>
  <c r="D636" i="9"/>
  <c r="D635" i="9"/>
  <c r="E635" i="9" s="1"/>
  <c r="D634" i="9"/>
  <c r="D633" i="9"/>
  <c r="E633" i="9" s="1"/>
  <c r="D632" i="9"/>
  <c r="D631" i="9"/>
  <c r="E631" i="9" s="1"/>
  <c r="D630" i="9"/>
  <c r="D629" i="9"/>
  <c r="E629" i="9" s="1"/>
  <c r="D628" i="9"/>
  <c r="D627" i="9"/>
  <c r="E627" i="9" s="1"/>
  <c r="D626" i="9"/>
  <c r="D625" i="9"/>
  <c r="E625" i="9" s="1"/>
  <c r="D624" i="9"/>
  <c r="D623" i="9"/>
  <c r="E623" i="9" s="1"/>
  <c r="D622" i="9"/>
  <c r="D621" i="9"/>
  <c r="E621" i="9" s="1"/>
  <c r="D620" i="9"/>
  <c r="D619" i="9"/>
  <c r="E619" i="9" s="1"/>
  <c r="D618" i="9"/>
  <c r="D617" i="9"/>
  <c r="E617" i="9" s="1"/>
  <c r="D615" i="9"/>
  <c r="D614" i="9"/>
  <c r="D613" i="9"/>
  <c r="D612" i="9"/>
  <c r="D611" i="9"/>
  <c r="D610" i="9"/>
  <c r="D609" i="9"/>
  <c r="D608" i="9"/>
  <c r="D607" i="9"/>
  <c r="D606" i="9"/>
  <c r="D605" i="9"/>
  <c r="D604" i="9"/>
  <c r="D603" i="9"/>
  <c r="D602" i="9"/>
  <c r="D601" i="9"/>
  <c r="D600" i="9"/>
  <c r="D599" i="9"/>
  <c r="D598" i="9"/>
  <c r="D597" i="9"/>
  <c r="D596" i="9"/>
  <c r="D594" i="9"/>
  <c r="D593" i="9"/>
  <c r="E593" i="9" s="1"/>
  <c r="D592" i="9"/>
  <c r="D591" i="9"/>
  <c r="E591" i="9" s="1"/>
  <c r="D590" i="9"/>
  <c r="D589" i="9"/>
  <c r="E589" i="9" s="1"/>
  <c r="D588" i="9"/>
  <c r="D587" i="9"/>
  <c r="E587" i="9" s="1"/>
  <c r="D586" i="9"/>
  <c r="D585" i="9"/>
  <c r="E585" i="9" s="1"/>
  <c r="D584" i="9"/>
  <c r="D583" i="9"/>
  <c r="E583" i="9" s="1"/>
  <c r="D582" i="9"/>
  <c r="D581" i="9"/>
  <c r="E581" i="9" s="1"/>
  <c r="D580" i="9"/>
  <c r="D579" i="9"/>
  <c r="E579" i="9" s="1"/>
  <c r="D578" i="9"/>
  <c r="D577" i="9"/>
  <c r="E577" i="9" s="1"/>
  <c r="D576" i="9"/>
  <c r="D575" i="9"/>
  <c r="E575" i="9" s="1"/>
  <c r="D574" i="9"/>
  <c r="D573" i="9"/>
  <c r="E573" i="9" s="1"/>
  <c r="D572" i="9"/>
  <c r="D571" i="9"/>
  <c r="E571" i="9" s="1"/>
  <c r="D570" i="9"/>
  <c r="D569" i="9"/>
  <c r="E569" i="9" s="1"/>
  <c r="D567" i="9"/>
  <c r="C1540" i="9"/>
  <c r="C1538" i="9"/>
  <c r="C1537" i="9"/>
  <c r="C1536" i="9"/>
  <c r="C1535" i="9"/>
  <c r="C1534" i="9"/>
  <c r="C1533" i="9"/>
  <c r="C1532" i="9"/>
  <c r="C1531" i="9"/>
  <c r="C1530" i="9"/>
  <c r="C1529" i="9"/>
  <c r="C1528" i="9"/>
  <c r="C1527" i="9"/>
  <c r="C1526" i="9"/>
  <c r="C1525" i="9"/>
  <c r="C1524" i="9"/>
  <c r="C1523" i="9"/>
  <c r="C1522" i="9"/>
  <c r="C1521" i="9"/>
  <c r="C1520" i="9"/>
  <c r="C1519" i="9"/>
  <c r="C1518" i="9"/>
  <c r="C1517" i="9"/>
  <c r="C1516" i="9"/>
  <c r="C1515" i="9"/>
  <c r="C1514" i="9"/>
  <c r="C1513" i="9"/>
  <c r="C1512" i="9"/>
  <c r="C1511" i="9"/>
  <c r="C1510" i="9"/>
  <c r="C1509" i="9"/>
  <c r="C1508" i="9"/>
  <c r="C1507" i="9"/>
  <c r="C1506" i="9"/>
  <c r="C1505" i="9"/>
  <c r="C1504" i="9"/>
  <c r="C1503" i="9"/>
  <c r="C1502" i="9"/>
  <c r="C1501" i="9"/>
  <c r="C1500" i="9"/>
  <c r="C1499" i="9"/>
  <c r="C1498" i="9"/>
  <c r="C1497" i="9"/>
  <c r="C1496" i="9"/>
  <c r="C1495" i="9"/>
  <c r="C1494" i="9"/>
  <c r="C1493" i="9"/>
  <c r="C1492" i="9"/>
  <c r="C1491" i="9"/>
  <c r="C1490" i="9"/>
  <c r="C1489" i="9"/>
  <c r="C1488" i="9"/>
  <c r="C1487" i="9"/>
  <c r="C1486" i="9"/>
  <c r="C1485" i="9"/>
  <c r="C1484" i="9"/>
  <c r="C1483" i="9"/>
  <c r="C1482" i="9"/>
  <c r="C1481" i="9"/>
  <c r="E1481" i="9" s="1"/>
  <c r="C1480" i="9"/>
  <c r="C1479" i="9"/>
  <c r="E1479" i="9" s="1"/>
  <c r="C1478" i="9"/>
  <c r="C1477" i="9"/>
  <c r="E1477" i="9" s="1"/>
  <c r="C1476" i="9"/>
  <c r="C1475" i="9"/>
  <c r="E1475" i="9" s="1"/>
  <c r="C1474" i="9"/>
  <c r="C1473" i="9"/>
  <c r="E1473" i="9" s="1"/>
  <c r="C1472" i="9"/>
  <c r="C1471" i="9"/>
  <c r="E1471" i="9" s="1"/>
  <c r="C1470" i="9"/>
  <c r="C1469" i="9"/>
  <c r="E1469" i="9" s="1"/>
  <c r="C1468" i="9"/>
  <c r="C1467" i="9"/>
  <c r="E1467" i="9" s="1"/>
  <c r="C1466" i="9"/>
  <c r="C1465" i="9"/>
  <c r="E1465" i="9" s="1"/>
  <c r="C1464" i="9"/>
  <c r="C1463" i="9"/>
  <c r="E1463" i="9" s="1"/>
  <c r="C1462" i="9"/>
  <c r="C1461" i="9"/>
  <c r="E1461" i="9" s="1"/>
  <c r="C1460" i="9"/>
  <c r="C1459" i="9"/>
  <c r="C1458" i="9"/>
  <c r="C1457" i="9"/>
  <c r="E1457" i="9" s="1"/>
  <c r="C1456" i="9"/>
  <c r="C1455" i="9"/>
  <c r="E1455" i="9" s="1"/>
  <c r="C1454" i="9"/>
  <c r="C1453" i="9"/>
  <c r="E1453" i="9" s="1"/>
  <c r="C1452" i="9"/>
  <c r="C1451" i="9"/>
  <c r="E1451" i="9" s="1"/>
  <c r="C1450" i="9"/>
  <c r="C1449" i="9"/>
  <c r="E1449" i="9" s="1"/>
  <c r="C1448" i="9"/>
  <c r="C1447" i="9"/>
  <c r="E1447" i="9" s="1"/>
  <c r="C1446" i="9"/>
  <c r="C1445" i="9"/>
  <c r="E1445" i="9" s="1"/>
  <c r="C1444" i="9"/>
  <c r="C1443" i="9"/>
  <c r="C1442" i="9"/>
  <c r="C1441" i="9"/>
  <c r="E1441" i="9" s="1"/>
  <c r="C1440" i="9"/>
  <c r="C1439" i="9"/>
  <c r="E1439" i="9" s="1"/>
  <c r="C1438" i="9"/>
  <c r="C1437" i="9"/>
  <c r="E1437" i="9" s="1"/>
  <c r="C1436" i="9"/>
  <c r="C1435" i="9"/>
  <c r="E1435" i="9" s="1"/>
  <c r="C1434" i="9"/>
  <c r="C1433" i="9"/>
  <c r="E1433" i="9" s="1"/>
  <c r="C1432" i="9"/>
  <c r="C1431" i="9"/>
  <c r="E1431" i="9" s="1"/>
  <c r="C1430" i="9"/>
  <c r="C1429" i="9"/>
  <c r="E1429" i="9" s="1"/>
  <c r="C1428" i="9"/>
  <c r="C1427" i="9"/>
  <c r="E1427" i="9" s="1"/>
  <c r="C1426" i="9"/>
  <c r="C1425" i="9"/>
  <c r="E1425" i="9" s="1"/>
  <c r="C1424" i="9"/>
  <c r="C1423" i="9"/>
  <c r="E1423" i="9" s="1"/>
  <c r="C1422" i="9"/>
  <c r="C1421" i="9"/>
  <c r="E1421" i="9" s="1"/>
  <c r="C1420" i="9"/>
  <c r="C1419" i="9"/>
  <c r="E1419" i="9" s="1"/>
  <c r="C1418" i="9"/>
  <c r="C1417" i="9"/>
  <c r="C1416" i="9"/>
  <c r="C1415" i="9"/>
  <c r="E1415" i="9" s="1"/>
  <c r="C1414" i="9"/>
  <c r="C1413" i="9"/>
  <c r="E1413" i="9" s="1"/>
  <c r="C1412" i="9"/>
  <c r="C1411" i="9"/>
  <c r="E1411" i="9" s="1"/>
  <c r="C1410" i="9"/>
  <c r="C1409" i="9"/>
  <c r="E1409" i="9" s="1"/>
  <c r="C1408" i="9"/>
  <c r="C1407" i="9"/>
  <c r="E1407" i="9" s="1"/>
  <c r="C1406" i="9"/>
  <c r="C1405" i="9"/>
  <c r="E1405" i="9" s="1"/>
  <c r="C1404" i="9"/>
  <c r="C1403" i="9"/>
  <c r="E1403" i="9" s="1"/>
  <c r="C1402" i="9"/>
  <c r="C1401" i="9"/>
  <c r="E1401" i="9" s="1"/>
  <c r="C1400" i="9"/>
  <c r="C1399" i="9"/>
  <c r="E1399" i="9" s="1"/>
  <c r="C1398" i="9"/>
  <c r="C1397" i="9"/>
  <c r="E1397" i="9" s="1"/>
  <c r="C1396" i="9"/>
  <c r="C1395" i="9"/>
  <c r="E1395" i="9" s="1"/>
  <c r="C1394" i="9"/>
  <c r="C1393" i="9"/>
  <c r="E1393" i="9" s="1"/>
  <c r="C1392" i="9"/>
  <c r="C1391" i="9"/>
  <c r="E1391" i="9" s="1"/>
  <c r="C1390" i="9"/>
  <c r="C1389" i="9"/>
  <c r="E1389" i="9" s="1"/>
  <c r="C1388" i="9"/>
  <c r="C1387" i="9"/>
  <c r="E1387" i="9" s="1"/>
  <c r="C1386" i="9"/>
  <c r="C1385" i="9"/>
  <c r="E1385" i="9" s="1"/>
  <c r="C1384" i="9"/>
  <c r="C1383" i="9"/>
  <c r="E1383" i="9" s="1"/>
  <c r="C1382" i="9"/>
  <c r="C1381" i="9"/>
  <c r="E1381" i="9" s="1"/>
  <c r="C1380" i="9"/>
  <c r="C1379" i="9"/>
  <c r="E1379" i="9" s="1"/>
  <c r="C1378" i="9"/>
  <c r="C1377" i="9"/>
  <c r="E1377" i="9" s="1"/>
  <c r="C1376" i="9"/>
  <c r="C1375" i="9"/>
  <c r="E1375" i="9" s="1"/>
  <c r="C1374" i="9"/>
  <c r="C1373" i="9"/>
  <c r="E1373" i="9" s="1"/>
  <c r="C1372" i="9"/>
  <c r="C1371" i="9"/>
  <c r="E1371" i="9" s="1"/>
  <c r="C1370" i="9"/>
  <c r="C1369" i="9"/>
  <c r="E1369" i="9" s="1"/>
  <c r="C1368" i="9"/>
  <c r="C1367" i="9"/>
  <c r="E1367" i="9" s="1"/>
  <c r="C1366" i="9"/>
  <c r="C1365" i="9"/>
  <c r="E1365" i="9" s="1"/>
  <c r="C1364" i="9"/>
  <c r="C1363" i="9"/>
  <c r="E1363" i="9" s="1"/>
  <c r="C1362" i="9"/>
  <c r="C1361" i="9"/>
  <c r="E1361" i="9" s="1"/>
  <c r="C1360" i="9"/>
  <c r="C1359" i="9"/>
  <c r="E1359" i="9" s="1"/>
  <c r="C1358" i="9"/>
  <c r="C1357" i="9"/>
  <c r="E1357" i="9" s="1"/>
  <c r="C1356" i="9"/>
  <c r="C1355" i="9"/>
  <c r="E1355" i="9" s="1"/>
  <c r="C1354" i="9"/>
  <c r="C1353" i="9"/>
  <c r="E1353" i="9" s="1"/>
  <c r="C1352" i="9"/>
  <c r="C1351" i="9"/>
  <c r="E1351" i="9" s="1"/>
  <c r="C1350" i="9"/>
  <c r="C1349" i="9"/>
  <c r="E1349" i="9" s="1"/>
  <c r="C1348" i="9"/>
  <c r="C1347" i="9"/>
  <c r="E1347" i="9" s="1"/>
  <c r="C1346" i="9"/>
  <c r="C1345" i="9"/>
  <c r="E1345" i="9" s="1"/>
  <c r="C1344" i="9"/>
  <c r="C1343" i="9"/>
  <c r="E1343" i="9" s="1"/>
  <c r="C1342" i="9"/>
  <c r="C1341" i="9"/>
  <c r="E1341" i="9" s="1"/>
  <c r="C1340" i="9"/>
  <c r="C1339" i="9"/>
  <c r="E1339" i="9" s="1"/>
  <c r="C1338" i="9"/>
  <c r="C1337" i="9"/>
  <c r="E1337" i="9" s="1"/>
  <c r="C1336" i="9"/>
  <c r="C1335" i="9"/>
  <c r="E1335" i="9" s="1"/>
  <c r="C1334" i="9"/>
  <c r="C1333" i="9"/>
  <c r="E1333" i="9" s="1"/>
  <c r="C1331" i="9"/>
  <c r="E1331" i="9" s="1"/>
  <c r="E1329" i="9"/>
  <c r="C1328" i="9"/>
  <c r="C1327" i="9"/>
  <c r="E1327" i="9" s="1"/>
  <c r="C1326" i="9"/>
  <c r="C1325" i="9"/>
  <c r="E1325" i="9" s="1"/>
  <c r="C1324" i="9"/>
  <c r="C1323" i="9"/>
  <c r="E1323" i="9" s="1"/>
  <c r="C1322" i="9"/>
  <c r="C1321" i="9"/>
  <c r="E1321" i="9" s="1"/>
  <c r="C1320" i="9"/>
  <c r="C1319" i="9"/>
  <c r="E1319" i="9" s="1"/>
  <c r="C1318" i="9"/>
  <c r="C1317" i="9"/>
  <c r="E1317" i="9" s="1"/>
  <c r="C1316" i="9"/>
  <c r="C1315" i="9"/>
  <c r="E1315" i="9" s="1"/>
  <c r="C1314" i="9"/>
  <c r="C1313" i="9"/>
  <c r="E1313" i="9" s="1"/>
  <c r="C1312" i="9"/>
  <c r="C1311" i="9"/>
  <c r="E1311" i="9" s="1"/>
  <c r="C1310" i="9"/>
  <c r="C1309" i="9"/>
  <c r="E1309" i="9" s="1"/>
  <c r="C1308" i="9"/>
  <c r="C1307" i="9"/>
  <c r="E1307" i="9" s="1"/>
  <c r="C1306" i="9"/>
  <c r="C1305" i="9"/>
  <c r="E1305" i="9" s="1"/>
  <c r="C1304" i="9"/>
  <c r="C1303" i="9"/>
  <c r="E1303" i="9" s="1"/>
  <c r="C1302" i="9"/>
  <c r="C1301" i="9"/>
  <c r="E1301" i="9" s="1"/>
  <c r="C1300" i="9"/>
  <c r="C1299" i="9"/>
  <c r="E1299" i="9" s="1"/>
  <c r="C1298" i="9"/>
  <c r="C1297" i="9"/>
  <c r="E1297" i="9" s="1"/>
  <c r="C1296" i="9"/>
  <c r="C1295" i="9"/>
  <c r="E1295" i="9" s="1"/>
  <c r="C1294" i="9"/>
  <c r="C1293" i="9"/>
  <c r="E1293" i="9" s="1"/>
  <c r="C1292" i="9"/>
  <c r="C1291" i="9"/>
  <c r="E1291" i="9" s="1"/>
  <c r="C1290" i="9"/>
  <c r="C1289" i="9"/>
  <c r="E1289" i="9" s="1"/>
  <c r="C1288" i="9"/>
  <c r="C1287" i="9"/>
  <c r="E1287" i="9" s="1"/>
  <c r="C1286" i="9"/>
  <c r="C1285" i="9"/>
  <c r="E1285" i="9" s="1"/>
  <c r="C1284" i="9"/>
  <c r="C1283" i="9"/>
  <c r="E1283" i="9" s="1"/>
  <c r="C1282" i="9"/>
  <c r="C1281" i="9"/>
  <c r="E1281" i="9" s="1"/>
  <c r="C1280" i="9"/>
  <c r="C1279" i="9"/>
  <c r="E1279" i="9" s="1"/>
  <c r="C1278" i="9"/>
  <c r="C1277" i="9"/>
  <c r="E1277" i="9" s="1"/>
  <c r="C1276" i="9"/>
  <c r="C1275" i="9"/>
  <c r="E1275" i="9" s="1"/>
  <c r="C1274" i="9"/>
  <c r="C1273" i="9"/>
  <c r="E1273" i="9" s="1"/>
  <c r="C1272" i="9"/>
  <c r="C1271" i="9"/>
  <c r="E1271" i="9" s="1"/>
  <c r="C1270" i="9"/>
  <c r="C1269" i="9"/>
  <c r="E1269" i="9" s="1"/>
  <c r="C1268" i="9"/>
  <c r="C1267" i="9"/>
  <c r="E1267" i="9" s="1"/>
  <c r="C1266" i="9"/>
  <c r="C1265" i="9"/>
  <c r="E1265" i="9" s="1"/>
  <c r="C1264" i="9"/>
  <c r="C1263" i="9"/>
  <c r="E1263" i="9" s="1"/>
  <c r="C1262" i="9"/>
  <c r="C1261" i="9"/>
  <c r="E1261" i="9" s="1"/>
  <c r="C1260" i="9"/>
  <c r="C1259" i="9"/>
  <c r="E1259" i="9" s="1"/>
  <c r="C1258" i="9"/>
  <c r="C1257" i="9"/>
  <c r="E1257" i="9" s="1"/>
  <c r="C1256" i="9"/>
  <c r="C1255" i="9"/>
  <c r="E1255" i="9" s="1"/>
  <c r="C1254" i="9"/>
  <c r="C1253" i="9"/>
  <c r="E1253" i="9" s="1"/>
  <c r="C1252" i="9"/>
  <c r="C1251" i="9"/>
  <c r="E1251" i="9" s="1"/>
  <c r="C1250" i="9"/>
  <c r="C1249" i="9"/>
  <c r="E1249" i="9" s="1"/>
  <c r="C1248" i="9"/>
  <c r="C1247" i="9"/>
  <c r="E1247" i="9" s="1"/>
  <c r="C1246" i="9"/>
  <c r="C1245" i="9"/>
  <c r="C1244" i="9"/>
  <c r="C1243" i="9"/>
  <c r="C1242" i="9"/>
  <c r="C1241" i="9"/>
  <c r="E1241" i="9" s="1"/>
  <c r="C1240" i="9"/>
  <c r="C1239" i="9"/>
  <c r="E1239" i="9" s="1"/>
  <c r="C1238" i="9"/>
  <c r="C1237" i="9"/>
  <c r="E1237" i="9" s="1"/>
  <c r="C1236" i="9"/>
  <c r="C1235" i="9"/>
  <c r="E1235" i="9" s="1"/>
  <c r="C1234" i="9"/>
  <c r="C1233" i="9"/>
  <c r="E1233" i="9" s="1"/>
  <c r="C1232" i="9"/>
  <c r="C1231" i="9"/>
  <c r="E1231" i="9" s="1"/>
  <c r="C1230" i="9"/>
  <c r="C1229" i="9"/>
  <c r="E1229" i="9" s="1"/>
  <c r="C1228" i="9"/>
  <c r="C1227" i="9"/>
  <c r="E1227" i="9" s="1"/>
  <c r="C1226" i="9"/>
  <c r="C1225" i="9"/>
  <c r="E1225" i="9" s="1"/>
  <c r="C1224" i="9"/>
  <c r="C1223" i="9"/>
  <c r="E1223" i="9" s="1"/>
  <c r="C1222" i="9"/>
  <c r="C1221" i="9"/>
  <c r="E1221" i="9" s="1"/>
  <c r="C1220" i="9"/>
  <c r="C1219" i="9"/>
  <c r="E1219" i="9" s="1"/>
  <c r="C1218" i="9"/>
  <c r="C1217" i="9"/>
  <c r="E1217" i="9" s="1"/>
  <c r="C1216" i="9"/>
  <c r="C1215" i="9"/>
  <c r="E1215" i="9" s="1"/>
  <c r="C1214" i="9"/>
  <c r="C1213" i="9"/>
  <c r="E1213" i="9" s="1"/>
  <c r="C1212" i="9"/>
  <c r="C1211" i="9"/>
  <c r="C1210" i="9"/>
  <c r="C1209" i="9"/>
  <c r="E1209" i="9" s="1"/>
  <c r="C1208" i="9"/>
  <c r="C1207" i="9"/>
  <c r="E1207" i="9" s="1"/>
  <c r="C1206" i="9"/>
  <c r="C1205" i="9"/>
  <c r="E1205" i="9" s="1"/>
  <c r="C1204" i="9"/>
  <c r="C1203" i="9"/>
  <c r="E1203" i="9" s="1"/>
  <c r="C1202" i="9"/>
  <c r="C1201" i="9"/>
  <c r="E1201" i="9" s="1"/>
  <c r="C1200" i="9"/>
  <c r="C1199" i="9"/>
  <c r="E1199" i="9" s="1"/>
  <c r="C1198" i="9"/>
  <c r="C1197" i="9"/>
  <c r="E1197" i="9" s="1"/>
  <c r="C1196" i="9"/>
  <c r="C1195" i="9"/>
  <c r="E1195" i="9" s="1"/>
  <c r="C1194" i="9"/>
  <c r="C1193" i="9"/>
  <c r="E1193" i="9" s="1"/>
  <c r="C1192" i="9"/>
  <c r="C1191" i="9"/>
  <c r="E1191" i="9" s="1"/>
  <c r="C1190" i="9"/>
  <c r="C1189" i="9"/>
  <c r="E1189" i="9" s="1"/>
  <c r="C1188" i="9"/>
  <c r="C1187" i="9"/>
  <c r="E1187" i="9" s="1"/>
  <c r="C1186" i="9"/>
  <c r="C1185" i="9"/>
  <c r="E1185" i="9" s="1"/>
  <c r="C1184" i="9"/>
  <c r="C1183" i="9"/>
  <c r="E1183" i="9" s="1"/>
  <c r="C1182" i="9"/>
  <c r="C1181" i="9"/>
  <c r="C1180" i="9"/>
  <c r="C1179" i="9"/>
  <c r="E1179" i="9" s="1"/>
  <c r="C1178" i="9"/>
  <c r="C1177" i="9"/>
  <c r="E1177" i="9" s="1"/>
  <c r="C1176" i="9"/>
  <c r="C1175" i="9"/>
  <c r="C1174" i="9"/>
  <c r="C1173" i="9"/>
  <c r="E1173" i="9" s="1"/>
  <c r="C1172" i="9"/>
  <c r="C1171" i="9"/>
  <c r="E1171" i="9" s="1"/>
  <c r="C1170" i="9"/>
  <c r="C1169" i="9"/>
  <c r="E1169" i="9" s="1"/>
  <c r="C1168" i="9"/>
  <c r="C1167" i="9"/>
  <c r="E1167" i="9" s="1"/>
  <c r="C1166" i="9"/>
  <c r="C1165" i="9"/>
  <c r="E1165" i="9" s="1"/>
  <c r="C1164" i="9"/>
  <c r="C1163" i="9"/>
  <c r="E1163" i="9" s="1"/>
  <c r="C1162" i="9"/>
  <c r="C1161" i="9"/>
  <c r="E1161" i="9" s="1"/>
  <c r="C1160" i="9"/>
  <c r="C1159" i="9"/>
  <c r="E1159" i="9" s="1"/>
  <c r="C1158" i="9"/>
  <c r="C1157" i="9"/>
  <c r="E1157" i="9" s="1"/>
  <c r="C1156" i="9"/>
  <c r="C1155" i="9"/>
  <c r="E1155" i="9" s="1"/>
  <c r="C1154" i="9"/>
  <c r="C1153" i="9"/>
  <c r="E1153" i="9" s="1"/>
  <c r="C1152" i="9"/>
  <c r="C1151" i="9"/>
  <c r="E1151" i="9" s="1"/>
  <c r="C1150" i="9"/>
  <c r="C1149" i="9"/>
  <c r="E1149" i="9" s="1"/>
  <c r="C1148" i="9"/>
  <c r="C1147" i="9"/>
  <c r="C1146" i="9"/>
  <c r="C1145" i="9"/>
  <c r="E1145" i="9" s="1"/>
  <c r="C1144" i="9"/>
  <c r="C1143" i="9"/>
  <c r="E1143" i="9" s="1"/>
  <c r="C1142" i="9"/>
  <c r="C1141" i="9"/>
  <c r="E1141" i="9" s="1"/>
  <c r="C1140" i="9"/>
  <c r="C1139" i="9"/>
  <c r="E1139" i="9" s="1"/>
  <c r="C1138" i="9"/>
  <c r="C1137" i="9"/>
  <c r="E1137" i="9" s="1"/>
  <c r="C1136" i="9"/>
  <c r="C1135" i="9"/>
  <c r="E1135" i="9" s="1"/>
  <c r="C1134" i="9"/>
  <c r="C1133" i="9"/>
  <c r="C1132" i="9"/>
  <c r="C1131" i="9"/>
  <c r="E1131" i="9" s="1"/>
  <c r="C1130" i="9"/>
  <c r="C1129" i="9"/>
  <c r="E1129" i="9" s="1"/>
  <c r="C1128" i="9"/>
  <c r="C1127" i="9"/>
  <c r="E1127" i="9" s="1"/>
  <c r="C1126" i="9"/>
  <c r="C1125" i="9"/>
  <c r="E1125" i="9" s="1"/>
  <c r="C1124" i="9"/>
  <c r="C1123" i="9"/>
  <c r="E1123" i="9" s="1"/>
  <c r="C1122" i="9"/>
  <c r="C1121" i="9"/>
  <c r="E1121" i="9" s="1"/>
  <c r="C1120" i="9"/>
  <c r="C1119" i="9"/>
  <c r="E1119" i="9" s="1"/>
  <c r="C1118" i="9"/>
  <c r="C1117" i="9"/>
  <c r="C1116" i="9"/>
  <c r="C1115" i="9"/>
  <c r="E1115" i="9" s="1"/>
  <c r="C1114" i="9"/>
  <c r="C1113" i="9"/>
  <c r="E1113" i="9" s="1"/>
  <c r="C1112" i="9"/>
  <c r="C1111" i="9"/>
  <c r="E1111" i="9" s="1"/>
  <c r="C1110" i="9"/>
  <c r="C1109" i="9"/>
  <c r="E1109" i="9" s="1"/>
  <c r="C1108" i="9"/>
  <c r="C1107" i="9"/>
  <c r="C1106" i="9"/>
  <c r="C1105" i="9"/>
  <c r="C1104" i="9"/>
  <c r="C1103" i="9"/>
  <c r="C1102" i="9"/>
  <c r="C1101" i="9"/>
  <c r="C1100" i="9"/>
  <c r="C1099" i="9"/>
  <c r="C1098" i="9"/>
  <c r="C1097" i="9"/>
  <c r="C1096" i="9"/>
  <c r="C1095" i="9"/>
  <c r="C1094" i="9"/>
  <c r="C1093" i="9"/>
  <c r="C1092" i="9"/>
  <c r="C1091" i="9"/>
  <c r="C1090" i="9"/>
  <c r="C1089" i="9"/>
  <c r="C1088" i="9"/>
  <c r="C1087" i="9"/>
  <c r="C1086" i="9"/>
  <c r="C1085" i="9"/>
  <c r="C1084" i="9"/>
  <c r="C1083" i="9"/>
  <c r="C1082" i="9"/>
  <c r="C1081" i="9"/>
  <c r="C1080" i="9"/>
  <c r="C1079" i="9"/>
  <c r="C1078" i="9"/>
  <c r="C1077" i="9"/>
  <c r="C1076" i="9"/>
  <c r="C1075" i="9"/>
  <c r="C1074" i="9"/>
  <c r="C1073" i="9"/>
  <c r="C1072" i="9"/>
  <c r="C1071" i="9"/>
  <c r="C1070" i="9"/>
  <c r="C1069" i="9"/>
  <c r="C1068" i="9"/>
  <c r="C1067" i="9"/>
  <c r="C1066" i="9"/>
  <c r="C1065" i="9"/>
  <c r="C1064" i="9"/>
  <c r="C1063" i="9"/>
  <c r="C1062" i="9"/>
  <c r="C1061" i="9"/>
  <c r="C1060" i="9"/>
  <c r="C1059" i="9"/>
  <c r="E1059" i="9" s="1"/>
  <c r="C1058" i="9"/>
  <c r="C1057" i="9"/>
  <c r="E1057" i="9" s="1"/>
  <c r="C1056" i="9"/>
  <c r="C1055" i="9"/>
  <c r="E1055" i="9" s="1"/>
  <c r="C1054" i="9"/>
  <c r="C1053" i="9"/>
  <c r="E1053" i="9" s="1"/>
  <c r="C1052" i="9"/>
  <c r="C1051" i="9"/>
  <c r="E1051" i="9" s="1"/>
  <c r="C1050" i="9"/>
  <c r="C1049" i="9"/>
  <c r="E1049" i="9" s="1"/>
  <c r="C1048" i="9"/>
  <c r="C1047" i="9"/>
  <c r="E1047" i="9" s="1"/>
  <c r="C1046" i="9"/>
  <c r="C1045" i="9"/>
  <c r="E1045" i="9" s="1"/>
  <c r="C1044" i="9"/>
  <c r="C1043" i="9"/>
  <c r="C1042" i="9"/>
  <c r="C1041" i="9"/>
  <c r="C1040" i="9"/>
  <c r="C1039" i="9"/>
  <c r="C1038" i="9"/>
  <c r="C1037" i="9"/>
  <c r="C1036" i="9"/>
  <c r="C1035" i="9"/>
  <c r="C1034" i="9"/>
  <c r="C1033" i="9"/>
  <c r="C1032" i="9"/>
  <c r="C1031" i="9"/>
  <c r="C1030" i="9"/>
  <c r="C1029" i="9"/>
  <c r="C1028" i="9"/>
  <c r="C1027" i="9"/>
  <c r="C1026" i="9"/>
  <c r="C1025" i="9"/>
  <c r="C1024" i="9"/>
  <c r="C1023" i="9"/>
  <c r="C1022" i="9"/>
  <c r="C1021" i="9"/>
  <c r="C1017" i="9"/>
  <c r="C1016" i="9"/>
  <c r="C1015" i="9"/>
  <c r="C1013" i="9"/>
  <c r="C1012" i="9"/>
  <c r="C1011" i="9"/>
  <c r="C1010" i="9"/>
  <c r="C1008" i="9"/>
  <c r="C1007" i="9"/>
  <c r="C1006" i="9"/>
  <c r="C1005" i="9"/>
  <c r="C1004" i="9"/>
  <c r="C1003" i="9"/>
  <c r="C1002" i="9"/>
  <c r="C1001" i="9"/>
  <c r="E1001" i="9" s="1"/>
  <c r="C1000" i="9"/>
  <c r="C999" i="9"/>
  <c r="E999" i="9" s="1"/>
  <c r="C998" i="9"/>
  <c r="C997" i="9"/>
  <c r="E997" i="9" s="1"/>
  <c r="C996" i="9"/>
  <c r="C995" i="9"/>
  <c r="E995" i="9" s="1"/>
  <c r="C994" i="9"/>
  <c r="C993" i="9"/>
  <c r="E993" i="9" s="1"/>
  <c r="C992" i="9"/>
  <c r="C991" i="9"/>
  <c r="E991" i="9" s="1"/>
  <c r="C990" i="9"/>
  <c r="C989" i="9"/>
  <c r="E989" i="9" s="1"/>
  <c r="C988" i="9"/>
  <c r="C987" i="9"/>
  <c r="E987" i="9" s="1"/>
  <c r="C986" i="9"/>
  <c r="C985" i="9"/>
  <c r="E985" i="9" s="1"/>
  <c r="C984" i="9"/>
  <c r="C983" i="9"/>
  <c r="E983" i="9" s="1"/>
  <c r="C982" i="9"/>
  <c r="C981" i="9"/>
  <c r="E981" i="9" s="1"/>
  <c r="C980" i="9"/>
  <c r="C979" i="9"/>
  <c r="E979" i="9" s="1"/>
  <c r="C978" i="9"/>
  <c r="C977" i="9"/>
  <c r="E977" i="9" s="1"/>
  <c r="C976" i="9"/>
  <c r="C975" i="9"/>
  <c r="E975" i="9" s="1"/>
  <c r="C974" i="9"/>
  <c r="C973" i="9"/>
  <c r="E973" i="9" s="1"/>
  <c r="C972" i="9"/>
  <c r="C971" i="9"/>
  <c r="E971" i="9" s="1"/>
  <c r="C970" i="9"/>
  <c r="C969" i="9"/>
  <c r="E969" i="9" s="1"/>
  <c r="C968" i="9"/>
  <c r="C967" i="9"/>
  <c r="E967" i="9" s="1"/>
  <c r="C966" i="9"/>
  <c r="C965" i="9"/>
  <c r="E965" i="9" s="1"/>
  <c r="C964" i="9"/>
  <c r="C963" i="9"/>
  <c r="C962" i="9"/>
  <c r="C961" i="9"/>
  <c r="E961" i="9" s="1"/>
  <c r="C960" i="9"/>
  <c r="C959" i="9"/>
  <c r="E959" i="9" s="1"/>
  <c r="C958" i="9"/>
  <c r="C957" i="9"/>
  <c r="E957" i="9" s="1"/>
  <c r="C956" i="9"/>
  <c r="C955" i="9"/>
  <c r="C954" i="9"/>
  <c r="C953" i="9"/>
  <c r="C952" i="9"/>
  <c r="C951" i="9"/>
  <c r="E951" i="9" s="1"/>
  <c r="C950" i="9"/>
  <c r="C949" i="9"/>
  <c r="E949" i="9" s="1"/>
  <c r="C948" i="9"/>
  <c r="C947" i="9"/>
  <c r="E947" i="9" s="1"/>
  <c r="C946" i="9"/>
  <c r="C945" i="9"/>
  <c r="E945" i="9" s="1"/>
  <c r="C944" i="9"/>
  <c r="C943" i="9"/>
  <c r="E943" i="9" s="1"/>
  <c r="C942" i="9"/>
  <c r="C941" i="9"/>
  <c r="E941" i="9" s="1"/>
  <c r="C940" i="9"/>
  <c r="C939" i="9"/>
  <c r="E939" i="9" s="1"/>
  <c r="C938" i="9"/>
  <c r="C937" i="9"/>
  <c r="E937" i="9" s="1"/>
  <c r="C936" i="9"/>
  <c r="C935" i="9"/>
  <c r="C934" i="9"/>
  <c r="C933" i="9"/>
  <c r="E933" i="9" s="1"/>
  <c r="C932" i="9"/>
  <c r="C931" i="9"/>
  <c r="E931" i="9" s="1"/>
  <c r="C930" i="9"/>
  <c r="C929" i="9"/>
  <c r="E929" i="9" s="1"/>
  <c r="C928" i="9"/>
  <c r="C927" i="9"/>
  <c r="E927" i="9" s="1"/>
  <c r="C926" i="9"/>
  <c r="C925" i="9"/>
  <c r="C924" i="9"/>
  <c r="C923" i="9"/>
  <c r="C922" i="9"/>
  <c r="C921" i="9"/>
  <c r="C920" i="9"/>
  <c r="C919" i="9"/>
  <c r="C918" i="9"/>
  <c r="C917" i="9"/>
  <c r="C916" i="9"/>
  <c r="C915" i="9"/>
  <c r="C914" i="9"/>
  <c r="C913" i="9"/>
  <c r="C912" i="9"/>
  <c r="C911" i="9"/>
  <c r="C910" i="9"/>
  <c r="C909" i="9"/>
  <c r="E909" i="9" s="1"/>
  <c r="C908" i="9"/>
  <c r="C907" i="9"/>
  <c r="E907" i="9" s="1"/>
  <c r="C906" i="9"/>
  <c r="C905" i="9"/>
  <c r="E905" i="9" s="1"/>
  <c r="C904" i="9"/>
  <c r="C903" i="9"/>
  <c r="E903" i="9" s="1"/>
  <c r="C902" i="9"/>
  <c r="C901" i="9"/>
  <c r="E901" i="9" s="1"/>
  <c r="C900" i="9"/>
  <c r="C899" i="9"/>
  <c r="E899" i="9" s="1"/>
  <c r="C898" i="9"/>
  <c r="C897" i="9"/>
  <c r="E897" i="9" s="1"/>
  <c r="C896" i="9"/>
  <c r="C895" i="9"/>
  <c r="E895" i="9" s="1"/>
  <c r="C894" i="9"/>
  <c r="C893" i="9"/>
  <c r="E893" i="9" s="1"/>
  <c r="C892" i="9"/>
  <c r="C891" i="9"/>
  <c r="E891" i="9" s="1"/>
  <c r="C890" i="9"/>
  <c r="C889" i="9"/>
  <c r="E889" i="9" s="1"/>
  <c r="C888" i="9"/>
  <c r="C887" i="9"/>
  <c r="E887" i="9" s="1"/>
  <c r="C886" i="9"/>
  <c r="C885" i="9"/>
  <c r="C884" i="9"/>
  <c r="C883" i="9"/>
  <c r="C882" i="9"/>
  <c r="C881" i="9"/>
  <c r="C880" i="9"/>
  <c r="C879" i="9"/>
  <c r="E879" i="9" s="1"/>
  <c r="C878" i="9"/>
  <c r="C877" i="9"/>
  <c r="E877" i="9" s="1"/>
  <c r="C876" i="9"/>
  <c r="C875" i="9"/>
  <c r="E875" i="9" s="1"/>
  <c r="C874" i="9"/>
  <c r="C873" i="9"/>
  <c r="E873" i="9" s="1"/>
  <c r="C872" i="9"/>
  <c r="C871" i="9"/>
  <c r="E871" i="9" s="1"/>
  <c r="C870" i="9"/>
  <c r="C869" i="9"/>
  <c r="E869" i="9" s="1"/>
  <c r="C868" i="9"/>
  <c r="C867" i="9"/>
  <c r="E867" i="9" s="1"/>
  <c r="C866" i="9"/>
  <c r="C865" i="9"/>
  <c r="E865" i="9" s="1"/>
  <c r="C864" i="9"/>
  <c r="C863" i="9"/>
  <c r="E863" i="9" s="1"/>
  <c r="C862" i="9"/>
  <c r="C861" i="9"/>
  <c r="C860" i="9"/>
  <c r="C859" i="9"/>
  <c r="C858" i="9"/>
  <c r="C857" i="9"/>
  <c r="E857" i="9" s="1"/>
  <c r="C856" i="9"/>
  <c r="C855" i="9"/>
  <c r="E855" i="9" s="1"/>
  <c r="C854" i="9"/>
  <c r="C853" i="9"/>
  <c r="E853" i="9" s="1"/>
  <c r="C852" i="9"/>
  <c r="C851" i="9"/>
  <c r="E851" i="9" s="1"/>
  <c r="C850" i="9"/>
  <c r="C849" i="9"/>
  <c r="E849" i="9" s="1"/>
  <c r="C848" i="9"/>
  <c r="C847" i="9"/>
  <c r="E847" i="9" s="1"/>
  <c r="C846" i="9"/>
  <c r="C845" i="9"/>
  <c r="E845" i="9" s="1"/>
  <c r="C844" i="9"/>
  <c r="C843" i="9"/>
  <c r="E843" i="9" s="1"/>
  <c r="C842" i="9"/>
  <c r="C841" i="9"/>
  <c r="C840" i="9"/>
  <c r="C839" i="9"/>
  <c r="C838" i="9"/>
  <c r="C837" i="9"/>
  <c r="C836" i="9"/>
  <c r="C835" i="9"/>
  <c r="C834" i="9"/>
  <c r="C833" i="9"/>
  <c r="C832" i="9"/>
  <c r="C831" i="9"/>
  <c r="C830" i="9"/>
  <c r="C829" i="9"/>
  <c r="C828" i="9"/>
  <c r="C827" i="9"/>
  <c r="C826" i="9"/>
  <c r="C825" i="9"/>
  <c r="C824" i="9"/>
  <c r="C823" i="9"/>
  <c r="C822" i="9"/>
  <c r="C821" i="9"/>
  <c r="C820" i="9"/>
  <c r="C819" i="9"/>
  <c r="C818" i="9"/>
  <c r="C817" i="9"/>
  <c r="C816" i="9"/>
  <c r="C815" i="9"/>
  <c r="C814" i="9"/>
  <c r="C813" i="9"/>
  <c r="C812" i="9"/>
  <c r="C811" i="9"/>
  <c r="C810" i="9"/>
  <c r="C809" i="9"/>
  <c r="C808" i="9"/>
  <c r="C807" i="9"/>
  <c r="C806" i="9"/>
  <c r="C805" i="9"/>
  <c r="C804" i="9"/>
  <c r="C803" i="9"/>
  <c r="C802" i="9"/>
  <c r="C801" i="9"/>
  <c r="C800" i="9"/>
  <c r="C799" i="9"/>
  <c r="E799" i="9" s="1"/>
  <c r="C798" i="9"/>
  <c r="C797" i="9"/>
  <c r="E797" i="9" s="1"/>
  <c r="C796" i="9"/>
  <c r="C795" i="9"/>
  <c r="E795" i="9" s="1"/>
  <c r="C794" i="9"/>
  <c r="C793" i="9"/>
  <c r="E793" i="9" s="1"/>
  <c r="C792" i="9"/>
  <c r="C791" i="9"/>
  <c r="E791" i="9" s="1"/>
  <c r="C790" i="9"/>
  <c r="C789" i="9"/>
  <c r="E789" i="9" s="1"/>
  <c r="C788" i="9"/>
  <c r="C787" i="9"/>
  <c r="E787" i="9" s="1"/>
  <c r="C786" i="9"/>
  <c r="C785" i="9"/>
  <c r="E785" i="9" s="1"/>
  <c r="C784" i="9"/>
  <c r="C783" i="9"/>
  <c r="E783" i="9" s="1"/>
  <c r="C782" i="9"/>
  <c r="C781" i="9"/>
  <c r="E781" i="9" s="1"/>
  <c r="C780" i="9"/>
  <c r="C779" i="9"/>
  <c r="E779" i="9" s="1"/>
  <c r="C778" i="9"/>
  <c r="C777" i="9"/>
  <c r="E777" i="9" s="1"/>
  <c r="C776" i="9"/>
  <c r="C775" i="9"/>
  <c r="E775" i="9" s="1"/>
  <c r="C774" i="9"/>
  <c r="C773" i="9"/>
  <c r="E773" i="9" s="1"/>
  <c r="C772" i="9"/>
  <c r="C771" i="9"/>
  <c r="E771" i="9" s="1"/>
  <c r="C770" i="9"/>
  <c r="C769" i="9"/>
  <c r="E769" i="9" s="1"/>
  <c r="C768" i="9"/>
  <c r="C767" i="9"/>
  <c r="E767" i="9" s="1"/>
  <c r="C766" i="9"/>
  <c r="C765" i="9"/>
  <c r="E765" i="9" s="1"/>
  <c r="C764" i="9"/>
  <c r="C763" i="9"/>
  <c r="E763" i="9" s="1"/>
  <c r="C762" i="9"/>
  <c r="C761" i="9"/>
  <c r="E761" i="9" s="1"/>
  <c r="C760" i="9"/>
  <c r="C759" i="9"/>
  <c r="E759" i="9" s="1"/>
  <c r="C758" i="9"/>
  <c r="C757" i="9"/>
  <c r="E757" i="9" s="1"/>
  <c r="C756" i="9"/>
  <c r="C755" i="9"/>
  <c r="E755" i="9" s="1"/>
  <c r="C754" i="9"/>
  <c r="C753" i="9"/>
  <c r="E753" i="9" s="1"/>
  <c r="C752" i="9"/>
  <c r="C751" i="9"/>
  <c r="E751" i="9" s="1"/>
  <c r="C750" i="9"/>
  <c r="C749" i="9"/>
  <c r="E749" i="9" s="1"/>
  <c r="C748" i="9"/>
  <c r="C747" i="9"/>
  <c r="C746" i="9"/>
  <c r="C745" i="9"/>
  <c r="C744" i="9"/>
  <c r="C743" i="9"/>
  <c r="C742" i="9"/>
  <c r="C741" i="9"/>
  <c r="C740" i="9"/>
  <c r="C739" i="9"/>
  <c r="C738" i="9"/>
  <c r="C737" i="9"/>
  <c r="C736" i="9"/>
  <c r="C735" i="9"/>
  <c r="C734" i="9"/>
  <c r="C733" i="9"/>
  <c r="C732" i="9"/>
  <c r="C731" i="9"/>
  <c r="C730" i="9"/>
  <c r="C729" i="9"/>
  <c r="C728" i="9"/>
  <c r="C727" i="9"/>
  <c r="C726" i="9"/>
  <c r="C725" i="9"/>
  <c r="C724" i="9"/>
  <c r="C723" i="9"/>
  <c r="C722" i="9"/>
  <c r="C721" i="9"/>
  <c r="C720" i="9"/>
  <c r="C719" i="9"/>
  <c r="C718" i="9"/>
  <c r="C717" i="9"/>
  <c r="C716" i="9"/>
  <c r="C715" i="9"/>
  <c r="C714" i="9"/>
  <c r="C713" i="9"/>
  <c r="C712" i="9"/>
  <c r="C711" i="9"/>
  <c r="C710" i="9"/>
  <c r="C709" i="9"/>
  <c r="C708" i="9"/>
  <c r="C707" i="9"/>
  <c r="C706" i="9"/>
  <c r="C705" i="9"/>
  <c r="E705" i="9" s="1"/>
  <c r="C704" i="9"/>
  <c r="C703" i="9"/>
  <c r="E703" i="9" s="1"/>
  <c r="C702" i="9"/>
  <c r="C701" i="9"/>
  <c r="E701" i="9" s="1"/>
  <c r="C700" i="9"/>
  <c r="C699" i="9"/>
  <c r="E699" i="9" s="1"/>
  <c r="C698" i="9"/>
  <c r="C697" i="9"/>
  <c r="E697" i="9" s="1"/>
  <c r="C696" i="9"/>
  <c r="C695" i="9"/>
  <c r="E695" i="9" s="1"/>
  <c r="C694" i="9"/>
  <c r="C693" i="9"/>
  <c r="E693" i="9" s="1"/>
  <c r="C692" i="9"/>
  <c r="C691" i="9"/>
  <c r="E691" i="9" s="1"/>
  <c r="C690" i="9"/>
  <c r="C689" i="9"/>
  <c r="E689" i="9" s="1"/>
  <c r="C688" i="9"/>
  <c r="C687" i="9"/>
  <c r="E687" i="9" s="1"/>
  <c r="C686" i="9"/>
  <c r="C685" i="9"/>
  <c r="E685" i="9" s="1"/>
  <c r="C684" i="9"/>
  <c r="C683" i="9"/>
  <c r="E683" i="9" s="1"/>
  <c r="C682" i="9"/>
  <c r="C681" i="9"/>
  <c r="E681" i="9" s="1"/>
  <c r="C680" i="9"/>
  <c r="C679" i="9"/>
  <c r="E679" i="9" s="1"/>
  <c r="C678" i="9"/>
  <c r="C677" i="9"/>
  <c r="E677" i="9" s="1"/>
  <c r="C676" i="9"/>
  <c r="C675" i="9"/>
  <c r="E675" i="9" s="1"/>
  <c r="C674" i="9"/>
  <c r="C673" i="9"/>
  <c r="C672" i="9"/>
  <c r="C671" i="9"/>
  <c r="C670" i="9"/>
  <c r="C669" i="9"/>
  <c r="C668" i="9"/>
  <c r="C667" i="9"/>
  <c r="C666" i="9"/>
  <c r="C665" i="9"/>
  <c r="C664" i="9"/>
  <c r="C663" i="9"/>
  <c r="C662" i="9"/>
  <c r="C661" i="9"/>
  <c r="C660" i="9"/>
  <c r="C659" i="9"/>
  <c r="C658" i="9"/>
  <c r="C657" i="9"/>
  <c r="C656" i="9"/>
  <c r="C655" i="9"/>
  <c r="C654" i="9"/>
  <c r="C653" i="9"/>
  <c r="C652" i="9"/>
  <c r="C651" i="9"/>
  <c r="E651" i="9" s="1"/>
  <c r="C650" i="9"/>
  <c r="C649" i="9"/>
  <c r="E649" i="9" s="1"/>
  <c r="C648" i="9"/>
  <c r="C647" i="9"/>
  <c r="E647" i="9" s="1"/>
  <c r="C646" i="9"/>
  <c r="C645" i="9"/>
  <c r="E645" i="9" s="1"/>
  <c r="C644" i="9"/>
  <c r="C643" i="9"/>
  <c r="C642" i="9"/>
  <c r="C641" i="9"/>
  <c r="C640" i="9"/>
  <c r="C639" i="9"/>
  <c r="C638" i="9"/>
  <c r="C637" i="9"/>
  <c r="C636" i="9"/>
  <c r="C632" i="9"/>
  <c r="C631" i="9"/>
  <c r="C630" i="9"/>
  <c r="C629" i="9"/>
  <c r="C628" i="9"/>
  <c r="C626" i="9"/>
  <c r="C625" i="9"/>
  <c r="C624" i="9"/>
  <c r="C623" i="9"/>
  <c r="C622" i="9"/>
  <c r="C621" i="9"/>
  <c r="C620" i="9"/>
  <c r="C619" i="9"/>
  <c r="C618" i="9"/>
  <c r="C617" i="9"/>
  <c r="C616" i="9"/>
  <c r="C615" i="9"/>
  <c r="E615" i="9" s="1"/>
  <c r="C614" i="9"/>
  <c r="C613" i="9"/>
  <c r="E613" i="9" s="1"/>
  <c r="C612" i="9"/>
  <c r="C611" i="9"/>
  <c r="E611" i="9" s="1"/>
  <c r="C610" i="9"/>
  <c r="C609" i="9"/>
  <c r="E609" i="9" s="1"/>
  <c r="C608" i="9"/>
  <c r="C607" i="9"/>
  <c r="E607" i="9" s="1"/>
  <c r="C606" i="9"/>
  <c r="C605" i="9"/>
  <c r="E605" i="9" s="1"/>
  <c r="C604" i="9"/>
  <c r="C603" i="9"/>
  <c r="E603" i="9" s="1"/>
  <c r="C602" i="9"/>
  <c r="C601" i="9"/>
  <c r="E601" i="9" s="1"/>
  <c r="C600" i="9"/>
  <c r="C599" i="9"/>
  <c r="E599" i="9" s="1"/>
  <c r="C598" i="9"/>
  <c r="C597" i="9"/>
  <c r="E597" i="9" s="1"/>
  <c r="C596" i="9"/>
  <c r="C595" i="9"/>
  <c r="C594" i="9"/>
  <c r="C593" i="9"/>
  <c r="C592" i="9"/>
  <c r="C591" i="9"/>
  <c r="C590" i="9"/>
  <c r="C589" i="9"/>
  <c r="C588" i="9"/>
  <c r="C587" i="9"/>
  <c r="C586" i="9"/>
  <c r="C585" i="9"/>
  <c r="C584" i="9"/>
  <c r="C583" i="9"/>
  <c r="C582" i="9"/>
  <c r="C581" i="9"/>
  <c r="C580" i="9"/>
  <c r="C579" i="9"/>
  <c r="C578" i="9"/>
  <c r="C577" i="9"/>
  <c r="C576" i="9"/>
  <c r="C575" i="9"/>
  <c r="C574" i="9"/>
  <c r="C573" i="9"/>
  <c r="C572" i="9"/>
  <c r="C571" i="9"/>
  <c r="C570" i="9"/>
  <c r="C569" i="9"/>
  <c r="C567" i="9"/>
  <c r="E567" i="9" s="1"/>
  <c r="D565" i="9"/>
  <c r="D564" i="9"/>
  <c r="D563" i="9"/>
  <c r="D562" i="9"/>
  <c r="D561" i="9"/>
  <c r="D560" i="9"/>
  <c r="D559" i="9"/>
  <c r="D558" i="9"/>
  <c r="D557" i="9"/>
  <c r="D555" i="9"/>
  <c r="D554" i="9"/>
  <c r="D553" i="9"/>
  <c r="D552" i="9"/>
  <c r="D551" i="9"/>
  <c r="D550" i="9"/>
  <c r="D549" i="9"/>
  <c r="D548" i="9"/>
  <c r="D547" i="9"/>
  <c r="D546" i="9"/>
  <c r="D545" i="9"/>
  <c r="D544" i="9"/>
  <c r="D543" i="9"/>
  <c r="D542" i="9"/>
  <c r="D541" i="9"/>
  <c r="D540" i="9"/>
  <c r="D539" i="9"/>
  <c r="D538" i="9"/>
  <c r="D537" i="9"/>
  <c r="D536" i="9"/>
  <c r="D535" i="9"/>
  <c r="D534" i="9"/>
  <c r="D533" i="9"/>
  <c r="D531" i="9"/>
  <c r="D530" i="9"/>
  <c r="D529" i="9"/>
  <c r="D528" i="9"/>
  <c r="D527" i="9"/>
  <c r="D526" i="9"/>
  <c r="D525" i="9"/>
  <c r="D524" i="9"/>
  <c r="D523" i="9"/>
  <c r="D522" i="9"/>
  <c r="D521" i="9"/>
  <c r="D520" i="9"/>
  <c r="D519" i="9"/>
  <c r="D518" i="9"/>
  <c r="D517" i="9"/>
  <c r="D516" i="9"/>
  <c r="D515" i="9"/>
  <c r="D514" i="9"/>
  <c r="D513" i="9"/>
  <c r="D512" i="9"/>
  <c r="D511" i="9"/>
  <c r="D510" i="9"/>
  <c r="D509" i="9"/>
  <c r="D508" i="9"/>
  <c r="D507" i="9"/>
  <c r="D506" i="9"/>
  <c r="D505" i="9"/>
  <c r="D504" i="9"/>
  <c r="E504" i="9" s="1"/>
  <c r="D503" i="9"/>
  <c r="D502" i="9"/>
  <c r="D501" i="9"/>
  <c r="D500" i="9"/>
  <c r="E500" i="9" s="1"/>
  <c r="D499" i="9"/>
  <c r="D498" i="9"/>
  <c r="D497" i="9"/>
  <c r="D496" i="9"/>
  <c r="E496" i="9" s="1"/>
  <c r="D493" i="9"/>
  <c r="D492" i="9"/>
  <c r="E492" i="9" s="1"/>
  <c r="D491" i="9"/>
  <c r="D490" i="9"/>
  <c r="D489" i="9"/>
  <c r="D488" i="9"/>
  <c r="D487" i="9"/>
  <c r="D486" i="9"/>
  <c r="D485" i="9"/>
  <c r="D484" i="9"/>
  <c r="E484" i="9" s="1"/>
  <c r="D481" i="9"/>
  <c r="D480" i="9"/>
  <c r="E480" i="9" s="1"/>
  <c r="D478" i="9"/>
  <c r="D477" i="9"/>
  <c r="D476" i="9"/>
  <c r="E476" i="9" s="1"/>
  <c r="D475" i="9"/>
  <c r="D474" i="9"/>
  <c r="D473" i="9"/>
  <c r="D469" i="9"/>
  <c r="D468" i="9"/>
  <c r="E468" i="9" s="1"/>
  <c r="D467" i="9"/>
  <c r="D466" i="9"/>
  <c r="D465" i="9"/>
  <c r="D464" i="9"/>
  <c r="D463" i="9"/>
  <c r="D462" i="9"/>
  <c r="D461" i="9"/>
  <c r="D460" i="9"/>
  <c r="E460" i="9" s="1"/>
  <c r="D459" i="9"/>
  <c r="D458" i="9"/>
  <c r="D457" i="9"/>
  <c r="D456" i="9"/>
  <c r="E456" i="9" s="1"/>
  <c r="D455" i="9"/>
  <c r="D454" i="9"/>
  <c r="D453" i="9"/>
  <c r="D452" i="9"/>
  <c r="E452" i="9" s="1"/>
  <c r="D451" i="9"/>
  <c r="D450" i="9"/>
  <c r="D449" i="9"/>
  <c r="D448" i="9"/>
  <c r="D447" i="9"/>
  <c r="D446" i="9"/>
  <c r="D445" i="9"/>
  <c r="D444" i="9"/>
  <c r="E444" i="9" s="1"/>
  <c r="D443" i="9"/>
  <c r="D442" i="9"/>
  <c r="D441" i="9"/>
  <c r="D440" i="9"/>
  <c r="D439" i="9"/>
  <c r="D438" i="9"/>
  <c r="D437" i="9"/>
  <c r="D436" i="9"/>
  <c r="E436" i="9" s="1"/>
  <c r="D435" i="9"/>
  <c r="D434" i="9"/>
  <c r="D433" i="9"/>
  <c r="D432" i="9"/>
  <c r="D431" i="9"/>
  <c r="D430" i="9"/>
  <c r="D429" i="9"/>
  <c r="D428" i="9"/>
  <c r="E428" i="9" s="1"/>
  <c r="D427" i="9"/>
  <c r="D426" i="9"/>
  <c r="D425" i="9"/>
  <c r="D424" i="9"/>
  <c r="E424" i="9" s="1"/>
  <c r="D423" i="9"/>
  <c r="D422" i="9"/>
  <c r="D421" i="9"/>
  <c r="D420" i="9"/>
  <c r="D417" i="9"/>
  <c r="D416" i="9"/>
  <c r="E416" i="9" s="1"/>
  <c r="D413" i="9"/>
  <c r="D412" i="9"/>
  <c r="D411" i="9"/>
  <c r="D410" i="9"/>
  <c r="D409" i="9"/>
  <c r="D408" i="9"/>
  <c r="D407" i="9"/>
  <c r="D402" i="9"/>
  <c r="D401" i="9"/>
  <c r="D398" i="9"/>
  <c r="D397" i="9"/>
  <c r="D396" i="9"/>
  <c r="D395" i="9"/>
  <c r="D392" i="9"/>
  <c r="D391" i="9"/>
  <c r="D390" i="9"/>
  <c r="D388" i="9"/>
  <c r="D387" i="9"/>
  <c r="D386" i="9"/>
  <c r="D385" i="9"/>
  <c r="D384" i="9"/>
  <c r="D383" i="9"/>
  <c r="D382" i="9"/>
  <c r="D381" i="9"/>
  <c r="D380" i="9"/>
  <c r="D379" i="9"/>
  <c r="D378" i="9"/>
  <c r="D377" i="9"/>
  <c r="D376" i="9"/>
  <c r="D375" i="9"/>
  <c r="D374" i="9"/>
  <c r="D373" i="9"/>
  <c r="D372" i="9"/>
  <c r="D369" i="9"/>
  <c r="D368" i="9"/>
  <c r="D367" i="9"/>
  <c r="D366" i="9"/>
  <c r="D365" i="9"/>
  <c r="D364" i="9"/>
  <c r="D363" i="9"/>
  <c r="D362" i="9"/>
  <c r="D361" i="9"/>
  <c r="D360" i="9"/>
  <c r="D359" i="9"/>
  <c r="D358" i="9"/>
  <c r="D357" i="9"/>
  <c r="D356" i="9"/>
  <c r="E356" i="9" s="1"/>
  <c r="D355" i="9"/>
  <c r="D352" i="9"/>
  <c r="D351" i="9"/>
  <c r="D350" i="9"/>
  <c r="E350" i="9" s="1"/>
  <c r="D349" i="9"/>
  <c r="D348" i="9"/>
  <c r="E348" i="9" s="1"/>
  <c r="D347" i="9"/>
  <c r="D346" i="9"/>
  <c r="E346" i="9" s="1"/>
  <c r="D345" i="9"/>
  <c r="D344" i="9"/>
  <c r="D343" i="9"/>
  <c r="D342" i="9"/>
  <c r="E342" i="9" s="1"/>
  <c r="D341" i="9"/>
  <c r="D340" i="9"/>
  <c r="D339" i="9"/>
  <c r="D338" i="9"/>
  <c r="E338" i="9" s="1"/>
  <c r="D337" i="9"/>
  <c r="D336" i="9"/>
  <c r="D335" i="9"/>
  <c r="D334" i="9"/>
  <c r="E334" i="9" s="1"/>
  <c r="D333" i="9"/>
  <c r="D332" i="9"/>
  <c r="E332" i="9" s="1"/>
  <c r="D331" i="9"/>
  <c r="D330" i="9"/>
  <c r="E330" i="9" s="1"/>
  <c r="D320" i="9"/>
  <c r="D319" i="9"/>
  <c r="D318" i="9"/>
  <c r="D317" i="9"/>
  <c r="D314" i="9"/>
  <c r="D313" i="9"/>
  <c r="D310" i="9"/>
  <c r="D309" i="9"/>
  <c r="D308" i="9"/>
  <c r="D307" i="9"/>
  <c r="D306" i="9"/>
  <c r="D305" i="9"/>
  <c r="D304" i="9"/>
  <c r="D303" i="9"/>
  <c r="D302" i="9"/>
  <c r="D301" i="9"/>
  <c r="D300" i="9"/>
  <c r="E300" i="9" s="1"/>
  <c r="D299" i="9"/>
  <c r="D298" i="9"/>
  <c r="D297" i="9"/>
  <c r="D296" i="9"/>
  <c r="D295" i="9"/>
  <c r="D294" i="9"/>
  <c r="D293" i="9"/>
  <c r="D292" i="9"/>
  <c r="D291" i="9"/>
  <c r="D290" i="9"/>
  <c r="D289" i="9"/>
  <c r="D288" i="9"/>
  <c r="D287" i="9"/>
  <c r="D286" i="9"/>
  <c r="D285" i="9"/>
  <c r="D284" i="9"/>
  <c r="E284" i="9" s="1"/>
  <c r="D283" i="9"/>
  <c r="D282" i="9"/>
  <c r="D281" i="9"/>
  <c r="D280" i="9"/>
  <c r="D277" i="9"/>
  <c r="D276" i="9"/>
  <c r="E276" i="9" s="1"/>
  <c r="D275" i="9"/>
  <c r="D274" i="9"/>
  <c r="D273" i="9"/>
  <c r="D272" i="9"/>
  <c r="E272" i="9" s="1"/>
  <c r="D271" i="9"/>
  <c r="D270" i="9"/>
  <c r="D269" i="9"/>
  <c r="D268" i="9"/>
  <c r="D267" i="9"/>
  <c r="D266" i="9"/>
  <c r="D265" i="9"/>
  <c r="D264" i="9"/>
  <c r="E264" i="9" s="1"/>
  <c r="D263" i="9"/>
  <c r="D262" i="9"/>
  <c r="D261" i="9"/>
  <c r="D260" i="9"/>
  <c r="E260" i="9" s="1"/>
  <c r="D259" i="9"/>
  <c r="D258" i="9"/>
  <c r="D257" i="9"/>
  <c r="D256" i="9"/>
  <c r="D255" i="9"/>
  <c r="D254" i="9"/>
  <c r="D253" i="9"/>
  <c r="D252" i="9"/>
  <c r="E252" i="9" s="1"/>
  <c r="D251" i="9"/>
  <c r="D250" i="9"/>
  <c r="D249" i="9"/>
  <c r="D248" i="9"/>
  <c r="D247" i="9"/>
  <c r="D246" i="9"/>
  <c r="D245" i="9"/>
  <c r="D244" i="9"/>
  <c r="D243" i="9"/>
  <c r="D242" i="9"/>
  <c r="D241" i="9"/>
  <c r="D240" i="9"/>
  <c r="D239" i="9"/>
  <c r="D238" i="9"/>
  <c r="D237" i="9"/>
  <c r="D236" i="9"/>
  <c r="D235" i="9"/>
  <c r="D234" i="9"/>
  <c r="D233" i="9"/>
  <c r="D232" i="9"/>
  <c r="D231" i="9"/>
  <c r="D230" i="9"/>
  <c r="D229" i="9"/>
  <c r="D228" i="9"/>
  <c r="D227" i="9"/>
  <c r="D226" i="9"/>
  <c r="D225" i="9"/>
  <c r="D224" i="9"/>
  <c r="E224" i="9" s="1"/>
  <c r="D223" i="9"/>
  <c r="D222" i="9"/>
  <c r="D221" i="9"/>
  <c r="D220" i="9"/>
  <c r="E220" i="9" s="1"/>
  <c r="D219" i="9"/>
  <c r="D218" i="9"/>
  <c r="D217" i="9"/>
  <c r="D216" i="9"/>
  <c r="D215" i="9"/>
  <c r="D214" i="9"/>
  <c r="D213" i="9"/>
  <c r="D212" i="9"/>
  <c r="E212" i="9" s="1"/>
  <c r="D211" i="9"/>
  <c r="D210" i="9"/>
  <c r="D209" i="9"/>
  <c r="D208" i="9"/>
  <c r="D207" i="9"/>
  <c r="D206" i="9"/>
  <c r="D205" i="9"/>
  <c r="D204" i="9"/>
  <c r="E204" i="9" s="1"/>
  <c r="D203" i="9"/>
  <c r="D202" i="9"/>
  <c r="D201" i="9"/>
  <c r="D200" i="9"/>
  <c r="D199" i="9"/>
  <c r="D198" i="9"/>
  <c r="D197" i="9"/>
  <c r="D196" i="9"/>
  <c r="D195" i="9"/>
  <c r="D194" i="9"/>
  <c r="D193" i="9"/>
  <c r="D192" i="9"/>
  <c r="D191" i="9"/>
  <c r="D190" i="9"/>
  <c r="D189" i="9"/>
  <c r="D188" i="9"/>
  <c r="D187" i="9"/>
  <c r="D186" i="9"/>
  <c r="D185" i="9"/>
  <c r="D184" i="9"/>
  <c r="D183" i="9"/>
  <c r="D182" i="9"/>
  <c r="D181" i="9"/>
  <c r="D180" i="9"/>
  <c r="D179" i="9"/>
  <c r="D178" i="9"/>
  <c r="D177" i="9"/>
  <c r="D176" i="9"/>
  <c r="E176" i="9" s="1"/>
  <c r="D175" i="9"/>
  <c r="D174" i="9"/>
  <c r="D173" i="9"/>
  <c r="D172" i="9"/>
  <c r="D171" i="9"/>
  <c r="D170" i="9"/>
  <c r="D169" i="9"/>
  <c r="D168" i="9"/>
  <c r="D167" i="9"/>
  <c r="D166" i="9"/>
  <c r="D165" i="9"/>
  <c r="D164" i="9"/>
  <c r="E164" i="9" s="1"/>
  <c r="D163" i="9"/>
  <c r="D162" i="9"/>
  <c r="D161" i="9"/>
  <c r="D160" i="9"/>
  <c r="D159" i="9"/>
  <c r="D158" i="9"/>
  <c r="D157" i="9"/>
  <c r="D156" i="9"/>
  <c r="E156" i="9" s="1"/>
  <c r="D155" i="9"/>
  <c r="D154" i="9"/>
  <c r="D153" i="9"/>
  <c r="D152" i="9"/>
  <c r="D151" i="9"/>
  <c r="D150" i="9"/>
  <c r="D149" i="9"/>
  <c r="D148" i="9"/>
  <c r="E148" i="9" s="1"/>
  <c r="D147" i="9"/>
  <c r="D146" i="9"/>
  <c r="D145" i="9"/>
  <c r="D142" i="9"/>
  <c r="D141" i="9"/>
  <c r="D140" i="9"/>
  <c r="D139" i="9"/>
  <c r="D138" i="9"/>
  <c r="D137" i="9"/>
  <c r="D136" i="9"/>
  <c r="E136" i="9" s="1"/>
  <c r="D135" i="9"/>
  <c r="D134" i="9"/>
  <c r="D133" i="9"/>
  <c r="D132" i="9"/>
  <c r="D131" i="9"/>
  <c r="D130" i="9"/>
  <c r="D129" i="9"/>
  <c r="D128" i="9"/>
  <c r="D127" i="9"/>
  <c r="D126" i="9"/>
  <c r="D125" i="9"/>
  <c r="D124" i="9"/>
  <c r="D123" i="9"/>
  <c r="D121" i="9"/>
  <c r="D120" i="9"/>
  <c r="D119" i="9"/>
  <c r="D118" i="9"/>
  <c r="D117" i="9"/>
  <c r="D116" i="9"/>
  <c r="E116" i="9" s="1"/>
  <c r="D115" i="9"/>
  <c r="D114" i="9"/>
  <c r="D113" i="9"/>
  <c r="D112" i="9"/>
  <c r="D111" i="9"/>
  <c r="D110" i="9"/>
  <c r="D109" i="9"/>
  <c r="D108" i="9"/>
  <c r="D107" i="9"/>
  <c r="D102" i="9"/>
  <c r="D101" i="9"/>
  <c r="D96" i="9"/>
  <c r="E96" i="9" s="1"/>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E68" i="9" s="1"/>
  <c r="D67" i="9"/>
  <c r="D66" i="9"/>
  <c r="D65" i="9"/>
  <c r="D64" i="9"/>
  <c r="E64" i="9" s="1"/>
  <c r="D63" i="9"/>
  <c r="D62" i="9"/>
  <c r="D61" i="9"/>
  <c r="D60" i="9"/>
  <c r="D59" i="9"/>
  <c r="D58" i="9"/>
  <c r="D57" i="9"/>
  <c r="D56" i="9"/>
  <c r="E56" i="9" s="1"/>
  <c r="D55" i="9"/>
  <c r="D54" i="9"/>
  <c r="D53" i="9"/>
  <c r="D52" i="9"/>
  <c r="D51" i="9"/>
  <c r="D50" i="9"/>
  <c r="D49" i="9"/>
  <c r="D48" i="9"/>
  <c r="E48" i="9" s="1"/>
  <c r="D47" i="9"/>
  <c r="D46" i="9"/>
  <c r="D45" i="9"/>
  <c r="D44" i="9"/>
  <c r="E44" i="9" s="1"/>
  <c r="D43" i="9"/>
  <c r="D42" i="9"/>
  <c r="D41" i="9"/>
  <c r="D40" i="9"/>
  <c r="D39" i="9"/>
  <c r="D38" i="9"/>
  <c r="D37" i="9"/>
  <c r="D36" i="9"/>
  <c r="E36" i="9" s="1"/>
  <c r="D35" i="9"/>
  <c r="D34" i="9"/>
  <c r="D33" i="9"/>
  <c r="D32" i="9"/>
  <c r="E32" i="9" s="1"/>
  <c r="D31" i="9"/>
  <c r="D30" i="9"/>
  <c r="D29" i="9"/>
  <c r="D28" i="9"/>
  <c r="D27" i="9"/>
  <c r="D26" i="9"/>
  <c r="D25" i="9"/>
  <c r="D24" i="9"/>
  <c r="D23" i="9"/>
  <c r="D22" i="9"/>
  <c r="D21" i="9"/>
  <c r="D20" i="9"/>
  <c r="D19" i="9"/>
  <c r="D18" i="9"/>
  <c r="D17" i="9"/>
  <c r="D16" i="9"/>
  <c r="E16" i="9" s="1"/>
  <c r="D15" i="9"/>
  <c r="D14" i="9"/>
  <c r="E14" i="9" s="1"/>
  <c r="D13" i="9"/>
  <c r="C565" i="9"/>
  <c r="C527" i="9"/>
  <c r="C526" i="9"/>
  <c r="C522" i="9"/>
  <c r="C513" i="9"/>
  <c r="C512" i="9"/>
  <c r="C511" i="9"/>
  <c r="C510" i="9"/>
  <c r="C509" i="9"/>
  <c r="C508" i="9"/>
  <c r="C507" i="9"/>
  <c r="C506" i="9"/>
  <c r="C505" i="9"/>
  <c r="C504" i="9"/>
  <c r="C503" i="9"/>
  <c r="C502" i="9"/>
  <c r="C501" i="9"/>
  <c r="C500" i="9"/>
  <c r="C499" i="9"/>
  <c r="C498" i="9"/>
  <c r="C497" i="9"/>
  <c r="C496" i="9"/>
  <c r="C495" i="9"/>
  <c r="C494" i="9"/>
  <c r="C493" i="9"/>
  <c r="C492" i="9"/>
  <c r="C491" i="9"/>
  <c r="C490" i="9"/>
  <c r="C489" i="9"/>
  <c r="C488" i="9"/>
  <c r="C487" i="9"/>
  <c r="C486" i="9"/>
  <c r="C485" i="9"/>
  <c r="C484" i="9"/>
  <c r="C483" i="9"/>
  <c r="C482" i="9"/>
  <c r="C481" i="9"/>
  <c r="C480" i="9"/>
  <c r="C479" i="9"/>
  <c r="C478" i="9"/>
  <c r="C477" i="9"/>
  <c r="C476" i="9"/>
  <c r="C475" i="9"/>
  <c r="C474" i="9"/>
  <c r="C473" i="9"/>
  <c r="C472" i="9"/>
  <c r="C471" i="9"/>
  <c r="C470" i="9"/>
  <c r="C469" i="9"/>
  <c r="C468" i="9"/>
  <c r="C467" i="9"/>
  <c r="C466" i="9"/>
  <c r="C465" i="9"/>
  <c r="C464" i="9"/>
  <c r="C463" i="9"/>
  <c r="C462" i="9"/>
  <c r="C461" i="9"/>
  <c r="C460" i="9"/>
  <c r="C459" i="9"/>
  <c r="C458" i="9"/>
  <c r="C457" i="9"/>
  <c r="C456" i="9"/>
  <c r="C455" i="9"/>
  <c r="C454" i="9"/>
  <c r="C453" i="9"/>
  <c r="C452" i="9"/>
  <c r="C451" i="9"/>
  <c r="C450" i="9"/>
  <c r="C449" i="9"/>
  <c r="C448" i="9"/>
  <c r="C447" i="9"/>
  <c r="C446" i="9"/>
  <c r="C445" i="9"/>
  <c r="C444" i="9"/>
  <c r="C443" i="9"/>
  <c r="C442" i="9"/>
  <c r="C441" i="9"/>
  <c r="C440" i="9"/>
  <c r="C439" i="9"/>
  <c r="C438" i="9"/>
  <c r="C437" i="9"/>
  <c r="C436" i="9"/>
  <c r="C435" i="9"/>
  <c r="C434" i="9"/>
  <c r="C433" i="9"/>
  <c r="C432" i="9"/>
  <c r="C431" i="9"/>
  <c r="C430" i="9"/>
  <c r="C429" i="9"/>
  <c r="C428" i="9"/>
  <c r="C427" i="9"/>
  <c r="C426" i="9"/>
  <c r="C425" i="9"/>
  <c r="C424" i="9"/>
  <c r="C423" i="9"/>
  <c r="C422" i="9"/>
  <c r="C421" i="9"/>
  <c r="C420" i="9"/>
  <c r="C419" i="9"/>
  <c r="C418" i="9"/>
  <c r="C417" i="9"/>
  <c r="C416" i="9"/>
  <c r="C415" i="9"/>
  <c r="C414" i="9"/>
  <c r="C413" i="9"/>
  <c r="C412" i="9"/>
  <c r="C411" i="9"/>
  <c r="C410" i="9"/>
  <c r="C409" i="9"/>
  <c r="C408" i="9"/>
  <c r="C407" i="9"/>
  <c r="C406" i="9"/>
  <c r="C405" i="9"/>
  <c r="C404" i="9"/>
  <c r="C403" i="9"/>
  <c r="C402" i="9"/>
  <c r="C401" i="9"/>
  <c r="C400" i="9"/>
  <c r="C399" i="9"/>
  <c r="C398" i="9"/>
  <c r="C397" i="9"/>
  <c r="C396" i="9"/>
  <c r="C395" i="9"/>
  <c r="C394" i="9"/>
  <c r="C393" i="9"/>
  <c r="C392" i="9"/>
  <c r="C391" i="9"/>
  <c r="C390" i="9"/>
  <c r="C389" i="9"/>
  <c r="C388" i="9"/>
  <c r="C387" i="9"/>
  <c r="C386" i="9"/>
  <c r="C385" i="9"/>
  <c r="C384" i="9"/>
  <c r="C383" i="9"/>
  <c r="C382" i="9"/>
  <c r="C381" i="9"/>
  <c r="C380" i="9"/>
  <c r="C379" i="9"/>
  <c r="C378" i="9"/>
  <c r="C377" i="9"/>
  <c r="C376" i="9"/>
  <c r="C375" i="9"/>
  <c r="C374" i="9"/>
  <c r="C373" i="9"/>
  <c r="C372" i="9"/>
  <c r="C371" i="9"/>
  <c r="C370" i="9"/>
  <c r="C369" i="9"/>
  <c r="C368" i="9"/>
  <c r="C367" i="9"/>
  <c r="C366" i="9"/>
  <c r="C365" i="9"/>
  <c r="C364" i="9"/>
  <c r="C363" i="9"/>
  <c r="C362" i="9"/>
  <c r="C361" i="9"/>
  <c r="C360" i="9"/>
  <c r="C359" i="9"/>
  <c r="C358" i="9"/>
  <c r="C357" i="9"/>
  <c r="C356" i="9"/>
  <c r="C355" i="9"/>
  <c r="C354" i="9"/>
  <c r="C353" i="9"/>
  <c r="C352" i="9"/>
  <c r="C351" i="9"/>
  <c r="C350" i="9"/>
  <c r="C349" i="9"/>
  <c r="C348" i="9"/>
  <c r="C347" i="9"/>
  <c r="C346" i="9"/>
  <c r="C345" i="9"/>
  <c r="C344" i="9"/>
  <c r="C343" i="9"/>
  <c r="C342" i="9"/>
  <c r="C341" i="9"/>
  <c r="C340" i="9"/>
  <c r="C339" i="9"/>
  <c r="C338" i="9"/>
  <c r="C337" i="9"/>
  <c r="C336" i="9"/>
  <c r="C335" i="9"/>
  <c r="C334" i="9"/>
  <c r="C333" i="9"/>
  <c r="C332" i="9"/>
  <c r="C331" i="9"/>
  <c r="C330" i="9"/>
  <c r="C329" i="9"/>
  <c r="C328" i="9"/>
  <c r="C327" i="9"/>
  <c r="C326" i="9"/>
  <c r="C325" i="9"/>
  <c r="C324" i="9"/>
  <c r="C323" i="9"/>
  <c r="C322" i="9"/>
  <c r="C321" i="9"/>
  <c r="C320" i="9"/>
  <c r="C319" i="9"/>
  <c r="C318" i="9"/>
  <c r="C317" i="9"/>
  <c r="C316" i="9"/>
  <c r="C315" i="9"/>
  <c r="C314" i="9"/>
  <c r="C313" i="9"/>
  <c r="C312" i="9"/>
  <c r="C311" i="9"/>
  <c r="C310" i="9"/>
  <c r="C309" i="9"/>
  <c r="C308" i="9"/>
  <c r="C307" i="9"/>
  <c r="C306" i="9"/>
  <c r="C305" i="9"/>
  <c r="C304" i="9"/>
  <c r="C303" i="9"/>
  <c r="C302" i="9"/>
  <c r="C301" i="9"/>
  <c r="C300" i="9"/>
  <c r="C299" i="9"/>
  <c r="C298" i="9"/>
  <c r="C297" i="9"/>
  <c r="C296" i="9"/>
  <c r="C295" i="9"/>
  <c r="C294" i="9"/>
  <c r="C293" i="9"/>
  <c r="C292" i="9"/>
  <c r="C291" i="9"/>
  <c r="C290" i="9"/>
  <c r="C289" i="9"/>
  <c r="C288" i="9"/>
  <c r="C287" i="9"/>
  <c r="C286" i="9"/>
  <c r="C285" i="9"/>
  <c r="C284" i="9"/>
  <c r="C283" i="9"/>
  <c r="C282" i="9"/>
  <c r="C281" i="9"/>
  <c r="C280" i="9"/>
  <c r="C279" i="9"/>
  <c r="C278" i="9"/>
  <c r="C277" i="9"/>
  <c r="C276" i="9"/>
  <c r="C275" i="9"/>
  <c r="C274" i="9"/>
  <c r="C273" i="9"/>
  <c r="C272" i="9"/>
  <c r="C271" i="9"/>
  <c r="C270" i="9"/>
  <c r="C269" i="9"/>
  <c r="C268" i="9"/>
  <c r="C267" i="9"/>
  <c r="C266" i="9"/>
  <c r="C265" i="9"/>
  <c r="C264" i="9"/>
  <c r="C263" i="9"/>
  <c r="C260" i="9"/>
  <c r="C259" i="9"/>
  <c r="C256" i="9"/>
  <c r="C255" i="9"/>
  <c r="C254" i="9"/>
  <c r="C252" i="9"/>
  <c r="C250" i="9"/>
  <c r="C249" i="9"/>
  <c r="C245" i="9"/>
  <c r="C244" i="9"/>
  <c r="C243" i="9"/>
  <c r="C241" i="9"/>
  <c r="C240" i="9"/>
  <c r="C237" i="9"/>
  <c r="C236" i="9"/>
  <c r="C235" i="9"/>
  <c r="C234" i="9"/>
  <c r="C233" i="9"/>
  <c r="C232" i="9"/>
  <c r="C231" i="9"/>
  <c r="C230" i="9"/>
  <c r="C229" i="9"/>
  <c r="C228" i="9"/>
  <c r="C227" i="9"/>
  <c r="C226" i="9"/>
  <c r="C225" i="9"/>
  <c r="C224" i="9"/>
  <c r="C223" i="9"/>
  <c r="C221" i="9"/>
  <c r="C220" i="9"/>
  <c r="C219" i="9"/>
  <c r="C217" i="9"/>
  <c r="C216" i="9"/>
  <c r="C215" i="9"/>
  <c r="C214" i="9"/>
  <c r="C213" i="9"/>
  <c r="C212" i="9"/>
  <c r="C211" i="9"/>
  <c r="C210" i="9"/>
  <c r="C209" i="9"/>
  <c r="C208" i="9"/>
  <c r="C207" i="9"/>
  <c r="C206" i="9"/>
  <c r="C205" i="9"/>
  <c r="C204" i="9"/>
  <c r="C203" i="9"/>
  <c r="C202" i="9"/>
  <c r="C201" i="9"/>
  <c r="C199" i="9"/>
  <c r="C198" i="9"/>
  <c r="C197" i="9"/>
  <c r="C196" i="9"/>
  <c r="C195" i="9"/>
  <c r="C194" i="9"/>
  <c r="C193" i="9"/>
  <c r="C192" i="9"/>
  <c r="C191" i="9"/>
  <c r="C190" i="9"/>
  <c r="C189" i="9"/>
  <c r="C188" i="9"/>
  <c r="C187" i="9"/>
  <c r="C186" i="9"/>
  <c r="C185" i="9"/>
  <c r="C184" i="9"/>
  <c r="C183" i="9"/>
  <c r="C182" i="9"/>
  <c r="C181" i="9"/>
  <c r="C180" i="9"/>
  <c r="C179" i="9"/>
  <c r="C178" i="9"/>
  <c r="C177" i="9"/>
  <c r="C176" i="9"/>
  <c r="C175" i="9"/>
  <c r="C174" i="9"/>
  <c r="C173" i="9"/>
  <c r="C165" i="9"/>
  <c r="C164" i="9"/>
  <c r="C160" i="9"/>
  <c r="C159" i="9"/>
  <c r="C157" i="9"/>
  <c r="C156" i="9"/>
  <c r="C155" i="9"/>
  <c r="C154" i="9"/>
  <c r="C153" i="9"/>
  <c r="C149" i="9"/>
  <c r="C148" i="9"/>
  <c r="C147" i="9"/>
  <c r="C146" i="9"/>
  <c r="C145" i="9"/>
  <c r="C144" i="9"/>
  <c r="C143" i="9"/>
  <c r="C142" i="9"/>
  <c r="C141" i="9"/>
  <c r="C140" i="9"/>
  <c r="C139" i="9"/>
  <c r="C138" i="9"/>
  <c r="C137" i="9"/>
  <c r="C136" i="9"/>
  <c r="C135" i="9"/>
  <c r="C134" i="9"/>
  <c r="C133" i="9"/>
  <c r="C132" i="9"/>
  <c r="C131" i="9"/>
  <c r="C130" i="9"/>
  <c r="C129" i="9"/>
  <c r="C125" i="9"/>
  <c r="C124" i="9"/>
  <c r="C123" i="9"/>
  <c r="C122" i="9"/>
  <c r="C121" i="9"/>
  <c r="C120" i="9"/>
  <c r="C119" i="9"/>
  <c r="C118" i="9"/>
  <c r="C117" i="9"/>
  <c r="C116" i="9"/>
  <c r="C115" i="9"/>
  <c r="C114" i="9"/>
  <c r="C113" i="9"/>
  <c r="C112" i="9"/>
  <c r="C111" i="9"/>
  <c r="C110" i="9"/>
  <c r="C109" i="9"/>
  <c r="C108" i="9"/>
  <c r="C107" i="9"/>
  <c r="C104" i="9"/>
  <c r="C103" i="9"/>
  <c r="C102" i="9"/>
  <c r="C101" i="9"/>
  <c r="C100" i="9"/>
  <c r="C98" i="9"/>
  <c r="C97" i="9"/>
  <c r="C96" i="9"/>
  <c r="C95" i="9"/>
  <c r="C94" i="9"/>
  <c r="C93" i="9"/>
  <c r="C91" i="9"/>
  <c r="C90" i="9"/>
  <c r="C89" i="9"/>
  <c r="C88" i="9"/>
  <c r="C87" i="9"/>
  <c r="C86" i="9"/>
  <c r="C85" i="9"/>
  <c r="C84" i="9"/>
  <c r="C83" i="9"/>
  <c r="C82" i="9"/>
  <c r="C81" i="9"/>
  <c r="C80" i="9"/>
  <c r="C79" i="9"/>
  <c r="C78" i="9"/>
  <c r="C77" i="9"/>
  <c r="C74" i="9"/>
  <c r="C73" i="9"/>
  <c r="C72" i="9"/>
  <c r="C71" i="9"/>
  <c r="C70" i="9"/>
  <c r="C69" i="9"/>
  <c r="C68" i="9"/>
  <c r="C67" i="9"/>
  <c r="C66" i="9"/>
  <c r="C65" i="9"/>
  <c r="C64" i="9"/>
  <c r="C63" i="9"/>
  <c r="C62" i="9"/>
  <c r="C61" i="9"/>
  <c r="C56" i="9"/>
  <c r="C55" i="9"/>
  <c r="C53" i="9"/>
  <c r="C52" i="9"/>
  <c r="C51" i="9"/>
  <c r="C50" i="9"/>
  <c r="C48" i="9"/>
  <c r="C47" i="9"/>
  <c r="C46" i="9"/>
  <c r="C45" i="9"/>
  <c r="C44" i="9"/>
  <c r="C43" i="9"/>
  <c r="C42" i="9"/>
  <c r="C41" i="9"/>
  <c r="C40" i="9"/>
  <c r="C39" i="9"/>
  <c r="C38" i="9"/>
  <c r="C37" i="9"/>
  <c r="C36" i="9"/>
  <c r="C35" i="9"/>
  <c r="C33" i="9"/>
  <c r="C32" i="9"/>
  <c r="C31" i="9"/>
  <c r="C30" i="9"/>
  <c r="C28" i="9"/>
  <c r="C27" i="9"/>
  <c r="C26" i="9"/>
  <c r="C22" i="9"/>
  <c r="C21" i="9"/>
  <c r="C20" i="9"/>
  <c r="C19" i="9"/>
  <c r="C18" i="9"/>
  <c r="C17" i="9"/>
  <c r="C16" i="9"/>
  <c r="C15" i="9"/>
  <c r="C14" i="9"/>
  <c r="C13" i="9"/>
  <c r="D11" i="9"/>
  <c r="C11" i="9"/>
  <c r="E1567" i="9"/>
  <c r="E1563" i="9"/>
  <c r="E1538" i="9"/>
  <c r="E1537" i="9"/>
  <c r="E1536" i="9"/>
  <c r="E1535" i="9"/>
  <c r="E1534" i="9"/>
  <c r="E1533" i="9"/>
  <c r="E1532" i="9"/>
  <c r="E1531" i="9"/>
  <c r="E1530" i="9"/>
  <c r="E1529" i="9"/>
  <c r="E1528" i="9"/>
  <c r="E1527" i="9"/>
  <c r="E1526" i="9"/>
  <c r="E1525" i="9"/>
  <c r="E1524" i="9"/>
  <c r="E1523" i="9"/>
  <c r="E1522" i="9"/>
  <c r="E1521" i="9"/>
  <c r="E1520" i="9"/>
  <c r="E1519" i="9"/>
  <c r="E1518" i="9"/>
  <c r="E1517" i="9"/>
  <c r="E1516" i="9"/>
  <c r="E1515" i="9"/>
  <c r="E1514" i="9"/>
  <c r="E1513" i="9"/>
  <c r="E1512" i="9"/>
  <c r="E1511" i="9"/>
  <c r="E1510" i="9"/>
  <c r="E1509" i="9"/>
  <c r="E1508" i="9"/>
  <c r="E1507" i="9"/>
  <c r="E1506" i="9"/>
  <c r="E1505" i="9"/>
  <c r="E1504" i="9"/>
  <c r="E1503" i="9"/>
  <c r="E1502" i="9"/>
  <c r="E1501" i="9"/>
  <c r="E1500" i="9"/>
  <c r="E1499" i="9"/>
  <c r="E1498" i="9"/>
  <c r="E1497" i="9"/>
  <c r="E1496" i="9"/>
  <c r="E1495" i="9"/>
  <c r="E1494" i="9"/>
  <c r="E1493" i="9"/>
  <c r="E1492" i="9"/>
  <c r="E1491" i="9"/>
  <c r="E1490" i="9"/>
  <c r="E1489" i="9"/>
  <c r="E1488" i="9"/>
  <c r="E1487" i="9"/>
  <c r="E1486" i="9"/>
  <c r="E1482" i="9"/>
  <c r="E1480" i="9"/>
  <c r="E1478" i="9"/>
  <c r="E1476" i="9"/>
  <c r="E1474" i="9"/>
  <c r="E1472" i="9"/>
  <c r="E1470" i="9"/>
  <c r="E1468" i="9"/>
  <c r="E1466" i="9"/>
  <c r="E1462" i="9"/>
  <c r="E1460" i="9"/>
  <c r="E1458" i="9"/>
  <c r="E1456" i="9"/>
  <c r="E1454" i="9"/>
  <c r="E1452" i="9"/>
  <c r="E1450" i="9"/>
  <c r="E1448" i="9"/>
  <c r="E1446" i="9"/>
  <c r="E1442" i="9"/>
  <c r="E1440" i="9"/>
  <c r="E1438" i="9"/>
  <c r="E1436" i="9"/>
  <c r="E1434" i="9"/>
  <c r="E1432" i="9"/>
  <c r="E1430" i="9"/>
  <c r="E1428" i="9"/>
  <c r="E1426" i="9"/>
  <c r="E1424" i="9"/>
  <c r="E1422" i="9"/>
  <c r="E1420" i="9"/>
  <c r="E1416" i="9"/>
  <c r="E1414" i="9"/>
  <c r="E1412" i="9"/>
  <c r="E1410" i="9"/>
  <c r="E1408" i="9"/>
  <c r="E1406" i="9"/>
  <c r="E1404" i="9"/>
  <c r="E1402" i="9"/>
  <c r="E1400" i="9"/>
  <c r="E1398" i="9"/>
  <c r="E1396" i="9"/>
  <c r="E1394" i="9"/>
  <c r="E1392" i="9"/>
  <c r="E1390" i="9"/>
  <c r="E1388" i="9"/>
  <c r="E1386" i="9"/>
  <c r="E1384" i="9"/>
  <c r="E1382" i="9"/>
  <c r="E1380" i="9"/>
  <c r="E1378" i="9"/>
  <c r="E1376" i="9"/>
  <c r="E1374" i="9"/>
  <c r="E1372" i="9"/>
  <c r="E1370" i="9"/>
  <c r="E1368" i="9"/>
  <c r="E1366" i="9"/>
  <c r="E1364" i="9"/>
  <c r="E1362" i="9"/>
  <c r="E1360" i="9"/>
  <c r="E1358" i="9"/>
  <c r="E1356" i="9"/>
  <c r="E1354" i="9"/>
  <c r="E1352" i="9"/>
  <c r="E1350" i="9"/>
  <c r="E1348" i="9"/>
  <c r="E1346" i="9"/>
  <c r="E1344" i="9"/>
  <c r="E1342" i="9"/>
  <c r="E1340" i="9"/>
  <c r="E1338" i="9"/>
  <c r="E1336" i="9"/>
  <c r="E1334" i="9"/>
  <c r="E1332" i="9"/>
  <c r="E1330" i="9"/>
  <c r="E1328" i="9"/>
  <c r="E1326" i="9"/>
  <c r="E1324" i="9"/>
  <c r="E1322" i="9"/>
  <c r="E1320" i="9"/>
  <c r="E1318" i="9"/>
  <c r="E1316" i="9"/>
  <c r="E1314" i="9"/>
  <c r="E1312" i="9"/>
  <c r="E1310" i="9"/>
  <c r="E1308" i="9"/>
  <c r="E1306" i="9"/>
  <c r="E1304" i="9"/>
  <c r="E1302" i="9"/>
  <c r="E1300" i="9"/>
  <c r="E1298" i="9"/>
  <c r="E1296" i="9"/>
  <c r="E1294" i="9"/>
  <c r="E1292" i="9"/>
  <c r="E1290" i="9"/>
  <c r="E1288" i="9"/>
  <c r="E1286" i="9"/>
  <c r="E1284" i="9"/>
  <c r="E1282" i="9"/>
  <c r="E1280" i="9"/>
  <c r="E1278" i="9"/>
  <c r="E1276" i="9"/>
  <c r="E1274" i="9"/>
  <c r="E1272" i="9"/>
  <c r="E1270" i="9"/>
  <c r="E1268" i="9"/>
  <c r="E1266" i="9"/>
  <c r="E1264" i="9"/>
  <c r="E1262" i="9"/>
  <c r="E1260" i="9"/>
  <c r="E1258" i="9"/>
  <c r="E1256" i="9"/>
  <c r="E1254" i="9"/>
  <c r="E1252" i="9"/>
  <c r="E1250" i="9"/>
  <c r="E1248" i="9"/>
  <c r="E1246" i="9"/>
  <c r="E1242" i="9"/>
  <c r="E1240" i="9"/>
  <c r="E1238" i="9"/>
  <c r="E1236" i="9"/>
  <c r="E1234" i="9"/>
  <c r="E1232" i="9"/>
  <c r="E1230" i="9"/>
  <c r="E1228" i="9"/>
  <c r="E1226" i="9"/>
  <c r="E1224" i="9"/>
  <c r="E1222" i="9"/>
  <c r="E1220" i="9"/>
  <c r="E1218" i="9"/>
  <c r="E1216" i="9"/>
  <c r="E1214" i="9"/>
  <c r="E1212" i="9"/>
  <c r="E1208" i="9"/>
  <c r="E1206" i="9"/>
  <c r="E1204" i="9"/>
  <c r="E1202" i="9"/>
  <c r="E1198" i="9"/>
  <c r="E1196" i="9"/>
  <c r="E1194" i="9"/>
  <c r="E1190" i="9"/>
  <c r="E1188" i="9"/>
  <c r="E1186" i="9"/>
  <c r="E1184" i="9"/>
  <c r="E1182" i="9"/>
  <c r="E1178" i="9"/>
  <c r="E1174" i="9"/>
  <c r="E1172" i="9"/>
  <c r="E1170" i="9"/>
  <c r="E1168" i="9"/>
  <c r="E1166" i="9"/>
  <c r="E1164" i="9"/>
  <c r="E1162" i="9"/>
  <c r="E1160" i="9"/>
  <c r="E1158" i="9"/>
  <c r="E1156" i="9"/>
  <c r="E1154" i="9"/>
  <c r="E1152" i="9"/>
  <c r="E1150" i="9"/>
  <c r="E1148" i="9"/>
  <c r="E1144" i="9"/>
  <c r="E1142" i="9"/>
  <c r="E1140" i="9"/>
  <c r="E1136" i="9"/>
  <c r="E1132" i="9"/>
  <c r="E1130" i="9"/>
  <c r="E1128" i="9"/>
  <c r="E1126" i="9"/>
  <c r="E1124" i="9"/>
  <c r="E1122" i="9"/>
  <c r="E1120" i="9"/>
  <c r="E1118" i="9"/>
  <c r="E1114" i="9"/>
  <c r="E1112" i="9"/>
  <c r="E1110" i="9"/>
  <c r="E1105" i="9"/>
  <c r="E1102" i="9"/>
  <c r="E1101" i="9"/>
  <c r="E1100" i="9"/>
  <c r="E1099" i="9"/>
  <c r="E1098" i="9"/>
  <c r="E1097" i="9"/>
  <c r="E1096" i="9"/>
  <c r="E1095" i="9"/>
  <c r="E1094" i="9"/>
  <c r="E1093" i="9"/>
  <c r="E1092" i="9"/>
  <c r="E1091" i="9"/>
  <c r="E1090" i="9"/>
  <c r="E1089" i="9"/>
  <c r="E1088" i="9"/>
  <c r="E1087" i="9"/>
  <c r="E1086" i="9"/>
  <c r="E1085" i="9"/>
  <c r="E1084" i="9"/>
  <c r="E1083" i="9"/>
  <c r="E1082" i="9"/>
  <c r="E1081" i="9"/>
  <c r="E1080" i="9"/>
  <c r="E1079" i="9"/>
  <c r="E1078" i="9"/>
  <c r="E1077" i="9"/>
  <c r="E1076" i="9"/>
  <c r="E1075" i="9"/>
  <c r="E1074" i="9"/>
  <c r="E1071" i="9"/>
  <c r="E1070" i="9"/>
  <c r="E1069" i="9"/>
  <c r="E1068" i="9"/>
  <c r="E1067" i="9"/>
  <c r="E1066" i="9"/>
  <c r="E1065" i="9"/>
  <c r="E1064" i="9"/>
  <c r="E1063" i="9"/>
  <c r="E1062" i="9"/>
  <c r="E1061" i="9"/>
  <c r="E1058" i="9"/>
  <c r="E1056" i="9"/>
  <c r="E1054" i="9"/>
  <c r="E1052" i="9"/>
  <c r="E1050" i="9"/>
  <c r="E1048" i="9"/>
  <c r="E1046" i="9"/>
  <c r="E1044" i="9"/>
  <c r="E1040" i="9"/>
  <c r="E1039" i="9"/>
  <c r="E1038" i="9"/>
  <c r="E1037" i="9"/>
  <c r="E1036" i="9"/>
  <c r="E1035" i="9"/>
  <c r="E1034" i="9"/>
  <c r="E1033" i="9"/>
  <c r="E1032" i="9"/>
  <c r="E1031" i="9"/>
  <c r="E1030" i="9"/>
  <c r="E1029" i="9"/>
  <c r="E1028" i="9"/>
  <c r="E1027" i="9"/>
  <c r="E1026" i="9"/>
  <c r="E1025" i="9"/>
  <c r="E1024" i="9"/>
  <c r="E1023" i="9"/>
  <c r="E1022" i="9"/>
  <c r="E1021" i="9"/>
  <c r="E1020" i="9"/>
  <c r="E1019" i="9"/>
  <c r="E1018" i="9"/>
  <c r="E1017" i="9"/>
  <c r="E1016" i="9"/>
  <c r="E1015" i="9"/>
  <c r="E1014" i="9"/>
  <c r="E1013" i="9"/>
  <c r="E1012" i="9"/>
  <c r="E1011" i="9"/>
  <c r="E1010" i="9"/>
  <c r="E1009" i="9"/>
  <c r="E1008" i="9"/>
  <c r="E1007" i="9"/>
  <c r="E1006" i="9"/>
  <c r="E1002" i="9"/>
  <c r="E1000" i="9"/>
  <c r="E998" i="9"/>
  <c r="E996" i="9"/>
  <c r="E994" i="9"/>
  <c r="E992" i="9"/>
  <c r="E990" i="9"/>
  <c r="E988" i="9"/>
  <c r="E986" i="9"/>
  <c r="E984" i="9"/>
  <c r="E982" i="9"/>
  <c r="E980" i="9"/>
  <c r="E978" i="9"/>
  <c r="E976" i="9"/>
  <c r="E974" i="9"/>
  <c r="E972" i="9"/>
  <c r="E970" i="9"/>
  <c r="E968" i="9"/>
  <c r="E966" i="9"/>
  <c r="E964" i="9"/>
  <c r="E962" i="9"/>
  <c r="E960" i="9"/>
  <c r="E958" i="9"/>
  <c r="E956" i="9"/>
  <c r="E952" i="9"/>
  <c r="E950" i="9"/>
  <c r="E948" i="9"/>
  <c r="E946" i="9"/>
  <c r="E944" i="9"/>
  <c r="E942" i="9"/>
  <c r="E940" i="9"/>
  <c r="E938" i="9"/>
  <c r="E936" i="9"/>
  <c r="E932" i="9"/>
  <c r="E930" i="9"/>
  <c r="E928" i="9"/>
  <c r="E926" i="9"/>
  <c r="E924" i="9"/>
  <c r="E918" i="9"/>
  <c r="E916" i="9"/>
  <c r="E914" i="9"/>
  <c r="E912" i="9"/>
  <c r="E908" i="9"/>
  <c r="E906" i="9"/>
  <c r="E904" i="9"/>
  <c r="E902" i="9"/>
  <c r="E900" i="9"/>
  <c r="E898" i="9"/>
  <c r="E896" i="9"/>
  <c r="E894" i="9"/>
  <c r="E892" i="9"/>
  <c r="E890" i="9"/>
  <c r="E888" i="9"/>
  <c r="E886" i="9"/>
  <c r="E884" i="9"/>
  <c r="E882" i="9"/>
  <c r="E880" i="9"/>
  <c r="E878" i="9"/>
  <c r="E876" i="9"/>
  <c r="E874" i="9"/>
  <c r="E872" i="9"/>
  <c r="E870" i="9"/>
  <c r="E868" i="9"/>
  <c r="E866" i="9"/>
  <c r="E864" i="9"/>
  <c r="E862" i="9"/>
  <c r="E860" i="9"/>
  <c r="E858" i="9"/>
  <c r="E856" i="9"/>
  <c r="E854" i="9"/>
  <c r="E852" i="9"/>
  <c r="E850" i="9"/>
  <c r="E848" i="9"/>
  <c r="E846" i="9"/>
  <c r="E844" i="9"/>
  <c r="E841" i="9"/>
  <c r="E840" i="9"/>
  <c r="E839" i="9"/>
  <c r="E838" i="9"/>
  <c r="E837" i="9"/>
  <c r="E836" i="9"/>
  <c r="E835" i="9"/>
  <c r="E834" i="9"/>
  <c r="E833" i="9"/>
  <c r="E832" i="9"/>
  <c r="E831" i="9"/>
  <c r="E830" i="9"/>
  <c r="E829" i="9"/>
  <c r="E828" i="9"/>
  <c r="E827" i="9"/>
  <c r="E826" i="9"/>
  <c r="E825" i="9"/>
  <c r="E824" i="9"/>
  <c r="E823" i="9"/>
  <c r="E822" i="9"/>
  <c r="E821" i="9"/>
  <c r="E820" i="9"/>
  <c r="E819" i="9"/>
  <c r="E818" i="9"/>
  <c r="E815" i="9"/>
  <c r="E814" i="9"/>
  <c r="E813" i="9"/>
  <c r="E812" i="9"/>
  <c r="E811" i="9"/>
  <c r="E810" i="9"/>
  <c r="E809" i="9"/>
  <c r="E808" i="9"/>
  <c r="E807" i="9"/>
  <c r="E806" i="9"/>
  <c r="E800" i="9"/>
  <c r="E798" i="9"/>
  <c r="E796" i="9"/>
  <c r="E794" i="9"/>
  <c r="E792" i="9"/>
  <c r="E790" i="9"/>
  <c r="E788" i="9"/>
  <c r="E786" i="9"/>
  <c r="E784" i="9"/>
  <c r="E782" i="9"/>
  <c r="E780" i="9"/>
  <c r="E778" i="9"/>
  <c r="E776" i="9"/>
  <c r="E774" i="9"/>
  <c r="E772" i="9"/>
  <c r="E770" i="9"/>
  <c r="E768" i="9"/>
  <c r="E766" i="9"/>
  <c r="E764" i="9"/>
  <c r="E762" i="9"/>
  <c r="E760" i="9"/>
  <c r="E758" i="9"/>
  <c r="E756" i="9"/>
  <c r="E754" i="9"/>
  <c r="E752" i="9"/>
  <c r="E750" i="9"/>
  <c r="E748" i="9"/>
  <c r="E746" i="9"/>
  <c r="E745" i="9"/>
  <c r="E744" i="9"/>
  <c r="E743" i="9"/>
  <c r="E742" i="9"/>
  <c r="E741" i="9"/>
  <c r="E740" i="9"/>
  <c r="E739" i="9"/>
  <c r="E738" i="9"/>
  <c r="E737" i="9"/>
  <c r="E736" i="9"/>
  <c r="E735" i="9"/>
  <c r="E734" i="9"/>
  <c r="E733" i="9"/>
  <c r="E732" i="9"/>
  <c r="E731" i="9"/>
  <c r="E730" i="9"/>
  <c r="E729" i="9"/>
  <c r="E728" i="9"/>
  <c r="E727" i="9"/>
  <c r="E726" i="9"/>
  <c r="E725" i="9"/>
  <c r="E724" i="9"/>
  <c r="E723" i="9"/>
  <c r="E722" i="9"/>
  <c r="E721" i="9"/>
  <c r="E720" i="9"/>
  <c r="E719" i="9"/>
  <c r="E718" i="9"/>
  <c r="E717" i="9"/>
  <c r="E716" i="9"/>
  <c r="E715" i="9"/>
  <c r="E714" i="9"/>
  <c r="E713" i="9"/>
  <c r="E712" i="9"/>
  <c r="E711" i="9"/>
  <c r="E710" i="9"/>
  <c r="E709" i="9"/>
  <c r="E708" i="9"/>
  <c r="E706" i="9"/>
  <c r="E704" i="9"/>
  <c r="E702" i="9"/>
  <c r="E700" i="9"/>
  <c r="E698" i="9"/>
  <c r="E696" i="9"/>
  <c r="E694" i="9"/>
  <c r="E692" i="9"/>
  <c r="E690" i="9"/>
  <c r="E688" i="9"/>
  <c r="E686" i="9"/>
  <c r="E684" i="9"/>
  <c r="E682" i="9"/>
  <c r="E680" i="9"/>
  <c r="E678" i="9"/>
  <c r="E676" i="9"/>
  <c r="E673" i="9"/>
  <c r="E672" i="9"/>
  <c r="E671" i="9"/>
  <c r="E670" i="9"/>
  <c r="E669" i="9"/>
  <c r="E668" i="9"/>
  <c r="E667" i="9"/>
  <c r="E666" i="9"/>
  <c r="E665" i="9"/>
  <c r="E664" i="9"/>
  <c r="E663" i="9"/>
  <c r="E662" i="9"/>
  <c r="E661" i="9"/>
  <c r="E656" i="9"/>
  <c r="E654" i="9"/>
  <c r="E652" i="9"/>
  <c r="E650" i="9"/>
  <c r="E648" i="9"/>
  <c r="E646" i="9"/>
  <c r="E644" i="9"/>
  <c r="E642" i="9"/>
  <c r="E640" i="9"/>
  <c r="E638" i="9"/>
  <c r="E636" i="9"/>
  <c r="E634" i="9"/>
  <c r="E632" i="9"/>
  <c r="E630" i="9"/>
  <c r="E628" i="9"/>
  <c r="E626" i="9"/>
  <c r="E624" i="9"/>
  <c r="E622" i="9"/>
  <c r="E620" i="9"/>
  <c r="E618" i="9"/>
  <c r="E614" i="9"/>
  <c r="E612" i="9"/>
  <c r="E610" i="9"/>
  <c r="E608" i="9"/>
  <c r="E606" i="9"/>
  <c r="E604" i="9"/>
  <c r="E602" i="9"/>
  <c r="E600" i="9"/>
  <c r="E598" i="9"/>
  <c r="E596" i="9"/>
  <c r="E594" i="9"/>
  <c r="E592" i="9"/>
  <c r="E590" i="9"/>
  <c r="E588" i="9"/>
  <c r="E586" i="9"/>
  <c r="E584" i="9"/>
  <c r="E582" i="9"/>
  <c r="E580" i="9"/>
  <c r="E578" i="9"/>
  <c r="E576" i="9"/>
  <c r="E574" i="9"/>
  <c r="E572" i="9"/>
  <c r="E570" i="9"/>
  <c r="E508" i="9"/>
  <c r="E507" i="9"/>
  <c r="E505" i="9"/>
  <c r="E503" i="9"/>
  <c r="E501" i="9"/>
  <c r="E499" i="9"/>
  <c r="E497" i="9"/>
  <c r="E493" i="9"/>
  <c r="E491" i="9"/>
  <c r="E489" i="9"/>
  <c r="E488" i="9"/>
  <c r="E487" i="9"/>
  <c r="E485" i="9"/>
  <c r="E481" i="9"/>
  <c r="E478" i="9"/>
  <c r="E477" i="9"/>
  <c r="E475" i="9"/>
  <c r="E474" i="9"/>
  <c r="E473" i="9"/>
  <c r="E469" i="9"/>
  <c r="E467" i="9"/>
  <c r="E465" i="9"/>
  <c r="E464" i="9"/>
  <c r="E463" i="9"/>
  <c r="E461" i="9"/>
  <c r="E459" i="9"/>
  <c r="E457" i="9"/>
  <c r="E455" i="9"/>
  <c r="E453" i="9"/>
  <c r="E451" i="9"/>
  <c r="E449" i="9"/>
  <c r="E448" i="9"/>
  <c r="E447" i="9"/>
  <c r="E445" i="9"/>
  <c r="E443" i="9"/>
  <c r="E441" i="9"/>
  <c r="E440" i="9"/>
  <c r="E439" i="9"/>
  <c r="E437" i="9"/>
  <c r="E435" i="9"/>
  <c r="E433" i="9"/>
  <c r="E432" i="9"/>
  <c r="E431" i="9"/>
  <c r="E429" i="9"/>
  <c r="E427" i="9"/>
  <c r="E425" i="9"/>
  <c r="E423" i="9"/>
  <c r="E421" i="9"/>
  <c r="E420" i="9"/>
  <c r="E417" i="9"/>
  <c r="E413" i="9"/>
  <c r="E412" i="9"/>
  <c r="E411" i="9"/>
  <c r="E409" i="9"/>
  <c r="E408" i="9"/>
  <c r="E407" i="9"/>
  <c r="E401" i="9"/>
  <c r="E397" i="9"/>
  <c r="E396" i="9"/>
  <c r="E395" i="9"/>
  <c r="E392" i="9"/>
  <c r="E391" i="9"/>
  <c r="E388" i="9"/>
  <c r="E387" i="9"/>
  <c r="E386" i="9"/>
  <c r="E385" i="9"/>
  <c r="E384" i="9"/>
  <c r="E383" i="9"/>
  <c r="E382" i="9"/>
  <c r="E381" i="9"/>
  <c r="E380" i="9"/>
  <c r="E379" i="9"/>
  <c r="E378" i="9"/>
  <c r="E377" i="9"/>
  <c r="E376" i="9"/>
  <c r="E375" i="9"/>
  <c r="E374" i="9"/>
  <c r="E373" i="9"/>
  <c r="E372" i="9"/>
  <c r="E369" i="9"/>
  <c r="E368" i="9"/>
  <c r="E367" i="9"/>
  <c r="E365" i="9"/>
  <c r="E364" i="9"/>
  <c r="E363" i="9"/>
  <c r="E361" i="9"/>
  <c r="E360" i="9"/>
  <c r="E359" i="9"/>
  <c r="E357" i="9"/>
  <c r="E355" i="9"/>
  <c r="E352" i="9"/>
  <c r="E351" i="9"/>
  <c r="E349" i="9"/>
  <c r="E347" i="9"/>
  <c r="E345" i="9"/>
  <c r="E344" i="9"/>
  <c r="E343" i="9"/>
  <c r="E341" i="9"/>
  <c r="E340" i="9"/>
  <c r="E339" i="9"/>
  <c r="E337" i="9"/>
  <c r="E336" i="9"/>
  <c r="E335" i="9"/>
  <c r="E333" i="9"/>
  <c r="E331" i="9"/>
  <c r="E320" i="9"/>
  <c r="E319" i="9"/>
  <c r="E317" i="9"/>
  <c r="E313" i="9"/>
  <c r="E309" i="9"/>
  <c r="E308" i="9"/>
  <c r="E307" i="9"/>
  <c r="E305" i="9"/>
  <c r="E304" i="9"/>
  <c r="E303" i="9"/>
  <c r="E301" i="9"/>
  <c r="E299" i="9"/>
  <c r="E297" i="9"/>
  <c r="E296" i="9"/>
  <c r="E295" i="9"/>
  <c r="E293" i="9"/>
  <c r="E292" i="9"/>
  <c r="E291" i="9"/>
  <c r="E289" i="9"/>
  <c r="E288" i="9"/>
  <c r="E287" i="9"/>
  <c r="E285" i="9"/>
  <c r="E283" i="9"/>
  <c r="E281" i="9"/>
  <c r="E280" i="9"/>
  <c r="E277" i="9"/>
  <c r="E275" i="9"/>
  <c r="E273" i="9"/>
  <c r="E271" i="9"/>
  <c r="E269" i="9"/>
  <c r="E268" i="9"/>
  <c r="E267" i="9"/>
  <c r="E265" i="9"/>
  <c r="E263" i="9"/>
  <c r="E259" i="9"/>
  <c r="E255" i="9"/>
  <c r="E249" i="9"/>
  <c r="E245" i="9"/>
  <c r="E244" i="9"/>
  <c r="E243" i="9"/>
  <c r="E240" i="9"/>
  <c r="E235" i="9"/>
  <c r="E233" i="9"/>
  <c r="E232" i="9"/>
  <c r="E231" i="9"/>
  <c r="E229" i="9"/>
  <c r="E228" i="9"/>
  <c r="E227" i="9"/>
  <c r="E225" i="9"/>
  <c r="E223" i="9"/>
  <c r="E221" i="9"/>
  <c r="E219" i="9"/>
  <c r="E216" i="9"/>
  <c r="E213" i="9"/>
  <c r="E211" i="9"/>
  <c r="E209" i="9"/>
  <c r="E207" i="9"/>
  <c r="E205" i="9"/>
  <c r="E203" i="9"/>
  <c r="E201" i="9"/>
  <c r="E199" i="9"/>
  <c r="E197" i="9"/>
  <c r="E196" i="9"/>
  <c r="E195" i="9"/>
  <c r="E193" i="9"/>
  <c r="E189" i="9"/>
  <c r="E188" i="9"/>
  <c r="E187" i="9"/>
  <c r="E185" i="9"/>
  <c r="E184" i="9"/>
  <c r="E183" i="9"/>
  <c r="E181" i="9"/>
  <c r="E180" i="9"/>
  <c r="E179" i="9"/>
  <c r="E177" i="9"/>
  <c r="E175" i="9"/>
  <c r="E173" i="9"/>
  <c r="E165" i="9"/>
  <c r="E160" i="9"/>
  <c r="E159" i="9"/>
  <c r="E157" i="9"/>
  <c r="E155" i="9"/>
  <c r="E153" i="9"/>
  <c r="E149" i="9"/>
  <c r="E147" i="9"/>
  <c r="E146" i="9"/>
  <c r="E145" i="9"/>
  <c r="E141" i="9"/>
  <c r="E140" i="9"/>
  <c r="E139" i="9"/>
  <c r="E137" i="9"/>
  <c r="E135" i="9"/>
  <c r="E133" i="9"/>
  <c r="E132" i="9"/>
  <c r="E129" i="9"/>
  <c r="E125" i="9"/>
  <c r="E124" i="9"/>
  <c r="E123" i="9"/>
  <c r="E121" i="9"/>
  <c r="E120" i="9"/>
  <c r="E119" i="9"/>
  <c r="E117" i="9"/>
  <c r="E115" i="9"/>
  <c r="E113" i="9"/>
  <c r="E109" i="9"/>
  <c r="E108" i="9"/>
  <c r="E97" i="9"/>
  <c r="E95" i="9"/>
  <c r="E93" i="9"/>
  <c r="E91" i="9"/>
  <c r="E89" i="9"/>
  <c r="E88" i="9"/>
  <c r="E87" i="9"/>
  <c r="E85" i="9"/>
  <c r="E83" i="9"/>
  <c r="E81" i="9"/>
  <c r="E80" i="9"/>
  <c r="E79" i="9"/>
  <c r="E77" i="9"/>
  <c r="E73" i="9"/>
  <c r="E72" i="9"/>
  <c r="E71" i="9"/>
  <c r="E69" i="9"/>
  <c r="E67" i="9"/>
  <c r="E65" i="9"/>
  <c r="E63" i="9"/>
  <c r="E61" i="9"/>
  <c r="E55" i="9"/>
  <c r="E53" i="9"/>
  <c r="E52" i="9"/>
  <c r="E51" i="9"/>
  <c r="E47" i="9"/>
  <c r="E45" i="9"/>
  <c r="E43" i="9"/>
  <c r="E41" i="9"/>
  <c r="E40" i="9"/>
  <c r="E39" i="9"/>
  <c r="E37" i="9"/>
  <c r="E35" i="9"/>
  <c r="E33" i="9"/>
  <c r="E31" i="9"/>
  <c r="E30" i="9"/>
  <c r="E28" i="9"/>
  <c r="E27" i="9"/>
  <c r="E21" i="9"/>
  <c r="E20" i="9"/>
  <c r="E19" i="9"/>
  <c r="E17" i="9"/>
  <c r="E15" i="9"/>
  <c r="E13" i="9"/>
  <c r="E11" i="9"/>
  <c r="E26" i="9" l="1"/>
  <c r="E38" i="9"/>
  <c r="E42" i="9"/>
  <c r="E46" i="9"/>
  <c r="E50" i="9"/>
  <c r="E62" i="9"/>
  <c r="E66" i="9"/>
  <c r="E70" i="9"/>
  <c r="E74" i="9"/>
  <c r="E78" i="9"/>
  <c r="E82" i="9"/>
  <c r="E86" i="9"/>
  <c r="E90" i="9"/>
  <c r="E94" i="9"/>
  <c r="E98" i="9"/>
  <c r="E114" i="9"/>
  <c r="E118" i="9"/>
  <c r="E130" i="9"/>
  <c r="E134" i="9"/>
  <c r="E138" i="9"/>
  <c r="E142" i="9"/>
  <c r="E154" i="9"/>
  <c r="E174" i="9"/>
  <c r="E178" i="9"/>
  <c r="E182" i="9"/>
  <c r="E186" i="9"/>
  <c r="E190" i="9"/>
  <c r="E194" i="9"/>
  <c r="E198" i="9"/>
  <c r="E202" i="9"/>
  <c r="E206" i="9"/>
  <c r="E210" i="9"/>
  <c r="E214" i="9"/>
  <c r="E226" i="9"/>
  <c r="E230" i="9"/>
  <c r="E234" i="9"/>
  <c r="E250" i="9"/>
  <c r="E254" i="9"/>
  <c r="E266" i="9"/>
  <c r="E270" i="9"/>
  <c r="E274" i="9"/>
  <c r="E282" i="9"/>
  <c r="E286" i="9"/>
  <c r="E290" i="9"/>
  <c r="E294" i="9"/>
  <c r="E298" i="9"/>
  <c r="E302" i="9"/>
  <c r="E306" i="9"/>
  <c r="E310" i="9"/>
  <c r="E314" i="9"/>
  <c r="E318" i="9"/>
  <c r="E358" i="9"/>
  <c r="E362" i="9"/>
  <c r="E366" i="9"/>
  <c r="E390" i="9"/>
  <c r="E398" i="9"/>
  <c r="E402" i="9"/>
  <c r="E410" i="9"/>
  <c r="E422" i="9"/>
  <c r="E426" i="9"/>
  <c r="E430" i="9"/>
  <c r="E434" i="9"/>
  <c r="E438" i="9"/>
  <c r="E442" i="9"/>
  <c r="E446" i="9"/>
  <c r="E450" i="9"/>
  <c r="E454" i="9"/>
  <c r="E458" i="9"/>
  <c r="E462" i="9"/>
  <c r="E466" i="9"/>
  <c r="E486" i="9"/>
  <c r="E490" i="9"/>
  <c r="E498" i="9"/>
  <c r="E502" i="9"/>
  <c r="E506" i="9"/>
  <c r="E522" i="9"/>
  <c r="E1567" i="6" l="1"/>
  <c r="E1566" i="6"/>
  <c r="E1565" i="6"/>
  <c r="E1564" i="6"/>
  <c r="E1563" i="6"/>
  <c r="E1562" i="6"/>
  <c r="E1538" i="6"/>
  <c r="E1537" i="6"/>
  <c r="E1536" i="6"/>
  <c r="E1535" i="6"/>
  <c r="E1534" i="6"/>
  <c r="E1533" i="6"/>
  <c r="E1532" i="6"/>
  <c r="E1531" i="6"/>
  <c r="E1530" i="6"/>
  <c r="E1529" i="6"/>
  <c r="E1528" i="6"/>
  <c r="E1527" i="6"/>
  <c r="E1526" i="6"/>
  <c r="E1525" i="6"/>
  <c r="E1524" i="6"/>
  <c r="E1523" i="6"/>
  <c r="E1522" i="6"/>
  <c r="E1521" i="6"/>
  <c r="E1520" i="6"/>
  <c r="E1519" i="6"/>
  <c r="E1518" i="6"/>
  <c r="E1517" i="6"/>
  <c r="E1516" i="6"/>
  <c r="E1515" i="6"/>
  <c r="E1514" i="6"/>
  <c r="E1513" i="6"/>
  <c r="E1512" i="6"/>
  <c r="E1511" i="6"/>
  <c r="E1510" i="6"/>
  <c r="E1509" i="6"/>
  <c r="E1508" i="6"/>
  <c r="E1507" i="6"/>
  <c r="E1506" i="6"/>
  <c r="E1505" i="6"/>
  <c r="E1504" i="6"/>
  <c r="E1503" i="6"/>
  <c r="E1502" i="6"/>
  <c r="E1501" i="6"/>
  <c r="E1500" i="6"/>
  <c r="E1499" i="6"/>
  <c r="E1498" i="6"/>
  <c r="E1497" i="6"/>
  <c r="E1496" i="6"/>
  <c r="E1495" i="6"/>
  <c r="E1494" i="6"/>
  <c r="E1493" i="6"/>
  <c r="E1492" i="6"/>
  <c r="E1491" i="6"/>
  <c r="E1490" i="6"/>
  <c r="E1489" i="6"/>
  <c r="E1488" i="6"/>
  <c r="E1487" i="6"/>
  <c r="E1486" i="6"/>
  <c r="E1482" i="6"/>
  <c r="E1481" i="6"/>
  <c r="E1480" i="6"/>
  <c r="E1479" i="6"/>
  <c r="E1478" i="6"/>
  <c r="E1477" i="6"/>
  <c r="E1476" i="6"/>
  <c r="E1475" i="6"/>
  <c r="E1474" i="6"/>
  <c r="E1473" i="6"/>
  <c r="E1472" i="6"/>
  <c r="E1471" i="6"/>
  <c r="E1470" i="6"/>
  <c r="E1469" i="6"/>
  <c r="E1468" i="6"/>
  <c r="E1467" i="6"/>
  <c r="E1466" i="6"/>
  <c r="E1465" i="6"/>
  <c r="E1463" i="6"/>
  <c r="E1462" i="6"/>
  <c r="E1461" i="6"/>
  <c r="E1460" i="6"/>
  <c r="E1458" i="6"/>
  <c r="E1457" i="6"/>
  <c r="E1456" i="6"/>
  <c r="E1455" i="6"/>
  <c r="E1454" i="6"/>
  <c r="E1453" i="6"/>
  <c r="E1452" i="6"/>
  <c r="E1451" i="6"/>
  <c r="E1450" i="6"/>
  <c r="E1449" i="6"/>
  <c r="E1448" i="6"/>
  <c r="E1447" i="6"/>
  <c r="E1446" i="6"/>
  <c r="E1445" i="6"/>
  <c r="E1442" i="6"/>
  <c r="E1441" i="6"/>
  <c r="E1440" i="6"/>
  <c r="E1439" i="6"/>
  <c r="E1438" i="6"/>
  <c r="E1437" i="6"/>
  <c r="E1436" i="6"/>
  <c r="E1435" i="6"/>
  <c r="E1434" i="6"/>
  <c r="E1433" i="6"/>
  <c r="E1432" i="6"/>
  <c r="E1431" i="6"/>
  <c r="E1430" i="6"/>
  <c r="E1429" i="6"/>
  <c r="E1428" i="6"/>
  <c r="E1427" i="6"/>
  <c r="E1426" i="6"/>
  <c r="E1425" i="6"/>
  <c r="E1424" i="6"/>
  <c r="E1423" i="6"/>
  <c r="E1422" i="6"/>
  <c r="E1421" i="6"/>
  <c r="E1420" i="6"/>
  <c r="E1419" i="6"/>
  <c r="E1416" i="6"/>
  <c r="E1415" i="6"/>
  <c r="E1414" i="6"/>
  <c r="E1413" i="6"/>
  <c r="E1412" i="6"/>
  <c r="E1411" i="6"/>
  <c r="E1410" i="6"/>
  <c r="E1409" i="6"/>
  <c r="E1408" i="6"/>
  <c r="E1407" i="6"/>
  <c r="E1406" i="6"/>
  <c r="E1405" i="6"/>
  <c r="E1404" i="6"/>
  <c r="E1403" i="6"/>
  <c r="E1402" i="6"/>
  <c r="E1401" i="6"/>
  <c r="E1400" i="6"/>
  <c r="E1399" i="6"/>
  <c r="E1398" i="6"/>
  <c r="E1397" i="6"/>
  <c r="E1396" i="6"/>
  <c r="E1395" i="6"/>
  <c r="E1394" i="6"/>
  <c r="E1393" i="6"/>
  <c r="E1392" i="6"/>
  <c r="E1391" i="6"/>
  <c r="E1390" i="6"/>
  <c r="E1389" i="6"/>
  <c r="E1388" i="6"/>
  <c r="E1387" i="6"/>
  <c r="E1386" i="6"/>
  <c r="E1385" i="6"/>
  <c r="E1384" i="6"/>
  <c r="E1383" i="6"/>
  <c r="E1382" i="6"/>
  <c r="E1381" i="6"/>
  <c r="E1380" i="6"/>
  <c r="E1379" i="6"/>
  <c r="E1378" i="6"/>
  <c r="E1377" i="6"/>
  <c r="E1376" i="6"/>
  <c r="E1375" i="6"/>
  <c r="E1374" i="6"/>
  <c r="E1373" i="6"/>
  <c r="E1372" i="6"/>
  <c r="E1371" i="6"/>
  <c r="E1370" i="6"/>
  <c r="E1369" i="6"/>
  <c r="E1368" i="6"/>
  <c r="E1367" i="6"/>
  <c r="E1366" i="6"/>
  <c r="E1365" i="6"/>
  <c r="E1364" i="6"/>
  <c r="E1363" i="6"/>
  <c r="E1362" i="6"/>
  <c r="E1361" i="6"/>
  <c r="E1360" i="6"/>
  <c r="E1359" i="6"/>
  <c r="E1358" i="6"/>
  <c r="E1357" i="6"/>
  <c r="E1356" i="6"/>
  <c r="E1355" i="6"/>
  <c r="E1354" i="6"/>
  <c r="E1353" i="6"/>
  <c r="E1352" i="6"/>
  <c r="E1351" i="6"/>
  <c r="E1350" i="6"/>
  <c r="E1349" i="6"/>
  <c r="E1348" i="6"/>
  <c r="E1347" i="6"/>
  <c r="E1346" i="6"/>
  <c r="E1345" i="6"/>
  <c r="E1344" i="6"/>
  <c r="E1343" i="6"/>
  <c r="E1342" i="6"/>
  <c r="E1341" i="6"/>
  <c r="E1340" i="6"/>
  <c r="E1339" i="6"/>
  <c r="E1338" i="6"/>
  <c r="E1337" i="6"/>
  <c r="E1336" i="6"/>
  <c r="E1335" i="6"/>
  <c r="E1334" i="6"/>
  <c r="E1333" i="6"/>
  <c r="E1332" i="6"/>
  <c r="E1331" i="6"/>
  <c r="E1330" i="6"/>
  <c r="E1329" i="6"/>
  <c r="E1328" i="6"/>
  <c r="E1327" i="6"/>
  <c r="E1326" i="6"/>
  <c r="E1325" i="6"/>
  <c r="E1324" i="6"/>
  <c r="E1323" i="6"/>
  <c r="E1322" i="6"/>
  <c r="E1321" i="6"/>
  <c r="E1320" i="6"/>
  <c r="E1319" i="6"/>
  <c r="E1318" i="6"/>
  <c r="E1317" i="6"/>
  <c r="E1316" i="6"/>
  <c r="E1315" i="6"/>
  <c r="E1314" i="6"/>
  <c r="E1313" i="6"/>
  <c r="E1312" i="6"/>
  <c r="E1311" i="6"/>
  <c r="E1310" i="6"/>
  <c r="E1309" i="6"/>
  <c r="E1308" i="6"/>
  <c r="E1307" i="6"/>
  <c r="E1306" i="6"/>
  <c r="E1305" i="6"/>
  <c r="E1304" i="6"/>
  <c r="E1303" i="6"/>
  <c r="E1302" i="6"/>
  <c r="E1301" i="6"/>
  <c r="E1300" i="6"/>
  <c r="E1299" i="6"/>
  <c r="E1298" i="6"/>
  <c r="E1297" i="6"/>
  <c r="E1296" i="6"/>
  <c r="E1295" i="6"/>
  <c r="E1294" i="6"/>
  <c r="E1293" i="6"/>
  <c r="E1292" i="6"/>
  <c r="E1291" i="6"/>
  <c r="E1290" i="6"/>
  <c r="E1289" i="6"/>
  <c r="E1288" i="6"/>
  <c r="E1287" i="6"/>
  <c r="E1286" i="6"/>
  <c r="E1285" i="6"/>
  <c r="E1284" i="6"/>
  <c r="E1283" i="6"/>
  <c r="E1282" i="6"/>
  <c r="E1281" i="6"/>
  <c r="E1280" i="6"/>
  <c r="E1279" i="6"/>
  <c r="E1278" i="6"/>
  <c r="E1277" i="6"/>
  <c r="E1276" i="6"/>
  <c r="E1275" i="6"/>
  <c r="E1274" i="6"/>
  <c r="E1273" i="6"/>
  <c r="E1272" i="6"/>
  <c r="E1271" i="6"/>
  <c r="E1270" i="6"/>
  <c r="E1269" i="6"/>
  <c r="E1268" i="6"/>
  <c r="E1267" i="6"/>
  <c r="E1266" i="6"/>
  <c r="E1265" i="6"/>
  <c r="E1264" i="6"/>
  <c r="E1263" i="6"/>
  <c r="E1262" i="6"/>
  <c r="E1261" i="6"/>
  <c r="E1260" i="6"/>
  <c r="E1259" i="6"/>
  <c r="E1258" i="6"/>
  <c r="E1257" i="6"/>
  <c r="E1256" i="6"/>
  <c r="E1255" i="6"/>
  <c r="E1254" i="6"/>
  <c r="E1253" i="6"/>
  <c r="E1252" i="6"/>
  <c r="E1251" i="6"/>
  <c r="E1250" i="6"/>
  <c r="E1249" i="6"/>
  <c r="E1248" i="6"/>
  <c r="E1247" i="6"/>
  <c r="E1246" i="6"/>
  <c r="E1242" i="6"/>
  <c r="E1241" i="6"/>
  <c r="E1240" i="6"/>
  <c r="E1239" i="6"/>
  <c r="E1238" i="6"/>
  <c r="E1237" i="6"/>
  <c r="E1236" i="6"/>
  <c r="E1235" i="6"/>
  <c r="E1234" i="6"/>
  <c r="E1233" i="6"/>
  <c r="E1232" i="6"/>
  <c r="E1231" i="6"/>
  <c r="E1230" i="6"/>
  <c r="E1229" i="6"/>
  <c r="E1228" i="6"/>
  <c r="E1227" i="6"/>
  <c r="E1226" i="6"/>
  <c r="E1225" i="6"/>
  <c r="E1224" i="6"/>
  <c r="E1223" i="6"/>
  <c r="E1222" i="6"/>
  <c r="E1221" i="6"/>
  <c r="E1220" i="6"/>
  <c r="E1219" i="6"/>
  <c r="E1218" i="6"/>
  <c r="E1217" i="6"/>
  <c r="E1216" i="6"/>
  <c r="E1215" i="6"/>
  <c r="E1214" i="6"/>
  <c r="E1213" i="6"/>
  <c r="E1212" i="6"/>
  <c r="E1209" i="6"/>
  <c r="E1208" i="6"/>
  <c r="E1207" i="6"/>
  <c r="E1206" i="6"/>
  <c r="E1205" i="6"/>
  <c r="E1204" i="6"/>
  <c r="E1203" i="6"/>
  <c r="E1202" i="6"/>
  <c r="E1201" i="6"/>
  <c r="E1199" i="6"/>
  <c r="E1198" i="6"/>
  <c r="E1197" i="6"/>
  <c r="E1196" i="6"/>
  <c r="E1195" i="6"/>
  <c r="E1194" i="6"/>
  <c r="E1193" i="6"/>
  <c r="E1191" i="6"/>
  <c r="E1190" i="6"/>
  <c r="E1189" i="6"/>
  <c r="E1188" i="6"/>
  <c r="E1187" i="6"/>
  <c r="E1186" i="6"/>
  <c r="E1185" i="6"/>
  <c r="E1184" i="6"/>
  <c r="E1183" i="6"/>
  <c r="E1182" i="6"/>
  <c r="E1179" i="6"/>
  <c r="E1178" i="6"/>
  <c r="E1177" i="6"/>
  <c r="E1174" i="6"/>
  <c r="E1173" i="6"/>
  <c r="E1172" i="6"/>
  <c r="E1171" i="6"/>
  <c r="E1170" i="6"/>
  <c r="E1169" i="6"/>
  <c r="E1168" i="6"/>
  <c r="E1167" i="6"/>
  <c r="E1166" i="6"/>
  <c r="E1165" i="6"/>
  <c r="E1164" i="6"/>
  <c r="E1163" i="6"/>
  <c r="E1162" i="6"/>
  <c r="E1161" i="6"/>
  <c r="E1160" i="6"/>
  <c r="E1159" i="6"/>
  <c r="E1158" i="6"/>
  <c r="E1157" i="6"/>
  <c r="E1156" i="6"/>
  <c r="E1155" i="6"/>
  <c r="E1154" i="6"/>
  <c r="E1153" i="6"/>
  <c r="E1152" i="6"/>
  <c r="E1151" i="6"/>
  <c r="E1150" i="6"/>
  <c r="E1149" i="6"/>
  <c r="E1148" i="6"/>
  <c r="E1145" i="6"/>
  <c r="E1144" i="6"/>
  <c r="E1143" i="6"/>
  <c r="E1142" i="6"/>
  <c r="E1141" i="6"/>
  <c r="E1140" i="6"/>
  <c r="E1139" i="6"/>
  <c r="E1137" i="6"/>
  <c r="E1136" i="6"/>
  <c r="E1135" i="6"/>
  <c r="E1132" i="6"/>
  <c r="E1131" i="6"/>
  <c r="E1130" i="6"/>
  <c r="E1129" i="6"/>
  <c r="E1128" i="6"/>
  <c r="E1127" i="6"/>
  <c r="E1126" i="6"/>
  <c r="E1125" i="6"/>
  <c r="E1124" i="6"/>
  <c r="E1123" i="6"/>
  <c r="E1122" i="6"/>
  <c r="E1121" i="6"/>
  <c r="E1120" i="6"/>
  <c r="E1119" i="6"/>
  <c r="E1118" i="6"/>
  <c r="E1115" i="6"/>
  <c r="E1114" i="6"/>
  <c r="E1113" i="6"/>
  <c r="E1112" i="6"/>
  <c r="E1111" i="6"/>
  <c r="E1110" i="6"/>
  <c r="E1109" i="6"/>
  <c r="E1105" i="6"/>
  <c r="E1102" i="6"/>
  <c r="E1101" i="6"/>
  <c r="E1100" i="6"/>
  <c r="E1099" i="6"/>
  <c r="E1098" i="6"/>
  <c r="E1097" i="6"/>
  <c r="E1096" i="6"/>
  <c r="E1095" i="6"/>
  <c r="E1094" i="6"/>
  <c r="E1093" i="6"/>
  <c r="E1092" i="6"/>
  <c r="E1091" i="6"/>
  <c r="E1090" i="6"/>
  <c r="E1089" i="6"/>
  <c r="E1088" i="6"/>
  <c r="E1087" i="6"/>
  <c r="E1086" i="6"/>
  <c r="E1085" i="6"/>
  <c r="E1084" i="6"/>
  <c r="E1083" i="6"/>
  <c r="E1082" i="6"/>
  <c r="E1081" i="6"/>
  <c r="E1080" i="6"/>
  <c r="E1079" i="6"/>
  <c r="E1078" i="6"/>
  <c r="E1077" i="6"/>
  <c r="E1076" i="6"/>
  <c r="E1075" i="6"/>
  <c r="E1074" i="6"/>
  <c r="E1071" i="6"/>
  <c r="E1070" i="6"/>
  <c r="E1069" i="6"/>
  <c r="E1068" i="6"/>
  <c r="E1067" i="6"/>
  <c r="E1066" i="6"/>
  <c r="E1065" i="6"/>
  <c r="E1064" i="6"/>
  <c r="E1063" i="6"/>
  <c r="E1062" i="6"/>
  <c r="E1061" i="6"/>
  <c r="E1059" i="6"/>
  <c r="E1058" i="6"/>
  <c r="E1057" i="6"/>
  <c r="E1056" i="6"/>
  <c r="E1055" i="6"/>
  <c r="E1054" i="6"/>
  <c r="E1053" i="6"/>
  <c r="E1052" i="6"/>
  <c r="E1051" i="6"/>
  <c r="E1050" i="6"/>
  <c r="E1049" i="6"/>
  <c r="E1048" i="6"/>
  <c r="E1047" i="6"/>
  <c r="E1046" i="6"/>
  <c r="E1045" i="6"/>
  <c r="E1044" i="6"/>
  <c r="E1040" i="6"/>
  <c r="E1039" i="6"/>
  <c r="E1038" i="6"/>
  <c r="E1037" i="6"/>
  <c r="E1036" i="6"/>
  <c r="E1035" i="6"/>
  <c r="E1034" i="6"/>
  <c r="E1033" i="6"/>
  <c r="E1032" i="6"/>
  <c r="E1031" i="6"/>
  <c r="E1030" i="6"/>
  <c r="E1029" i="6"/>
  <c r="E1028" i="6"/>
  <c r="E1027" i="6"/>
  <c r="E1026" i="6"/>
  <c r="E1025" i="6"/>
  <c r="E1024" i="6"/>
  <c r="E1023" i="6"/>
  <c r="E1022" i="6"/>
  <c r="E1021" i="6"/>
  <c r="E1020" i="6"/>
  <c r="E1019" i="6"/>
  <c r="E1018" i="6"/>
  <c r="E1017" i="6"/>
  <c r="E1016" i="6"/>
  <c r="E1015" i="6"/>
  <c r="E1014" i="6"/>
  <c r="E1013" i="6"/>
  <c r="E1012" i="6"/>
  <c r="E1011" i="6"/>
  <c r="E1010" i="6"/>
  <c r="E1009" i="6"/>
  <c r="E1008" i="6"/>
  <c r="E1007" i="6"/>
  <c r="E1006" i="6"/>
  <c r="E1002" i="6"/>
  <c r="E1001" i="6"/>
  <c r="E1000" i="6"/>
  <c r="E999" i="6"/>
  <c r="E998" i="6"/>
  <c r="E997" i="6"/>
  <c r="E996" i="6"/>
  <c r="E995" i="6"/>
  <c r="E994" i="6"/>
  <c r="E993" i="6"/>
  <c r="E992" i="6"/>
  <c r="E991" i="6"/>
  <c r="E990" i="6"/>
  <c r="E989" i="6"/>
  <c r="E988" i="6"/>
  <c r="E987" i="6"/>
  <c r="E986" i="6"/>
  <c r="E985" i="6"/>
  <c r="E984" i="6"/>
  <c r="E983" i="6"/>
  <c r="E982" i="6"/>
  <c r="E981" i="6"/>
  <c r="E980" i="6"/>
  <c r="E979" i="6"/>
  <c r="E978" i="6"/>
  <c r="E977" i="6"/>
  <c r="E976" i="6"/>
  <c r="E975" i="6"/>
  <c r="E974" i="6"/>
  <c r="E973" i="6"/>
  <c r="E972" i="6"/>
  <c r="E971" i="6"/>
  <c r="E970" i="6"/>
  <c r="E969" i="6"/>
  <c r="E968" i="6"/>
  <c r="E967" i="6"/>
  <c r="E966" i="6"/>
  <c r="E965" i="6"/>
  <c r="E964" i="6"/>
  <c r="E962" i="6"/>
  <c r="E961" i="6"/>
  <c r="E960" i="6"/>
  <c r="E959" i="6"/>
  <c r="E958" i="6"/>
  <c r="E957" i="6"/>
  <c r="E956" i="6"/>
  <c r="E952" i="6"/>
  <c r="E951" i="6"/>
  <c r="E950" i="6"/>
  <c r="E949" i="6"/>
  <c r="E948" i="6"/>
  <c r="E947" i="6"/>
  <c r="E946" i="6"/>
  <c r="E945" i="6"/>
  <c r="E944" i="6"/>
  <c r="E943" i="6"/>
  <c r="E942" i="6"/>
  <c r="E941" i="6"/>
  <c r="E940" i="6"/>
  <c r="E939" i="6"/>
  <c r="E938" i="6"/>
  <c r="E937" i="6"/>
  <c r="E936" i="6"/>
  <c r="E933" i="6"/>
  <c r="E932" i="6"/>
  <c r="E931" i="6"/>
  <c r="E930" i="6"/>
  <c r="E929" i="6"/>
  <c r="E928" i="6"/>
  <c r="E927" i="6"/>
  <c r="E926" i="6"/>
  <c r="E925" i="6"/>
  <c r="E924" i="6"/>
  <c r="E919" i="6"/>
  <c r="E918" i="6"/>
  <c r="E917" i="6"/>
  <c r="E916" i="6"/>
  <c r="E915" i="6"/>
  <c r="E914" i="6"/>
  <c r="E913" i="6"/>
  <c r="E912" i="6"/>
  <c r="E911" i="6"/>
  <c r="E909" i="6"/>
  <c r="E908" i="6"/>
  <c r="E907" i="6"/>
  <c r="E906" i="6"/>
  <c r="E905" i="6"/>
  <c r="E904" i="6"/>
  <c r="E903" i="6"/>
  <c r="E902" i="6"/>
  <c r="E901" i="6"/>
  <c r="E900" i="6"/>
  <c r="E899" i="6"/>
  <c r="E898" i="6"/>
  <c r="E897" i="6"/>
  <c r="E896" i="6"/>
  <c r="E895" i="6"/>
  <c r="E894" i="6"/>
  <c r="E893" i="6"/>
  <c r="E892" i="6"/>
  <c r="E891" i="6"/>
  <c r="E890" i="6"/>
  <c r="E889" i="6"/>
  <c r="E888" i="6"/>
  <c r="E887" i="6"/>
  <c r="E886" i="6"/>
  <c r="E884" i="6"/>
  <c r="E883" i="6"/>
  <c r="E882" i="6"/>
  <c r="E880" i="6"/>
  <c r="E879" i="6"/>
  <c r="E878" i="6"/>
  <c r="E877" i="6"/>
  <c r="E876" i="6"/>
  <c r="E875" i="6"/>
  <c r="E874" i="6"/>
  <c r="E873" i="6"/>
  <c r="E872" i="6"/>
  <c r="E871" i="6"/>
  <c r="E870" i="6"/>
  <c r="E869" i="6"/>
  <c r="E868" i="6"/>
  <c r="E867" i="6"/>
  <c r="E866" i="6"/>
  <c r="E865" i="6"/>
  <c r="E864" i="6"/>
  <c r="E863" i="6"/>
  <c r="E862" i="6"/>
  <c r="E860" i="6"/>
  <c r="E858" i="6"/>
  <c r="E857" i="6"/>
  <c r="E856" i="6"/>
  <c r="E855" i="6"/>
  <c r="E854" i="6"/>
  <c r="E853" i="6"/>
  <c r="E852" i="6"/>
  <c r="E851" i="6"/>
  <c r="E850" i="6"/>
  <c r="E849" i="6"/>
  <c r="E848" i="6"/>
  <c r="E847" i="6"/>
  <c r="E846" i="6"/>
  <c r="E845" i="6"/>
  <c r="E844" i="6"/>
  <c r="E843" i="6"/>
  <c r="E841" i="6"/>
  <c r="E840" i="6"/>
  <c r="E839" i="6"/>
  <c r="E838" i="6"/>
  <c r="E837" i="6"/>
  <c r="E836" i="6"/>
  <c r="E835" i="6"/>
  <c r="E834" i="6"/>
  <c r="E833" i="6"/>
  <c r="E832" i="6"/>
  <c r="E831" i="6"/>
  <c r="E830" i="6"/>
  <c r="E829" i="6"/>
  <c r="E828" i="6"/>
  <c r="E827" i="6"/>
  <c r="E826" i="6"/>
  <c r="E825" i="6"/>
  <c r="E824" i="6"/>
  <c r="E823" i="6"/>
  <c r="E822" i="6"/>
  <c r="E821" i="6"/>
  <c r="E820" i="6"/>
  <c r="E819" i="6"/>
  <c r="E818" i="6"/>
  <c r="E815" i="6"/>
  <c r="E814" i="6"/>
  <c r="E813" i="6"/>
  <c r="E812" i="6"/>
  <c r="E811" i="6"/>
  <c r="E810" i="6"/>
  <c r="E809" i="6"/>
  <c r="E808" i="6"/>
  <c r="E807" i="6"/>
  <c r="E806" i="6"/>
  <c r="E800" i="6"/>
  <c r="E799" i="6"/>
  <c r="E798" i="6"/>
  <c r="E797" i="6"/>
  <c r="E796" i="6"/>
  <c r="E795" i="6"/>
  <c r="E794" i="6"/>
  <c r="E793" i="6"/>
  <c r="E792" i="6"/>
  <c r="E791" i="6"/>
  <c r="E790" i="6"/>
  <c r="E789" i="6"/>
  <c r="E788" i="6"/>
  <c r="E787" i="6"/>
  <c r="E786" i="6"/>
  <c r="E785" i="6"/>
  <c r="E784" i="6"/>
  <c r="E783" i="6"/>
  <c r="E782" i="6"/>
  <c r="E781" i="6"/>
  <c r="E780" i="6"/>
  <c r="E779" i="6"/>
  <c r="E778" i="6"/>
  <c r="E777" i="6"/>
  <c r="E776" i="6"/>
  <c r="E775" i="6"/>
  <c r="E774" i="6"/>
  <c r="E773" i="6"/>
  <c r="E772" i="6"/>
  <c r="E771" i="6"/>
  <c r="E770" i="6"/>
  <c r="E769" i="6"/>
  <c r="E768" i="6"/>
  <c r="E767" i="6"/>
  <c r="E766" i="6"/>
  <c r="E765" i="6"/>
  <c r="E764" i="6"/>
  <c r="E763" i="6"/>
  <c r="E762" i="6"/>
  <c r="E761" i="6"/>
  <c r="E760" i="6"/>
  <c r="E759" i="6"/>
  <c r="E758" i="6"/>
  <c r="E757" i="6"/>
  <c r="E756" i="6"/>
  <c r="E755" i="6"/>
  <c r="E754" i="6"/>
  <c r="E753" i="6"/>
  <c r="E752" i="6"/>
  <c r="E751" i="6"/>
  <c r="E750" i="6"/>
  <c r="E749" i="6"/>
  <c r="E748" i="6"/>
  <c r="E746" i="6"/>
  <c r="E745" i="6"/>
  <c r="E744" i="6"/>
  <c r="E743" i="6"/>
  <c r="E742" i="6"/>
  <c r="E741" i="6"/>
  <c r="E740" i="6"/>
  <c r="E739" i="6"/>
  <c r="E738" i="6"/>
  <c r="E737" i="6"/>
  <c r="E736" i="6"/>
  <c r="E735" i="6"/>
  <c r="E734" i="6"/>
  <c r="E733" i="6"/>
  <c r="E732" i="6"/>
  <c r="E731" i="6"/>
  <c r="E730" i="6"/>
  <c r="E729" i="6"/>
  <c r="E728" i="6"/>
  <c r="E727" i="6"/>
  <c r="E726" i="6"/>
  <c r="E725" i="6"/>
  <c r="E724" i="6"/>
  <c r="E723" i="6"/>
  <c r="E722" i="6"/>
  <c r="E721" i="6"/>
  <c r="E720" i="6"/>
  <c r="E719" i="6"/>
  <c r="E718" i="6"/>
  <c r="E717" i="6"/>
  <c r="E716" i="6"/>
  <c r="E715" i="6"/>
  <c r="E714" i="6"/>
  <c r="E713" i="6"/>
  <c r="E712" i="6"/>
  <c r="E711" i="6"/>
  <c r="E710" i="6"/>
  <c r="E709" i="6"/>
  <c r="E708" i="6"/>
  <c r="E706" i="6"/>
  <c r="E705" i="6"/>
  <c r="E704" i="6"/>
  <c r="E703" i="6"/>
  <c r="E702" i="6"/>
  <c r="E701" i="6"/>
  <c r="E700" i="6"/>
  <c r="E699" i="6"/>
  <c r="E698" i="6"/>
  <c r="E697" i="6"/>
  <c r="E696" i="6"/>
  <c r="E695" i="6"/>
  <c r="E694" i="6"/>
  <c r="E693" i="6"/>
  <c r="E692" i="6"/>
  <c r="E691" i="6"/>
  <c r="E690" i="6"/>
  <c r="E689" i="6"/>
  <c r="E688" i="6"/>
  <c r="E687" i="6"/>
  <c r="E686" i="6"/>
  <c r="E685" i="6"/>
  <c r="E684" i="6"/>
  <c r="E683" i="6"/>
  <c r="E682" i="6"/>
  <c r="E681" i="6"/>
  <c r="E680" i="6"/>
  <c r="E679" i="6"/>
  <c r="E678" i="6"/>
  <c r="E677" i="6"/>
  <c r="E676" i="6"/>
  <c r="E675" i="6"/>
  <c r="E673" i="6"/>
  <c r="E672" i="6"/>
  <c r="E671" i="6"/>
  <c r="E670" i="6"/>
  <c r="E669" i="6"/>
  <c r="E668" i="6"/>
  <c r="E667" i="6"/>
  <c r="E666" i="6"/>
  <c r="E665" i="6"/>
  <c r="E664" i="6"/>
  <c r="E663" i="6"/>
  <c r="E662" i="6"/>
  <c r="E661" i="6"/>
  <c r="E656" i="6"/>
  <c r="E654" i="6"/>
  <c r="E653" i="6"/>
  <c r="E652" i="6"/>
  <c r="E651" i="6"/>
  <c r="E650" i="6"/>
  <c r="E649" i="6"/>
  <c r="E648" i="6"/>
  <c r="E647" i="6"/>
  <c r="E646" i="6"/>
  <c r="E645" i="6"/>
  <c r="E644" i="6"/>
  <c r="E642" i="6"/>
  <c r="E641" i="6"/>
  <c r="E640" i="6"/>
  <c r="E639" i="6"/>
  <c r="E638" i="6"/>
  <c r="E637" i="6"/>
  <c r="E636" i="6"/>
  <c r="E635" i="6"/>
  <c r="E634" i="6"/>
  <c r="E633" i="6"/>
  <c r="E632" i="6"/>
  <c r="E631" i="6"/>
  <c r="E630" i="6"/>
  <c r="E629" i="6"/>
  <c r="E628" i="6"/>
  <c r="E627" i="6"/>
  <c r="E626" i="6"/>
  <c r="E625" i="6"/>
  <c r="E624" i="6"/>
  <c r="E623" i="6"/>
  <c r="E622" i="6"/>
  <c r="E621" i="6"/>
  <c r="E620" i="6"/>
  <c r="E619" i="6"/>
  <c r="E618" i="6"/>
  <c r="E617" i="6"/>
  <c r="E615" i="6"/>
  <c r="E614" i="6"/>
  <c r="E613" i="6"/>
  <c r="E612" i="6"/>
  <c r="E611" i="6"/>
  <c r="E610" i="6"/>
  <c r="E609" i="6"/>
  <c r="E608" i="6"/>
  <c r="E607" i="6"/>
  <c r="E606" i="6"/>
  <c r="E605" i="6"/>
  <c r="E604" i="6"/>
  <c r="E603" i="6"/>
  <c r="E602" i="6"/>
  <c r="E601" i="6"/>
  <c r="E600" i="6"/>
  <c r="E599" i="6"/>
  <c r="E598" i="6"/>
  <c r="E597" i="6"/>
  <c r="E596" i="6"/>
  <c r="E594" i="6"/>
  <c r="E593" i="6"/>
  <c r="E592" i="6"/>
  <c r="E591" i="6"/>
  <c r="E590" i="6"/>
  <c r="E589" i="6"/>
  <c r="E588" i="6"/>
  <c r="E587" i="6"/>
  <c r="E586" i="6"/>
  <c r="E585" i="6"/>
  <c r="E584" i="6"/>
  <c r="E583" i="6"/>
  <c r="E582" i="6"/>
  <c r="E581" i="6"/>
  <c r="E580" i="6"/>
  <c r="E579" i="6"/>
  <c r="E578" i="6"/>
  <c r="E577" i="6"/>
  <c r="E576" i="6"/>
  <c r="E575" i="6"/>
  <c r="E574" i="6"/>
  <c r="E573" i="6"/>
  <c r="E572" i="6"/>
  <c r="E571" i="6"/>
  <c r="E570" i="6"/>
  <c r="E569" i="6"/>
  <c r="E567" i="6"/>
  <c r="E565" i="6"/>
  <c r="E527" i="6"/>
  <c r="E526" i="6"/>
  <c r="E522" i="6"/>
  <c r="E513" i="6"/>
  <c r="E512" i="6"/>
  <c r="E511" i="6"/>
  <c r="E510" i="6"/>
  <c r="E509" i="6"/>
  <c r="E508" i="6"/>
  <c r="E507" i="6"/>
  <c r="E506" i="6"/>
  <c r="E505" i="6"/>
  <c r="E504" i="6"/>
  <c r="E503" i="6"/>
  <c r="E502" i="6"/>
  <c r="E501" i="6"/>
  <c r="E500" i="6"/>
  <c r="E499" i="6"/>
  <c r="E498" i="6"/>
  <c r="E497" i="6"/>
  <c r="E496" i="6"/>
  <c r="E493" i="6"/>
  <c r="E492" i="6"/>
  <c r="E491" i="6"/>
  <c r="E490" i="6"/>
  <c r="E489" i="6"/>
  <c r="E488" i="6"/>
  <c r="E487" i="6"/>
  <c r="E486" i="6"/>
  <c r="E485" i="6"/>
  <c r="E484" i="6"/>
  <c r="E481" i="6"/>
  <c r="E480" i="6"/>
  <c r="E478" i="6"/>
  <c r="E477" i="6"/>
  <c r="E476" i="6"/>
  <c r="E475" i="6"/>
  <c r="E474" i="6"/>
  <c r="E473" i="6"/>
  <c r="E469" i="6"/>
  <c r="E468" i="6"/>
  <c r="E467" i="6"/>
  <c r="E466" i="6"/>
  <c r="E465" i="6"/>
  <c r="E464" i="6"/>
  <c r="E463" i="6"/>
  <c r="E462" i="6"/>
  <c r="E461" i="6"/>
  <c r="E460" i="6"/>
  <c r="E459" i="6"/>
  <c r="E458" i="6"/>
  <c r="E457"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4" i="6"/>
  <c r="E423" i="6"/>
  <c r="E422" i="6"/>
  <c r="E421" i="6"/>
  <c r="E420" i="6"/>
  <c r="E417" i="6"/>
  <c r="E416" i="6"/>
  <c r="E413" i="6"/>
  <c r="E412" i="6"/>
  <c r="E411" i="6"/>
  <c r="E410" i="6"/>
  <c r="E409" i="6"/>
  <c r="E408" i="6"/>
  <c r="E407" i="6"/>
  <c r="E402" i="6"/>
  <c r="E401" i="6"/>
  <c r="E398" i="6"/>
  <c r="E397" i="6"/>
  <c r="E396" i="6"/>
  <c r="E395" i="6"/>
  <c r="E392" i="6"/>
  <c r="E391" i="6"/>
  <c r="E390" i="6"/>
  <c r="E388" i="6"/>
  <c r="E387" i="6"/>
  <c r="E386" i="6"/>
  <c r="E385" i="6"/>
  <c r="E384" i="6"/>
  <c r="E383" i="6"/>
  <c r="E382" i="6"/>
  <c r="E381" i="6"/>
  <c r="E380" i="6"/>
  <c r="E379" i="6"/>
  <c r="E378" i="6"/>
  <c r="E377" i="6"/>
  <c r="E376" i="6"/>
  <c r="E375" i="6"/>
  <c r="E374" i="6"/>
  <c r="E373" i="6"/>
  <c r="E372" i="6"/>
  <c r="E369" i="6"/>
  <c r="E368" i="6"/>
  <c r="E367" i="6"/>
  <c r="E366" i="6"/>
  <c r="E365" i="6"/>
  <c r="E364" i="6"/>
  <c r="E363" i="6"/>
  <c r="E362" i="6"/>
  <c r="E361" i="6"/>
  <c r="E360" i="6"/>
  <c r="E359" i="6"/>
  <c r="E358" i="6"/>
  <c r="E357" i="6"/>
  <c r="E356" i="6"/>
  <c r="E355" i="6"/>
  <c r="E352" i="6"/>
  <c r="E351" i="6"/>
  <c r="E350" i="6"/>
  <c r="E349" i="6"/>
  <c r="E348" i="6"/>
  <c r="E347" i="6"/>
  <c r="E346" i="6"/>
  <c r="E345" i="6"/>
  <c r="E344" i="6"/>
  <c r="E343" i="6"/>
  <c r="E342" i="6"/>
  <c r="E341" i="6"/>
  <c r="E340" i="6"/>
  <c r="E339" i="6"/>
  <c r="E338" i="6"/>
  <c r="E337" i="6"/>
  <c r="E336" i="6"/>
  <c r="E335" i="6"/>
  <c r="E334" i="6"/>
  <c r="E333" i="6"/>
  <c r="E332" i="6"/>
  <c r="E331" i="6"/>
  <c r="E330" i="6"/>
  <c r="E320" i="6"/>
  <c r="E319" i="6"/>
  <c r="E318" i="6"/>
  <c r="E317" i="6"/>
  <c r="E314" i="6"/>
  <c r="E313" i="6"/>
  <c r="E310" i="6"/>
  <c r="E309" i="6"/>
  <c r="E308" i="6"/>
  <c r="E307"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7" i="6"/>
  <c r="E276" i="6"/>
  <c r="E275" i="6"/>
  <c r="E274" i="6"/>
  <c r="E273" i="6"/>
  <c r="E272" i="6"/>
  <c r="E271" i="6"/>
  <c r="E270" i="6"/>
  <c r="E269" i="6"/>
  <c r="E268" i="6"/>
  <c r="E267" i="6"/>
  <c r="E266" i="6"/>
  <c r="E265" i="6"/>
  <c r="E264" i="6"/>
  <c r="E263" i="6"/>
  <c r="E260" i="6"/>
  <c r="E259" i="6"/>
  <c r="E256" i="6"/>
  <c r="E255" i="6"/>
  <c r="E254" i="6"/>
  <c r="E252" i="6"/>
  <c r="E250" i="6"/>
  <c r="E249" i="6"/>
  <c r="E245" i="6"/>
  <c r="E244" i="6"/>
  <c r="E243" i="6"/>
  <c r="E241" i="6"/>
  <c r="E240" i="6"/>
  <c r="E237" i="6"/>
  <c r="E236" i="6"/>
  <c r="E235" i="6"/>
  <c r="E234" i="6"/>
  <c r="E233" i="6"/>
  <c r="E232" i="6"/>
  <c r="E231" i="6"/>
  <c r="E230" i="6"/>
  <c r="E229" i="6"/>
  <c r="E228" i="6"/>
  <c r="E227" i="6"/>
  <c r="E226" i="6"/>
  <c r="E225" i="6"/>
  <c r="E224" i="6"/>
  <c r="E223" i="6"/>
  <c r="E221" i="6"/>
  <c r="E220" i="6"/>
  <c r="E219" i="6"/>
  <c r="E217" i="6"/>
  <c r="E216" i="6"/>
  <c r="E215" i="6"/>
  <c r="E214" i="6"/>
  <c r="E213" i="6"/>
  <c r="E212" i="6"/>
  <c r="E211" i="6"/>
  <c r="E210" i="6"/>
  <c r="E209" i="6"/>
  <c r="E208" i="6"/>
  <c r="E207" i="6"/>
  <c r="E206" i="6"/>
  <c r="E205" i="6"/>
  <c r="E204" i="6"/>
  <c r="E203" i="6"/>
  <c r="E202" i="6"/>
  <c r="E201"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65" i="6"/>
  <c r="E164" i="6"/>
  <c r="E160" i="6"/>
  <c r="E159" i="6"/>
  <c r="E157" i="6"/>
  <c r="E156" i="6"/>
  <c r="E155" i="6"/>
  <c r="E154" i="6"/>
  <c r="E153" i="6"/>
  <c r="E149" i="6"/>
  <c r="E148" i="6"/>
  <c r="E147" i="6"/>
  <c r="E146" i="6"/>
  <c r="E145" i="6"/>
  <c r="E142" i="6"/>
  <c r="E141" i="6"/>
  <c r="E140" i="6"/>
  <c r="E139" i="6"/>
  <c r="E138" i="6"/>
  <c r="E137" i="6"/>
  <c r="E136" i="6"/>
  <c r="E135" i="6"/>
  <c r="E134" i="6"/>
  <c r="E133" i="6"/>
  <c r="E132" i="6"/>
  <c r="E131" i="6"/>
  <c r="E130" i="6"/>
  <c r="E129" i="6"/>
  <c r="E125" i="6"/>
  <c r="E124" i="6"/>
  <c r="E123" i="6"/>
  <c r="E121" i="6"/>
  <c r="E120" i="6"/>
  <c r="E119" i="6"/>
  <c r="E118" i="6"/>
  <c r="E117" i="6"/>
  <c r="E116" i="6"/>
  <c r="E115" i="6"/>
  <c r="E114" i="6"/>
  <c r="E113" i="6"/>
  <c r="E112" i="6"/>
  <c r="E111" i="6"/>
  <c r="E110" i="6"/>
  <c r="E109" i="6"/>
  <c r="E108" i="6"/>
  <c r="E107" i="6"/>
  <c r="E98" i="6"/>
  <c r="E97" i="6"/>
  <c r="E96" i="6"/>
  <c r="E95" i="6"/>
  <c r="E94" i="6"/>
  <c r="E93" i="6"/>
  <c r="E91" i="6"/>
  <c r="E90" i="6"/>
  <c r="E89" i="6"/>
  <c r="E88" i="6"/>
  <c r="E87" i="6"/>
  <c r="E86" i="6"/>
  <c r="E85" i="6"/>
  <c r="E84" i="6"/>
  <c r="E83" i="6"/>
  <c r="E82" i="6"/>
  <c r="E81" i="6"/>
  <c r="E80" i="6"/>
  <c r="E79" i="6"/>
  <c r="E78" i="6"/>
  <c r="E77" i="6"/>
  <c r="E74" i="6"/>
  <c r="E73" i="6"/>
  <c r="E72" i="6"/>
  <c r="E71" i="6"/>
  <c r="E70" i="6"/>
  <c r="E69" i="6"/>
  <c r="E68" i="6"/>
  <c r="E67" i="6"/>
  <c r="E66" i="6"/>
  <c r="E65" i="6"/>
  <c r="E64" i="6"/>
  <c r="E63" i="6"/>
  <c r="E62" i="6"/>
  <c r="E61" i="6"/>
  <c r="E56" i="6"/>
  <c r="E55" i="6"/>
  <c r="E53" i="6"/>
  <c r="E52" i="6"/>
  <c r="E51" i="6"/>
  <c r="E50" i="6"/>
  <c r="E48" i="6"/>
  <c r="E47" i="6"/>
  <c r="E46" i="6"/>
  <c r="E45" i="6"/>
  <c r="E44" i="6"/>
  <c r="E43" i="6"/>
  <c r="E42" i="6"/>
  <c r="E41" i="6"/>
  <c r="E40" i="6"/>
  <c r="E39" i="6"/>
  <c r="E38" i="6"/>
  <c r="E37" i="6"/>
  <c r="E36" i="6"/>
  <c r="E35" i="6"/>
  <c r="E33" i="6"/>
  <c r="E32" i="6"/>
  <c r="E31" i="6"/>
  <c r="E30" i="6"/>
  <c r="E28" i="6"/>
  <c r="E27" i="6"/>
  <c r="E26" i="6"/>
  <c r="E22" i="6"/>
  <c r="E21" i="6"/>
  <c r="E20" i="6"/>
  <c r="E19" i="6"/>
  <c r="E18" i="6"/>
  <c r="E17" i="6"/>
  <c r="E16" i="6"/>
  <c r="E15" i="6"/>
  <c r="E14" i="6"/>
  <c r="E13" i="6"/>
  <c r="E11" i="6"/>
</calcChain>
</file>

<file path=xl/sharedStrings.xml><?xml version="1.0" encoding="utf-8"?>
<sst xmlns="http://schemas.openxmlformats.org/spreadsheetml/2006/main" count="74494" uniqueCount="3775">
  <si>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</si>
  <si>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</si>
  <si>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</si>
  <si>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</si>
  <si>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2022 г.</t>
  </si>
  <si>
    <t xml:space="preserve">                   Дата  </t>
  </si>
  <si>
    <t xml:space="preserve">Наименование финансового органа </t>
  </si>
  <si>
    <t>Саратовская область</t>
  </si>
  <si>
    <t xml:space="preserve">             по ОКПО  </t>
  </si>
  <si>
    <t xml:space="preserve">Наименование бюджета </t>
  </si>
  <si>
    <t>60 - Консолидированный бюджет - Саратовская область</t>
  </si>
  <si>
    <t xml:space="preserve">             по ОКТМО  </t>
  </si>
  <si>
    <t>63000000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</si>
  <si>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</si>
  <si>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</si>
  <si>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</si>
  <si>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</si>
  <si>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</si>
  <si>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</si>
  <si>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</si>
  <si>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</si>
  <si>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</si>
  <si>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</si>
  <si>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</si>
  <si>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</si>
  <si>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</si>
  <si>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</si>
  <si>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</si>
  <si>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</si>
  <si>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</si>
  <si>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</si>
  <si>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</si>
  <si>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</si>
  <si>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</si>
  <si>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</si>
  <si>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</si>
  <si>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</si>
  <si>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</si>
  <si>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</si>
  <si>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</si>
  <si>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</si>
  <si>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</si>
  <si>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</si>
  <si>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</si>
  <si>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</si>
  <si>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</si>
  <si>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</si>
  <si>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</si>
  <si>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</si>
  <si>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</si>
  <si>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</si>
  <si>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</si>
  <si>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</si>
  <si>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</si>
  <si>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</si>
  <si>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</si>
  <si>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</si>
  <si>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</si>
  <si>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</si>
  <si>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</si>
  <si>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</si>
  <si>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</si>
  <si>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</si>
  <si>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</si>
  <si>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</si>
  <si>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</si>
  <si>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</si>
  <si>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</si>
  <si>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</si>
  <si>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</si>
  <si>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</si>
  <si>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</si>
  <si>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</si>
  <si>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</si>
  <si>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</si>
  <si>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</si>
  <si>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</si>
  <si>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</si>
  <si>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</si>
  <si>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</si>
  <si>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</si>
  <si>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</si>
  <si>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</si>
  <si>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</si>
  <si>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</si>
  <si>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</si>
  <si>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</si>
  <si>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</si>
  <si>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</si>
  <si>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</si>
  <si>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</si>
  <si>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</si>
  <si>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</si>
  <si>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</si>
  <si>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</si>
  <si>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</si>
  <si>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</si>
  <si>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</si>
  <si>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</si>
  <si>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</si>
  <si>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</si>
  <si>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</si>
  <si>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</si>
  <si>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</si>
  <si>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</si>
  <si>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</si>
  <si>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</si>
  <si>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</si>
  <si>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</si>
  <si>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</si>
  <si>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</si>
  <si>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</si>
  <si>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</si>
  <si>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</si>
  <si>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</si>
  <si>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</si>
  <si>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</si>
  <si>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</si>
  <si>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</si>
  <si>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</si>
  <si>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</si>
  <si>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</si>
  <si>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</si>
  <si>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</si>
  <si>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</si>
  <si>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</si>
  <si>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</si>
  <si>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</si>
  <si>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</si>
  <si>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</si>
  <si>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</si>
  <si>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</si>
  <si>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</si>
  <si>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</si>
  <si>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</si>
  <si>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</si>
  <si>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</si>
  <si>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</si>
  <si>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</si>
  <si>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</si>
  <si>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</si>
  <si>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</si>
  <si>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</si>
  <si>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</si>
  <si>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</si>
  <si>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</si>
  <si>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</si>
  <si>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</si>
  <si>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</si>
  <si>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</si>
  <si>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</si>
  <si>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</si>
  <si>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</si>
  <si>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</si>
  <si>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</si>
  <si>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</si>
  <si>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</si>
  <si>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</si>
  <si>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</si>
  <si>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</si>
  <si>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</si>
  <si>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</si>
  <si>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</si>
  <si>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</si>
  <si>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</si>
  <si>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</si>
  <si>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</si>
  <si>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</si>
  <si>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</si>
  <si>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</si>
  <si>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</si>
  <si>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</si>
  <si>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</si>
  <si>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</si>
  <si>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</si>
  <si>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</si>
  <si>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</si>
  <si>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</si>
  <si>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</si>
  <si>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</si>
  <si>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</si>
  <si>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</si>
  <si>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</si>
  <si>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</si>
  <si>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</si>
  <si>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</si>
  <si>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</si>
  <si>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</si>
  <si>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</si>
  <si>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</si>
  <si>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</si>
  <si>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</si>
  <si>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</si>
  <si>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</si>
  <si>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</si>
  <si>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</si>
  <si>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</si>
  <si>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</si>
  <si>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</si>
  <si>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</si>
  <si>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</si>
  <si>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</si>
  <si>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</si>
  <si>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</si>
  <si>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</si>
  <si>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</si>
  <si>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</si>
  <si>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</si>
  <si>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</si>
  <si>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</si>
  <si>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</si>
  <si>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</si>
  <si>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</si>
  <si>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</si>
  <si>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</si>
  <si>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</si>
  <si>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</si>
  <si>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</si>
  <si>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</si>
  <si>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</si>
  <si>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</si>
  <si>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</si>
  <si>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</si>
  <si>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</si>
  <si>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</si>
  <si>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</si>
  <si>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</si>
  <si>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</si>
  <si>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</si>
  <si>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</si>
  <si>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</si>
  <si>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</si>
  <si>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</si>
  <si>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</si>
  <si>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</si>
  <si>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</si>
  <si>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</si>
  <si>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</si>
  <si>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</si>
  <si>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</si>
  <si>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</si>
  <si>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</si>
  <si>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</si>
  <si>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</si>
  <si>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</si>
  <si>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</si>
  <si>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</si>
  <si>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</si>
  <si>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</si>
  <si>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</si>
  <si>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</si>
  <si>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</si>
  <si>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</si>
  <si>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</si>
  <si>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</si>
  <si>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</si>
  <si>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</si>
  <si>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</si>
  <si>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</si>
  <si>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</si>
  <si>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</si>
  <si>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</si>
  <si>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</si>
  <si>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</si>
  <si>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</si>
  <si>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</si>
  <si>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</si>
  <si>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</si>
  <si>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</si>
  <si>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</si>
  <si>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</si>
  <si>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</si>
  <si>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</si>
  <si>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</si>
  <si>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</si>
  <si>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</si>
  <si>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</si>
  <si>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</si>
  <si>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</si>
  <si>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</si>
  <si>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</si>
  <si>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</si>
  <si>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</si>
  <si>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</si>
  <si>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</si>
  <si>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</si>
  <si>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</si>
  <si>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</si>
  <si>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</si>
  <si>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</si>
  <si>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</si>
  <si>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</si>
  <si>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</si>
  <si>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</si>
  <si>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</si>
  <si>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</si>
  <si>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</si>
  <si>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</si>
  <si>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</si>
  <si>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</si>
  <si>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</si>
  <si>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</si>
  <si>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</si>
  <si>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</si>
  <si>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</si>
  <si>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</si>
  <si>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</si>
  <si>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</si>
  <si>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</si>
  <si>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</si>
  <si>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</si>
  <si>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</si>
  <si>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</si>
  <si>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</si>
  <si>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</si>
  <si>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</si>
  <si>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</si>
  <si>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</si>
  <si>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</si>
  <si>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</si>
  <si>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</si>
  <si>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</si>
  <si>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</si>
  <si>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</si>
  <si>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Прочие налоги и сборы (по отмененным местным налогам и сборам)</t>
  </si>
  <si>
    <t xml:space="preserve"> 000 1090700000 0000 110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</si>
  <si>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</si>
  <si>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</si>
  <si>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</si>
  <si>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</si>
  <si>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</si>
  <si>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</si>
  <si>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</si>
  <si>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</si>
  <si>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</si>
  <si>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</si>
  <si>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</si>
  <si>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</si>
  <si>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</si>
  <si>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</si>
  <si>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</si>
  <si>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</si>
  <si>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</si>
  <si>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</si>
  <si>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</si>
  <si>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</si>
  <si>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</si>
  <si>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</si>
  <si>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</si>
  <si>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</si>
  <si>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</si>
  <si>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</si>
  <si>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</si>
  <si>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</si>
  <si>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</si>
  <si>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</si>
  <si>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</si>
  <si>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</si>
  <si>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</si>
  <si>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</si>
  <si>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</si>
  <si>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</si>
  <si>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</si>
  <si>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</si>
  <si>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</si>
  <si>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</si>
  <si>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</si>
  <si>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</si>
  <si>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</si>
  <si>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</si>
  <si>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</si>
  <si>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</si>
  <si>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</si>
  <si>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</si>
  <si>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</si>
  <si>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</si>
  <si>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</si>
  <si>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</si>
  <si>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</si>
  <si>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</si>
  <si>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</si>
  <si>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</si>
  <si>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</si>
  <si>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</si>
  <si>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</si>
  <si>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</si>
  <si>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</si>
  <si>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</si>
  <si>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</si>
  <si>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</si>
  <si>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</si>
  <si>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</si>
  <si>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</si>
  <si>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</si>
  <si>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</si>
  <si>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</si>
  <si>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</si>
  <si>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</si>
  <si>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</si>
  <si>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</si>
  <si>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</si>
  <si>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</si>
  <si>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</si>
  <si>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</si>
  <si>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</si>
  <si>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</si>
  <si>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</si>
  <si>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</si>
  <si>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</si>
  <si>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</si>
  <si>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</si>
  <si>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</si>
  <si>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</si>
  <si>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</si>
  <si>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</si>
  <si>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</si>
  <si>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</si>
  <si>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</si>
  <si>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</si>
  <si>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</si>
  <si>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</si>
  <si>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</si>
  <si>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</si>
  <si>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</si>
  <si>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</si>
  <si>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</si>
  <si>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</si>
  <si>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</si>
  <si>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</si>
  <si>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</si>
  <si>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</si>
  <si>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</si>
  <si>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</si>
  <si>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</si>
  <si>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</si>
  <si>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</si>
  <si>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</si>
  <si>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</si>
  <si>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</si>
  <si>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</si>
  <si>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</si>
  <si>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</si>
  <si>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</si>
  <si>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</si>
  <si>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</si>
  <si>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</si>
  <si>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</si>
  <si>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</si>
  <si>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</si>
  <si>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</si>
  <si>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</si>
  <si>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</si>
  <si>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</si>
  <si>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</si>
  <si>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</si>
  <si>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</si>
  <si>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</si>
  <si>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</si>
  <si>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</si>
  <si>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</si>
  <si>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</si>
  <si>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</si>
  <si>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</si>
  <si>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</si>
  <si>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</si>
  <si>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</si>
  <si>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</si>
  <si>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</si>
  <si>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</si>
  <si>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</si>
  <si>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</si>
  <si>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</si>
  <si>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</si>
  <si>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</si>
  <si>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</si>
  <si>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</si>
  <si>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</si>
  <si>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</si>
  <si>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</si>
  <si>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</si>
  <si>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</si>
  <si>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</si>
  <si>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</si>
  <si>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</si>
  <si>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</si>
  <si>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</si>
  <si>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</si>
  <si>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</si>
  <si>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</si>
  <si>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</si>
  <si>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</si>
  <si>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</si>
  <si>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</si>
  <si>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</si>
  <si>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</si>
  <si>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</si>
  <si>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</si>
  <si>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</si>
  <si>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</si>
  <si>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</si>
  <si>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</si>
  <si>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</si>
  <si>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</si>
  <si>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</si>
  <si>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</si>
  <si>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</si>
  <si>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</si>
  <si>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</si>
  <si>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</si>
  <si>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</si>
  <si>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</si>
  <si>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</si>
  <si>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</si>
  <si>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</si>
  <si>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</si>
  <si>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</si>
  <si>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</si>
  <si>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</si>
  <si>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</si>
  <si>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</si>
  <si>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</si>
  <si>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</si>
  <si>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 000 1130154013 0000 130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</si>
  <si>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</si>
  <si>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</si>
  <si>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</si>
  <si>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</si>
  <si>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</si>
  <si>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</si>
  <si>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</si>
  <si>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</si>
  <si>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</si>
  <si>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</si>
  <si>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</si>
  <si>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</si>
  <si>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</si>
  <si>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</si>
  <si>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</si>
  <si>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</si>
  <si>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</si>
  <si>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</si>
  <si>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</si>
  <si>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</si>
  <si>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</si>
  <si>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</si>
  <si>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</si>
  <si>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</si>
  <si>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</si>
  <si>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</si>
  <si>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</si>
  <si>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</si>
  <si>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Доходы, поступающие в порядке возмещения расходов, понесенных в связи с эксплуатацией имущества городских поселений</t>
  </si>
  <si>
    <t xml:space="preserve"> 000 1130206513 0000 130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</si>
  <si>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</si>
  <si>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</si>
  <si>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</si>
  <si>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</si>
  <si>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</si>
  <si>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</si>
  <si>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</si>
  <si>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</si>
  <si>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</si>
  <si>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</si>
  <si>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</si>
  <si>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</si>
  <si>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</si>
  <si>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</si>
  <si>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</si>
  <si>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</si>
  <si>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</si>
  <si>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</si>
  <si>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</si>
  <si>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</si>
  <si>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</si>
  <si>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</si>
  <si>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</si>
  <si>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</si>
  <si>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</si>
  <si>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</si>
  <si>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</si>
  <si>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</si>
  <si>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</si>
  <si>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</si>
  <si>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</si>
  <si>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</si>
  <si>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</si>
  <si>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</si>
  <si>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</si>
  <si>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</si>
  <si>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</si>
  <si>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</si>
  <si>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</si>
  <si>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</si>
  <si>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</si>
  <si>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</si>
  <si>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</si>
  <si>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</si>
  <si>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</si>
  <si>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</si>
  <si>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</si>
  <si>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</si>
  <si>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</si>
  <si>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</si>
  <si>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</si>
  <si>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</si>
  <si>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</si>
  <si>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</si>
  <si>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</si>
  <si>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</si>
  <si>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</si>
  <si>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</si>
  <si>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</si>
  <si>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</si>
  <si>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</si>
  <si>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</si>
  <si>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</si>
  <si>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</si>
  <si>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</si>
  <si>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</si>
  <si>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</si>
  <si>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</si>
  <si>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</si>
  <si>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</si>
  <si>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</si>
  <si>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</si>
  <si>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</si>
  <si>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</si>
  <si>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</si>
  <si>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</si>
  <si>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</si>
  <si>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</si>
  <si>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</si>
  <si>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</si>
  <si>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</si>
  <si>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</si>
  <si>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</si>
  <si>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</si>
  <si>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</si>
  <si>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</si>
  <si>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</si>
  <si>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</si>
  <si>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</si>
  <si>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</si>
  <si>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</si>
  <si>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</si>
  <si>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</si>
  <si>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</si>
  <si>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</si>
  <si>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</si>
  <si>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</si>
  <si>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</si>
  <si>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</si>
  <si>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</si>
  <si>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</si>
  <si>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</si>
  <si>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</si>
  <si>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 xml:space="preserve"> 000 1141309013 0000 410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</si>
  <si>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</si>
  <si>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</si>
  <si>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</si>
  <si>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</si>
  <si>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</si>
  <si>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</si>
  <si>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</si>
  <si>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</si>
  <si>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</si>
  <si>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</si>
  <si>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</si>
  <si>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</si>
  <si>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</si>
  <si>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</si>
  <si>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</si>
  <si>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</si>
  <si>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</si>
  <si>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</si>
  <si>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</si>
  <si>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</si>
  <si>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</si>
  <si>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</si>
  <si>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</si>
  <si>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</si>
  <si>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</si>
  <si>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</si>
  <si>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</si>
  <si>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</si>
  <si>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</si>
  <si>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</si>
  <si>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</si>
  <si>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</si>
  <si>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</si>
  <si>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</si>
  <si>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</si>
  <si>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</si>
  <si>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</si>
  <si>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</si>
  <si>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</si>
  <si>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</si>
  <si>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</si>
  <si>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</si>
  <si>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</si>
  <si>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</si>
  <si>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</si>
  <si>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</si>
  <si>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</si>
  <si>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</si>
  <si>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</si>
  <si>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</si>
  <si>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</si>
  <si>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</si>
  <si>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</si>
  <si>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</si>
  <si>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</si>
  <si>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</si>
  <si>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</si>
  <si>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</si>
  <si>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</si>
  <si>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</si>
  <si>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</si>
  <si>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</si>
  <si>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</si>
  <si>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</si>
  <si>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</si>
  <si>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</si>
  <si>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</si>
  <si>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</si>
  <si>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</si>
  <si>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</si>
  <si>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</si>
  <si>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</si>
  <si>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</si>
  <si>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</si>
  <si>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</si>
  <si>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</si>
  <si>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</si>
  <si>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</si>
  <si>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</si>
  <si>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</si>
  <si>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</si>
  <si>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</si>
  <si>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</si>
  <si>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</si>
  <si>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</si>
  <si>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</si>
  <si>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</si>
  <si>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</si>
  <si>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</si>
  <si>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</si>
  <si>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</si>
  <si>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</si>
  <si>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</si>
  <si>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</si>
  <si>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</si>
  <si>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</si>
  <si>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</si>
  <si>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</si>
  <si>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</si>
  <si>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</si>
  <si>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</si>
  <si>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</si>
  <si>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</si>
  <si>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</si>
  <si>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</si>
  <si>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</si>
  <si>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</si>
  <si>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</si>
  <si>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</si>
  <si>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</si>
  <si>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</si>
  <si>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</si>
  <si>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</si>
  <si>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</si>
  <si>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</si>
  <si>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</si>
  <si>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</si>
  <si>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</si>
  <si>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</si>
  <si>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</si>
  <si>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</si>
  <si>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</si>
  <si>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</si>
  <si>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</si>
  <si>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</si>
  <si>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</si>
  <si>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</si>
  <si>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</si>
  <si>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</si>
  <si>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</si>
  <si>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</si>
  <si>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</si>
  <si>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</si>
  <si>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</si>
  <si>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</si>
  <si>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</si>
  <si>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</si>
  <si>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</si>
  <si>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</si>
  <si>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</si>
  <si>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</si>
  <si>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</si>
  <si>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</si>
  <si>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</si>
  <si>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</si>
  <si>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</si>
  <si>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</si>
  <si>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</si>
  <si>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</si>
  <si>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</si>
  <si>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</si>
  <si>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</si>
  <si>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</si>
  <si>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</si>
  <si>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</si>
  <si>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</si>
  <si>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</si>
  <si>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</si>
  <si>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</si>
  <si>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</si>
  <si>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</si>
  <si>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</si>
  <si>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</si>
  <si>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</si>
  <si>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</si>
  <si>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</si>
  <si>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</si>
  <si>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</si>
  <si>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</si>
  <si>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</si>
  <si>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</si>
  <si>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</si>
  <si>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</si>
  <si>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</si>
  <si>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</si>
  <si>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</si>
  <si>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</si>
  <si>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</si>
  <si>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</si>
  <si>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</si>
  <si>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</si>
  <si>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</si>
  <si>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</si>
  <si>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</si>
  <si>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</si>
  <si>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</si>
  <si>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</si>
  <si>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</si>
  <si>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</si>
  <si>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</si>
  <si>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</si>
  <si>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</si>
  <si>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</si>
  <si>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</si>
  <si>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</si>
  <si>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</si>
  <si>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</si>
  <si>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</si>
  <si>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</si>
  <si>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</si>
  <si>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</si>
  <si>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</si>
  <si>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</si>
  <si>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</si>
  <si>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</si>
  <si>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</si>
  <si>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</si>
  <si>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</si>
  <si>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</si>
  <si>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</si>
  <si>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</si>
  <si>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</si>
  <si>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</si>
  <si>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</si>
  <si>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</si>
  <si>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</si>
  <si>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</si>
  <si>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</si>
  <si>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</si>
  <si>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</si>
  <si>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</si>
  <si>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</si>
  <si>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</si>
  <si>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</si>
  <si>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</si>
  <si>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</si>
  <si>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</si>
  <si>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</si>
  <si>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</si>
  <si>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</si>
  <si>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</si>
  <si>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</si>
  <si>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</si>
  <si>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</si>
  <si>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</si>
  <si>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</si>
  <si>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</si>
  <si>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</si>
  <si>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</si>
  <si>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</si>
  <si>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</si>
  <si>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</si>
  <si>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</si>
  <si>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</si>
  <si>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</si>
  <si>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</si>
  <si>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</si>
  <si>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</si>
  <si>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</si>
  <si>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</si>
  <si>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</si>
  <si>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</si>
  <si>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</si>
  <si>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</si>
  <si>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</si>
  <si>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</si>
  <si>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</si>
  <si>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</si>
  <si>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</si>
  <si>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</si>
  <si>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</si>
  <si>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</si>
  <si>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</si>
  <si>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</si>
  <si>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</si>
  <si>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</si>
  <si>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</si>
  <si>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</si>
  <si>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</si>
  <si>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</si>
  <si>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</si>
  <si>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</si>
  <si>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</si>
  <si>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</si>
  <si>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</si>
  <si>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</si>
  <si>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</si>
  <si>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</si>
  <si>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</si>
  <si>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</si>
  <si>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</si>
  <si>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</si>
  <si>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</si>
  <si>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</si>
  <si>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</si>
  <si>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</si>
  <si>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</si>
  <si>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</si>
  <si>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</si>
  <si>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</si>
  <si>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</si>
  <si>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</si>
  <si>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</si>
  <si>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</si>
  <si>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</si>
  <si>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</si>
  <si>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</si>
  <si>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</si>
  <si>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</si>
  <si>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</si>
  <si>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</si>
  <si>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</si>
  <si>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</si>
  <si>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</si>
  <si>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</si>
  <si>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 000 2021501004 0000 150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</si>
  <si>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</si>
  <si>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</si>
  <si>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</si>
  <si>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</si>
  <si>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</si>
  <si>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</si>
  <si>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</si>
  <si>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</si>
  <si>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Прочие дотации</t>
  </si>
  <si>
    <t xml:space="preserve"> 000 2021999900 0000 150</t>
  </si>
  <si>
    <t>Прочие дотации бюджетам городских округов</t>
  </si>
  <si>
    <t xml:space="preserve"> 000 2021999904 0000 150</t>
  </si>
  <si>
    <t>Прочие дотации бюджетам муниципальных районов</t>
  </si>
  <si>
    <t xml:space="preserve"> 000 2021999905 0000 150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</si>
  <si>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</si>
  <si>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</si>
  <si>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</si>
  <si>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</si>
  <si>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</si>
  <si>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</si>
  <si>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</si>
  <si>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</si>
  <si>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</si>
  <si>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</si>
  <si>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</si>
  <si>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</si>
  <si>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</si>
  <si>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</si>
  <si>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</si>
  <si>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</si>
  <si>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</si>
  <si>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</si>
  <si>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</si>
  <si>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</si>
  <si>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</si>
  <si>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</si>
  <si>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городских поселений на сокращение доли загрязненных сточных вод</t>
  </si>
  <si>
    <t xml:space="preserve"> 000 2022501313 0000 150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</si>
  <si>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</si>
  <si>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</si>
  <si>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</si>
  <si>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</si>
  <si>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</si>
  <si>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</si>
  <si>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</si>
  <si>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</si>
  <si>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</si>
  <si>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</si>
  <si>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</si>
  <si>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</si>
  <si>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</si>
  <si>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</si>
  <si>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</si>
  <si>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</si>
  <si>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</si>
  <si>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</si>
  <si>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</si>
  <si>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</si>
  <si>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</si>
  <si>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</si>
  <si>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городских округов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</si>
  <si>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000 2022508104 0000 150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</si>
  <si>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</si>
  <si>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</si>
  <si>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</si>
  <si>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</si>
  <si>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</si>
  <si>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</si>
  <si>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</si>
  <si>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</si>
  <si>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</si>
  <si>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</si>
  <si>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</si>
  <si>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</si>
  <si>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</si>
  <si>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</si>
  <si>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</si>
  <si>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</si>
  <si>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</si>
  <si>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</si>
  <si>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</si>
  <si>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</si>
  <si>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</si>
  <si>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</si>
  <si>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</si>
  <si>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</si>
  <si>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</si>
  <si>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</si>
  <si>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</si>
  <si>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</si>
  <si>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</si>
  <si>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</si>
  <si>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</si>
  <si>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</si>
  <si>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</si>
  <si>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</si>
  <si>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</si>
  <si>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</si>
  <si>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</si>
  <si>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</si>
  <si>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муниципальных районов на создание детских технопарков "Кванториум"</t>
  </si>
  <si>
    <t xml:space="preserve"> 000 2022517305 0000 150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</si>
  <si>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</si>
  <si>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</si>
  <si>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</si>
  <si>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</si>
  <si>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</si>
  <si>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</si>
  <si>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</si>
  <si>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</si>
  <si>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</si>
  <si>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</si>
  <si>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</si>
  <si>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</si>
  <si>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</si>
  <si>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</si>
  <si>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</si>
  <si>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</si>
  <si>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городских округов на обеспечение образовательных организаций материально-технической базой для внедрения цифровой образовательной среды</t>
  </si>
  <si>
    <t xml:space="preserve"> 000 2022521004 0000 150</t>
  </si>
  <si>
    <t>Субсидии бюджетам муниципальных районов на обеспечение образовательных организаций материально-технической базой для внедрения цифровой образовательной среды</t>
  </si>
  <si>
    <t xml:space="preserve"> 000 2022521005 0000 150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</si>
  <si>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</si>
  <si>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</si>
  <si>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</si>
  <si>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</si>
  <si>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муниципальных районов на создание центров цифрового образования детей</t>
  </si>
  <si>
    <t xml:space="preserve"> 000 2022521905 0000 150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</si>
  <si>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</si>
  <si>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</si>
  <si>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</si>
  <si>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</si>
  <si>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</si>
  <si>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</si>
  <si>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сельских поселений на оснащение объектов спортивной инфраструктуры спортивно-технологическим оборудованием</t>
  </si>
  <si>
    <t xml:space="preserve"> 000 2022522810 0000 150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</si>
  <si>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</si>
  <si>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</si>
  <si>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</si>
  <si>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</si>
  <si>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</si>
  <si>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</si>
  <si>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</si>
  <si>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</si>
  <si>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</si>
  <si>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</si>
  <si>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</si>
  <si>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</si>
  <si>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</si>
  <si>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</si>
  <si>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</si>
  <si>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</si>
  <si>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</si>
  <si>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</si>
  <si>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</si>
  <si>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</si>
  <si>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городских округов на строительство и реконструкцию (модернизацию) объектов питьевого водоснабжения</t>
  </si>
  <si>
    <t xml:space="preserve"> 000 2022524304 0000 150</t>
  </si>
  <si>
    <t>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</si>
  <si>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</si>
  <si>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Субсидии бюджетам сельских поселений на строительство и реконструкцию (модернизацию) объектов питьевого водоснабжения</t>
  </si>
  <si>
    <t xml:space="preserve"> 000 2022524310 0000 150</t>
  </si>
  <si>
    <t>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</si>
  <si>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</si>
  <si>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</si>
  <si>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</si>
  <si>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</si>
  <si>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</si>
  <si>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</si>
  <si>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</si>
  <si>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</si>
  <si>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</si>
  <si>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</si>
  <si>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</si>
  <si>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</si>
  <si>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</si>
  <si>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</si>
  <si>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</si>
  <si>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</si>
  <si>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</si>
  <si>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</si>
  <si>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</si>
  <si>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</si>
  <si>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</si>
  <si>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</si>
  <si>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</si>
  <si>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</si>
  <si>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</si>
  <si>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</si>
  <si>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</si>
  <si>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</si>
  <si>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</si>
  <si>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</si>
  <si>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</si>
  <si>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</si>
  <si>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</si>
  <si>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</si>
  <si>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</si>
  <si>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</si>
  <si>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</si>
  <si>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</si>
  <si>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</si>
  <si>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</si>
  <si>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</si>
  <si>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</si>
  <si>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</si>
  <si>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</si>
  <si>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</si>
  <si>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</si>
  <si>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</si>
  <si>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</si>
  <si>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</si>
  <si>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</si>
  <si>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</si>
  <si>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</si>
  <si>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</si>
  <si>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</si>
  <si>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</si>
  <si>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</si>
  <si>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</si>
  <si>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</si>
  <si>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</si>
  <si>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</si>
  <si>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</si>
  <si>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</si>
  <si>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</si>
  <si>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</si>
  <si>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</si>
  <si>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</si>
  <si>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</si>
  <si>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</si>
  <si>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</si>
  <si>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</si>
  <si>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</si>
  <si>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сельских поселений на развитие транспортной инфраструктуры на сельских территориях</t>
  </si>
  <si>
    <t xml:space="preserve"> 000 2022537210 0000 150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</si>
  <si>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</si>
  <si>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</si>
  <si>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</si>
  <si>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</si>
  <si>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</si>
  <si>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</si>
  <si>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</si>
  <si>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</si>
  <si>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</si>
  <si>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</si>
  <si>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</si>
  <si>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</si>
  <si>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</si>
  <si>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</si>
  <si>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</si>
  <si>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</si>
  <si>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</si>
  <si>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</si>
  <si>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</si>
  <si>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000 2022546605 0000 150</t>
  </si>
  <si>
    <t>Субсидии бюджетам городских поселений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</si>
  <si>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000 2022546613 0000 150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</si>
  <si>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</si>
  <si>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</si>
  <si>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</si>
  <si>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</si>
  <si>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</si>
  <si>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</si>
  <si>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</si>
  <si>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</si>
  <si>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</si>
  <si>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</si>
  <si>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</si>
  <si>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</si>
  <si>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</si>
  <si>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</si>
  <si>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</si>
  <si>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</si>
  <si>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</si>
  <si>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</si>
  <si>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</si>
  <si>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</si>
  <si>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</si>
  <si>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</si>
  <si>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</si>
  <si>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</si>
  <si>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</si>
  <si>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</si>
  <si>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</si>
  <si>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</si>
  <si>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</si>
  <si>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</si>
  <si>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</si>
  <si>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</si>
  <si>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</si>
  <si>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</si>
  <si>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</si>
  <si>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</si>
  <si>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</si>
  <si>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</si>
  <si>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</si>
  <si>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</si>
  <si>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муниципальных районов на проведение комплексных кадастровых работ</t>
  </si>
  <si>
    <t xml:space="preserve"> 000 2022551105 0000 150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</si>
  <si>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</si>
  <si>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</si>
  <si>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</si>
  <si>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</si>
  <si>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муниципальных районов на развитие сети учреждений культурно-досугового типа</t>
  </si>
  <si>
    <t xml:space="preserve"> 000 2022551305 0000 150</t>
  </si>
  <si>
    <t>Субсидии бюджетам городских поселений на развитие сети учреждений культурно-досугового типа</t>
  </si>
  <si>
    <t xml:space="preserve"> 000 2022551313 0000 150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</si>
  <si>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</si>
  <si>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</si>
  <si>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</si>
  <si>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</si>
  <si>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</si>
  <si>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</si>
  <si>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</si>
  <si>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</si>
  <si>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</si>
  <si>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</si>
  <si>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</si>
  <si>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</si>
  <si>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</si>
  <si>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</si>
  <si>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</si>
  <si>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</si>
  <si>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</si>
  <si>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</si>
  <si>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</si>
  <si>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</si>
  <si>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</si>
  <si>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</si>
  <si>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</si>
  <si>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</si>
  <si>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городских поселений на поддержку отрасли культуры</t>
  </si>
  <si>
    <t xml:space="preserve"> 000 2022551913 0000 150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</si>
  <si>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</si>
  <si>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</si>
  <si>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</si>
  <si>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</si>
  <si>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</si>
  <si>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</si>
  <si>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</si>
  <si>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</si>
  <si>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</si>
  <si>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</si>
  <si>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</si>
  <si>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</si>
  <si>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</si>
  <si>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</si>
  <si>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</si>
  <si>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</si>
  <si>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</si>
  <si>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</si>
  <si>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</si>
  <si>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</si>
  <si>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</si>
  <si>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</si>
  <si>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</si>
  <si>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</si>
  <si>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</si>
  <si>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</si>
  <si>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</si>
  <si>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</si>
  <si>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</si>
  <si>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</si>
  <si>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</si>
  <si>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</si>
  <si>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</si>
  <si>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</si>
  <si>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</si>
  <si>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</si>
  <si>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</si>
  <si>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</si>
  <si>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</si>
  <si>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</si>
  <si>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муниципальных районов на техническое оснащение муниципальных музеев</t>
  </si>
  <si>
    <t xml:space="preserve"> 000 2022559005 0000 150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</si>
  <si>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</si>
  <si>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</si>
  <si>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</si>
  <si>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</si>
  <si>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</si>
  <si>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</si>
  <si>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</si>
  <si>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</si>
  <si>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</si>
  <si>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</si>
  <si>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</si>
  <si>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</si>
  <si>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</si>
  <si>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</si>
  <si>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</si>
  <si>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</si>
  <si>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</si>
  <si>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</si>
  <si>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</si>
  <si>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</si>
  <si>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</si>
  <si>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</si>
  <si>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</si>
  <si>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</si>
  <si>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</si>
  <si>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</si>
  <si>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</si>
  <si>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</si>
  <si>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</si>
  <si>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</si>
  <si>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</si>
  <si>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</si>
  <si>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</si>
  <si>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</si>
  <si>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</si>
  <si>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</si>
  <si>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</si>
  <si>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</si>
  <si>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</si>
  <si>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</si>
  <si>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</si>
  <si>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</si>
  <si>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</si>
  <si>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</si>
  <si>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</si>
  <si>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</si>
  <si>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</si>
  <si>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</si>
  <si>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</si>
  <si>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</si>
  <si>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</si>
  <si>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</si>
  <si>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</si>
  <si>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</si>
  <si>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</si>
  <si>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</si>
  <si>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районов из местных бюджетов</t>
  </si>
  <si>
    <t xml:space="preserve"> 000 2022990005 0000 150</t>
  </si>
  <si>
    <t>Субсидии бюджетам сельских поселений из местных бюджетов</t>
  </si>
  <si>
    <t xml:space="preserve"> 000 2022990010 0000 150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</si>
  <si>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</si>
  <si>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</si>
  <si>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</si>
  <si>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</si>
  <si>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</si>
  <si>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</si>
  <si>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</si>
  <si>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</si>
  <si>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</si>
  <si>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</si>
  <si>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</si>
  <si>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</si>
  <si>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</si>
  <si>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</si>
  <si>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</si>
  <si>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</si>
  <si>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</si>
  <si>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</si>
  <si>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</si>
  <si>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</si>
  <si>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</si>
  <si>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</si>
  <si>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</si>
  <si>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</si>
  <si>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</si>
  <si>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</si>
  <si>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</si>
  <si>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</si>
  <si>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</si>
  <si>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000 2023511804 0000 150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</si>
  <si>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</si>
  <si>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</si>
  <si>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</si>
  <si>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</si>
  <si>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</si>
  <si>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</si>
  <si>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</si>
  <si>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</si>
  <si>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</si>
  <si>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</si>
  <si>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</si>
  <si>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</si>
  <si>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</si>
  <si>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</si>
  <si>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</si>
  <si>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</si>
  <si>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</si>
  <si>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</si>
  <si>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</si>
  <si>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</si>
  <si>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</si>
  <si>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</si>
  <si>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</si>
  <si>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</si>
  <si>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</si>
  <si>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</si>
  <si>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</si>
  <si>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</si>
  <si>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</si>
  <si>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</si>
  <si>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</si>
  <si>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</si>
  <si>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</si>
  <si>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</si>
  <si>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</si>
  <si>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</si>
  <si>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</si>
  <si>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</si>
  <si>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</si>
  <si>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</si>
  <si>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</si>
  <si>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</si>
  <si>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</si>
  <si>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000 2023530300 0000 150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</si>
  <si>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</si>
  <si>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000 2023530304 0000 150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</si>
  <si>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</si>
  <si>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000 2023530305 0000 150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</si>
  <si>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</si>
  <si>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</si>
  <si>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</si>
  <si>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</si>
  <si>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</si>
  <si>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</si>
  <si>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</si>
  <si>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</si>
  <si>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</si>
  <si>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</si>
  <si>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</si>
  <si>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</si>
  <si>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</si>
  <si>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</si>
  <si>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</si>
  <si>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</si>
  <si>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</si>
  <si>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</si>
  <si>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</si>
  <si>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</si>
  <si>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</si>
  <si>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</si>
  <si>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</si>
  <si>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</si>
  <si>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</si>
  <si>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</si>
  <si>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</si>
  <si>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</si>
  <si>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</si>
  <si>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</si>
  <si>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</si>
  <si>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</si>
  <si>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</si>
  <si>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</si>
  <si>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</si>
  <si>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</si>
  <si>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</si>
  <si>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</si>
  <si>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</si>
  <si>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</si>
  <si>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</si>
  <si>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</si>
  <si>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</si>
  <si>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</si>
  <si>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</si>
  <si>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</si>
  <si>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</si>
  <si>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</si>
  <si>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</si>
  <si>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</si>
  <si>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</si>
  <si>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</si>
  <si>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</si>
  <si>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</si>
  <si>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</si>
  <si>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</si>
  <si>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</si>
  <si>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</si>
  <si>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</si>
  <si>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</si>
  <si>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</si>
  <si>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</si>
  <si>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</si>
  <si>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</si>
  <si>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</si>
  <si>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</si>
  <si>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</si>
  <si>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</si>
  <si>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</si>
  <si>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</si>
  <si>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</si>
  <si>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</si>
  <si>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</si>
  <si>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</si>
  <si>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</si>
  <si>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</si>
  <si>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</si>
  <si>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</si>
  <si>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</si>
  <si>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</si>
  <si>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</si>
  <si>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</si>
  <si>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</si>
  <si>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</si>
  <si>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</si>
  <si>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</si>
  <si>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</si>
  <si>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</si>
  <si>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</si>
  <si>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</si>
  <si>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</si>
  <si>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</si>
  <si>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</si>
  <si>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</si>
  <si>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</si>
  <si>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000 2024542604 0000 150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</si>
  <si>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</si>
  <si>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</si>
  <si>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</si>
  <si>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</si>
  <si>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</si>
  <si>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</si>
  <si>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</si>
  <si>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</si>
  <si>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муниципальных районов на создание виртуальных концертных залов</t>
  </si>
  <si>
    <t xml:space="preserve"> 000 2024545305 0000 150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</si>
  <si>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</si>
  <si>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</si>
  <si>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</si>
  <si>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</si>
  <si>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муниципальных районов на создание модельных муниципальных библиотек</t>
  </si>
  <si>
    <t xml:space="preserve"> 000 2024545405 0000 150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</si>
  <si>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</si>
  <si>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</si>
  <si>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</si>
  <si>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</si>
  <si>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</si>
  <si>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</si>
  <si>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</si>
  <si>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</si>
  <si>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Межбюджетный трансферт, передаваемый бюджетам муниципальных районов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</si>
  <si>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000 2024557805 0000 150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</si>
  <si>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</si>
  <si>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</si>
  <si>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</si>
  <si>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</si>
  <si>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</si>
  <si>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</si>
  <si>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</si>
  <si>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</si>
  <si>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</si>
  <si>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</si>
  <si>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</si>
  <si>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</si>
  <si>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</si>
  <si>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</si>
  <si>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</si>
  <si>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</si>
  <si>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</si>
  <si>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</si>
  <si>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</si>
  <si>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</si>
  <si>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</si>
  <si>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</si>
  <si>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</si>
  <si>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</si>
  <si>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</si>
  <si>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</si>
  <si>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</si>
  <si>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</si>
  <si>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</si>
  <si>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</si>
  <si>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</si>
  <si>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</si>
  <si>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</si>
  <si>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</si>
  <si>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</si>
  <si>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</si>
  <si>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</si>
  <si>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</si>
  <si>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</si>
  <si>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</si>
  <si>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</si>
  <si>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</si>
  <si>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</si>
  <si>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</si>
  <si>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</si>
  <si>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</si>
  <si>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</si>
  <si>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</si>
  <si>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</si>
  <si>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</si>
  <si>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</si>
  <si>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</si>
  <si>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</si>
  <si>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</si>
  <si>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</si>
  <si>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</si>
  <si>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Безвозмездные поступления от негосударственных организаций в бюджеты сельских поселений</t>
  </si>
  <si>
    <t xml:space="preserve"> 000 2040500010 0000 150</t>
  </si>
  <si>
    <t>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</si>
  <si>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</si>
  <si>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Прочие безвозмездные поступления от негосударственных организаций в бюджеты муниципальных районов</t>
  </si>
  <si>
    <t xml:space="preserve"> 000 2040509905 0000 150</t>
  </si>
  <si>
    <t>Прочие безвозмездные поступления от негосударственных организаций в бюджеты сельских поселений</t>
  </si>
  <si>
    <t xml:space="preserve"> 000 2040509910 0000 150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</si>
  <si>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</si>
  <si>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</si>
  <si>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</si>
  <si>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</si>
  <si>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</si>
  <si>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</si>
  <si>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</si>
  <si>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</si>
  <si>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</si>
  <si>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 xml:space="preserve"> 000 2070501013 0000 150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</si>
  <si>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</si>
  <si>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</si>
  <si>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</si>
  <si>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</si>
  <si>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</si>
  <si>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</si>
  <si>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</si>
  <si>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</si>
  <si>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</si>
  <si>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</si>
  <si>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</si>
  <si>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</si>
  <si>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</si>
  <si>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</si>
  <si>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</si>
  <si>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</si>
  <si>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</si>
  <si>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</si>
  <si>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</si>
  <si>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</si>
  <si>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</si>
  <si>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</si>
  <si>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</si>
  <si>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</si>
  <si>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</si>
  <si>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</si>
  <si>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</si>
  <si>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</si>
  <si>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</si>
  <si>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</si>
  <si>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</si>
  <si>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</si>
  <si>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</si>
  <si>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</si>
  <si>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</si>
  <si>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</si>
  <si>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</si>
  <si>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</si>
  <si>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</si>
  <si>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городских поселений от возврата организациями остатков субсидий прошлых лет</t>
  </si>
  <si>
    <t xml:space="preserve"> 000 2180500013 0000 150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</si>
  <si>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</si>
  <si>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</si>
  <si>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городских поселений от возврата бюджетными учреждениями остатков субсидий прошлых лет</t>
  </si>
  <si>
    <t xml:space="preserve"> 000 2180501013 0000 150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</si>
  <si>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</si>
  <si>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</si>
  <si>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</si>
  <si>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</si>
  <si>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городских поселений от возврата иными организациями остатков субсидий прошлых лет</t>
  </si>
  <si>
    <t xml:space="preserve"> 000 2180503013 0000 150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</si>
  <si>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</si>
  <si>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</si>
  <si>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</si>
  <si>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</si>
  <si>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</si>
  <si>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</si>
  <si>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</si>
  <si>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</si>
  <si>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</si>
  <si>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</si>
  <si>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</si>
  <si>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</si>
  <si>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</si>
  <si>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</si>
  <si>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</si>
  <si>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</si>
  <si>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</si>
  <si>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</si>
  <si>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</si>
  <si>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</si>
  <si>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</si>
  <si>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</si>
  <si>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</si>
  <si>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</si>
  <si>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</si>
  <si>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</si>
  <si>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</si>
  <si>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</si>
  <si>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</si>
  <si>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</si>
  <si>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</si>
  <si>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</si>
  <si>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</si>
  <si>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</si>
  <si>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</si>
  <si>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</si>
  <si>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</si>
  <si>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</si>
  <si>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</si>
  <si>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</si>
  <si>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</si>
  <si>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</si>
  <si>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</si>
  <si>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</si>
  <si>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</si>
  <si>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</si>
  <si>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</si>
  <si>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</si>
  <si>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</si>
  <si>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</si>
  <si>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</si>
  <si>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</si>
  <si>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</si>
  <si>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</si>
  <si>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</si>
  <si>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</si>
  <si>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</si>
  <si>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оснащение объектов спортивной инфраструктуры спортивно-технологическим оборудованием из бюджетов муниципальных районов</t>
  </si>
  <si>
    <t xml:space="preserve"> 000 2192522805 0000 150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</si>
  <si>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</si>
  <si>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</si>
  <si>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строительство и реконструкцию (модернизацию) объектов питьевого водоснабжения из бюджетов сельских поселений</t>
  </si>
  <si>
    <t xml:space="preserve"> 000 2192524310 0000 150</t>
  </si>
  <si>
    <t>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</si>
  <si>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</si>
  <si>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</si>
  <si>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</si>
  <si>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</si>
  <si>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</si>
  <si>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</si>
  <si>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</si>
  <si>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</si>
  <si>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</si>
  <si>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</si>
  <si>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 xml:space="preserve"> 000 2192530504 0000 150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</si>
  <si>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</si>
  <si>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</si>
  <si>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</si>
  <si>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</si>
  <si>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</si>
  <si>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</si>
  <si>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</si>
  <si>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</si>
  <si>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</si>
  <si>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</si>
  <si>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</si>
  <si>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</si>
  <si>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</si>
  <si>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</si>
  <si>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</si>
  <si>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</si>
  <si>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</si>
  <si>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</si>
  <si>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</si>
  <si>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</si>
  <si>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</si>
  <si>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</si>
  <si>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</si>
  <si>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</si>
  <si>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</si>
  <si>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</si>
  <si>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</si>
  <si>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</si>
  <si>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</si>
  <si>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</si>
  <si>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</si>
  <si>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</si>
  <si>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</si>
  <si>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</si>
  <si>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</si>
  <si>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</si>
  <si>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</si>
  <si>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</si>
  <si>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поселений</t>
  </si>
  <si>
    <t xml:space="preserve"> 000 2194539313 0000 150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</si>
  <si>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</si>
  <si>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</si>
  <si>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</si>
  <si>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</si>
  <si>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районов</t>
  </si>
  <si>
    <t xml:space="preserve"> 000 2194557805 0000 150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</si>
  <si>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</si>
  <si>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</si>
  <si>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</si>
  <si>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</si>
  <si>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</si>
  <si>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</si>
  <si>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</si>
  <si>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</si>
  <si>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</si>
  <si>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</si>
  <si>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</si>
  <si>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</si>
  <si>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</si>
  <si>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</si>
  <si>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</si>
  <si>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</si>
  <si>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</si>
  <si>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</si>
  <si>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</si>
  <si>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</si>
  <si>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</si>
  <si>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</si>
  <si>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</si>
  <si>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</si>
  <si>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</si>
  <si>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</si>
  <si>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</si>
  <si>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</si>
  <si>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</si>
  <si>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</si>
  <si>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</si>
  <si>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</si>
  <si>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</si>
  <si>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</si>
  <si>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</si>
  <si>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</si>
  <si>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</si>
  <si>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</si>
  <si>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</si>
  <si>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</si>
  <si>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</si>
  <si>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</si>
  <si>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</si>
  <si>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</si>
  <si>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</si>
  <si>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</si>
  <si>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</si>
  <si>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</si>
  <si>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</si>
  <si>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</si>
  <si>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</si>
  <si>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</si>
  <si>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</si>
  <si>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</si>
  <si>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</si>
  <si>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</si>
  <si>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</si>
  <si>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</si>
  <si>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</si>
  <si>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</si>
  <si>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</si>
  <si>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</si>
  <si>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</si>
  <si>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</si>
  <si>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</si>
  <si>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</si>
  <si>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</si>
  <si>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</si>
  <si>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</si>
  <si>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</si>
  <si>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</si>
  <si>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</si>
  <si>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</si>
  <si>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</si>
  <si>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</si>
  <si>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</si>
  <si>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</si>
  <si>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</si>
  <si>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услуг в сфере информационно-коммуникационных технологий</t>
  </si>
  <si>
    <t xml:space="preserve"> 000 0103 0000000000 242</t>
  </si>
  <si>
    <t xml:space="preserve"> 000 0103 0000000000 244</t>
  </si>
  <si>
    <t>Закупка энергетических ресурсов</t>
  </si>
  <si>
    <t xml:space="preserve"> 000 0103 0000000000 247</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</si>
  <si>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</si>
  <si>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</si>
  <si>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</si>
  <si>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</si>
  <si>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</si>
  <si>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</si>
  <si>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Публичные нормативные выплаты гражданам несоциального характера</t>
  </si>
  <si>
    <t xml:space="preserve"> 000 0103 0000000000 330</t>
  </si>
  <si>
    <t>Межбюджетные трансферты</t>
  </si>
  <si>
    <t xml:space="preserve"> 000 0103 0000000000 500</t>
  </si>
  <si>
    <t xml:space="preserve"> 000 0103 0000000000 540</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</si>
  <si>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</si>
  <si>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</si>
  <si>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</si>
  <si>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</si>
  <si>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</si>
  <si>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</si>
  <si>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</si>
  <si>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</si>
  <si>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</si>
  <si>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</si>
  <si>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</si>
  <si>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</si>
  <si>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</si>
  <si>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</si>
  <si>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</si>
  <si>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</si>
  <si>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</si>
  <si>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</si>
  <si>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</si>
  <si>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</si>
  <si>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</si>
  <si>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</si>
  <si>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</si>
  <si>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</si>
  <si>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</si>
  <si>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</si>
  <si>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000 0104 0000000000 247</t>
  </si>
  <si>
    <t xml:space="preserve"> 000 0104 0000000000 300</t>
  </si>
  <si>
    <t xml:space="preserve"> 000 0104 0000000000 320</t>
  </si>
  <si>
    <t xml:space="preserve"> 000 0104 0000000000 321</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</si>
  <si>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</si>
  <si>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</si>
  <si>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</si>
  <si>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</si>
  <si>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в объекты капитального строительства государственной (муниципальной) собственности</t>
  </si>
  <si>
    <t xml:space="preserve"> 000 0104 0000000000 414</t>
  </si>
  <si>
    <t xml:space="preserve"> 000 0104 0000000000 500</t>
  </si>
  <si>
    <t xml:space="preserve"> 000 0104 0000000000 540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</si>
  <si>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</si>
  <si>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</si>
  <si>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</si>
  <si>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</si>
  <si>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</si>
  <si>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</si>
  <si>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</si>
  <si>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</si>
  <si>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</si>
  <si>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</si>
  <si>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</si>
  <si>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</si>
  <si>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</si>
  <si>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</si>
  <si>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</si>
  <si>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</si>
  <si>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</si>
  <si>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</si>
  <si>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</si>
  <si>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</si>
  <si>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</si>
  <si>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</si>
  <si>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</si>
  <si>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</si>
  <si>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</si>
  <si>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</si>
  <si>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</si>
  <si>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</si>
  <si>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</si>
  <si>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</si>
  <si>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</si>
  <si>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</si>
  <si>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</si>
  <si>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</si>
  <si>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</si>
  <si>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</si>
  <si>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</si>
  <si>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</si>
  <si>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</si>
  <si>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</si>
  <si>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</si>
  <si>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</si>
  <si>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</si>
  <si>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</si>
  <si>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</si>
  <si>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</si>
  <si>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</si>
  <si>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</si>
  <si>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</si>
  <si>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</si>
  <si>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000 0106 0000000000 530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</si>
  <si>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</si>
  <si>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</si>
  <si>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</si>
  <si>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</si>
  <si>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</si>
  <si>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</si>
  <si>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</si>
  <si>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</si>
  <si>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</si>
  <si>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</si>
  <si>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</si>
  <si>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</si>
  <si>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</si>
  <si>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</si>
  <si>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</si>
  <si>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</si>
  <si>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</si>
  <si>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</si>
  <si>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</si>
  <si>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000 0107 0000000000 247</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</si>
  <si>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</si>
  <si>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</si>
  <si>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</si>
  <si>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</si>
  <si>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</si>
  <si>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</si>
  <si>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</si>
  <si>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</si>
  <si>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</si>
  <si>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</si>
  <si>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</si>
  <si>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</si>
  <si>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</si>
  <si>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</si>
  <si>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</si>
  <si>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</si>
  <si>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</si>
  <si>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</si>
  <si>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</si>
  <si>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</si>
  <si>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</si>
  <si>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</si>
  <si>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</si>
  <si>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</si>
  <si>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</si>
  <si>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</si>
  <si>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</si>
  <si>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</si>
  <si>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</si>
  <si>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</si>
  <si>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</si>
  <si>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</si>
  <si>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</si>
  <si>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</si>
  <si>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</si>
  <si>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</si>
  <si>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</si>
  <si>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</si>
  <si>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</si>
  <si>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</si>
  <si>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</si>
  <si>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</si>
  <si>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</si>
  <si>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</si>
  <si>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</si>
  <si>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</si>
  <si>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</si>
  <si>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</si>
  <si>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</si>
  <si>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</si>
  <si>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</si>
  <si>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</si>
  <si>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000 0113 0000000000 330</t>
  </si>
  <si>
    <t>Премии и гранты</t>
  </si>
  <si>
    <t xml:space="preserve"> 000 0113 0000000000 350</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</si>
  <si>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</si>
  <si>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</si>
  <si>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</si>
  <si>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</si>
  <si>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</si>
  <si>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</si>
  <si>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</si>
  <si>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</si>
  <si>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</si>
  <si>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</si>
  <si>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</si>
  <si>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</si>
  <si>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</si>
  <si>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</si>
  <si>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</si>
  <si>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</si>
  <si>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</si>
  <si>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</si>
  <si>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</si>
  <si>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</si>
  <si>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000 0113 0000000000 613</t>
  </si>
  <si>
    <t xml:space="preserve"> 000 0113 0000000000 620</t>
  </si>
  <si>
    <t xml:space="preserve"> 000 0113 0000000000 621</t>
  </si>
  <si>
    <t>Субсидии автономным учреждениям на иные цели</t>
  </si>
  <si>
    <t xml:space="preserve"> 000 0113 0000000000 622</t>
  </si>
  <si>
    <t>Гранты в форме субсидии автономным учреждениям</t>
  </si>
  <si>
    <t xml:space="preserve"> 000 0113 0000000000 623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</si>
  <si>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</si>
  <si>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</si>
  <si>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</si>
  <si>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</si>
  <si>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</si>
  <si>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</si>
  <si>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</si>
  <si>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</si>
  <si>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</si>
  <si>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</si>
  <si>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</si>
  <si>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</si>
  <si>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</si>
  <si>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</si>
  <si>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</si>
  <si>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</si>
  <si>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</si>
  <si>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</si>
  <si>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</si>
  <si>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</si>
  <si>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</si>
  <si>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</si>
  <si>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</si>
  <si>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</si>
  <si>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</si>
  <si>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</si>
  <si>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</si>
  <si>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</si>
  <si>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</si>
  <si>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</si>
  <si>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</si>
  <si>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</si>
  <si>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</si>
  <si>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</si>
  <si>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</si>
  <si>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</si>
  <si>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</si>
  <si>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</si>
  <si>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</si>
  <si>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</si>
  <si>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</si>
  <si>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</si>
  <si>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</si>
  <si>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</si>
  <si>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</si>
  <si>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</si>
  <si>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</si>
  <si>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</si>
  <si>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</si>
  <si>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</si>
  <si>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</si>
  <si>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</si>
  <si>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</si>
  <si>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</si>
  <si>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</si>
  <si>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</si>
  <si>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</si>
  <si>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</si>
  <si>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</si>
  <si>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</si>
  <si>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</si>
  <si>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</si>
  <si>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</si>
  <si>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</si>
  <si>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</si>
  <si>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</si>
  <si>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</si>
  <si>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</si>
  <si>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</si>
  <si>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</si>
  <si>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</si>
  <si>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</si>
  <si>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</si>
  <si>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</si>
  <si>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</si>
  <si>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</si>
  <si>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</si>
  <si>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</si>
  <si>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</si>
  <si>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</si>
  <si>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</si>
  <si>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</si>
  <si>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</si>
  <si>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</si>
  <si>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</si>
  <si>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</si>
  <si>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</si>
  <si>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</si>
  <si>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</si>
  <si>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</si>
  <si>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</si>
  <si>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</si>
  <si>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</si>
  <si>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</si>
  <si>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</si>
  <si>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</si>
  <si>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</si>
  <si>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</si>
  <si>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</si>
  <si>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</si>
  <si>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</si>
  <si>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</si>
  <si>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</si>
  <si>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</si>
  <si>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</si>
  <si>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</si>
  <si>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</si>
  <si>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</si>
  <si>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</si>
  <si>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</si>
  <si>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</si>
  <si>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</si>
  <si>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</si>
  <si>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</si>
  <si>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</si>
  <si>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</si>
  <si>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</si>
  <si>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</si>
  <si>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</si>
  <si>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</si>
  <si>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</si>
  <si>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</si>
  <si>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</si>
  <si>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</si>
  <si>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</si>
  <si>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</si>
  <si>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</si>
  <si>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</si>
  <si>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</si>
  <si>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</si>
  <si>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</si>
  <si>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</si>
  <si>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</si>
  <si>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</si>
  <si>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</si>
  <si>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</si>
  <si>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</si>
  <si>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</si>
  <si>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</si>
  <si>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</si>
  <si>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000 0314 0000000000 600</t>
  </si>
  <si>
    <t xml:space="preserve"> 000 0314 0000000000 630</t>
  </si>
  <si>
    <t xml:space="preserve"> 000 0314 0000000000 631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</si>
  <si>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</si>
  <si>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</si>
  <si>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</si>
  <si>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</si>
  <si>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</si>
  <si>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</si>
  <si>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</si>
  <si>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</si>
  <si>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</si>
  <si>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</si>
  <si>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</si>
  <si>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</si>
  <si>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</si>
  <si>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</si>
  <si>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</si>
  <si>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</si>
  <si>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</si>
  <si>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</si>
  <si>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</si>
  <si>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</si>
  <si>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</si>
  <si>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</si>
  <si>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</si>
  <si>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</si>
  <si>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</si>
  <si>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</si>
  <si>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</si>
  <si>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</si>
  <si>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</si>
  <si>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</si>
  <si>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</si>
  <si>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</si>
  <si>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</si>
  <si>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</si>
  <si>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</si>
  <si>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</si>
  <si>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000 0402 0000000000 200</t>
  </si>
  <si>
    <t xml:space="preserve"> 000 0402 0000000000 240</t>
  </si>
  <si>
    <t xml:space="preserve"> 000 0402 0000000000 244</t>
  </si>
  <si>
    <t xml:space="preserve"> 000 0402 0000000000 400</t>
  </si>
  <si>
    <t xml:space="preserve"> 000 0402 0000000000 410</t>
  </si>
  <si>
    <t xml:space="preserve"> 000 0402 0000000000 414</t>
  </si>
  <si>
    <t xml:space="preserve"> 000 0402 0000000000 500</t>
  </si>
  <si>
    <t xml:space="preserve"> 000 0402 0000000000 540</t>
  </si>
  <si>
    <t xml:space="preserve"> 000 0402 0000000000 800</t>
  </si>
  <si>
    <t xml:space="preserve"> 000 0402 0000000000 810</t>
  </si>
  <si>
    <t xml:space="preserve"> 000 0402 0000000000 811</t>
  </si>
  <si>
    <t xml:space="preserve"> 000 0402 0000000000 830</t>
  </si>
  <si>
    <t xml:space="preserve"> 000 0402 0000000000 831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</si>
  <si>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</si>
  <si>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</si>
  <si>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</si>
  <si>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</si>
  <si>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</si>
  <si>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</si>
  <si>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</si>
  <si>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</si>
  <si>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</si>
  <si>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</si>
  <si>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</si>
  <si>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</si>
  <si>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000 0405 0000000000 350</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</si>
  <si>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</si>
  <si>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</si>
  <si>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</si>
  <si>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</si>
  <si>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</si>
  <si>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</si>
  <si>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</si>
  <si>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</si>
  <si>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</si>
  <si>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</si>
  <si>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</si>
  <si>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</si>
  <si>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</si>
  <si>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</si>
  <si>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</si>
  <si>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</si>
  <si>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</si>
  <si>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</si>
  <si>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</si>
  <si>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</si>
  <si>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</si>
  <si>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</si>
  <si>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</si>
  <si>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</si>
  <si>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</si>
  <si>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</si>
  <si>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</si>
  <si>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</si>
  <si>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</si>
  <si>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</si>
  <si>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</si>
  <si>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000 0406 0000000000 540</t>
  </si>
  <si>
    <t xml:space="preserve"> 000 0406 0000000000 800</t>
  </si>
  <si>
    <t xml:space="preserve"> 000 0406 0000000000 850</t>
  </si>
  <si>
    <t xml:space="preserve"> 000 0406 0000000000 853</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</si>
  <si>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</si>
  <si>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</si>
  <si>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</si>
  <si>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</si>
  <si>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</si>
  <si>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</si>
  <si>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</si>
  <si>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</si>
  <si>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</si>
  <si>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</si>
  <si>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</si>
  <si>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</si>
  <si>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</si>
  <si>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</si>
  <si>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</si>
  <si>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</si>
  <si>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</si>
  <si>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</si>
  <si>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</si>
  <si>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</si>
  <si>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</si>
  <si>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</si>
  <si>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</si>
  <si>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</si>
  <si>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</si>
  <si>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</si>
  <si>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</si>
  <si>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</si>
  <si>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</si>
  <si>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</si>
  <si>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</si>
  <si>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</si>
  <si>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</si>
  <si>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</si>
  <si>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</si>
  <si>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</si>
  <si>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</si>
  <si>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</si>
  <si>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</si>
  <si>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</si>
  <si>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000 0408 0000000000 300</t>
  </si>
  <si>
    <t xml:space="preserve"> 000 0408 0000000000 320</t>
  </si>
  <si>
    <t xml:space="preserve"> 000 0408 0000000000 321</t>
  </si>
  <si>
    <t xml:space="preserve"> 000 0408 0000000000 400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</si>
  <si>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</si>
  <si>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</si>
  <si>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</si>
  <si>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</si>
  <si>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</si>
  <si>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</si>
  <si>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</si>
  <si>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</si>
  <si>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</si>
  <si>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</si>
  <si>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</si>
  <si>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</si>
  <si>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</si>
  <si>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</si>
  <si>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</si>
  <si>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</si>
  <si>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</si>
  <si>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</si>
  <si>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</si>
  <si>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</si>
  <si>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</si>
  <si>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</si>
  <si>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</si>
  <si>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</si>
  <si>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</si>
  <si>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</si>
  <si>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</si>
  <si>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</si>
  <si>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</si>
  <si>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</si>
  <si>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</si>
  <si>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</si>
  <si>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</si>
  <si>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</si>
  <si>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</si>
  <si>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</si>
  <si>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</si>
  <si>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</si>
  <si>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</si>
  <si>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</si>
  <si>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</si>
  <si>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</si>
  <si>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</si>
  <si>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</si>
  <si>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</si>
  <si>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</si>
  <si>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</si>
  <si>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</si>
  <si>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</si>
  <si>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</si>
  <si>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</si>
  <si>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</si>
  <si>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</si>
  <si>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</si>
  <si>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</si>
  <si>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</si>
  <si>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</si>
  <si>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</si>
  <si>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</si>
  <si>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</si>
  <si>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</si>
  <si>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</si>
  <si>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</si>
  <si>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</si>
  <si>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</si>
  <si>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</si>
  <si>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</si>
  <si>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</si>
  <si>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</si>
  <si>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</si>
  <si>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</si>
  <si>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</si>
  <si>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</si>
  <si>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</si>
  <si>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</si>
  <si>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</si>
  <si>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</si>
  <si>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</si>
  <si>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</si>
  <si>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</si>
  <si>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</si>
  <si>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</si>
  <si>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</si>
  <si>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</si>
  <si>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</si>
  <si>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</si>
  <si>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</si>
  <si>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</si>
  <si>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</si>
  <si>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</si>
  <si>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</si>
  <si>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</si>
  <si>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</si>
  <si>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</si>
  <si>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</si>
  <si>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</si>
  <si>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</si>
  <si>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</si>
  <si>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</si>
  <si>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</si>
  <si>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</si>
  <si>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</si>
  <si>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</si>
  <si>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</si>
  <si>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</si>
  <si>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</si>
  <si>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</si>
  <si>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</si>
  <si>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</si>
  <si>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</si>
  <si>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</si>
  <si>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</si>
  <si>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</si>
  <si>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</si>
  <si>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</si>
  <si>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</si>
  <si>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</si>
  <si>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</si>
  <si>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</si>
  <si>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</si>
  <si>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</si>
  <si>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</si>
  <si>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</si>
  <si>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</si>
  <si>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</si>
  <si>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</si>
  <si>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</si>
  <si>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</si>
  <si>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</si>
  <si>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</si>
  <si>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</si>
  <si>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</si>
  <si>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</si>
  <si>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</si>
  <si>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</si>
  <si>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</si>
  <si>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</si>
  <si>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</si>
  <si>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</si>
  <si>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</si>
  <si>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</si>
  <si>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</si>
  <si>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</si>
  <si>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</si>
  <si>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</si>
  <si>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</si>
  <si>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</si>
  <si>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</si>
  <si>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</si>
  <si>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</si>
  <si>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</si>
  <si>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</si>
  <si>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</si>
  <si>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</si>
  <si>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</si>
  <si>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</si>
  <si>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</si>
  <si>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</si>
  <si>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</si>
  <si>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</si>
  <si>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</si>
  <si>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</si>
  <si>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</si>
  <si>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</si>
  <si>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</si>
  <si>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</si>
  <si>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</si>
  <si>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</si>
  <si>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</si>
  <si>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</si>
  <si>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</si>
  <si>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</si>
  <si>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</si>
  <si>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</si>
  <si>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</si>
  <si>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</si>
  <si>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</si>
  <si>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</si>
  <si>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</si>
  <si>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</si>
  <si>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</si>
  <si>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</si>
  <si>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</si>
  <si>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</si>
  <si>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</si>
  <si>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</si>
  <si>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</si>
  <si>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</si>
  <si>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</si>
  <si>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</si>
  <si>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</si>
  <si>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</si>
  <si>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</si>
  <si>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</si>
  <si>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</si>
  <si>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</si>
  <si>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</si>
  <si>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</si>
  <si>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</si>
  <si>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</si>
  <si>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</si>
  <si>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</si>
  <si>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</si>
  <si>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</si>
  <si>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</si>
  <si>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</si>
  <si>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</si>
  <si>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</si>
  <si>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</si>
  <si>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</si>
  <si>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</si>
  <si>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</si>
  <si>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</si>
  <si>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</si>
  <si>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</si>
  <si>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</si>
  <si>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</si>
  <si>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</si>
  <si>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</si>
  <si>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</si>
  <si>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</si>
  <si>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</si>
  <si>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</si>
  <si>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</si>
  <si>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</si>
  <si>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</si>
  <si>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</si>
  <si>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</si>
  <si>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</si>
  <si>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</si>
  <si>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</si>
  <si>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</si>
  <si>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</si>
  <si>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</si>
  <si>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</si>
  <si>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</si>
  <si>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</si>
  <si>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</si>
  <si>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</si>
  <si>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</si>
  <si>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</si>
  <si>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</si>
  <si>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</si>
  <si>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</si>
  <si>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</si>
  <si>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</si>
  <si>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</si>
  <si>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</si>
  <si>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000 0505 0000000000 622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</si>
  <si>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</si>
  <si>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</si>
  <si>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</si>
  <si>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</si>
  <si>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</si>
  <si>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</si>
  <si>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</si>
  <si>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</si>
  <si>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</si>
  <si>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</si>
  <si>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</si>
  <si>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</si>
  <si>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</si>
  <si>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</si>
  <si>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</si>
  <si>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</si>
  <si>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</si>
  <si>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</si>
  <si>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</si>
  <si>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</si>
  <si>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</si>
  <si>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</si>
  <si>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</si>
  <si>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</si>
  <si>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</si>
  <si>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</si>
  <si>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</si>
  <si>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</si>
  <si>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</si>
  <si>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</si>
  <si>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</si>
  <si>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</si>
  <si>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</si>
  <si>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</si>
  <si>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</si>
  <si>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</si>
  <si>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</si>
  <si>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</si>
  <si>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</si>
  <si>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</si>
  <si>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</si>
  <si>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</si>
  <si>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</si>
  <si>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</si>
  <si>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000 0605 0000000000 600</t>
  </si>
  <si>
    <t xml:space="preserve"> 000 0605 0000000000 610</t>
  </si>
  <si>
    <t xml:space="preserve"> 000 0605 0000000000 611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</si>
  <si>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</si>
  <si>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</si>
  <si>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</si>
  <si>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</si>
  <si>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</si>
  <si>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</si>
  <si>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</si>
  <si>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</si>
  <si>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</si>
  <si>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</si>
  <si>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</si>
  <si>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000 0701 0000000000 113</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</si>
  <si>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</si>
  <si>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</si>
  <si>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</si>
  <si>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</si>
  <si>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</si>
  <si>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</si>
  <si>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</si>
  <si>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</si>
  <si>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</si>
  <si>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</si>
  <si>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</si>
  <si>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</si>
  <si>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</si>
  <si>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</si>
  <si>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</si>
  <si>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</si>
  <si>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</si>
  <si>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</si>
  <si>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</si>
  <si>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</si>
  <si>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</si>
  <si>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</si>
  <si>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</si>
  <si>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</si>
  <si>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</si>
  <si>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</si>
  <si>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</si>
  <si>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</si>
  <si>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</si>
  <si>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</si>
  <si>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</si>
  <si>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</si>
  <si>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</si>
  <si>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</si>
  <si>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</si>
  <si>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</si>
  <si>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</si>
  <si>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</si>
  <si>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</si>
  <si>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</si>
  <si>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</si>
  <si>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</si>
  <si>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</si>
  <si>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</si>
  <si>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</si>
  <si>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</si>
  <si>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</si>
  <si>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</si>
  <si>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</si>
  <si>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</si>
  <si>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</si>
  <si>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</si>
  <si>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</si>
  <si>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</si>
  <si>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</si>
  <si>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</si>
  <si>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</si>
  <si>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</si>
  <si>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</si>
  <si>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</si>
  <si>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</si>
  <si>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</si>
  <si>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</si>
  <si>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</si>
  <si>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000 0702 0000000000 465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</si>
  <si>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</si>
  <si>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</si>
  <si>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</si>
  <si>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</si>
  <si>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</si>
  <si>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</si>
  <si>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</si>
  <si>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</si>
  <si>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</si>
  <si>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</si>
  <si>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</si>
  <si>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</si>
  <si>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</si>
  <si>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</si>
  <si>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</si>
  <si>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</si>
  <si>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</si>
  <si>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</si>
  <si>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</si>
  <si>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</si>
  <si>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</si>
  <si>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</si>
  <si>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</si>
  <si>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</si>
  <si>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</si>
  <si>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</si>
  <si>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</si>
  <si>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</si>
  <si>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</si>
  <si>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</si>
  <si>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</si>
  <si>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</si>
  <si>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</si>
  <si>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</si>
  <si>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000 0703 0000000000 247</t>
  </si>
  <si>
    <t xml:space="preserve"> 000 0703 0000000000 300</t>
  </si>
  <si>
    <t xml:space="preserve"> 000 0703 0000000000 350</t>
  </si>
  <si>
    <t xml:space="preserve"> 000 0703 0000000000 360</t>
  </si>
  <si>
    <t xml:space="preserve"> 000 0703 0000000000 400</t>
  </si>
  <si>
    <t xml:space="preserve"> 000 0703 0000000000 460</t>
  </si>
  <si>
    <t xml:space="preserve"> 000 0703 0000000000 464</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</si>
  <si>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</si>
  <si>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</si>
  <si>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</si>
  <si>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</si>
  <si>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</si>
  <si>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</si>
  <si>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</si>
  <si>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</si>
  <si>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</si>
  <si>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</si>
  <si>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</si>
  <si>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</si>
  <si>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</si>
  <si>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</si>
  <si>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</si>
  <si>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000 0703 0000000000 632</t>
  </si>
  <si>
    <t xml:space="preserve"> 000 0703 0000000000 633</t>
  </si>
  <si>
    <t xml:space="preserve"> 000 0703 0000000000 800</t>
  </si>
  <si>
    <t xml:space="preserve"> 000 0703 0000000000 810</t>
  </si>
  <si>
    <t xml:space="preserve"> 000 0703 0000000000 811</t>
  </si>
  <si>
    <t xml:space="preserve"> 000 0703 0000000000 850</t>
  </si>
  <si>
    <t xml:space="preserve"> 000 0703 0000000000 851</t>
  </si>
  <si>
    <t xml:space="preserve"> 000 0703 0000000000 853</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</si>
  <si>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</si>
  <si>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</si>
  <si>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</si>
  <si>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</si>
  <si>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</si>
  <si>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</si>
  <si>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</si>
  <si>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</si>
  <si>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</si>
  <si>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</si>
  <si>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</si>
  <si>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</si>
  <si>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</si>
  <si>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</si>
  <si>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</si>
  <si>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</si>
  <si>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</si>
  <si>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</si>
  <si>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</si>
  <si>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</si>
  <si>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</si>
  <si>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</si>
  <si>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</si>
  <si>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</si>
  <si>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</si>
  <si>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</si>
  <si>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</si>
  <si>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</si>
  <si>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</si>
  <si>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</si>
  <si>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</si>
  <si>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</si>
  <si>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</si>
  <si>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</si>
  <si>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</si>
  <si>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</si>
  <si>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</si>
  <si>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</si>
  <si>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</si>
  <si>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</si>
  <si>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</si>
  <si>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</si>
  <si>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</si>
  <si>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</si>
  <si>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</si>
  <si>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</si>
  <si>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</si>
  <si>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</si>
  <si>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</si>
  <si>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</si>
  <si>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</si>
  <si>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</si>
  <si>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</si>
  <si>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</si>
  <si>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</si>
  <si>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</si>
  <si>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</si>
  <si>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</si>
  <si>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</si>
  <si>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</si>
  <si>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</si>
  <si>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</si>
  <si>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</si>
  <si>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</si>
  <si>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</si>
  <si>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</si>
  <si>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</si>
  <si>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</si>
  <si>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</si>
  <si>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</si>
  <si>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</si>
  <si>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</si>
  <si>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</si>
  <si>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</si>
  <si>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</si>
  <si>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</si>
  <si>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</si>
  <si>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</si>
  <si>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</si>
  <si>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</si>
  <si>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</si>
  <si>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</si>
  <si>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</si>
  <si>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</si>
  <si>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</si>
  <si>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</si>
  <si>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</si>
  <si>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</si>
  <si>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</si>
  <si>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</si>
  <si>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</si>
  <si>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</si>
  <si>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</si>
  <si>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</si>
  <si>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</si>
  <si>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</si>
  <si>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</si>
  <si>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</si>
  <si>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</si>
  <si>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</si>
  <si>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</si>
  <si>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</si>
  <si>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</si>
  <si>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</si>
  <si>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</si>
  <si>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</si>
  <si>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000 0709 0000000000 632</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</si>
  <si>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</si>
  <si>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</si>
  <si>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</si>
  <si>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</si>
  <si>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</si>
  <si>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</si>
  <si>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</si>
  <si>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</si>
  <si>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</si>
  <si>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</si>
  <si>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</si>
  <si>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</si>
  <si>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</si>
  <si>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</si>
  <si>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</si>
  <si>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</si>
  <si>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</si>
  <si>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</si>
  <si>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</si>
  <si>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</si>
  <si>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</si>
  <si>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</si>
  <si>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</si>
  <si>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</si>
  <si>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</si>
  <si>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</si>
  <si>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</si>
  <si>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</si>
  <si>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</si>
  <si>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</si>
  <si>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</si>
  <si>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</si>
  <si>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</si>
  <si>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</si>
  <si>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</si>
  <si>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</si>
  <si>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</si>
  <si>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</si>
  <si>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</si>
  <si>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</si>
  <si>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</si>
  <si>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</si>
  <si>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</si>
  <si>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</si>
  <si>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</si>
  <si>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</si>
  <si>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</si>
  <si>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</si>
  <si>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</si>
  <si>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</si>
  <si>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</si>
  <si>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</si>
  <si>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</si>
  <si>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</si>
  <si>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</si>
  <si>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</si>
  <si>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</si>
  <si>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</si>
  <si>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</si>
  <si>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</si>
  <si>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</si>
  <si>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</si>
  <si>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</si>
  <si>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</si>
  <si>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</si>
  <si>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</si>
  <si>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</si>
  <si>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</si>
  <si>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</si>
  <si>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</si>
  <si>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</si>
  <si>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</si>
  <si>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</si>
  <si>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</si>
  <si>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</si>
  <si>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</si>
  <si>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</si>
  <si>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</si>
  <si>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</si>
  <si>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</si>
  <si>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</si>
  <si>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</si>
  <si>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</si>
  <si>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</si>
  <si>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</si>
  <si>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</si>
  <si>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</si>
  <si>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</si>
  <si>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</si>
  <si>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</si>
  <si>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</si>
  <si>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</si>
  <si>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</si>
  <si>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</si>
  <si>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</si>
  <si>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</si>
  <si>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</si>
  <si>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</si>
  <si>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</si>
  <si>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</si>
  <si>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</si>
  <si>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</si>
  <si>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</si>
  <si>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</si>
  <si>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</si>
  <si>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</si>
  <si>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</si>
  <si>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</si>
  <si>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</si>
  <si>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</si>
  <si>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</si>
  <si>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</si>
  <si>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</si>
  <si>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</si>
  <si>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</si>
  <si>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</si>
  <si>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</si>
  <si>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</si>
  <si>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</si>
  <si>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</si>
  <si>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</si>
  <si>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</si>
  <si>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</si>
  <si>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</si>
  <si>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</si>
  <si>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</si>
  <si>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</si>
  <si>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</si>
  <si>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</si>
  <si>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</si>
  <si>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</si>
  <si>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</si>
  <si>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</si>
  <si>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</si>
  <si>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</si>
  <si>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</si>
  <si>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</si>
  <si>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</si>
  <si>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</si>
  <si>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</si>
  <si>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</si>
  <si>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</si>
  <si>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</si>
  <si>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</si>
  <si>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</si>
  <si>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</si>
  <si>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</si>
  <si>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</si>
  <si>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</si>
  <si>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</si>
  <si>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</si>
  <si>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</si>
  <si>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</si>
  <si>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</si>
  <si>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</si>
  <si>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</si>
  <si>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</si>
  <si>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</si>
  <si>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</si>
  <si>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</si>
  <si>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</si>
  <si>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</si>
  <si>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</si>
  <si>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</si>
  <si>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</si>
  <si>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</si>
  <si>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</si>
  <si>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</si>
  <si>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</si>
  <si>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</si>
  <si>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</si>
  <si>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</si>
  <si>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</si>
  <si>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</si>
  <si>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</si>
  <si>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</si>
  <si>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</si>
  <si>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</si>
  <si>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</si>
  <si>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</si>
  <si>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</si>
  <si>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</si>
  <si>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</si>
  <si>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</si>
  <si>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</si>
  <si>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</si>
  <si>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</si>
  <si>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</si>
  <si>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</si>
  <si>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</si>
  <si>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</si>
  <si>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</si>
  <si>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</si>
  <si>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</si>
  <si>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</si>
  <si>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</si>
  <si>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</si>
  <si>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</si>
  <si>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</si>
  <si>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</si>
  <si>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</si>
  <si>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</si>
  <si>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</si>
  <si>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</si>
  <si>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</si>
  <si>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</si>
  <si>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</si>
  <si>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</si>
  <si>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</si>
  <si>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</si>
  <si>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</si>
  <si>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</si>
  <si>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</si>
  <si>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</si>
  <si>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</si>
  <si>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</si>
  <si>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</si>
  <si>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</si>
  <si>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</si>
  <si>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</si>
  <si>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</si>
  <si>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</si>
  <si>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</si>
  <si>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</si>
  <si>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</si>
  <si>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</si>
  <si>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</si>
  <si>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</si>
  <si>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</si>
  <si>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</si>
  <si>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</si>
  <si>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</si>
  <si>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</si>
  <si>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</si>
  <si>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</si>
  <si>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</si>
  <si>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</si>
  <si>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</si>
  <si>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</si>
  <si>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</si>
  <si>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</si>
  <si>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</si>
  <si>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</si>
  <si>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</si>
  <si>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000 1003 0000000000 530</t>
  </si>
  <si>
    <t xml:space="preserve"> 000 1003 0000000000 570</t>
  </si>
  <si>
    <t xml:space="preserve"> 000 1003 0000000000 600</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</si>
  <si>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</si>
  <si>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</si>
  <si>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</si>
  <si>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</si>
  <si>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</si>
  <si>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</si>
  <si>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</si>
  <si>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</si>
  <si>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</si>
  <si>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</si>
  <si>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</si>
  <si>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</si>
  <si>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</si>
  <si>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</si>
  <si>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</si>
  <si>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</si>
  <si>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</si>
  <si>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</si>
  <si>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</si>
  <si>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</si>
  <si>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</si>
  <si>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</si>
  <si>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</si>
  <si>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</si>
  <si>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</si>
  <si>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</si>
  <si>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</si>
  <si>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</si>
  <si>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</si>
  <si>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</si>
  <si>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</si>
  <si>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</si>
  <si>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</si>
  <si>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</si>
  <si>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</si>
  <si>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</si>
  <si>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</si>
  <si>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</si>
  <si>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</si>
  <si>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</si>
  <si>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</si>
  <si>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</si>
  <si>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</si>
  <si>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</si>
  <si>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</si>
  <si>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</si>
  <si>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</si>
  <si>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</si>
  <si>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</si>
  <si>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</si>
  <si>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</si>
  <si>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</si>
  <si>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</si>
  <si>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</si>
  <si>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</si>
  <si>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</si>
  <si>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</si>
  <si>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</si>
  <si>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</si>
  <si>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</si>
  <si>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</si>
  <si>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</si>
  <si>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</si>
  <si>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</si>
  <si>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</si>
  <si>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</si>
  <si>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</si>
  <si>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</si>
  <si>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</si>
  <si>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</si>
  <si>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</si>
  <si>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</si>
  <si>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</si>
  <si>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</si>
  <si>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</si>
  <si>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</si>
  <si>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</si>
  <si>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</si>
  <si>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</si>
  <si>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</si>
  <si>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</si>
  <si>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</si>
  <si>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</si>
  <si>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</si>
  <si>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</si>
  <si>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</si>
  <si>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</si>
  <si>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</si>
  <si>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</si>
  <si>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</si>
  <si>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</si>
  <si>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</si>
  <si>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</si>
  <si>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</si>
  <si>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</si>
  <si>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</si>
  <si>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</si>
  <si>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</si>
  <si>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</si>
  <si>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</si>
  <si>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</si>
  <si>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</si>
  <si>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</si>
  <si>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</si>
  <si>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</si>
  <si>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</si>
  <si>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</si>
  <si>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</si>
  <si>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</si>
  <si>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</si>
  <si>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</si>
  <si>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</si>
  <si>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</si>
  <si>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</si>
  <si>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</si>
  <si>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000 1102 0000000000 462</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</si>
  <si>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</si>
  <si>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</si>
  <si>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</si>
  <si>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</si>
  <si>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</si>
  <si>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</si>
  <si>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</si>
  <si>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</si>
  <si>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</si>
  <si>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</si>
  <si>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</si>
  <si>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</si>
  <si>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</si>
  <si>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</si>
  <si>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</si>
  <si>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</si>
  <si>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</si>
  <si>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</si>
  <si>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</si>
  <si>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</si>
  <si>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</si>
  <si>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</si>
  <si>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</si>
  <si>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</si>
  <si>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</si>
  <si>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</si>
  <si>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</si>
  <si>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</si>
  <si>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</si>
  <si>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</si>
  <si>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</si>
  <si>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</si>
  <si>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</si>
  <si>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</si>
  <si>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</si>
  <si>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</si>
  <si>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</si>
  <si>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</si>
  <si>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</si>
  <si>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</si>
  <si>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</si>
  <si>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</si>
  <si>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</si>
  <si>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</si>
  <si>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</si>
  <si>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</si>
  <si>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</si>
  <si>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</si>
  <si>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</si>
  <si>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</si>
  <si>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</si>
  <si>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</si>
  <si>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</si>
  <si>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</si>
  <si>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000 1105 0000000000 360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</si>
  <si>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</si>
  <si>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</si>
  <si>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</si>
  <si>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</si>
  <si>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</si>
  <si>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000 1105 0000000000 630</t>
  </si>
  <si>
    <t xml:space="preserve"> 000 1105 0000000000 633</t>
  </si>
  <si>
    <t xml:space="preserve"> 000 1105 0000000000 800</t>
  </si>
  <si>
    <t xml:space="preserve"> 000 1105 0000000000 850</t>
  </si>
  <si>
    <t xml:space="preserve"> 000 1105 0000000000 851</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</si>
  <si>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</si>
  <si>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</si>
  <si>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</si>
  <si>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</si>
  <si>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</si>
  <si>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</si>
  <si>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</si>
  <si>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</si>
  <si>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</si>
  <si>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</si>
  <si>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</si>
  <si>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</si>
  <si>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</si>
  <si>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</si>
  <si>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</si>
  <si>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</si>
  <si>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</si>
  <si>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</si>
  <si>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</si>
  <si>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</si>
  <si>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 xml:space="preserve"> 000 1202 0000000000 300</t>
  </si>
  <si>
    <t xml:space="preserve"> 000 1202 0000000000 320</t>
  </si>
  <si>
    <t xml:space="preserve"> 000 1202 0000000000 321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</si>
  <si>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</si>
  <si>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</si>
  <si>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</si>
  <si>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</si>
  <si>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</si>
  <si>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</si>
  <si>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</si>
  <si>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</si>
  <si>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000 1202 0000000000 631</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</si>
  <si>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</si>
  <si>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</si>
  <si>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</si>
  <si>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</si>
  <si>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</si>
  <si>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000 1202 0000000000 850</t>
  </si>
  <si>
    <t xml:space="preserve"> 000 1202 0000000000 851</t>
  </si>
  <si>
    <t xml:space="preserve"> 000 1202 0000000000 852</t>
  </si>
  <si>
    <t xml:space="preserve"> 000 1202 0000000000 853</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</si>
  <si>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</si>
  <si>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</si>
  <si>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</si>
  <si>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</si>
  <si>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</si>
  <si>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</si>
  <si>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</si>
  <si>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</si>
  <si>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</si>
  <si>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</si>
  <si>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</si>
  <si>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</si>
  <si>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</si>
  <si>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</si>
  <si>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</si>
  <si>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</si>
  <si>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</si>
  <si>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</si>
  <si>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</si>
  <si>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</si>
  <si>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</si>
  <si>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</si>
  <si>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</si>
  <si>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</si>
  <si>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</si>
  <si>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</si>
  <si>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</si>
  <si>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</si>
  <si>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</si>
  <si>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</si>
  <si>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</si>
  <si>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</si>
  <si>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</si>
  <si>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</si>
  <si>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</si>
  <si>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</si>
  <si>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</si>
  <si>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</si>
  <si>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</si>
  <si>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</si>
  <si>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</si>
  <si>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</si>
  <si>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</si>
  <si>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</si>
  <si>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</si>
  <si>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</si>
  <si>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</si>
  <si>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</si>
  <si>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</si>
  <si>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</si>
  <si>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</si>
  <si>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</si>
  <si>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</si>
  <si>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</si>
  <si>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</si>
  <si>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</si>
  <si>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</si>
  <si>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</si>
  <si>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</si>
  <si>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</si>
  <si>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</si>
  <si>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</si>
  <si>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</si>
  <si>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</si>
  <si>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</si>
  <si>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</si>
  <si>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</si>
  <si>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</si>
  <si>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</si>
  <si>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</si>
  <si>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</si>
  <si>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</si>
  <si>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</si>
  <si>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</si>
  <si>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</si>
  <si>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</si>
  <si>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</si>
  <si>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</si>
  <si>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</si>
  <si>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</si>
  <si>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</si>
  <si>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</si>
  <si>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</si>
  <si>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</si>
  <si>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</si>
  <si>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</si>
  <si>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</si>
  <si>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</si>
  <si>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</si>
  <si>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</si>
  <si>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</si>
  <si>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Погашение городскими округами кредитов от кредитных организаций в валюте Российской Федерации</t>
  </si>
  <si>
    <t xml:space="preserve"> 000 0102000004 0000 810</t>
  </si>
  <si>
    <t>Погашение муниципальными районами кредитов от кредитных организаций в валюте Российской Федерации</t>
  </si>
  <si>
    <t xml:space="preserve"> 000 0102000005 0000 810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</si>
  <si>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</si>
  <si>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</si>
  <si>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</si>
  <si>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</si>
  <si>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</si>
  <si>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</si>
  <si>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</si>
  <si>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</si>
  <si>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</si>
  <si>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</si>
  <si>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</si>
  <si>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</si>
  <si>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</si>
  <si>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</si>
  <si>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</si>
  <si>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</si>
  <si>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</si>
  <si>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</si>
  <si>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</si>
  <si>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</si>
  <si>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</si>
  <si>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</si>
  <si>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</si>
  <si>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</si>
  <si>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</si>
  <si>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</si>
  <si>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</si>
  <si>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</si>
  <si>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</si>
  <si>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</si>
  <si>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</si>
  <si>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</si>
  <si>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</si>
  <si>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</si>
  <si>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</si>
  <si>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</si>
  <si>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</si>
  <si>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</si>
  <si>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</si>
  <si>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</si>
  <si>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</si>
  <si>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</si>
  <si>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</si>
  <si>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</si>
  <si>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</si>
  <si>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</si>
  <si>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</si>
  <si>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</si>
  <si>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</si>
  <si>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</si>
  <si>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</si>
  <si>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</si>
  <si>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</si>
  <si>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</si>
  <si>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</si>
  <si>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</si>
  <si>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</si>
  <si>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000 0106100205 0000 550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</si>
  <si>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</si>
  <si>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</si>
  <si>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</si>
  <si>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</si>
  <si>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</si>
  <si>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</si>
  <si>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</si>
  <si>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</si>
  <si>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</si>
  <si>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</si>
  <si>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</si>
  <si>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</si>
  <si>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</si>
  <si>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</si>
  <si>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</si>
  <si>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</si>
  <si>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</si>
  <si>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</si>
  <si>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</si>
  <si>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</si>
  <si>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</si>
  <si>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</si>
  <si>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</si>
  <si>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</si>
  <si>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</si>
  <si>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</si>
  <si>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</si>
  <si>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</si>
  <si>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</si>
  <si>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</si>
  <si>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</si>
  <si>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</si>
  <si>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</si>
  <si>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</si>
  <si>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</si>
  <si>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</si>
  <si>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</si>
  <si>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</si>
  <si>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</si>
  <si>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</si>
  <si>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</si>
  <si>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</si>
  <si>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</si>
  <si>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</si>
  <si>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</si>
  <si>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</si>
  <si>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</si>
  <si>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</si>
  <si>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</si>
  <si>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</si>
  <si>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</si>
  <si>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</si>
  <si>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</si>
  <si>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</si>
  <si>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</si>
  <si>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</si>
  <si>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</si>
  <si>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</si>
  <si>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</si>
  <si>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</si>
  <si>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</si>
  <si>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</si>
  <si>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</si>
  <si>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</si>
  <si>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</si>
  <si>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</si>
  <si>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</si>
  <si>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</si>
  <si>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</si>
  <si>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</si>
  <si>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</si>
  <si>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</si>
  <si>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</si>
  <si>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</si>
  <si>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</si>
  <si>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</si>
  <si>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</si>
  <si>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</si>
  <si>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</si>
  <si>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</si>
  <si>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</si>
  <si>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</si>
  <si>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</si>
  <si>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</si>
  <si>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</si>
  <si>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</si>
  <si>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</si>
  <si>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</si>
  <si>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</si>
  <si>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</si>
  <si>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</si>
  <si>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</si>
  <si>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</si>
  <si>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</si>
  <si>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</si>
  <si>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</si>
  <si>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</si>
  <si>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</si>
  <si>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</si>
  <si>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</si>
  <si>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</si>
  <si>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</si>
  <si>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</si>
  <si>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</si>
  <si>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</si>
  <si>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</si>
  <si>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</si>
  <si>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</si>
  <si>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</si>
  <si>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</si>
  <si>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</si>
  <si>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</si>
  <si>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</si>
  <si>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</si>
  <si>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</si>
  <si>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</si>
  <si>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</si>
  <si>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</si>
  <si>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</si>
  <si>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</si>
  <si>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</si>
  <si>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</si>
  <si>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</si>
  <si>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</si>
  <si>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</si>
  <si>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</si>
  <si>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</si>
  <si>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</si>
  <si>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</si>
  <si>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</si>
  <si>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</si>
  <si>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</si>
  <si>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</si>
  <si>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</si>
  <si>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</si>
  <si>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</si>
  <si>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</si>
  <si>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</si>
  <si>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</si>
  <si>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</si>
  <si>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</si>
  <si>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</si>
  <si>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</si>
  <si>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</si>
  <si>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</si>
  <si>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</si>
  <si>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</si>
  <si>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</si>
  <si>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</si>
  <si>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</si>
  <si>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</si>
  <si>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</si>
  <si>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</si>
  <si>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</si>
  <si>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Бегинина Ирина Сергеевна</t>
  </si>
  <si>
    <t>(подпись)</t>
  </si>
  <si>
    <t>(расшифровка подписи)</t>
  </si>
  <si>
    <t xml:space="preserve">Главный бухгалтер       </t>
  </si>
  <si>
    <t>Яшков Александр Сергеевич</t>
  </si>
  <si>
    <t>"________"    _______________  20 ___  г.</t>
  </si>
  <si>
    <t/>
  </si>
  <si>
    <t>(рублей)</t>
  </si>
  <si>
    <t xml:space="preserve">Код по бюджетной классификации </t>
  </si>
  <si>
    <t>Бюджетные назначения на                                                      2022 год</t>
  </si>
  <si>
    <t>%                                исполнения</t>
  </si>
  <si>
    <t>Кассовое                                          исполнение                         за  январь-июнь                                  2022 года</t>
  </si>
  <si>
    <t>ДОХОДЫ</t>
  </si>
  <si>
    <t>РАСХОДЫ</t>
  </si>
  <si>
    <t>ИСТОЧНИКИ ФИНАНСИРОВАНИЯ ДЕФИЦИТА БЮДЖЕТА</t>
  </si>
  <si>
    <t>(тыс. рублей)</t>
  </si>
  <si>
    <t>в 1,9 раза</t>
  </si>
  <si>
    <t>в 37,9 раза</t>
  </si>
  <si>
    <t>в 8,2 раза</t>
  </si>
  <si>
    <t>в 2,1 раза</t>
  </si>
  <si>
    <t>в 3,2 раза</t>
  </si>
  <si>
    <t>в 5,3 раза</t>
  </si>
  <si>
    <t>в 2,6 раза</t>
  </si>
  <si>
    <t>в 1,6 раза</t>
  </si>
  <si>
    <t>в 1,8 раза</t>
  </si>
  <si>
    <t>в 3,3 раза</t>
  </si>
  <si>
    <t>в 3,4 раза</t>
  </si>
  <si>
    <t>в 30,8 раза</t>
  </si>
  <si>
    <t>в 23,7 раза</t>
  </si>
  <si>
    <t>в 18,3 раза</t>
  </si>
  <si>
    <t>в 51108,8 раза</t>
  </si>
  <si>
    <t>в 1198,7 раза</t>
  </si>
  <si>
    <t>Справка об исполнении областного бюджета Саратовской области                                                                                                                             на 1 июля 2022 года</t>
  </si>
  <si>
    <t xml:space="preserve">Заместитель  министра 
финансов Саратовской области                                                                          </t>
  </si>
  <si>
    <t>Е.А. Петькин</t>
  </si>
  <si>
    <t>СОГЛАСОВАНО:</t>
  </si>
  <si>
    <t xml:space="preserve">Исполняющий обязанности начальника бюджетного управления  </t>
  </si>
  <si>
    <t>О.В. Петрова</t>
  </si>
  <si>
    <t>Референт отдела исполнения бюджета</t>
  </si>
  <si>
    <t>Н.В. Подгорный</t>
  </si>
  <si>
    <t>Исполнитель: Соколова Н.В., тел. 26-36-97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</si>
</sst>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b/>
      <sz val="12"/>
      <name val="PT Astra Serif"/>
      <family val="1"/>
      <charset val="204"/>
    </font>
    <font>
      <b/>
      <sz val="12"/>
      <color rgb="FF000000"/>
      <name val="PT Astra Serif"/>
      <family val="1"/>
      <charset val="204"/>
    </font>
    <font>
      <b/>
      <sz val="14"/>
      <color rgb="FF000000"/>
      <name val="PT Astra Serif"/>
      <family val="1"/>
      <charset val="204"/>
    </font>
    <font>
      <sz val="12"/>
      <color rgb="FF000000"/>
      <name val="PT Astra Serif"/>
      <family val="1"/>
      <charset val="204"/>
    </font>
    <font>
      <sz val="12"/>
      <name val="PT Astra Serif"/>
      <family val="1"/>
      <charset val="204"/>
    </font>
    <font>
      <b/>
      <sz val="12"/>
      <color theme="1"/>
      <name val="PT Astra Serif"/>
      <family val="1"/>
      <charset val="204"/>
    </font>
    <font>
      <sz val="11"/>
      <name val="PT Astra Serif"/>
      <family val="1"/>
      <charset val="204"/>
    </font>
  </fonts>
  <fills count="9">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s>
  <borders count="7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34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165" fontId="14" fillId="4" borderId="0" xfId="0" applyNumberFormat="1" applyFont="1" applyFill="1" applyAlignment="1">
      <alignment horizontal="right"/>
    </xf>
    <xf numFmtId="0" fontId="15" fillId="0" borderId="1" xfId="1" applyNumberFormat="1" applyFont="1" applyProtection="1"/>
    <xf numFmtId="0" fontId="17" fillId="0" borderId="1" xfId="12" applyNumberFormat="1" applyFont="1" applyProtection="1">
      <alignment horizontal="left"/>
    </xf>
    <xf numFmtId="49" fontId="17" fillId="0" borderId="1" xfId="23" applyNumberFormat="1" applyFont="1" applyProtection="1"/>
    <xf numFmtId="0" fontId="17" fillId="0" borderId="1" xfId="5" applyNumberFormat="1" applyFont="1" applyProtection="1"/>
    <xf numFmtId="165" fontId="17" fillId="0" borderId="60" xfId="7" applyNumberFormat="1" applyFont="1" applyBorder="1" applyProtection="1"/>
    <xf numFmtId="0" fontId="17" fillId="0" borderId="60" xfId="7" applyNumberFormat="1" applyFont="1" applyBorder="1" applyProtection="1"/>
    <xf numFmtId="4" fontId="17" fillId="0" borderId="60" xfId="42" applyNumberFormat="1" applyFont="1" applyBorder="1" applyProtection="1">
      <alignment horizontal="right"/>
    </xf>
    <xf numFmtId="0" fontId="17" fillId="0" borderId="60" xfId="46" applyNumberFormat="1" applyFont="1" applyBorder="1" applyProtection="1">
      <alignment horizontal="left" wrapText="1" indent="1"/>
    </xf>
    <xf numFmtId="49" fontId="17" fillId="0" borderId="60" xfId="48" applyNumberFormat="1" applyFont="1" applyBorder="1" applyProtection="1">
      <alignment horizontal="center"/>
    </xf>
    <xf numFmtId="0" fontId="17" fillId="0" borderId="60" xfId="53" applyNumberFormat="1" applyFont="1" applyBorder="1" applyProtection="1">
      <alignment horizontal="left" wrapText="1" indent="2"/>
    </xf>
    <xf numFmtId="49" fontId="17" fillId="0" borderId="60" xfId="55" applyNumberFormat="1" applyFont="1" applyBorder="1" applyProtection="1">
      <alignment horizontal="center"/>
    </xf>
    <xf numFmtId="4" fontId="17" fillId="0" borderId="60" xfId="67" applyNumberFormat="1" applyFont="1" applyBorder="1" applyProtection="1">
      <alignment horizontal="right"/>
    </xf>
    <xf numFmtId="0" fontId="15" fillId="0" borderId="60" xfId="74" applyNumberFormat="1" applyFont="1" applyBorder="1" applyProtection="1">
      <alignment horizontal="left" wrapText="1"/>
    </xf>
    <xf numFmtId="49" fontId="17" fillId="0" borderId="60" xfId="76" applyNumberFormat="1" applyFont="1" applyBorder="1" applyProtection="1">
      <alignment horizontal="center" wrapText="1"/>
    </xf>
    <xf numFmtId="49" fontId="17" fillId="0" borderId="60" xfId="85" applyNumberFormat="1" applyFont="1" applyBorder="1" applyProtection="1">
      <alignment horizontal="center"/>
    </xf>
    <xf numFmtId="49" fontId="15" fillId="0" borderId="63" xfId="35" applyNumberFormat="1" applyFont="1" applyBorder="1" applyAlignment="1" applyProtection="1">
      <alignment horizontal="center" vertical="center" wrapText="1"/>
    </xf>
    <xf numFmtId="49" fontId="15" fillId="0" borderId="67" xfId="38" applyNumberFormat="1" applyFont="1" applyBorder="1" applyAlignment="1" applyProtection="1">
      <alignment horizontal="center" vertical="center" wrapText="1"/>
    </xf>
    <xf numFmtId="49" fontId="15" fillId="0" borderId="63" xfId="38" applyNumberFormat="1" applyFont="1" applyBorder="1" applyAlignment="1" applyProtection="1">
      <alignment horizontal="center" vertical="center" wrapText="1"/>
    </xf>
    <xf numFmtId="0" fontId="15" fillId="0" borderId="68" xfId="7" applyNumberFormat="1" applyFont="1" applyBorder="1" applyAlignment="1" applyProtection="1">
      <alignment horizontal="center" vertical="center"/>
    </xf>
    <xf numFmtId="49" fontId="15" fillId="0" borderId="69" xfId="35" applyNumberFormat="1" applyFont="1" applyBorder="1" applyAlignment="1" applyProtection="1">
      <alignment horizontal="center" vertical="center" wrapText="1"/>
    </xf>
    <xf numFmtId="165" fontId="17" fillId="4" borderId="60" xfId="7" applyNumberFormat="1" applyFont="1" applyFill="1" applyBorder="1" applyProtection="1"/>
    <xf numFmtId="49" fontId="17" fillId="4" borderId="60" xfId="55" applyNumberFormat="1" applyFont="1" applyFill="1" applyBorder="1" applyProtection="1">
      <alignment horizontal="center"/>
    </xf>
    <xf numFmtId="0" fontId="17" fillId="4" borderId="60" xfId="72" applyNumberFormat="1" applyFont="1" applyFill="1" applyBorder="1" applyProtection="1"/>
    <xf numFmtId="0" fontId="17" fillId="4" borderId="60" xfId="73" applyNumberFormat="1" applyFont="1" applyFill="1" applyBorder="1" applyProtection="1"/>
    <xf numFmtId="49" fontId="17" fillId="4" borderId="60" xfId="48" applyNumberFormat="1" applyFont="1" applyFill="1" applyBorder="1" applyProtection="1">
      <alignment horizontal="center"/>
    </xf>
    <xf numFmtId="0" fontId="15" fillId="0" borderId="64" xfId="39" applyNumberFormat="1" applyFont="1" applyBorder="1" applyProtection="1">
      <alignment horizontal="left" wrapText="1"/>
    </xf>
    <xf numFmtId="49" fontId="15" fillId="0" borderId="64" xfId="41" applyNumberFormat="1" applyFont="1" applyBorder="1" applyProtection="1">
      <alignment horizontal="center"/>
    </xf>
    <xf numFmtId="4" fontId="15" fillId="0" borderId="64" xfId="42" applyNumberFormat="1" applyFont="1" applyBorder="1" applyProtection="1">
      <alignment horizontal="right"/>
    </xf>
    <xf numFmtId="165" fontId="15" fillId="0" borderId="64" xfId="7" applyNumberFormat="1" applyFont="1" applyBorder="1" applyProtection="1"/>
    <xf numFmtId="0" fontId="15" fillId="0" borderId="60" xfId="53" applyNumberFormat="1" applyFont="1" applyBorder="1" applyProtection="1">
      <alignment horizontal="left" wrapText="1" indent="2"/>
    </xf>
    <xf numFmtId="49" fontId="15" fillId="0" borderId="60" xfId="55" applyNumberFormat="1" applyFont="1" applyBorder="1" applyProtection="1">
      <alignment horizontal="center"/>
    </xf>
    <xf numFmtId="4" fontId="15" fillId="0" borderId="60" xfId="42" applyNumberFormat="1" applyFont="1" applyBorder="1" applyProtection="1">
      <alignment horizontal="right"/>
    </xf>
    <xf numFmtId="165" fontId="15" fillId="0" borderId="60" xfId="7" applyNumberFormat="1" applyFont="1" applyBorder="1" applyProtection="1"/>
    <xf numFmtId="0" fontId="15" fillId="0" borderId="60" xfId="65" applyNumberFormat="1" applyFont="1" applyBorder="1" applyProtection="1">
      <alignment horizontal="left" wrapText="1"/>
    </xf>
    <xf numFmtId="49" fontId="15" fillId="0" borderId="60" xfId="66" applyNumberFormat="1" applyFont="1" applyBorder="1" applyProtection="1">
      <alignment horizontal="center" wrapText="1"/>
    </xf>
    <xf numFmtId="4" fontId="15" fillId="0" borderId="60" xfId="67" applyNumberFormat="1" applyFont="1" applyBorder="1" applyProtection="1">
      <alignment horizontal="right"/>
    </xf>
    <xf numFmtId="0" fontId="15" fillId="0" borderId="70" xfId="74" applyNumberFormat="1" applyFont="1" applyBorder="1" applyProtection="1">
      <alignment horizontal="left" wrapText="1"/>
    </xf>
    <xf numFmtId="49" fontId="17" fillId="0" borderId="70" xfId="76" applyNumberFormat="1" applyFont="1" applyBorder="1" applyProtection="1">
      <alignment horizontal="center" wrapText="1"/>
    </xf>
    <xf numFmtId="165" fontId="17" fillId="0" borderId="70" xfId="7" applyNumberFormat="1" applyFont="1" applyBorder="1" applyProtection="1"/>
    <xf numFmtId="4" fontId="15" fillId="0" borderId="70" xfId="77" applyNumberFormat="1" applyFont="1" applyBorder="1" applyProtection="1">
      <alignment horizontal="right"/>
    </xf>
    <xf numFmtId="0" fontId="15" fillId="0" borderId="64" xfId="65" applyNumberFormat="1" applyFont="1" applyBorder="1" applyProtection="1">
      <alignment horizontal="left" wrapText="1"/>
    </xf>
    <xf numFmtId="0" fontId="15" fillId="4" borderId="60" xfId="86" applyNumberFormat="1" applyFont="1" applyFill="1" applyBorder="1" applyProtection="1">
      <alignment horizontal="left" wrapText="1"/>
    </xf>
    <xf numFmtId="49" fontId="15" fillId="4" borderId="60" xfId="48" applyNumberFormat="1" applyFont="1" applyFill="1" applyBorder="1" applyProtection="1">
      <alignment horizontal="center"/>
    </xf>
    <xf numFmtId="0" fontId="15" fillId="4" borderId="60" xfId="89" applyNumberFormat="1" applyFont="1" applyFill="1" applyBorder="1" applyProtection="1"/>
    <xf numFmtId="165" fontId="15" fillId="4" borderId="60" xfId="7" applyNumberFormat="1" applyFont="1" applyFill="1" applyBorder="1" applyProtection="1"/>
    <xf numFmtId="0" fontId="15" fillId="0" borderId="60" xfId="91" applyNumberFormat="1" applyFont="1" applyBorder="1" applyProtection="1">
      <alignment horizontal="left" wrapText="1" indent="1"/>
    </xf>
    <xf numFmtId="49" fontId="15" fillId="0" borderId="60" xfId="85" applyNumberFormat="1" applyFont="1" applyBorder="1" applyProtection="1">
      <alignment horizontal="center"/>
    </xf>
    <xf numFmtId="0" fontId="15" fillId="0" borderId="60" xfId="94" applyNumberFormat="1" applyFont="1" applyBorder="1" applyProtection="1">
      <alignment horizontal="left" wrapText="1" indent="2"/>
    </xf>
    <xf numFmtId="0" fontId="15" fillId="4" borderId="61" xfId="91" applyNumberFormat="1" applyFont="1" applyFill="1" applyBorder="1" applyProtection="1">
      <alignment horizontal="left" wrapText="1" indent="1"/>
    </xf>
    <xf numFmtId="49" fontId="15" fillId="4" borderId="60" xfId="85" applyNumberFormat="1" applyFont="1" applyFill="1" applyBorder="1" applyProtection="1">
      <alignment horizontal="center"/>
    </xf>
    <xf numFmtId="0" fontId="15" fillId="6" borderId="60" xfId="39" applyNumberFormat="1" applyFont="1" applyFill="1" applyBorder="1" applyProtection="1">
      <alignment horizontal="left" wrapText="1"/>
    </xf>
    <xf numFmtId="49" fontId="15" fillId="6" borderId="60" xfId="41" applyNumberFormat="1" applyFont="1" applyFill="1" applyBorder="1" applyProtection="1">
      <alignment horizontal="center"/>
    </xf>
    <xf numFmtId="4" fontId="15" fillId="6" borderId="60" xfId="42" applyNumberFormat="1" applyFont="1" applyFill="1" applyBorder="1" applyProtection="1">
      <alignment horizontal="right"/>
    </xf>
    <xf numFmtId="0" fontId="15" fillId="6" borderId="64" xfId="65" applyNumberFormat="1" applyFont="1" applyFill="1" applyBorder="1" applyProtection="1">
      <alignment horizontal="left" wrapText="1"/>
    </xf>
    <xf numFmtId="49" fontId="15" fillId="6" borderId="64" xfId="41" applyNumberFormat="1" applyFont="1" applyFill="1" applyBorder="1" applyProtection="1">
      <alignment horizontal="center"/>
    </xf>
    <xf numFmtId="4" fontId="15" fillId="6" borderId="64" xfId="42" applyNumberFormat="1" applyFont="1" applyFill="1" applyBorder="1" applyProtection="1">
      <alignment horizontal="right"/>
    </xf>
    <xf numFmtId="0" fontId="15" fillId="7" borderId="60" xfId="65" applyNumberFormat="1" applyFont="1" applyFill="1" applyBorder="1" applyProtection="1">
      <alignment horizontal="left" wrapText="1"/>
    </xf>
    <xf numFmtId="49" fontId="15" fillId="7" borderId="60" xfId="66" applyNumberFormat="1" applyFont="1" applyFill="1" applyBorder="1" applyProtection="1">
      <alignment horizontal="center" wrapText="1"/>
    </xf>
    <xf numFmtId="4" fontId="15" fillId="7" borderId="60" xfId="67" applyNumberFormat="1" applyFont="1" applyFill="1" applyBorder="1" applyProtection="1">
      <alignment horizontal="right"/>
    </xf>
    <xf numFmtId="4" fontId="15" fillId="0" borderId="60" xfId="77" applyNumberFormat="1" applyFont="1" applyBorder="1" applyProtection="1">
      <alignment horizontal="right"/>
    </xf>
    <xf numFmtId="4" fontId="0" fillId="0" borderId="0" xfId="0" applyNumberFormat="1" applyProtection="1">
      <protection locked="0"/>
    </xf>
    <xf numFmtId="4" fontId="15" fillId="5" borderId="60" xfId="42" applyNumberFormat="1" applyFont="1" applyFill="1" applyBorder="1" applyProtection="1">
      <alignment horizontal="right"/>
    </xf>
    <xf numFmtId="4" fontId="15" fillId="8" borderId="60" xfId="42" applyNumberFormat="1" applyFont="1" applyFill="1" applyBorder="1" applyProtection="1">
      <alignment horizontal="right"/>
    </xf>
    <xf numFmtId="4" fontId="0" fillId="8" borderId="0" xfId="0" applyNumberFormat="1" applyFill="1" applyProtection="1">
      <protection locked="0"/>
    </xf>
    <xf numFmtId="4" fontId="17" fillId="5" borderId="60" xfId="42" applyNumberFormat="1" applyFont="1" applyFill="1" applyBorder="1" applyProtection="1">
      <alignment horizontal="right"/>
    </xf>
    <xf numFmtId="4" fontId="15" fillId="4" borderId="60" xfId="42" applyNumberFormat="1" applyFont="1" applyFill="1" applyBorder="1" applyProtection="1">
      <alignment horizontal="right"/>
    </xf>
    <xf numFmtId="4" fontId="17" fillId="4" borderId="60" xfId="42" applyNumberFormat="1" applyFont="1" applyFill="1" applyBorder="1" applyProtection="1">
      <alignment horizontal="right"/>
    </xf>
    <xf numFmtId="4" fontId="17" fillId="8" borderId="60" xfId="67" applyNumberFormat="1" applyFont="1" applyFill="1" applyBorder="1" applyProtection="1">
      <alignment horizontal="right"/>
    </xf>
    <xf numFmtId="4" fontId="17" fillId="5" borderId="60" xfId="67" applyNumberFormat="1" applyFont="1" applyFill="1" applyBorder="1" applyProtection="1">
      <alignment horizontal="right"/>
    </xf>
    <xf numFmtId="4" fontId="15" fillId="5" borderId="60" xfId="67" applyNumberFormat="1" applyFont="1" applyFill="1" applyBorder="1" applyProtection="1">
      <alignment horizontal="right"/>
    </xf>
    <xf numFmtId="0" fontId="15" fillId="4" borderId="64" xfId="39" applyNumberFormat="1" applyFont="1" applyFill="1" applyBorder="1" applyProtection="1">
      <alignment horizontal="left" wrapText="1"/>
    </xf>
    <xf numFmtId="49" fontId="15" fillId="4" borderId="64" xfId="41" applyNumberFormat="1" applyFont="1" applyFill="1" applyBorder="1" applyProtection="1">
      <alignment horizontal="center"/>
    </xf>
    <xf numFmtId="4" fontId="15" fillId="4" borderId="64" xfId="42" applyNumberFormat="1" applyFont="1" applyFill="1" applyBorder="1" applyProtection="1">
      <alignment horizontal="right"/>
    </xf>
    <xf numFmtId="165" fontId="15" fillId="4" borderId="64" xfId="7" applyNumberFormat="1" applyFont="1" applyFill="1" applyBorder="1" applyProtection="1"/>
    <xf numFmtId="0" fontId="15" fillId="4" borderId="60" xfId="46" applyNumberFormat="1" applyFont="1" applyFill="1" applyBorder="1" applyProtection="1">
      <alignment horizontal="left" wrapText="1" indent="1"/>
    </xf>
    <xf numFmtId="0" fontId="17" fillId="4" borderId="60" xfId="7" applyNumberFormat="1" applyFont="1" applyFill="1" applyBorder="1" applyProtection="1"/>
    <xf numFmtId="0" fontId="15" fillId="4" borderId="60" xfId="53" applyNumberFormat="1" applyFont="1" applyFill="1" applyBorder="1" applyProtection="1">
      <alignment horizontal="left" wrapText="1" indent="2"/>
    </xf>
    <xf numFmtId="49" fontId="15" fillId="4" borderId="60" xfId="55" applyNumberFormat="1" applyFont="1" applyFill="1" applyBorder="1" applyProtection="1">
      <alignment horizontal="center"/>
    </xf>
    <xf numFmtId="0" fontId="17" fillId="4" borderId="60" xfId="53" applyNumberFormat="1" applyFont="1" applyFill="1" applyBorder="1" applyProtection="1">
      <alignment horizontal="left" wrapText="1" indent="2"/>
    </xf>
    <xf numFmtId="4" fontId="15" fillId="4" borderId="60" xfId="67" applyNumberFormat="1" applyFont="1" applyFill="1" applyBorder="1" applyProtection="1">
      <alignment horizontal="right"/>
    </xf>
    <xf numFmtId="0" fontId="17" fillId="4" borderId="60" xfId="46" applyNumberFormat="1" applyFont="1" applyFill="1" applyBorder="1" applyProtection="1">
      <alignment horizontal="left" wrapText="1" indent="1"/>
    </xf>
    <xf numFmtId="0" fontId="15" fillId="4" borderId="70" xfId="74" applyNumberFormat="1" applyFont="1" applyFill="1" applyBorder="1" applyProtection="1">
      <alignment horizontal="left" wrapText="1"/>
    </xf>
    <xf numFmtId="49" fontId="17" fillId="4" borderId="70" xfId="76" applyNumberFormat="1" applyFont="1" applyFill="1" applyBorder="1" applyProtection="1">
      <alignment horizontal="center" wrapText="1"/>
    </xf>
    <xf numFmtId="4" fontId="15" fillId="4" borderId="70" xfId="77" applyNumberFormat="1" applyFont="1" applyFill="1" applyBorder="1" applyProtection="1">
      <alignment horizontal="right"/>
    </xf>
    <xf numFmtId="165" fontId="17" fillId="4" borderId="70" xfId="7" applyNumberFormat="1" applyFont="1" applyFill="1" applyBorder="1" applyProtection="1"/>
    <xf numFmtId="0" fontId="15" fillId="4" borderId="64" xfId="65" applyNumberFormat="1" applyFont="1" applyFill="1" applyBorder="1" applyProtection="1">
      <alignment horizontal="left" wrapText="1"/>
    </xf>
    <xf numFmtId="0" fontId="15" fillId="4" borderId="60" xfId="91" applyNumberFormat="1" applyFont="1" applyFill="1" applyBorder="1" applyProtection="1">
      <alignment horizontal="left" wrapText="1" indent="1"/>
    </xf>
    <xf numFmtId="0" fontId="15" fillId="4" borderId="60" xfId="94" applyNumberFormat="1" applyFont="1" applyFill="1" applyBorder="1" applyProtection="1">
      <alignment horizontal="left" wrapText="1" indent="2"/>
    </xf>
    <xf numFmtId="4" fontId="17" fillId="4" borderId="60" xfId="67" applyNumberFormat="1" applyFont="1" applyFill="1" applyBorder="1" applyProtection="1">
      <alignment horizontal="right"/>
    </xf>
    <xf numFmtId="49" fontId="17" fillId="4" borderId="60" xfId="85" applyNumberFormat="1" applyFont="1" applyFill="1" applyBorder="1" applyProtection="1">
      <alignment horizontal="center"/>
    </xf>
    <xf numFmtId="0" fontId="14" fillId="0" borderId="0" xfId="0" applyFont="1" applyFill="1" applyAlignment="1" applyProtection="1">
      <alignment wrapText="1"/>
      <protection locked="0"/>
    </xf>
    <xf numFmtId="0" fontId="18" fillId="0" borderId="74" xfId="0" applyFont="1" applyFill="1" applyBorder="1" applyProtection="1">
      <protection locked="0"/>
    </xf>
    <xf numFmtId="0" fontId="18" fillId="0" borderId="0" xfId="0" applyFont="1" applyFill="1" applyProtection="1">
      <protection locked="0"/>
    </xf>
    <xf numFmtId="0" fontId="14"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20" fillId="0" borderId="0" xfId="0" applyFont="1" applyFill="1" applyAlignment="1" applyProtection="1">
      <protection locked="0"/>
    </xf>
    <xf numFmtId="0" fontId="17" fillId="4" borderId="70" xfId="53" applyNumberFormat="1" applyFont="1" applyFill="1" applyBorder="1" applyProtection="1">
      <alignment horizontal="left" wrapText="1" indent="2"/>
    </xf>
    <xf numFmtId="49" fontId="17" fillId="4" borderId="70" xfId="55" applyNumberFormat="1" applyFont="1" applyFill="1" applyBorder="1" applyProtection="1">
      <alignment horizontal="center"/>
    </xf>
    <xf numFmtId="4" fontId="17" fillId="4" borderId="70" xfId="42" applyNumberFormat="1" applyFont="1" applyFill="1" applyBorder="1" applyProtection="1">
      <alignment horizontal="right"/>
    </xf>
    <xf numFmtId="49" fontId="15" fillId="4" borderId="64" xfId="66" applyNumberFormat="1" applyFont="1" applyFill="1" applyBorder="1" applyProtection="1">
      <alignment horizontal="center" wrapText="1"/>
    </xf>
    <xf numFmtId="4" fontId="15" fillId="4" borderId="64" xfId="67" applyNumberFormat="1" applyFont="1" applyFill="1" applyBorder="1" applyProtection="1">
      <alignment horizontal="right"/>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1" fillId="0" borderId="16" xfId="176" applyNumberFormat="1" applyProtection="1">
      <alignment wrapText="1"/>
    </xf>
    <xf numFmtId="0" fontId="11"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6" fillId="0" borderId="1" xfId="1" applyNumberFormat="1" applyFont="1" applyAlignment="1" applyProtection="1">
      <alignment horizontal="center" wrapText="1"/>
    </xf>
    <xf numFmtId="49" fontId="15" fillId="4" borderId="61" xfId="35" applyFont="1" applyFill="1" applyBorder="1" applyAlignment="1" applyProtection="1">
      <alignment horizontal="center" vertical="center" wrapText="1"/>
    </xf>
    <xf numFmtId="0" fontId="14" fillId="4" borderId="60" xfId="0" applyFont="1" applyFill="1" applyBorder="1" applyAlignment="1"/>
    <xf numFmtId="0" fontId="14" fillId="4" borderId="62" xfId="0" applyFont="1" applyFill="1" applyBorder="1" applyAlignment="1"/>
    <xf numFmtId="165" fontId="19" fillId="4" borderId="71" xfId="0" applyNumberFormat="1" applyFont="1" applyFill="1" applyBorder="1" applyAlignment="1">
      <alignment horizontal="center" vertical="center" wrapText="1"/>
    </xf>
    <xf numFmtId="165" fontId="19" fillId="4" borderId="72" xfId="0" applyNumberFormat="1" applyFont="1" applyFill="1" applyBorder="1" applyAlignment="1">
      <alignment horizontal="center" vertical="center" wrapText="1"/>
    </xf>
    <xf numFmtId="165" fontId="19" fillId="4" borderId="73" xfId="0" applyNumberFormat="1" applyFont="1" applyFill="1" applyBorder="1" applyAlignment="1">
      <alignment horizontal="center" vertical="center" wrapText="1"/>
    </xf>
    <xf numFmtId="0" fontId="17" fillId="4" borderId="65" xfId="0" applyFont="1" applyFill="1" applyBorder="1" applyAlignment="1">
      <alignment horizontal="center" vertical="center" wrapText="1"/>
    </xf>
    <xf numFmtId="0" fontId="18" fillId="4" borderId="66" xfId="0" applyFont="1" applyFill="1" applyBorder="1" applyAlignment="1">
      <alignment horizontal="left" vertical="center"/>
    </xf>
    <xf numFmtId="0" fontId="18" fillId="4" borderId="66" xfId="0" applyFont="1" applyFill="1" applyBorder="1" applyAlignment="1">
      <alignment horizontal="center" vertical="center"/>
    </xf>
    <xf numFmtId="165" fontId="18" fillId="4" borderId="65" xfId="0" applyNumberFormat="1" applyFont="1" applyFill="1" applyBorder="1" applyAlignment="1">
      <alignment horizontal="center" vertical="center" wrapText="1"/>
    </xf>
    <xf numFmtId="165" fontId="18" fillId="4" borderId="66" xfId="0" applyNumberFormat="1" applyFont="1" applyFill="1" applyBorder="1" applyAlignment="1">
      <alignment horizontal="center" vertical="center" wrapText="1"/>
    </xf>
    <xf numFmtId="165" fontId="17" fillId="4" borderId="65" xfId="0" applyNumberFormat="1" applyFont="1" applyFill="1" applyBorder="1" applyAlignment="1">
      <alignment horizontal="center" vertical="center" wrapText="1"/>
    </xf>
    <xf numFmtId="165" fontId="17" fillId="4" borderId="66" xfId="0" applyNumberFormat="1" applyFont="1" applyFill="1" applyBorder="1" applyAlignment="1">
      <alignment horizontal="center" vertical="center" wrapText="1"/>
    </xf>
    <xf numFmtId="49" fontId="15" fillId="4" borderId="71" xfId="35" applyFont="1" applyFill="1" applyBorder="1" applyAlignment="1" applyProtection="1">
      <alignment horizontal="center" vertical="center" wrapText="1"/>
    </xf>
    <xf numFmtId="0" fontId="14" fillId="4" borderId="72" xfId="0" applyFont="1" applyFill="1" applyBorder="1" applyAlignment="1"/>
    <xf numFmtId="0" fontId="14" fillId="4" borderId="73" xfId="0" applyFont="1" applyFill="1" applyBorder="1" applyAlignment="1"/>
    <xf numFmtId="0" fontId="15" fillId="4" borderId="65" xfId="0" applyFont="1" applyFill="1" applyBorder="1" applyAlignment="1">
      <alignment horizontal="center" vertical="center" wrapText="1"/>
    </xf>
    <xf numFmtId="0" fontId="14" fillId="4" borderId="66" xfId="0" applyFont="1" applyFill="1" applyBorder="1" applyAlignment="1">
      <alignment horizontal="left" vertical="center"/>
    </xf>
    <xf numFmtId="0" fontId="14" fillId="4" borderId="66" xfId="0" applyFont="1" applyFill="1" applyBorder="1" applyAlignment="1">
      <alignment horizontal="center" vertical="center"/>
    </xf>
    <xf numFmtId="165" fontId="14" fillId="4" borderId="65" xfId="0" applyNumberFormat="1" applyFont="1" applyFill="1" applyBorder="1" applyAlignment="1">
      <alignment horizontal="center" vertical="center" wrapText="1"/>
    </xf>
    <xf numFmtId="165" fontId="14" fillId="4" borderId="66" xfId="0" applyNumberFormat="1" applyFont="1" applyFill="1" applyBorder="1" applyAlignment="1">
      <alignment horizontal="center" vertical="center" wrapText="1"/>
    </xf>
    <xf numFmtId="165" fontId="15" fillId="4" borderId="65" xfId="0" applyNumberFormat="1" applyFont="1" applyFill="1" applyBorder="1" applyAlignment="1">
      <alignment horizontal="center" vertical="center" wrapText="1"/>
    </xf>
    <xf numFmtId="165" fontId="15" fillId="4" borderId="66"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25"/>
  <sheetViews>
    <sheetView topLeftCell="A6" zoomScale="86" zoomScaleNormal="86" zoomScaleSheetLayoutView="70" zoomScalePageLayoutView="70" workbookViewId="0">
      <selection activeCell="E471" sqref="E471"/>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260" t="s">
        <v>0</v>
      </c>
      <c r="C1" s="261"/>
      <c r="D1" s="261"/>
      <c r="E1" s="261"/>
      <c r="F1" s="261"/>
      <c r="G1" s="261"/>
      <c r="H1" s="261"/>
      <c r="I1" s="261"/>
      <c r="J1" s="261"/>
      <c r="K1" s="261"/>
      <c r="L1" s="261"/>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261"/>
      <c r="C2" s="261"/>
      <c r="D2" s="261"/>
      <c r="E2" s="261"/>
      <c r="F2" s="261"/>
      <c r="G2" s="261"/>
      <c r="H2" s="261"/>
      <c r="I2" s="261"/>
      <c r="J2" s="261"/>
      <c r="K2" s="261"/>
      <c r="L2" s="261"/>
      <c r="M2" s="10"/>
      <c r="N2" s="262" t="s">
        <v>1</v>
      </c>
      <c r="O2" s="263"/>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64" t="s">
        <v>3</v>
      </c>
      <c r="O3" s="26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66" t="s">
        <v>4</v>
      </c>
      <c r="D4" s="267"/>
      <c r="E4" s="267"/>
      <c r="F4" s="267"/>
      <c r="G4" s="267"/>
      <c r="H4" s="267"/>
      <c r="I4" s="267"/>
      <c r="J4" s="267"/>
      <c r="K4" s="267"/>
      <c r="L4" s="267"/>
      <c r="M4" s="19" t="s">
        <v>5</v>
      </c>
      <c r="N4" s="268">
        <v>44743</v>
      </c>
      <c r="O4" s="26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270"/>
      <c r="O5" s="271"/>
      <c r="P5" s="15"/>
      <c r="Q5" s="6"/>
      <c r="R5" s="20"/>
      <c r="S5" s="17"/>
      <c r="T5" s="17"/>
      <c r="U5" s="6"/>
      <c r="V5" s="6"/>
      <c r="W5" s="6"/>
      <c r="X5" s="6"/>
      <c r="Y5" s="6"/>
      <c r="Z5" s="6"/>
      <c r="AA5" s="6"/>
      <c r="AB5" s="6"/>
      <c r="AC5" s="6"/>
      <c r="AD5" s="6"/>
      <c r="AE5" s="6"/>
      <c r="AF5" s="6"/>
      <c r="AG5" s="6"/>
      <c r="AH5" s="8"/>
      <c r="AI5" s="8"/>
    </row>
    <row r="6" spans="1:35" ht="15.2" customHeight="1" x14ac:dyDescent="0.25">
      <c r="A6" s="12" t="s">
        <v>6</v>
      </c>
      <c r="B6" s="272" t="s">
        <v>7</v>
      </c>
      <c r="C6" s="273"/>
      <c r="D6" s="273"/>
      <c r="E6" s="273"/>
      <c r="F6" s="273"/>
      <c r="G6" s="273"/>
      <c r="H6" s="273"/>
      <c r="I6" s="273"/>
      <c r="J6" s="273"/>
      <c r="K6" s="273"/>
      <c r="L6" s="273"/>
      <c r="M6" s="19" t="s">
        <v>8</v>
      </c>
      <c r="N6" s="274"/>
      <c r="O6" s="275"/>
      <c r="P6" s="15"/>
      <c r="Q6" s="6"/>
      <c r="R6" s="18"/>
      <c r="S6" s="18"/>
      <c r="T6" s="18"/>
      <c r="U6" s="6"/>
      <c r="V6" s="6"/>
      <c r="W6" s="6"/>
      <c r="X6" s="6"/>
      <c r="Y6" s="6"/>
      <c r="Z6" s="6"/>
      <c r="AA6" s="6"/>
      <c r="AB6" s="6"/>
      <c r="AC6" s="6"/>
      <c r="AD6" s="6"/>
      <c r="AE6" s="6"/>
      <c r="AF6" s="6"/>
      <c r="AG6" s="6"/>
      <c r="AH6" s="8"/>
      <c r="AI6" s="8"/>
    </row>
    <row r="7" spans="1:35" ht="15.2" customHeight="1" x14ac:dyDescent="0.25">
      <c r="A7" s="12" t="s">
        <v>9</v>
      </c>
      <c r="B7" s="276" t="s">
        <v>10</v>
      </c>
      <c r="C7" s="277"/>
      <c r="D7" s="277"/>
      <c r="E7" s="277"/>
      <c r="F7" s="277"/>
      <c r="G7" s="277"/>
      <c r="H7" s="277"/>
      <c r="I7" s="277"/>
      <c r="J7" s="277"/>
      <c r="K7" s="277"/>
      <c r="L7" s="277"/>
      <c r="M7" s="19" t="s">
        <v>11</v>
      </c>
      <c r="N7" s="278" t="s">
        <v>12</v>
      </c>
      <c r="O7" s="279"/>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280"/>
      <c r="O8" s="281"/>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282" t="s">
        <v>16</v>
      </c>
      <c r="O9" s="283"/>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284" t="s">
        <v>18</v>
      </c>
      <c r="AH12" s="285"/>
      <c r="AI12" s="8"/>
    </row>
    <row r="13" spans="1:35" ht="11.45" customHeight="1" x14ac:dyDescent="0.25">
      <c r="A13" s="286" t="s">
        <v>19</v>
      </c>
      <c r="B13" s="286" t="s">
        <v>20</v>
      </c>
      <c r="C13" s="286" t="s">
        <v>21</v>
      </c>
      <c r="D13" s="286" t="s">
        <v>22</v>
      </c>
      <c r="E13" s="287"/>
      <c r="F13" s="287"/>
      <c r="G13" s="287"/>
      <c r="H13" s="287"/>
      <c r="I13" s="287"/>
      <c r="J13" s="287"/>
      <c r="K13" s="287"/>
      <c r="L13" s="287"/>
      <c r="M13" s="287"/>
      <c r="N13" s="287"/>
      <c r="O13" s="287"/>
      <c r="P13" s="287"/>
      <c r="Q13" s="287"/>
      <c r="R13" s="288" t="s">
        <v>23</v>
      </c>
      <c r="S13" s="286" t="s">
        <v>20</v>
      </c>
      <c r="T13" s="286" t="s">
        <v>21</v>
      </c>
      <c r="U13" s="286" t="s">
        <v>24</v>
      </c>
      <c r="V13" s="287"/>
      <c r="W13" s="287"/>
      <c r="X13" s="287"/>
      <c r="Y13" s="287"/>
      <c r="Z13" s="287"/>
      <c r="AA13" s="287"/>
      <c r="AB13" s="287"/>
      <c r="AC13" s="287"/>
      <c r="AD13" s="287"/>
      <c r="AE13" s="287"/>
      <c r="AF13" s="287"/>
      <c r="AG13" s="287"/>
      <c r="AH13" s="287"/>
      <c r="AI13" s="8"/>
    </row>
    <row r="14" spans="1:35" ht="140.44999999999999" customHeight="1" x14ac:dyDescent="0.25">
      <c r="A14" s="287"/>
      <c r="B14" s="287"/>
      <c r="C14" s="2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289"/>
      <c r="S14" s="287"/>
      <c r="T14" s="2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200507621164.67999</v>
      </c>
      <c r="E16" s="31" t="s">
        <v>75</v>
      </c>
      <c r="F16" s="31">
        <v>166230356064.67999</v>
      </c>
      <c r="G16" s="31">
        <v>45343940926.160004</v>
      </c>
      <c r="H16" s="31">
        <v>142131327756.76999</v>
      </c>
      <c r="I16" s="31" t="s">
        <v>75</v>
      </c>
      <c r="J16" s="31" t="s">
        <v>75</v>
      </c>
      <c r="K16" s="31">
        <v>24517954204.48</v>
      </c>
      <c r="L16" s="31" t="s">
        <v>75</v>
      </c>
      <c r="M16" s="31" t="s">
        <v>75</v>
      </c>
      <c r="N16" s="31">
        <v>34459839850.699997</v>
      </c>
      <c r="O16" s="31">
        <v>6493872359.7200003</v>
      </c>
      <c r="P16" s="31">
        <v>3971302819.1700001</v>
      </c>
      <c r="Q16" s="32">
        <v>34277265100</v>
      </c>
      <c r="R16" s="33" t="s">
        <v>72</v>
      </c>
      <c r="S16" s="29" t="s">
        <v>73</v>
      </c>
      <c r="T16" s="30" t="s">
        <v>74</v>
      </c>
      <c r="U16" s="31">
        <v>100910406631.92999</v>
      </c>
      <c r="V16" s="31">
        <v>99868100</v>
      </c>
      <c r="W16" s="31">
        <v>81874204594.830002</v>
      </c>
      <c r="X16" s="31">
        <v>20576835277.07</v>
      </c>
      <c r="Y16" s="31">
        <v>71846632557.809998</v>
      </c>
      <c r="Z16" s="31" t="s">
        <v>75</v>
      </c>
      <c r="AA16" s="31" t="s">
        <v>75</v>
      </c>
      <c r="AB16" s="31">
        <v>10733214210.92</v>
      </c>
      <c r="AC16" s="31" t="s">
        <v>75</v>
      </c>
      <c r="AD16" s="31" t="s">
        <v>75</v>
      </c>
      <c r="AE16" s="31">
        <v>16159907980.620001</v>
      </c>
      <c r="AF16" s="34">
        <v>2347684709.98</v>
      </c>
      <c r="AG16" s="31">
        <v>1363600412.5699999</v>
      </c>
      <c r="AH16" s="32">
        <v>19136070137.099998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104879729136.10001</v>
      </c>
      <c r="E18" s="31" t="s">
        <v>75</v>
      </c>
      <c r="F18" s="31">
        <v>104726642436.10001</v>
      </c>
      <c r="G18" s="31">
        <v>656978.02</v>
      </c>
      <c r="H18" s="31">
        <v>80796502682.869995</v>
      </c>
      <c r="I18" s="31" t="s">
        <v>75</v>
      </c>
      <c r="J18" s="31" t="s">
        <v>75</v>
      </c>
      <c r="K18" s="31">
        <v>10374968564.559999</v>
      </c>
      <c r="L18" s="31" t="s">
        <v>75</v>
      </c>
      <c r="M18" s="31" t="s">
        <v>75</v>
      </c>
      <c r="N18" s="31">
        <v>8751325850.8799992</v>
      </c>
      <c r="O18" s="31">
        <v>3186110760.9499998</v>
      </c>
      <c r="P18" s="31">
        <v>1618391554.8599999</v>
      </c>
      <c r="Q18" s="32">
        <v>153086700</v>
      </c>
      <c r="R18" s="45" t="s">
        <v>77</v>
      </c>
      <c r="S18" s="43" t="s">
        <v>73</v>
      </c>
      <c r="T18" s="44" t="s">
        <v>78</v>
      </c>
      <c r="U18" s="31">
        <v>58740973554.129997</v>
      </c>
      <c r="V18" s="31" t="s">
        <v>75</v>
      </c>
      <c r="W18" s="31">
        <v>58640319478.43</v>
      </c>
      <c r="X18" s="31">
        <v>149198.35999999999</v>
      </c>
      <c r="Y18" s="31">
        <v>48767181396.559998</v>
      </c>
      <c r="Z18" s="31" t="s">
        <v>75</v>
      </c>
      <c r="AA18" s="31" t="s">
        <v>75</v>
      </c>
      <c r="AB18" s="31">
        <v>4111001644.4200001</v>
      </c>
      <c r="AC18" s="31" t="s">
        <v>75</v>
      </c>
      <c r="AD18" s="31" t="s">
        <v>75</v>
      </c>
      <c r="AE18" s="31">
        <v>3749813457.9000001</v>
      </c>
      <c r="AF18" s="34">
        <v>1258051605.3099999</v>
      </c>
      <c r="AG18" s="31">
        <v>754420572.60000002</v>
      </c>
      <c r="AH18" s="32">
        <v>100654075.7</v>
      </c>
      <c r="AI18" s="8"/>
    </row>
    <row r="19" spans="1:35" x14ac:dyDescent="0.25">
      <c r="A19" s="42" t="s">
        <v>79</v>
      </c>
      <c r="B19" s="43" t="s">
        <v>73</v>
      </c>
      <c r="C19" s="44" t="s">
        <v>80</v>
      </c>
      <c r="D19" s="31">
        <v>64730789662.300003</v>
      </c>
      <c r="E19" s="31" t="s">
        <v>75</v>
      </c>
      <c r="F19" s="31">
        <v>64730789662.300003</v>
      </c>
      <c r="G19" s="31" t="s">
        <v>75</v>
      </c>
      <c r="H19" s="31">
        <v>52346967270.330002</v>
      </c>
      <c r="I19" s="31" t="s">
        <v>75</v>
      </c>
      <c r="J19" s="31" t="s">
        <v>75</v>
      </c>
      <c r="K19" s="31">
        <v>6478876246.7700005</v>
      </c>
      <c r="L19" s="31" t="s">
        <v>75</v>
      </c>
      <c r="M19" s="31" t="s">
        <v>75</v>
      </c>
      <c r="N19" s="31">
        <v>4417466277.1199999</v>
      </c>
      <c r="O19" s="31">
        <v>1236661023.6099999</v>
      </c>
      <c r="P19" s="31">
        <v>250818844.47</v>
      </c>
      <c r="Q19" s="32" t="s">
        <v>75</v>
      </c>
      <c r="R19" s="45" t="s">
        <v>79</v>
      </c>
      <c r="S19" s="43" t="s">
        <v>73</v>
      </c>
      <c r="T19" s="44" t="s">
        <v>80</v>
      </c>
      <c r="U19" s="31">
        <v>38305985260.75</v>
      </c>
      <c r="V19" s="31" t="s">
        <v>75</v>
      </c>
      <c r="W19" s="31">
        <v>38305985260.75</v>
      </c>
      <c r="X19" s="31" t="s">
        <v>75</v>
      </c>
      <c r="Y19" s="31">
        <v>32668372859.349998</v>
      </c>
      <c r="Z19" s="31" t="s">
        <v>75</v>
      </c>
      <c r="AA19" s="31" t="s">
        <v>75</v>
      </c>
      <c r="AB19" s="31">
        <v>2879821593.71</v>
      </c>
      <c r="AC19" s="31" t="s">
        <v>75</v>
      </c>
      <c r="AD19" s="31" t="s">
        <v>75</v>
      </c>
      <c r="AE19" s="31">
        <v>2063279998.0799999</v>
      </c>
      <c r="AF19" s="34">
        <v>574097295.76999998</v>
      </c>
      <c r="AG19" s="31">
        <v>120413513.84</v>
      </c>
      <c r="AH19" s="32" t="s">
        <v>75</v>
      </c>
      <c r="AI19" s="8"/>
    </row>
    <row r="20" spans="1:35" x14ac:dyDescent="0.25">
      <c r="A20" s="42" t="s">
        <v>81</v>
      </c>
      <c r="B20" s="43" t="s">
        <v>73</v>
      </c>
      <c r="C20" s="44" t="s">
        <v>82</v>
      </c>
      <c r="D20" s="31">
        <v>23477597100</v>
      </c>
      <c r="E20" s="31" t="s">
        <v>75</v>
      </c>
      <c r="F20" s="31">
        <v>23477597100</v>
      </c>
      <c r="G20" s="31" t="s">
        <v>75</v>
      </c>
      <c r="H20" s="31">
        <v>23477597100</v>
      </c>
      <c r="I20" s="31" t="s">
        <v>75</v>
      </c>
      <c r="J20" s="31" t="s">
        <v>75</v>
      </c>
      <c r="K20" s="31" t="s">
        <v>75</v>
      </c>
      <c r="L20" s="31" t="s">
        <v>75</v>
      </c>
      <c r="M20" s="31" t="s">
        <v>75</v>
      </c>
      <c r="N20" s="31" t="s">
        <v>75</v>
      </c>
      <c r="O20" s="31" t="s">
        <v>75</v>
      </c>
      <c r="P20" s="31" t="s">
        <v>75</v>
      </c>
      <c r="Q20" s="32" t="s">
        <v>75</v>
      </c>
      <c r="R20" s="45" t="s">
        <v>81</v>
      </c>
      <c r="S20" s="43" t="s">
        <v>73</v>
      </c>
      <c r="T20" s="44" t="s">
        <v>82</v>
      </c>
      <c r="U20" s="31">
        <v>19492013915.889999</v>
      </c>
      <c r="V20" s="31" t="s">
        <v>75</v>
      </c>
      <c r="W20" s="31">
        <v>19492013915.889999</v>
      </c>
      <c r="X20" s="31" t="s">
        <v>75</v>
      </c>
      <c r="Y20" s="31">
        <v>19492013915.889999</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23477597100</v>
      </c>
      <c r="E21" s="31" t="s">
        <v>75</v>
      </c>
      <c r="F21" s="31">
        <v>23477597100</v>
      </c>
      <c r="G21" s="31" t="s">
        <v>75</v>
      </c>
      <c r="H21" s="31">
        <v>23477597100</v>
      </c>
      <c r="I21" s="31" t="s">
        <v>75</v>
      </c>
      <c r="J21" s="31" t="s">
        <v>75</v>
      </c>
      <c r="K21" s="31" t="s">
        <v>75</v>
      </c>
      <c r="L21" s="31" t="s">
        <v>75</v>
      </c>
      <c r="M21" s="31" t="s">
        <v>75</v>
      </c>
      <c r="N21" s="31" t="s">
        <v>75</v>
      </c>
      <c r="O21" s="31" t="s">
        <v>75</v>
      </c>
      <c r="P21" s="31" t="s">
        <v>75</v>
      </c>
      <c r="Q21" s="32" t="s">
        <v>75</v>
      </c>
      <c r="R21" s="45" t="s">
        <v>83</v>
      </c>
      <c r="S21" s="43" t="s">
        <v>73</v>
      </c>
      <c r="T21" s="44" t="s">
        <v>84</v>
      </c>
      <c r="U21" s="31">
        <v>19492013915.889999</v>
      </c>
      <c r="V21" s="31" t="s">
        <v>75</v>
      </c>
      <c r="W21" s="31">
        <v>19492013915.889999</v>
      </c>
      <c r="X21" s="31" t="s">
        <v>75</v>
      </c>
      <c r="Y21" s="31">
        <v>19492013915.889999</v>
      </c>
      <c r="Z21" s="31" t="s">
        <v>75</v>
      </c>
      <c r="AA21" s="31" t="s">
        <v>75</v>
      </c>
      <c r="AB21" s="31" t="s">
        <v>75</v>
      </c>
      <c r="AC21" s="31" t="s">
        <v>75</v>
      </c>
      <c r="AD21" s="31" t="s">
        <v>75</v>
      </c>
      <c r="AE21" s="31" t="s">
        <v>75</v>
      </c>
      <c r="AF21" s="34" t="s">
        <v>75</v>
      </c>
      <c r="AG21" s="31" t="s">
        <v>75</v>
      </c>
      <c r="AH21" s="32" t="s">
        <v>75</v>
      </c>
      <c r="AI21" s="8"/>
    </row>
    <row r="22" spans="1:35" ht="34.5" x14ac:dyDescent="0.25">
      <c r="A22" s="42" t="s">
        <v>85</v>
      </c>
      <c r="B22" s="43" t="s">
        <v>73</v>
      </c>
      <c r="C22" s="44" t="s">
        <v>86</v>
      </c>
      <c r="D22" s="31">
        <v>19139110800</v>
      </c>
      <c r="E22" s="31" t="s">
        <v>75</v>
      </c>
      <c r="F22" s="31">
        <v>19139110800</v>
      </c>
      <c r="G22" s="31" t="s">
        <v>75</v>
      </c>
      <c r="H22" s="31">
        <v>19139110800</v>
      </c>
      <c r="I22" s="31" t="s">
        <v>75</v>
      </c>
      <c r="J22" s="31" t="s">
        <v>75</v>
      </c>
      <c r="K22" s="31" t="s">
        <v>75</v>
      </c>
      <c r="L22" s="31" t="s">
        <v>75</v>
      </c>
      <c r="M22" s="31" t="s">
        <v>75</v>
      </c>
      <c r="N22" s="31" t="s">
        <v>75</v>
      </c>
      <c r="O22" s="31" t="s">
        <v>75</v>
      </c>
      <c r="P22" s="31" t="s">
        <v>75</v>
      </c>
      <c r="Q22" s="32" t="s">
        <v>75</v>
      </c>
      <c r="R22" s="45" t="s">
        <v>85</v>
      </c>
      <c r="S22" s="43" t="s">
        <v>73</v>
      </c>
      <c r="T22" s="44" t="s">
        <v>86</v>
      </c>
      <c r="U22" s="31">
        <v>11078854984.52</v>
      </c>
      <c r="V22" s="31" t="s">
        <v>75</v>
      </c>
      <c r="W22" s="31">
        <v>11078854984.52</v>
      </c>
      <c r="X22" s="31" t="s">
        <v>75</v>
      </c>
      <c r="Y22" s="31">
        <v>11078854984.52</v>
      </c>
      <c r="Z22" s="31" t="s">
        <v>75</v>
      </c>
      <c r="AA22" s="31" t="s">
        <v>75</v>
      </c>
      <c r="AB22" s="31" t="s">
        <v>75</v>
      </c>
      <c r="AC22" s="31" t="s">
        <v>75</v>
      </c>
      <c r="AD22" s="31" t="s">
        <v>75</v>
      </c>
      <c r="AE22" s="31" t="s">
        <v>75</v>
      </c>
      <c r="AF22" s="34" t="s">
        <v>75</v>
      </c>
      <c r="AG22" s="31" t="s">
        <v>75</v>
      </c>
      <c r="AH22" s="32" t="s">
        <v>75</v>
      </c>
      <c r="AI22" s="8"/>
    </row>
    <row r="23" spans="1:35" ht="34.5" x14ac:dyDescent="0.25">
      <c r="A23" s="42" t="s">
        <v>87</v>
      </c>
      <c r="B23" s="43" t="s">
        <v>73</v>
      </c>
      <c r="C23" s="44" t="s">
        <v>88</v>
      </c>
      <c r="D23" s="31">
        <v>4338486300</v>
      </c>
      <c r="E23" s="31" t="s">
        <v>75</v>
      </c>
      <c r="F23" s="31">
        <v>4338486300</v>
      </c>
      <c r="G23" s="31" t="s">
        <v>75</v>
      </c>
      <c r="H23" s="31">
        <v>4338486300</v>
      </c>
      <c r="I23" s="31" t="s">
        <v>75</v>
      </c>
      <c r="J23" s="31" t="s">
        <v>75</v>
      </c>
      <c r="K23" s="31" t="s">
        <v>75</v>
      </c>
      <c r="L23" s="31" t="s">
        <v>75</v>
      </c>
      <c r="M23" s="31" t="s">
        <v>75</v>
      </c>
      <c r="N23" s="31" t="s">
        <v>75</v>
      </c>
      <c r="O23" s="31" t="s">
        <v>75</v>
      </c>
      <c r="P23" s="31" t="s">
        <v>75</v>
      </c>
      <c r="Q23" s="32" t="s">
        <v>75</v>
      </c>
      <c r="R23" s="45" t="s">
        <v>87</v>
      </c>
      <c r="S23" s="43" t="s">
        <v>73</v>
      </c>
      <c r="T23" s="44" t="s">
        <v>88</v>
      </c>
      <c r="U23" s="31">
        <v>8413158931.3699999</v>
      </c>
      <c r="V23" s="31" t="s">
        <v>75</v>
      </c>
      <c r="W23" s="31">
        <v>8413158931.3699999</v>
      </c>
      <c r="X23" s="31" t="s">
        <v>75</v>
      </c>
      <c r="Y23" s="31">
        <v>8413158931.3699999</v>
      </c>
      <c r="Z23" s="31" t="s">
        <v>75</v>
      </c>
      <c r="AA23" s="31" t="s">
        <v>75</v>
      </c>
      <c r="AB23" s="31" t="s">
        <v>75</v>
      </c>
      <c r="AC23" s="31" t="s">
        <v>75</v>
      </c>
      <c r="AD23" s="31" t="s">
        <v>75</v>
      </c>
      <c r="AE23" s="31" t="s">
        <v>75</v>
      </c>
      <c r="AF23" s="34" t="s">
        <v>75</v>
      </c>
      <c r="AG23" s="31" t="s">
        <v>75</v>
      </c>
      <c r="AH23" s="32" t="s">
        <v>75</v>
      </c>
      <c r="AI23" s="8"/>
    </row>
    <row r="24" spans="1:35" x14ac:dyDescent="0.25">
      <c r="A24" s="42" t="s">
        <v>89</v>
      </c>
      <c r="B24" s="43" t="s">
        <v>73</v>
      </c>
      <c r="C24" s="44" t="s">
        <v>90</v>
      </c>
      <c r="D24" s="31">
        <v>41253192562.300003</v>
      </c>
      <c r="E24" s="31" t="s">
        <v>75</v>
      </c>
      <c r="F24" s="31">
        <v>41253192562.300003</v>
      </c>
      <c r="G24" s="31" t="s">
        <v>75</v>
      </c>
      <c r="H24" s="31">
        <v>28869370170.330002</v>
      </c>
      <c r="I24" s="31" t="s">
        <v>75</v>
      </c>
      <c r="J24" s="31" t="s">
        <v>75</v>
      </c>
      <c r="K24" s="31">
        <v>6478876246.7700005</v>
      </c>
      <c r="L24" s="31" t="s">
        <v>75</v>
      </c>
      <c r="M24" s="31" t="s">
        <v>75</v>
      </c>
      <c r="N24" s="31">
        <v>4417466277.1199999</v>
      </c>
      <c r="O24" s="31">
        <v>1236661023.6099999</v>
      </c>
      <c r="P24" s="31">
        <v>250818844.47</v>
      </c>
      <c r="Q24" s="32" t="s">
        <v>75</v>
      </c>
      <c r="R24" s="45" t="s">
        <v>89</v>
      </c>
      <c r="S24" s="43" t="s">
        <v>73</v>
      </c>
      <c r="T24" s="44" t="s">
        <v>90</v>
      </c>
      <c r="U24" s="31">
        <v>18813971344.860001</v>
      </c>
      <c r="V24" s="31" t="s">
        <v>75</v>
      </c>
      <c r="W24" s="31">
        <v>18813971344.860001</v>
      </c>
      <c r="X24" s="31" t="s">
        <v>75</v>
      </c>
      <c r="Y24" s="31">
        <v>13176358943.459999</v>
      </c>
      <c r="Z24" s="31" t="s">
        <v>75</v>
      </c>
      <c r="AA24" s="31" t="s">
        <v>75</v>
      </c>
      <c r="AB24" s="31">
        <v>2879821593.71</v>
      </c>
      <c r="AC24" s="31" t="s">
        <v>75</v>
      </c>
      <c r="AD24" s="31" t="s">
        <v>75</v>
      </c>
      <c r="AE24" s="31">
        <v>2063279998.0799999</v>
      </c>
      <c r="AF24" s="34">
        <v>574097295.76999998</v>
      </c>
      <c r="AG24" s="31">
        <v>120413513.84</v>
      </c>
      <c r="AH24" s="32" t="s">
        <v>75</v>
      </c>
      <c r="AI24" s="8"/>
    </row>
    <row r="25" spans="1:35" ht="57" x14ac:dyDescent="0.25">
      <c r="A25" s="42" t="s">
        <v>91</v>
      </c>
      <c r="B25" s="43" t="s">
        <v>73</v>
      </c>
      <c r="C25" s="44" t="s">
        <v>92</v>
      </c>
      <c r="D25" s="31">
        <v>40351263511.169998</v>
      </c>
      <c r="E25" s="31" t="s">
        <v>75</v>
      </c>
      <c r="F25" s="31">
        <v>40351263511.169998</v>
      </c>
      <c r="G25" s="31" t="s">
        <v>75</v>
      </c>
      <c r="H25" s="31">
        <v>28443802770.330002</v>
      </c>
      <c r="I25" s="31" t="s">
        <v>75</v>
      </c>
      <c r="J25" s="31" t="s">
        <v>75</v>
      </c>
      <c r="K25" s="31">
        <v>6248370379.9499998</v>
      </c>
      <c r="L25" s="31" t="s">
        <v>75</v>
      </c>
      <c r="M25" s="31" t="s">
        <v>75</v>
      </c>
      <c r="N25" s="31">
        <v>4233506317.6700001</v>
      </c>
      <c r="O25" s="31">
        <v>1179648578.97</v>
      </c>
      <c r="P25" s="31">
        <v>245935464.25</v>
      </c>
      <c r="Q25" s="32" t="s">
        <v>75</v>
      </c>
      <c r="R25" s="45" t="s">
        <v>91</v>
      </c>
      <c r="S25" s="43" t="s">
        <v>73</v>
      </c>
      <c r="T25" s="44" t="s">
        <v>92</v>
      </c>
      <c r="U25" s="31">
        <v>17408502440.360001</v>
      </c>
      <c r="V25" s="31" t="s">
        <v>75</v>
      </c>
      <c r="W25" s="31">
        <v>17408502440.360001</v>
      </c>
      <c r="X25" s="31" t="s">
        <v>75</v>
      </c>
      <c r="Y25" s="31">
        <v>12180621336.41</v>
      </c>
      <c r="Z25" s="31" t="s">
        <v>75</v>
      </c>
      <c r="AA25" s="31" t="s">
        <v>75</v>
      </c>
      <c r="AB25" s="31">
        <v>2628669782.5500002</v>
      </c>
      <c r="AC25" s="31" t="s">
        <v>75</v>
      </c>
      <c r="AD25" s="31" t="s">
        <v>75</v>
      </c>
      <c r="AE25" s="31">
        <v>1942206844.5</v>
      </c>
      <c r="AF25" s="34">
        <v>544093665.82000005</v>
      </c>
      <c r="AG25" s="31">
        <v>112910811.08</v>
      </c>
      <c r="AH25" s="32" t="s">
        <v>75</v>
      </c>
      <c r="AI25" s="8"/>
    </row>
    <row r="26" spans="1:35" ht="90.75" x14ac:dyDescent="0.25">
      <c r="A26" s="42" t="s">
        <v>93</v>
      </c>
      <c r="B26" s="43" t="s">
        <v>73</v>
      </c>
      <c r="C26" s="44" t="s">
        <v>94</v>
      </c>
      <c r="D26" s="31">
        <v>537633375.63</v>
      </c>
      <c r="E26" s="31" t="s">
        <v>75</v>
      </c>
      <c r="F26" s="31">
        <v>537633375.63</v>
      </c>
      <c r="G26" s="31" t="s">
        <v>75</v>
      </c>
      <c r="H26" s="31">
        <v>420188800</v>
      </c>
      <c r="I26" s="31" t="s">
        <v>75</v>
      </c>
      <c r="J26" s="31" t="s">
        <v>75</v>
      </c>
      <c r="K26" s="31">
        <v>58535536</v>
      </c>
      <c r="L26" s="31" t="s">
        <v>75</v>
      </c>
      <c r="M26" s="31" t="s">
        <v>75</v>
      </c>
      <c r="N26" s="31">
        <v>39060888.109999999</v>
      </c>
      <c r="O26" s="31">
        <v>19210639.199999999</v>
      </c>
      <c r="P26" s="31">
        <v>637512.31999999995</v>
      </c>
      <c r="Q26" s="32" t="s">
        <v>75</v>
      </c>
      <c r="R26" s="45" t="s">
        <v>93</v>
      </c>
      <c r="S26" s="43" t="s">
        <v>73</v>
      </c>
      <c r="T26" s="44" t="s">
        <v>94</v>
      </c>
      <c r="U26" s="31">
        <v>112570656.73999999</v>
      </c>
      <c r="V26" s="31" t="s">
        <v>75</v>
      </c>
      <c r="W26" s="31">
        <v>112570656.73999999</v>
      </c>
      <c r="X26" s="31" t="s">
        <v>75</v>
      </c>
      <c r="Y26" s="31">
        <v>77893776.060000002</v>
      </c>
      <c r="Z26" s="31" t="s">
        <v>75</v>
      </c>
      <c r="AA26" s="31" t="s">
        <v>75</v>
      </c>
      <c r="AB26" s="31">
        <v>13842866.16</v>
      </c>
      <c r="AC26" s="31" t="s">
        <v>75</v>
      </c>
      <c r="AD26" s="31" t="s">
        <v>75</v>
      </c>
      <c r="AE26" s="31">
        <v>15361589.32</v>
      </c>
      <c r="AF26" s="34">
        <v>5061130.53</v>
      </c>
      <c r="AG26" s="31">
        <v>411294.67</v>
      </c>
      <c r="AH26" s="32" t="s">
        <v>75</v>
      </c>
      <c r="AI26" s="8"/>
    </row>
    <row r="27" spans="1:35" ht="34.5" x14ac:dyDescent="0.25">
      <c r="A27" s="42" t="s">
        <v>95</v>
      </c>
      <c r="B27" s="43" t="s">
        <v>73</v>
      </c>
      <c r="C27" s="44" t="s">
        <v>96</v>
      </c>
      <c r="D27" s="31">
        <v>73779231.069999993</v>
      </c>
      <c r="E27" s="31" t="s">
        <v>75</v>
      </c>
      <c r="F27" s="31">
        <v>73779231.069999993</v>
      </c>
      <c r="G27" s="31" t="s">
        <v>75</v>
      </c>
      <c r="H27" s="31">
        <v>5378600</v>
      </c>
      <c r="I27" s="31" t="s">
        <v>75</v>
      </c>
      <c r="J27" s="31" t="s">
        <v>75</v>
      </c>
      <c r="K27" s="31">
        <v>463571.45</v>
      </c>
      <c r="L27" s="31" t="s">
        <v>75</v>
      </c>
      <c r="M27" s="31" t="s">
        <v>75</v>
      </c>
      <c r="N27" s="31">
        <v>47396403.399999999</v>
      </c>
      <c r="O27" s="31">
        <v>19758576.440000001</v>
      </c>
      <c r="P27" s="31">
        <v>782079.78</v>
      </c>
      <c r="Q27" s="32" t="s">
        <v>75</v>
      </c>
      <c r="R27" s="45" t="s">
        <v>95</v>
      </c>
      <c r="S27" s="43" t="s">
        <v>73</v>
      </c>
      <c r="T27" s="44" t="s">
        <v>96</v>
      </c>
      <c r="U27" s="31">
        <v>290995480.83999997</v>
      </c>
      <c r="V27" s="31" t="s">
        <v>75</v>
      </c>
      <c r="W27" s="31">
        <v>290995480.83999997</v>
      </c>
      <c r="X27" s="31" t="s">
        <v>75</v>
      </c>
      <c r="Y27" s="31">
        <v>204080718.28999999</v>
      </c>
      <c r="Z27" s="31" t="s">
        <v>75</v>
      </c>
      <c r="AA27" s="31" t="s">
        <v>75</v>
      </c>
      <c r="AB27" s="31">
        <v>45653047.68</v>
      </c>
      <c r="AC27" s="31" t="s">
        <v>75</v>
      </c>
      <c r="AD27" s="31" t="s">
        <v>75</v>
      </c>
      <c r="AE27" s="31">
        <v>30114309.989999998</v>
      </c>
      <c r="AF27" s="34">
        <v>9994598.1099999994</v>
      </c>
      <c r="AG27" s="31">
        <v>1152806.77</v>
      </c>
      <c r="AH27" s="32" t="s">
        <v>75</v>
      </c>
      <c r="AI27" s="8"/>
    </row>
    <row r="28" spans="1:35" ht="68.25" x14ac:dyDescent="0.25">
      <c r="A28" s="42" t="s">
        <v>97</v>
      </c>
      <c r="B28" s="43" t="s">
        <v>73</v>
      </c>
      <c r="C28" s="44" t="s">
        <v>98</v>
      </c>
      <c r="D28" s="31">
        <v>19121659.199999999</v>
      </c>
      <c r="E28" s="31" t="s">
        <v>75</v>
      </c>
      <c r="F28" s="31">
        <v>19121659.199999999</v>
      </c>
      <c r="G28" s="31" t="s">
        <v>75</v>
      </c>
      <c r="H28" s="31" t="s">
        <v>75</v>
      </c>
      <c r="I28" s="31" t="s">
        <v>75</v>
      </c>
      <c r="J28" s="31" t="s">
        <v>75</v>
      </c>
      <c r="K28" s="31" t="s">
        <v>75</v>
      </c>
      <c r="L28" s="31" t="s">
        <v>75</v>
      </c>
      <c r="M28" s="31" t="s">
        <v>75</v>
      </c>
      <c r="N28" s="31">
        <v>19121659.199999999</v>
      </c>
      <c r="O28" s="31" t="s">
        <v>75</v>
      </c>
      <c r="P28" s="31" t="s">
        <v>75</v>
      </c>
      <c r="Q28" s="32" t="s">
        <v>75</v>
      </c>
      <c r="R28" s="45" t="s">
        <v>97</v>
      </c>
      <c r="S28" s="43" t="s">
        <v>73</v>
      </c>
      <c r="T28" s="44" t="s">
        <v>98</v>
      </c>
      <c r="U28" s="31">
        <v>129366440.79000001</v>
      </c>
      <c r="V28" s="31" t="s">
        <v>75</v>
      </c>
      <c r="W28" s="31">
        <v>129366440.79000001</v>
      </c>
      <c r="X28" s="31" t="s">
        <v>75</v>
      </c>
      <c r="Y28" s="31">
        <v>109201525.67</v>
      </c>
      <c r="Z28" s="31" t="s">
        <v>75</v>
      </c>
      <c r="AA28" s="31" t="s">
        <v>75</v>
      </c>
      <c r="AB28" s="31">
        <v>7452244.8700000001</v>
      </c>
      <c r="AC28" s="31" t="s">
        <v>75</v>
      </c>
      <c r="AD28" s="31" t="s">
        <v>75</v>
      </c>
      <c r="AE28" s="31">
        <v>12712670.25</v>
      </c>
      <c r="AF28" s="34" t="s">
        <v>75</v>
      </c>
      <c r="AG28" s="31" t="s">
        <v>75</v>
      </c>
      <c r="AH28" s="32" t="s">
        <v>75</v>
      </c>
      <c r="AI28" s="8"/>
    </row>
    <row r="29" spans="1:35" ht="79.5" x14ac:dyDescent="0.25">
      <c r="A29" s="42" t="s">
        <v>99</v>
      </c>
      <c r="B29" s="43" t="s">
        <v>73</v>
      </c>
      <c r="C29" s="44" t="s">
        <v>100</v>
      </c>
      <c r="D29" s="31">
        <v>271394785.23000002</v>
      </c>
      <c r="E29" s="31" t="s">
        <v>75</v>
      </c>
      <c r="F29" s="31">
        <v>271394785.23000002</v>
      </c>
      <c r="G29" s="31" t="s">
        <v>75</v>
      </c>
      <c r="H29" s="31" t="s">
        <v>75</v>
      </c>
      <c r="I29" s="31" t="s">
        <v>75</v>
      </c>
      <c r="J29" s="31" t="s">
        <v>75</v>
      </c>
      <c r="K29" s="31">
        <v>171506759.37</v>
      </c>
      <c r="L29" s="31" t="s">
        <v>75</v>
      </c>
      <c r="M29" s="31" t="s">
        <v>75</v>
      </c>
      <c r="N29" s="31">
        <v>78381008.739999995</v>
      </c>
      <c r="O29" s="31">
        <v>18043229</v>
      </c>
      <c r="P29" s="31">
        <v>3463788.12</v>
      </c>
      <c r="Q29" s="32" t="s">
        <v>75</v>
      </c>
      <c r="R29" s="45" t="s">
        <v>99</v>
      </c>
      <c r="S29" s="43" t="s">
        <v>73</v>
      </c>
      <c r="T29" s="44" t="s">
        <v>100</v>
      </c>
      <c r="U29" s="31">
        <v>872530546.72000003</v>
      </c>
      <c r="V29" s="31" t="s">
        <v>75</v>
      </c>
      <c r="W29" s="31">
        <v>872530546.72000003</v>
      </c>
      <c r="X29" s="31" t="s">
        <v>75</v>
      </c>
      <c r="Y29" s="31">
        <v>604557455.08000004</v>
      </c>
      <c r="Z29" s="31" t="s">
        <v>75</v>
      </c>
      <c r="AA29" s="31" t="s">
        <v>75</v>
      </c>
      <c r="AB29" s="31">
        <v>184202004.99000001</v>
      </c>
      <c r="AC29" s="31" t="s">
        <v>75</v>
      </c>
      <c r="AD29" s="31" t="s">
        <v>75</v>
      </c>
      <c r="AE29" s="31">
        <v>62884584.020000003</v>
      </c>
      <c r="AF29" s="34">
        <v>14947901.310000001</v>
      </c>
      <c r="AG29" s="31">
        <v>5938601.3200000003</v>
      </c>
      <c r="AH29" s="32" t="s">
        <v>75</v>
      </c>
      <c r="AI29" s="8"/>
    </row>
    <row r="30" spans="1:35" ht="79.5" x14ac:dyDescent="0.25">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5779.41</v>
      </c>
      <c r="V30" s="31" t="s">
        <v>75</v>
      </c>
      <c r="W30" s="31">
        <v>5779.41</v>
      </c>
      <c r="X30" s="31" t="s">
        <v>75</v>
      </c>
      <c r="Y30" s="31">
        <v>4131.95</v>
      </c>
      <c r="Z30" s="31" t="s">
        <v>75</v>
      </c>
      <c r="AA30" s="31" t="s">
        <v>75</v>
      </c>
      <c r="AB30" s="31">
        <v>1647.46</v>
      </c>
      <c r="AC30" s="31" t="s">
        <v>75</v>
      </c>
      <c r="AD30" s="31" t="s">
        <v>75</v>
      </c>
      <c r="AE30" s="31" t="s">
        <v>75</v>
      </c>
      <c r="AF30" s="34" t="s">
        <v>75</v>
      </c>
      <c r="AG30" s="31" t="s">
        <v>75</v>
      </c>
      <c r="AH30" s="32" t="s">
        <v>75</v>
      </c>
      <c r="AI30" s="8"/>
    </row>
    <row r="31" spans="1:35" ht="23.25" x14ac:dyDescent="0.25">
      <c r="A31" s="42" t="s">
        <v>103</v>
      </c>
      <c r="B31" s="43" t="s">
        <v>73</v>
      </c>
      <c r="C31" s="44" t="s">
        <v>104</v>
      </c>
      <c r="D31" s="31">
        <v>12663733635.27</v>
      </c>
      <c r="E31" s="31" t="s">
        <v>75</v>
      </c>
      <c r="F31" s="31">
        <v>12663733635.27</v>
      </c>
      <c r="G31" s="31" t="s">
        <v>75</v>
      </c>
      <c r="H31" s="31">
        <v>11621013000</v>
      </c>
      <c r="I31" s="31" t="s">
        <v>75</v>
      </c>
      <c r="J31" s="31" t="s">
        <v>75</v>
      </c>
      <c r="K31" s="31">
        <v>90805443.739999995</v>
      </c>
      <c r="L31" s="31" t="s">
        <v>75</v>
      </c>
      <c r="M31" s="31" t="s">
        <v>75</v>
      </c>
      <c r="N31" s="31">
        <v>272720316.38999999</v>
      </c>
      <c r="O31" s="31">
        <v>208208386.88</v>
      </c>
      <c r="P31" s="31">
        <v>470986488.25999999</v>
      </c>
      <c r="Q31" s="32" t="s">
        <v>75</v>
      </c>
      <c r="R31" s="45" t="s">
        <v>103</v>
      </c>
      <c r="S31" s="43" t="s">
        <v>73</v>
      </c>
      <c r="T31" s="44" t="s">
        <v>104</v>
      </c>
      <c r="U31" s="31">
        <v>6791741632.1899996</v>
      </c>
      <c r="V31" s="31" t="s">
        <v>75</v>
      </c>
      <c r="W31" s="31">
        <v>6791741632.1899996</v>
      </c>
      <c r="X31" s="31" t="s">
        <v>75</v>
      </c>
      <c r="Y31" s="31">
        <v>6208928026.6899996</v>
      </c>
      <c r="Z31" s="31" t="s">
        <v>75</v>
      </c>
      <c r="AA31" s="31" t="s">
        <v>75</v>
      </c>
      <c r="AB31" s="31">
        <v>49391510.299999997</v>
      </c>
      <c r="AC31" s="31" t="s">
        <v>75</v>
      </c>
      <c r="AD31" s="31" t="s">
        <v>75</v>
      </c>
      <c r="AE31" s="31">
        <v>155199377.84999999</v>
      </c>
      <c r="AF31" s="34">
        <v>115599135.86</v>
      </c>
      <c r="AG31" s="31">
        <v>262623581.49000001</v>
      </c>
      <c r="AH31" s="32" t="s">
        <v>75</v>
      </c>
      <c r="AI31" s="8"/>
    </row>
    <row r="32" spans="1:35" ht="23.25" x14ac:dyDescent="0.25">
      <c r="A32" s="42" t="s">
        <v>105</v>
      </c>
      <c r="B32" s="43" t="s">
        <v>73</v>
      </c>
      <c r="C32" s="44" t="s">
        <v>106</v>
      </c>
      <c r="D32" s="31">
        <v>12663733635.27</v>
      </c>
      <c r="E32" s="31" t="s">
        <v>75</v>
      </c>
      <c r="F32" s="31">
        <v>12663733635.27</v>
      </c>
      <c r="G32" s="31" t="s">
        <v>75</v>
      </c>
      <c r="H32" s="31">
        <v>11621013000</v>
      </c>
      <c r="I32" s="31" t="s">
        <v>75</v>
      </c>
      <c r="J32" s="31" t="s">
        <v>75</v>
      </c>
      <c r="K32" s="31">
        <v>90805443.739999995</v>
      </c>
      <c r="L32" s="31" t="s">
        <v>75</v>
      </c>
      <c r="M32" s="31" t="s">
        <v>75</v>
      </c>
      <c r="N32" s="31">
        <v>272720316.38999999</v>
      </c>
      <c r="O32" s="31">
        <v>208208386.88</v>
      </c>
      <c r="P32" s="31">
        <v>470986488.25999999</v>
      </c>
      <c r="Q32" s="32" t="s">
        <v>75</v>
      </c>
      <c r="R32" s="45" t="s">
        <v>105</v>
      </c>
      <c r="S32" s="43" t="s">
        <v>73</v>
      </c>
      <c r="T32" s="44" t="s">
        <v>106</v>
      </c>
      <c r="U32" s="31">
        <v>6791741632.1899996</v>
      </c>
      <c r="V32" s="31" t="s">
        <v>75</v>
      </c>
      <c r="W32" s="31">
        <v>6791741632.1899996</v>
      </c>
      <c r="X32" s="31" t="s">
        <v>75</v>
      </c>
      <c r="Y32" s="31">
        <v>6208928026.6899996</v>
      </c>
      <c r="Z32" s="31" t="s">
        <v>75</v>
      </c>
      <c r="AA32" s="31" t="s">
        <v>75</v>
      </c>
      <c r="AB32" s="31">
        <v>49391510.299999997</v>
      </c>
      <c r="AC32" s="31" t="s">
        <v>75</v>
      </c>
      <c r="AD32" s="31" t="s">
        <v>75</v>
      </c>
      <c r="AE32" s="31">
        <v>155199377.84999999</v>
      </c>
      <c r="AF32" s="34">
        <v>115599135.86</v>
      </c>
      <c r="AG32" s="31">
        <v>262623581.49000001</v>
      </c>
      <c r="AH32" s="32" t="s">
        <v>75</v>
      </c>
      <c r="AI32" s="8"/>
    </row>
    <row r="33" spans="1:35" ht="23.25" x14ac:dyDescent="0.25">
      <c r="A33" s="42" t="s">
        <v>107</v>
      </c>
      <c r="B33" s="43" t="s">
        <v>73</v>
      </c>
      <c r="C33" s="44" t="s">
        <v>108</v>
      </c>
      <c r="D33" s="31">
        <v>623520000</v>
      </c>
      <c r="E33" s="31" t="s">
        <v>75</v>
      </c>
      <c r="F33" s="31">
        <v>623520000</v>
      </c>
      <c r="G33" s="31" t="s">
        <v>75</v>
      </c>
      <c r="H33" s="31">
        <v>623520000</v>
      </c>
      <c r="I33" s="31" t="s">
        <v>75</v>
      </c>
      <c r="J33" s="31" t="s">
        <v>75</v>
      </c>
      <c r="K33" s="31" t="s">
        <v>75</v>
      </c>
      <c r="L33" s="31" t="s">
        <v>75</v>
      </c>
      <c r="M33" s="31" t="s">
        <v>75</v>
      </c>
      <c r="N33" s="31" t="s">
        <v>75</v>
      </c>
      <c r="O33" s="31" t="s">
        <v>75</v>
      </c>
      <c r="P33" s="31" t="s">
        <v>75</v>
      </c>
      <c r="Q33" s="32" t="s">
        <v>75</v>
      </c>
      <c r="R33" s="45" t="s">
        <v>107</v>
      </c>
      <c r="S33" s="43" t="s">
        <v>73</v>
      </c>
      <c r="T33" s="44" t="s">
        <v>108</v>
      </c>
      <c r="U33" s="31">
        <v>208162115.99000001</v>
      </c>
      <c r="V33" s="31" t="s">
        <v>75</v>
      </c>
      <c r="W33" s="31">
        <v>208162115.99000001</v>
      </c>
      <c r="X33" s="31" t="s">
        <v>75</v>
      </c>
      <c r="Y33" s="31">
        <v>208162115.99000001</v>
      </c>
      <c r="Z33" s="31" t="s">
        <v>75</v>
      </c>
      <c r="AA33" s="31" t="s">
        <v>75</v>
      </c>
      <c r="AB33" s="31" t="s">
        <v>75</v>
      </c>
      <c r="AC33" s="31" t="s">
        <v>75</v>
      </c>
      <c r="AD33" s="31" t="s">
        <v>75</v>
      </c>
      <c r="AE33" s="31" t="s">
        <v>75</v>
      </c>
      <c r="AF33" s="34" t="s">
        <v>75</v>
      </c>
      <c r="AG33" s="31" t="s">
        <v>75</v>
      </c>
      <c r="AH33" s="32" t="s">
        <v>75</v>
      </c>
      <c r="AI33" s="8"/>
    </row>
    <row r="34" spans="1:35" ht="23.2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268918.93</v>
      </c>
      <c r="V34" s="31" t="s">
        <v>75</v>
      </c>
      <c r="W34" s="31">
        <v>268918.93</v>
      </c>
      <c r="X34" s="31" t="s">
        <v>75</v>
      </c>
      <c r="Y34" s="31">
        <v>268918.93</v>
      </c>
      <c r="Z34" s="31" t="s">
        <v>75</v>
      </c>
      <c r="AA34" s="31" t="s">
        <v>75</v>
      </c>
      <c r="AB34" s="31" t="s">
        <v>75</v>
      </c>
      <c r="AC34" s="31" t="s">
        <v>75</v>
      </c>
      <c r="AD34" s="31" t="s">
        <v>75</v>
      </c>
      <c r="AE34" s="31" t="s">
        <v>75</v>
      </c>
      <c r="AF34" s="34" t="s">
        <v>75</v>
      </c>
      <c r="AG34" s="31" t="s">
        <v>75</v>
      </c>
      <c r="AH34" s="32" t="s">
        <v>75</v>
      </c>
      <c r="AI34" s="8"/>
    </row>
    <row r="35" spans="1:35" ht="147" x14ac:dyDescent="0.25">
      <c r="A35" s="42" t="s">
        <v>111</v>
      </c>
      <c r="B35" s="43" t="s">
        <v>73</v>
      </c>
      <c r="C35" s="44" t="s">
        <v>112</v>
      </c>
      <c r="D35" s="31">
        <v>1687568300</v>
      </c>
      <c r="E35" s="31" t="s">
        <v>75</v>
      </c>
      <c r="F35" s="31">
        <v>1687568300</v>
      </c>
      <c r="G35" s="31" t="s">
        <v>75</v>
      </c>
      <c r="H35" s="31">
        <v>1687568300</v>
      </c>
      <c r="I35" s="31" t="s">
        <v>75</v>
      </c>
      <c r="J35" s="31" t="s">
        <v>75</v>
      </c>
      <c r="K35" s="31" t="s">
        <v>75</v>
      </c>
      <c r="L35" s="31" t="s">
        <v>75</v>
      </c>
      <c r="M35" s="31" t="s">
        <v>75</v>
      </c>
      <c r="N35" s="31" t="s">
        <v>75</v>
      </c>
      <c r="O35" s="31" t="s">
        <v>75</v>
      </c>
      <c r="P35" s="31" t="s">
        <v>75</v>
      </c>
      <c r="Q35" s="32" t="s">
        <v>75</v>
      </c>
      <c r="R35" s="45" t="s">
        <v>111</v>
      </c>
      <c r="S35" s="43" t="s">
        <v>73</v>
      </c>
      <c r="T35" s="44" t="s">
        <v>112</v>
      </c>
      <c r="U35" s="31">
        <v>841457059.29999995</v>
      </c>
      <c r="V35" s="31" t="s">
        <v>75</v>
      </c>
      <c r="W35" s="31">
        <v>841457059.29999995</v>
      </c>
      <c r="X35" s="31" t="s">
        <v>75</v>
      </c>
      <c r="Y35" s="31">
        <v>841457059.29999995</v>
      </c>
      <c r="Z35" s="31" t="s">
        <v>75</v>
      </c>
      <c r="AA35" s="31" t="s">
        <v>75</v>
      </c>
      <c r="AB35" s="31" t="s">
        <v>75</v>
      </c>
      <c r="AC35" s="31" t="s">
        <v>75</v>
      </c>
      <c r="AD35" s="31" t="s">
        <v>75</v>
      </c>
      <c r="AE35" s="31" t="s">
        <v>75</v>
      </c>
      <c r="AF35" s="34" t="s">
        <v>75</v>
      </c>
      <c r="AG35" s="31" t="s">
        <v>75</v>
      </c>
      <c r="AH35" s="32" t="s">
        <v>75</v>
      </c>
      <c r="AI35" s="8"/>
    </row>
    <row r="36" spans="1:35" ht="158.25" x14ac:dyDescent="0.25">
      <c r="A36" s="42" t="s">
        <v>113</v>
      </c>
      <c r="B36" s="43" t="s">
        <v>73</v>
      </c>
      <c r="C36" s="44" t="s">
        <v>114</v>
      </c>
      <c r="D36" s="31">
        <v>957540800</v>
      </c>
      <c r="E36" s="31" t="s">
        <v>75</v>
      </c>
      <c r="F36" s="31">
        <v>957540800</v>
      </c>
      <c r="G36" s="31" t="s">
        <v>75</v>
      </c>
      <c r="H36" s="31">
        <v>957540800</v>
      </c>
      <c r="I36" s="31" t="s">
        <v>75</v>
      </c>
      <c r="J36" s="31" t="s">
        <v>75</v>
      </c>
      <c r="K36" s="31" t="s">
        <v>75</v>
      </c>
      <c r="L36" s="31" t="s">
        <v>75</v>
      </c>
      <c r="M36" s="31" t="s">
        <v>75</v>
      </c>
      <c r="N36" s="31" t="s">
        <v>75</v>
      </c>
      <c r="O36" s="31" t="s">
        <v>75</v>
      </c>
      <c r="P36" s="31" t="s">
        <v>75</v>
      </c>
      <c r="Q36" s="32" t="s">
        <v>75</v>
      </c>
      <c r="R36" s="45" t="s">
        <v>113</v>
      </c>
      <c r="S36" s="43" t="s">
        <v>73</v>
      </c>
      <c r="T36" s="44" t="s">
        <v>114</v>
      </c>
      <c r="U36" s="31">
        <v>489055524.44999999</v>
      </c>
      <c r="V36" s="31" t="s">
        <v>75</v>
      </c>
      <c r="W36" s="31">
        <v>489055524.44999999</v>
      </c>
      <c r="X36" s="31" t="s">
        <v>75</v>
      </c>
      <c r="Y36" s="31">
        <v>489055524.44999999</v>
      </c>
      <c r="Z36" s="31" t="s">
        <v>75</v>
      </c>
      <c r="AA36" s="31" t="s">
        <v>75</v>
      </c>
      <c r="AB36" s="31" t="s">
        <v>75</v>
      </c>
      <c r="AC36" s="31" t="s">
        <v>75</v>
      </c>
      <c r="AD36" s="31" t="s">
        <v>75</v>
      </c>
      <c r="AE36" s="31" t="s">
        <v>75</v>
      </c>
      <c r="AF36" s="34" t="s">
        <v>75</v>
      </c>
      <c r="AG36" s="31" t="s">
        <v>75</v>
      </c>
      <c r="AH36" s="32" t="s">
        <v>75</v>
      </c>
      <c r="AI36" s="8"/>
    </row>
    <row r="37" spans="1:35" ht="203.25" x14ac:dyDescent="0.25">
      <c r="A37" s="42" t="s">
        <v>115</v>
      </c>
      <c r="B37" s="43" t="s">
        <v>73</v>
      </c>
      <c r="C37" s="44" t="s">
        <v>116</v>
      </c>
      <c r="D37" s="31">
        <v>730027500</v>
      </c>
      <c r="E37" s="31" t="s">
        <v>75</v>
      </c>
      <c r="F37" s="31">
        <v>730027500</v>
      </c>
      <c r="G37" s="31" t="s">
        <v>75</v>
      </c>
      <c r="H37" s="31">
        <v>730027500</v>
      </c>
      <c r="I37" s="31" t="s">
        <v>75</v>
      </c>
      <c r="J37" s="31" t="s">
        <v>75</v>
      </c>
      <c r="K37" s="31" t="s">
        <v>75</v>
      </c>
      <c r="L37" s="31" t="s">
        <v>75</v>
      </c>
      <c r="M37" s="31" t="s">
        <v>75</v>
      </c>
      <c r="N37" s="31" t="s">
        <v>75</v>
      </c>
      <c r="O37" s="31" t="s">
        <v>75</v>
      </c>
      <c r="P37" s="31" t="s">
        <v>75</v>
      </c>
      <c r="Q37" s="32" t="s">
        <v>75</v>
      </c>
      <c r="R37" s="45" t="s">
        <v>115</v>
      </c>
      <c r="S37" s="43" t="s">
        <v>73</v>
      </c>
      <c r="T37" s="44" t="s">
        <v>116</v>
      </c>
      <c r="U37" s="31">
        <v>352401534.85000002</v>
      </c>
      <c r="V37" s="31" t="s">
        <v>75</v>
      </c>
      <c r="W37" s="31">
        <v>352401534.85000002</v>
      </c>
      <c r="X37" s="31" t="s">
        <v>75</v>
      </c>
      <c r="Y37" s="31">
        <v>352401534.85000002</v>
      </c>
      <c r="Z37" s="31" t="s">
        <v>75</v>
      </c>
      <c r="AA37" s="31" t="s">
        <v>75</v>
      </c>
      <c r="AB37" s="31" t="s">
        <v>75</v>
      </c>
      <c r="AC37" s="31" t="s">
        <v>75</v>
      </c>
      <c r="AD37" s="31" t="s">
        <v>75</v>
      </c>
      <c r="AE37" s="31" t="s">
        <v>75</v>
      </c>
      <c r="AF37" s="34" t="s">
        <v>75</v>
      </c>
      <c r="AG37" s="31" t="s">
        <v>75</v>
      </c>
      <c r="AH37" s="32" t="s">
        <v>75</v>
      </c>
      <c r="AI37" s="8"/>
    </row>
    <row r="38" spans="1:35" ht="102" x14ac:dyDescent="0.25">
      <c r="A38" s="42" t="s">
        <v>117</v>
      </c>
      <c r="B38" s="43" t="s">
        <v>73</v>
      </c>
      <c r="C38" s="44" t="s">
        <v>118</v>
      </c>
      <c r="D38" s="31">
        <v>3337900</v>
      </c>
      <c r="E38" s="31" t="s">
        <v>75</v>
      </c>
      <c r="F38" s="31">
        <v>3337900</v>
      </c>
      <c r="G38" s="31" t="s">
        <v>75</v>
      </c>
      <c r="H38" s="31">
        <v>3337900</v>
      </c>
      <c r="I38" s="31" t="s">
        <v>75</v>
      </c>
      <c r="J38" s="31" t="s">
        <v>75</v>
      </c>
      <c r="K38" s="31" t="s">
        <v>75</v>
      </c>
      <c r="L38" s="31" t="s">
        <v>75</v>
      </c>
      <c r="M38" s="31" t="s">
        <v>75</v>
      </c>
      <c r="N38" s="31" t="s">
        <v>75</v>
      </c>
      <c r="O38" s="31" t="s">
        <v>75</v>
      </c>
      <c r="P38" s="31" t="s">
        <v>75</v>
      </c>
      <c r="Q38" s="32" t="s">
        <v>75</v>
      </c>
      <c r="R38" s="45" t="s">
        <v>117</v>
      </c>
      <c r="S38" s="43" t="s">
        <v>73</v>
      </c>
      <c r="T38" s="44" t="s">
        <v>118</v>
      </c>
      <c r="U38" s="31">
        <v>1194846.44</v>
      </c>
      <c r="V38" s="31" t="s">
        <v>75</v>
      </c>
      <c r="W38" s="31">
        <v>1194846.44</v>
      </c>
      <c r="X38" s="31" t="s">
        <v>75</v>
      </c>
      <c r="Y38" s="31">
        <v>1194846.44</v>
      </c>
      <c r="Z38" s="31" t="s">
        <v>75</v>
      </c>
      <c r="AA38" s="31" t="s">
        <v>75</v>
      </c>
      <c r="AB38" s="31" t="s">
        <v>75</v>
      </c>
      <c r="AC38" s="31" t="s">
        <v>75</v>
      </c>
      <c r="AD38" s="31" t="s">
        <v>75</v>
      </c>
      <c r="AE38" s="31" t="s">
        <v>75</v>
      </c>
      <c r="AF38" s="34" t="s">
        <v>75</v>
      </c>
      <c r="AG38" s="31" t="s">
        <v>75</v>
      </c>
      <c r="AH38" s="32" t="s">
        <v>75</v>
      </c>
      <c r="AI38" s="8"/>
    </row>
    <row r="39" spans="1:35" ht="102" x14ac:dyDescent="0.25">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-4406.84</v>
      </c>
      <c r="V39" s="31" t="s">
        <v>75</v>
      </c>
      <c r="W39" s="31">
        <v>-4406.84</v>
      </c>
      <c r="X39" s="31" t="s">
        <v>75</v>
      </c>
      <c r="Y39" s="31">
        <v>-4406.84</v>
      </c>
      <c r="Z39" s="31" t="s">
        <v>75</v>
      </c>
      <c r="AA39" s="31" t="s">
        <v>75</v>
      </c>
      <c r="AB39" s="31" t="s">
        <v>75</v>
      </c>
      <c r="AC39" s="31" t="s">
        <v>75</v>
      </c>
      <c r="AD39" s="31" t="s">
        <v>75</v>
      </c>
      <c r="AE39" s="31" t="s">
        <v>75</v>
      </c>
      <c r="AF39" s="34" t="s">
        <v>75</v>
      </c>
      <c r="AG39" s="31" t="s">
        <v>75</v>
      </c>
      <c r="AH39" s="32" t="s">
        <v>75</v>
      </c>
      <c r="AI39" s="8"/>
    </row>
    <row r="40" spans="1:35" ht="79.5" x14ac:dyDescent="0.25">
      <c r="A40" s="42" t="s">
        <v>121</v>
      </c>
      <c r="B40" s="43" t="s">
        <v>73</v>
      </c>
      <c r="C40" s="44" t="s">
        <v>122</v>
      </c>
      <c r="D40" s="31">
        <v>161400</v>
      </c>
      <c r="E40" s="31" t="s">
        <v>75</v>
      </c>
      <c r="F40" s="31">
        <v>161400</v>
      </c>
      <c r="G40" s="31" t="s">
        <v>75</v>
      </c>
      <c r="H40" s="31">
        <v>161400</v>
      </c>
      <c r="I40" s="31" t="s">
        <v>75</v>
      </c>
      <c r="J40" s="31" t="s">
        <v>75</v>
      </c>
      <c r="K40" s="31" t="s">
        <v>75</v>
      </c>
      <c r="L40" s="31" t="s">
        <v>75</v>
      </c>
      <c r="M40" s="31" t="s">
        <v>75</v>
      </c>
      <c r="N40" s="31" t="s">
        <v>75</v>
      </c>
      <c r="O40" s="31" t="s">
        <v>75</v>
      </c>
      <c r="P40" s="31" t="s">
        <v>75</v>
      </c>
      <c r="Q40" s="32" t="s">
        <v>75</v>
      </c>
      <c r="R40" s="45" t="s">
        <v>121</v>
      </c>
      <c r="S40" s="43" t="s">
        <v>73</v>
      </c>
      <c r="T40" s="44" t="s">
        <v>122</v>
      </c>
      <c r="U40" s="31">
        <v>110386.77</v>
      </c>
      <c r="V40" s="31" t="s">
        <v>75</v>
      </c>
      <c r="W40" s="31">
        <v>110386.77</v>
      </c>
      <c r="X40" s="31" t="s">
        <v>75</v>
      </c>
      <c r="Y40" s="31">
        <v>110386.77</v>
      </c>
      <c r="Z40" s="31" t="s">
        <v>75</v>
      </c>
      <c r="AA40" s="31" t="s">
        <v>75</v>
      </c>
      <c r="AB40" s="31" t="s">
        <v>75</v>
      </c>
      <c r="AC40" s="31" t="s">
        <v>75</v>
      </c>
      <c r="AD40" s="31" t="s">
        <v>75</v>
      </c>
      <c r="AE40" s="31" t="s">
        <v>75</v>
      </c>
      <c r="AF40" s="34" t="s">
        <v>75</v>
      </c>
      <c r="AG40" s="31" t="s">
        <v>75</v>
      </c>
      <c r="AH40" s="32" t="s">
        <v>75</v>
      </c>
      <c r="AI40" s="8"/>
    </row>
    <row r="41" spans="1:35" ht="79.5" x14ac:dyDescent="0.25">
      <c r="A41" s="42" t="s">
        <v>123</v>
      </c>
      <c r="B41" s="43" t="s">
        <v>73</v>
      </c>
      <c r="C41" s="44" t="s">
        <v>124</v>
      </c>
      <c r="D41" s="31">
        <v>1486700</v>
      </c>
      <c r="E41" s="31" t="s">
        <v>75</v>
      </c>
      <c r="F41" s="31">
        <v>1486700</v>
      </c>
      <c r="G41" s="31" t="s">
        <v>75</v>
      </c>
      <c r="H41" s="31">
        <v>1486700</v>
      </c>
      <c r="I41" s="31" t="s">
        <v>75</v>
      </c>
      <c r="J41" s="31" t="s">
        <v>75</v>
      </c>
      <c r="K41" s="31" t="s">
        <v>75</v>
      </c>
      <c r="L41" s="31" t="s">
        <v>75</v>
      </c>
      <c r="M41" s="31" t="s">
        <v>75</v>
      </c>
      <c r="N41" s="31" t="s">
        <v>75</v>
      </c>
      <c r="O41" s="31" t="s">
        <v>75</v>
      </c>
      <c r="P41" s="31" t="s">
        <v>75</v>
      </c>
      <c r="Q41" s="32" t="s">
        <v>75</v>
      </c>
      <c r="R41" s="45" t="s">
        <v>123</v>
      </c>
      <c r="S41" s="43" t="s">
        <v>73</v>
      </c>
      <c r="T41" s="44" t="s">
        <v>124</v>
      </c>
      <c r="U41" s="31">
        <v>614399.73</v>
      </c>
      <c r="V41" s="31" t="s">
        <v>75</v>
      </c>
      <c r="W41" s="31">
        <v>614399.73</v>
      </c>
      <c r="X41" s="31" t="s">
        <v>75</v>
      </c>
      <c r="Y41" s="31">
        <v>614399.73</v>
      </c>
      <c r="Z41" s="31" t="s">
        <v>75</v>
      </c>
      <c r="AA41" s="31" t="s">
        <v>75</v>
      </c>
      <c r="AB41" s="31" t="s">
        <v>75</v>
      </c>
      <c r="AC41" s="31" t="s">
        <v>75</v>
      </c>
      <c r="AD41" s="31" t="s">
        <v>75</v>
      </c>
      <c r="AE41" s="31" t="s">
        <v>75</v>
      </c>
      <c r="AF41" s="34" t="s">
        <v>75</v>
      </c>
      <c r="AG41" s="31" t="s">
        <v>75</v>
      </c>
      <c r="AH41" s="32" t="s">
        <v>75</v>
      </c>
      <c r="AI41" s="8"/>
    </row>
    <row r="42" spans="1:35" ht="57" x14ac:dyDescent="0.25">
      <c r="A42" s="42" t="s">
        <v>125</v>
      </c>
      <c r="B42" s="43" t="s">
        <v>73</v>
      </c>
      <c r="C42" s="44" t="s">
        <v>126</v>
      </c>
      <c r="D42" s="31">
        <v>4751529716.6899996</v>
      </c>
      <c r="E42" s="31" t="s">
        <v>75</v>
      </c>
      <c r="F42" s="31">
        <v>4751529716.6899996</v>
      </c>
      <c r="G42" s="31" t="s">
        <v>75</v>
      </c>
      <c r="H42" s="31">
        <v>4277653700</v>
      </c>
      <c r="I42" s="31" t="s">
        <v>75</v>
      </c>
      <c r="J42" s="31" t="s">
        <v>75</v>
      </c>
      <c r="K42" s="31">
        <v>41132950</v>
      </c>
      <c r="L42" s="31" t="s">
        <v>75</v>
      </c>
      <c r="M42" s="31" t="s">
        <v>75</v>
      </c>
      <c r="N42" s="31">
        <v>125736839.75</v>
      </c>
      <c r="O42" s="31">
        <v>94774393.370000005</v>
      </c>
      <c r="P42" s="31">
        <v>212231833.56999999</v>
      </c>
      <c r="Q42" s="32" t="s">
        <v>75</v>
      </c>
      <c r="R42" s="45" t="s">
        <v>125</v>
      </c>
      <c r="S42" s="43" t="s">
        <v>73</v>
      </c>
      <c r="T42" s="44" t="s">
        <v>126</v>
      </c>
      <c r="U42" s="31">
        <v>2790136761.8800001</v>
      </c>
      <c r="V42" s="31" t="s">
        <v>75</v>
      </c>
      <c r="W42" s="31">
        <v>2790136761.8800001</v>
      </c>
      <c r="X42" s="31" t="s">
        <v>75</v>
      </c>
      <c r="Y42" s="31">
        <v>2503263288.6999998</v>
      </c>
      <c r="Z42" s="31" t="s">
        <v>75</v>
      </c>
      <c r="AA42" s="31" t="s">
        <v>75</v>
      </c>
      <c r="AB42" s="31">
        <v>24311570.550000001</v>
      </c>
      <c r="AC42" s="31" t="s">
        <v>75</v>
      </c>
      <c r="AD42" s="31" t="s">
        <v>75</v>
      </c>
      <c r="AE42" s="31">
        <v>76392493.459999993</v>
      </c>
      <c r="AF42" s="34">
        <v>56900397.200000003</v>
      </c>
      <c r="AG42" s="31">
        <v>129269011.97</v>
      </c>
      <c r="AH42" s="32" t="s">
        <v>75</v>
      </c>
      <c r="AI42" s="8"/>
    </row>
    <row r="43" spans="1:35" ht="90.75" x14ac:dyDescent="0.25">
      <c r="A43" s="42" t="s">
        <v>127</v>
      </c>
      <c r="B43" s="43" t="s">
        <v>73</v>
      </c>
      <c r="C43" s="44" t="s">
        <v>128</v>
      </c>
      <c r="D43" s="31">
        <v>3253593416.6900001</v>
      </c>
      <c r="E43" s="31" t="s">
        <v>75</v>
      </c>
      <c r="F43" s="31">
        <v>3253593416.6900001</v>
      </c>
      <c r="G43" s="31" t="s">
        <v>75</v>
      </c>
      <c r="H43" s="31">
        <v>2779717400</v>
      </c>
      <c r="I43" s="31" t="s">
        <v>75</v>
      </c>
      <c r="J43" s="31" t="s">
        <v>75</v>
      </c>
      <c r="K43" s="31">
        <v>41132950</v>
      </c>
      <c r="L43" s="31" t="s">
        <v>75</v>
      </c>
      <c r="M43" s="31" t="s">
        <v>75</v>
      </c>
      <c r="N43" s="31">
        <v>125736839.75</v>
      </c>
      <c r="O43" s="31">
        <v>94774393.370000005</v>
      </c>
      <c r="P43" s="31">
        <v>212231833.56999999</v>
      </c>
      <c r="Q43" s="32" t="s">
        <v>75</v>
      </c>
      <c r="R43" s="45" t="s">
        <v>127</v>
      </c>
      <c r="S43" s="43" t="s">
        <v>73</v>
      </c>
      <c r="T43" s="44" t="s">
        <v>128</v>
      </c>
      <c r="U43" s="31">
        <v>1912489821.1500001</v>
      </c>
      <c r="V43" s="31" t="s">
        <v>75</v>
      </c>
      <c r="W43" s="31">
        <v>1912489821.1500001</v>
      </c>
      <c r="X43" s="31" t="s">
        <v>75</v>
      </c>
      <c r="Y43" s="31">
        <v>1625616347.97</v>
      </c>
      <c r="Z43" s="31" t="s">
        <v>75</v>
      </c>
      <c r="AA43" s="31" t="s">
        <v>75</v>
      </c>
      <c r="AB43" s="31">
        <v>24311570.550000001</v>
      </c>
      <c r="AC43" s="31" t="s">
        <v>75</v>
      </c>
      <c r="AD43" s="31" t="s">
        <v>75</v>
      </c>
      <c r="AE43" s="31">
        <v>76392493.459999993</v>
      </c>
      <c r="AF43" s="34">
        <v>56900397.200000003</v>
      </c>
      <c r="AG43" s="31">
        <v>129269011.97</v>
      </c>
      <c r="AH43" s="32" t="s">
        <v>75</v>
      </c>
      <c r="AI43" s="8"/>
    </row>
    <row r="44" spans="1:35" ht="90.75" x14ac:dyDescent="0.25">
      <c r="A44" s="42" t="s">
        <v>129</v>
      </c>
      <c r="B44" s="43" t="s">
        <v>73</v>
      </c>
      <c r="C44" s="44" t="s">
        <v>130</v>
      </c>
      <c r="D44" s="31">
        <v>1497936300</v>
      </c>
      <c r="E44" s="31" t="s">
        <v>75</v>
      </c>
      <c r="F44" s="31">
        <v>1497936300</v>
      </c>
      <c r="G44" s="31" t="s">
        <v>75</v>
      </c>
      <c r="H44" s="31">
        <v>1497936300</v>
      </c>
      <c r="I44" s="31" t="s">
        <v>75</v>
      </c>
      <c r="J44" s="31" t="s">
        <v>75</v>
      </c>
      <c r="K44" s="31" t="s">
        <v>75</v>
      </c>
      <c r="L44" s="31" t="s">
        <v>75</v>
      </c>
      <c r="M44" s="31" t="s">
        <v>75</v>
      </c>
      <c r="N44" s="31" t="s">
        <v>75</v>
      </c>
      <c r="O44" s="31" t="s">
        <v>75</v>
      </c>
      <c r="P44" s="31" t="s">
        <v>75</v>
      </c>
      <c r="Q44" s="32" t="s">
        <v>75</v>
      </c>
      <c r="R44" s="45" t="s">
        <v>129</v>
      </c>
      <c r="S44" s="43" t="s">
        <v>73</v>
      </c>
      <c r="T44" s="44" t="s">
        <v>130</v>
      </c>
      <c r="U44" s="31">
        <v>877646940.73000002</v>
      </c>
      <c r="V44" s="31" t="s">
        <v>75</v>
      </c>
      <c r="W44" s="31">
        <v>877646940.73000002</v>
      </c>
      <c r="X44" s="31" t="s">
        <v>75</v>
      </c>
      <c r="Y44" s="31">
        <v>877646940.73000002</v>
      </c>
      <c r="Z44" s="31" t="s">
        <v>75</v>
      </c>
      <c r="AA44" s="31" t="s">
        <v>75</v>
      </c>
      <c r="AB44" s="31" t="s">
        <v>75</v>
      </c>
      <c r="AC44" s="31" t="s">
        <v>75</v>
      </c>
      <c r="AD44" s="31" t="s">
        <v>75</v>
      </c>
      <c r="AE44" s="31" t="s">
        <v>75</v>
      </c>
      <c r="AF44" s="34" t="s">
        <v>75</v>
      </c>
      <c r="AG44" s="31" t="s">
        <v>75</v>
      </c>
      <c r="AH44" s="32" t="s">
        <v>75</v>
      </c>
      <c r="AI44" s="8"/>
    </row>
    <row r="45" spans="1:35" ht="68.25" x14ac:dyDescent="0.25">
      <c r="A45" s="42" t="s">
        <v>131</v>
      </c>
      <c r="B45" s="43" t="s">
        <v>73</v>
      </c>
      <c r="C45" s="44" t="s">
        <v>132</v>
      </c>
      <c r="D45" s="31">
        <v>31820928.010000002</v>
      </c>
      <c r="E45" s="31" t="s">
        <v>75</v>
      </c>
      <c r="F45" s="31">
        <v>31820928.010000002</v>
      </c>
      <c r="G45" s="31" t="s">
        <v>75</v>
      </c>
      <c r="H45" s="31">
        <v>24136700</v>
      </c>
      <c r="I45" s="31" t="s">
        <v>75</v>
      </c>
      <c r="J45" s="31" t="s">
        <v>75</v>
      </c>
      <c r="K45" s="31">
        <v>229420</v>
      </c>
      <c r="L45" s="31" t="s">
        <v>75</v>
      </c>
      <c r="M45" s="31" t="s">
        <v>75</v>
      </c>
      <c r="N45" s="31">
        <v>891374.77</v>
      </c>
      <c r="O45" s="31">
        <v>1717472.25</v>
      </c>
      <c r="P45" s="31">
        <v>4845960.99</v>
      </c>
      <c r="Q45" s="32" t="s">
        <v>75</v>
      </c>
      <c r="R45" s="45" t="s">
        <v>131</v>
      </c>
      <c r="S45" s="43" t="s">
        <v>73</v>
      </c>
      <c r="T45" s="44" t="s">
        <v>132</v>
      </c>
      <c r="U45" s="31">
        <v>16425309.42</v>
      </c>
      <c r="V45" s="31" t="s">
        <v>75</v>
      </c>
      <c r="W45" s="31">
        <v>16425309.42</v>
      </c>
      <c r="X45" s="31" t="s">
        <v>75</v>
      </c>
      <c r="Y45" s="31">
        <v>14736508.49</v>
      </c>
      <c r="Z45" s="31" t="s">
        <v>75</v>
      </c>
      <c r="AA45" s="31" t="s">
        <v>75</v>
      </c>
      <c r="AB45" s="31">
        <v>143120.26</v>
      </c>
      <c r="AC45" s="31" t="s">
        <v>75</v>
      </c>
      <c r="AD45" s="31" t="s">
        <v>75</v>
      </c>
      <c r="AE45" s="31">
        <v>449716.49</v>
      </c>
      <c r="AF45" s="34">
        <v>334967.94</v>
      </c>
      <c r="AG45" s="31">
        <v>760996.24</v>
      </c>
      <c r="AH45" s="32" t="s">
        <v>75</v>
      </c>
      <c r="AI45" s="8"/>
    </row>
    <row r="46" spans="1:35" ht="102" x14ac:dyDescent="0.25">
      <c r="A46" s="42" t="s">
        <v>133</v>
      </c>
      <c r="B46" s="43" t="s">
        <v>73</v>
      </c>
      <c r="C46" s="44" t="s">
        <v>134</v>
      </c>
      <c r="D46" s="31">
        <v>23368828.010000002</v>
      </c>
      <c r="E46" s="31" t="s">
        <v>75</v>
      </c>
      <c r="F46" s="31">
        <v>23368828.010000002</v>
      </c>
      <c r="G46" s="31" t="s">
        <v>75</v>
      </c>
      <c r="H46" s="31">
        <v>15684600</v>
      </c>
      <c r="I46" s="31" t="s">
        <v>75</v>
      </c>
      <c r="J46" s="31" t="s">
        <v>75</v>
      </c>
      <c r="K46" s="31">
        <v>229420</v>
      </c>
      <c r="L46" s="31" t="s">
        <v>75</v>
      </c>
      <c r="M46" s="31" t="s">
        <v>75</v>
      </c>
      <c r="N46" s="31">
        <v>891374.77</v>
      </c>
      <c r="O46" s="31">
        <v>1717472.25</v>
      </c>
      <c r="P46" s="31">
        <v>4845960.99</v>
      </c>
      <c r="Q46" s="32" t="s">
        <v>75</v>
      </c>
      <c r="R46" s="45" t="s">
        <v>133</v>
      </c>
      <c r="S46" s="43" t="s">
        <v>73</v>
      </c>
      <c r="T46" s="44" t="s">
        <v>134</v>
      </c>
      <c r="U46" s="31">
        <v>11258672.859999999</v>
      </c>
      <c r="V46" s="31" t="s">
        <v>75</v>
      </c>
      <c r="W46" s="31">
        <v>11258672.859999999</v>
      </c>
      <c r="X46" s="31" t="s">
        <v>75</v>
      </c>
      <c r="Y46" s="31">
        <v>9569871.9299999997</v>
      </c>
      <c r="Z46" s="31" t="s">
        <v>75</v>
      </c>
      <c r="AA46" s="31" t="s">
        <v>75</v>
      </c>
      <c r="AB46" s="31">
        <v>143120.26</v>
      </c>
      <c r="AC46" s="31" t="s">
        <v>75</v>
      </c>
      <c r="AD46" s="31" t="s">
        <v>75</v>
      </c>
      <c r="AE46" s="31">
        <v>449716.49</v>
      </c>
      <c r="AF46" s="34">
        <v>334967.94</v>
      </c>
      <c r="AG46" s="31">
        <v>760996.24</v>
      </c>
      <c r="AH46" s="32" t="s">
        <v>75</v>
      </c>
      <c r="AI46" s="8"/>
    </row>
    <row r="47" spans="1:35" ht="102" x14ac:dyDescent="0.25">
      <c r="A47" s="42" t="s">
        <v>135</v>
      </c>
      <c r="B47" s="43" t="s">
        <v>73</v>
      </c>
      <c r="C47" s="44" t="s">
        <v>136</v>
      </c>
      <c r="D47" s="31">
        <v>8452100</v>
      </c>
      <c r="E47" s="31" t="s">
        <v>75</v>
      </c>
      <c r="F47" s="31">
        <v>8452100</v>
      </c>
      <c r="G47" s="31" t="s">
        <v>75</v>
      </c>
      <c r="H47" s="31">
        <v>8452100</v>
      </c>
      <c r="I47" s="31" t="s">
        <v>75</v>
      </c>
      <c r="J47" s="31" t="s">
        <v>75</v>
      </c>
      <c r="K47" s="31" t="s">
        <v>75</v>
      </c>
      <c r="L47" s="31" t="s">
        <v>75</v>
      </c>
      <c r="M47" s="31" t="s">
        <v>75</v>
      </c>
      <c r="N47" s="31" t="s">
        <v>75</v>
      </c>
      <c r="O47" s="31" t="s">
        <v>75</v>
      </c>
      <c r="P47" s="31" t="s">
        <v>75</v>
      </c>
      <c r="Q47" s="32" t="s">
        <v>75</v>
      </c>
      <c r="R47" s="45" t="s">
        <v>135</v>
      </c>
      <c r="S47" s="43" t="s">
        <v>73</v>
      </c>
      <c r="T47" s="44" t="s">
        <v>136</v>
      </c>
      <c r="U47" s="31">
        <v>5166636.5599999996</v>
      </c>
      <c r="V47" s="31" t="s">
        <v>75</v>
      </c>
      <c r="W47" s="31">
        <v>5166636.5599999996</v>
      </c>
      <c r="X47" s="31" t="s">
        <v>75</v>
      </c>
      <c r="Y47" s="31">
        <v>5166636.5599999996</v>
      </c>
      <c r="Z47" s="31" t="s">
        <v>75</v>
      </c>
      <c r="AA47" s="31" t="s">
        <v>75</v>
      </c>
      <c r="AB47" s="31" t="s">
        <v>75</v>
      </c>
      <c r="AC47" s="31" t="s">
        <v>75</v>
      </c>
      <c r="AD47" s="31" t="s">
        <v>75</v>
      </c>
      <c r="AE47" s="31" t="s">
        <v>75</v>
      </c>
      <c r="AF47" s="34" t="s">
        <v>75</v>
      </c>
      <c r="AG47" s="31" t="s">
        <v>75</v>
      </c>
      <c r="AH47" s="32" t="s">
        <v>75</v>
      </c>
      <c r="AI47" s="8"/>
    </row>
    <row r="48" spans="1:35" ht="57" x14ac:dyDescent="0.25">
      <c r="A48" s="42" t="s">
        <v>137</v>
      </c>
      <c r="B48" s="43" t="s">
        <v>73</v>
      </c>
      <c r="C48" s="44" t="s">
        <v>138</v>
      </c>
      <c r="D48" s="31">
        <v>6212601944.0100002</v>
      </c>
      <c r="E48" s="31" t="s">
        <v>75</v>
      </c>
      <c r="F48" s="31">
        <v>6212601944.0100002</v>
      </c>
      <c r="G48" s="31" t="s">
        <v>75</v>
      </c>
      <c r="H48" s="31">
        <v>5612505200</v>
      </c>
      <c r="I48" s="31" t="s">
        <v>75</v>
      </c>
      <c r="J48" s="31" t="s">
        <v>75</v>
      </c>
      <c r="K48" s="31">
        <v>54566003.740000002</v>
      </c>
      <c r="L48" s="31" t="s">
        <v>75</v>
      </c>
      <c r="M48" s="31" t="s">
        <v>75</v>
      </c>
      <c r="N48" s="31">
        <v>157714956.06999999</v>
      </c>
      <c r="O48" s="31">
        <v>118836963.88</v>
      </c>
      <c r="P48" s="31">
        <v>268978820.31999999</v>
      </c>
      <c r="Q48" s="32" t="s">
        <v>75</v>
      </c>
      <c r="R48" s="45" t="s">
        <v>137</v>
      </c>
      <c r="S48" s="43" t="s">
        <v>73</v>
      </c>
      <c r="T48" s="44" t="s">
        <v>138</v>
      </c>
      <c r="U48" s="31">
        <v>3214055021.5599999</v>
      </c>
      <c r="V48" s="31" t="s">
        <v>75</v>
      </c>
      <c r="W48" s="31">
        <v>3214055021.5599999</v>
      </c>
      <c r="X48" s="31" t="s">
        <v>75</v>
      </c>
      <c r="Y48" s="31">
        <v>2883595547.46</v>
      </c>
      <c r="Z48" s="31" t="s">
        <v>75</v>
      </c>
      <c r="AA48" s="31" t="s">
        <v>75</v>
      </c>
      <c r="AB48" s="31">
        <v>28005338.920000002</v>
      </c>
      <c r="AC48" s="31" t="s">
        <v>75</v>
      </c>
      <c r="AD48" s="31" t="s">
        <v>75</v>
      </c>
      <c r="AE48" s="31">
        <v>87999154.769999996</v>
      </c>
      <c r="AF48" s="34">
        <v>65545535.119999997</v>
      </c>
      <c r="AG48" s="31">
        <v>148909445.28999999</v>
      </c>
      <c r="AH48" s="32" t="s">
        <v>75</v>
      </c>
      <c r="AI48" s="8"/>
    </row>
    <row r="49" spans="1:35" ht="90.75" x14ac:dyDescent="0.25">
      <c r="A49" s="42" t="s">
        <v>139</v>
      </c>
      <c r="B49" s="43" t="s">
        <v>73</v>
      </c>
      <c r="C49" s="44" t="s">
        <v>140</v>
      </c>
      <c r="D49" s="31">
        <v>4247231244.0100002</v>
      </c>
      <c r="E49" s="31" t="s">
        <v>75</v>
      </c>
      <c r="F49" s="31">
        <v>4247231244.0100002</v>
      </c>
      <c r="G49" s="31" t="s">
        <v>75</v>
      </c>
      <c r="H49" s="31">
        <v>3647134500</v>
      </c>
      <c r="I49" s="31" t="s">
        <v>75</v>
      </c>
      <c r="J49" s="31" t="s">
        <v>75</v>
      </c>
      <c r="K49" s="31">
        <v>54566003.740000002</v>
      </c>
      <c r="L49" s="31" t="s">
        <v>75</v>
      </c>
      <c r="M49" s="31" t="s">
        <v>75</v>
      </c>
      <c r="N49" s="31">
        <v>157714956.06999999</v>
      </c>
      <c r="O49" s="31">
        <v>118836963.88</v>
      </c>
      <c r="P49" s="31">
        <v>268978820.31999999</v>
      </c>
      <c r="Q49" s="32" t="s">
        <v>75</v>
      </c>
      <c r="R49" s="45" t="s">
        <v>139</v>
      </c>
      <c r="S49" s="43" t="s">
        <v>73</v>
      </c>
      <c r="T49" s="44" t="s">
        <v>140</v>
      </c>
      <c r="U49" s="31">
        <v>2203063160.6399999</v>
      </c>
      <c r="V49" s="31" t="s">
        <v>75</v>
      </c>
      <c r="W49" s="31">
        <v>2203063160.6399999</v>
      </c>
      <c r="X49" s="31" t="s">
        <v>75</v>
      </c>
      <c r="Y49" s="31">
        <v>1872603686.54</v>
      </c>
      <c r="Z49" s="31" t="s">
        <v>75</v>
      </c>
      <c r="AA49" s="31" t="s">
        <v>75</v>
      </c>
      <c r="AB49" s="31">
        <v>28005338.920000002</v>
      </c>
      <c r="AC49" s="31" t="s">
        <v>75</v>
      </c>
      <c r="AD49" s="31" t="s">
        <v>75</v>
      </c>
      <c r="AE49" s="31">
        <v>87999154.769999996</v>
      </c>
      <c r="AF49" s="34">
        <v>65545535.119999997</v>
      </c>
      <c r="AG49" s="31">
        <v>148909445.28999999</v>
      </c>
      <c r="AH49" s="32" t="s">
        <v>75</v>
      </c>
      <c r="AI49" s="8"/>
    </row>
    <row r="50" spans="1:35" ht="90.75" x14ac:dyDescent="0.25">
      <c r="A50" s="42" t="s">
        <v>141</v>
      </c>
      <c r="B50" s="43" t="s">
        <v>73</v>
      </c>
      <c r="C50" s="44" t="s">
        <v>142</v>
      </c>
      <c r="D50" s="31">
        <v>1965370700</v>
      </c>
      <c r="E50" s="31" t="s">
        <v>75</v>
      </c>
      <c r="F50" s="31">
        <v>1965370700</v>
      </c>
      <c r="G50" s="31" t="s">
        <v>75</v>
      </c>
      <c r="H50" s="31">
        <v>1965370700</v>
      </c>
      <c r="I50" s="31" t="s">
        <v>75</v>
      </c>
      <c r="J50" s="31" t="s">
        <v>75</v>
      </c>
      <c r="K50" s="31" t="s">
        <v>75</v>
      </c>
      <c r="L50" s="31" t="s">
        <v>75</v>
      </c>
      <c r="M50" s="31" t="s">
        <v>75</v>
      </c>
      <c r="N50" s="31" t="s">
        <v>75</v>
      </c>
      <c r="O50" s="31" t="s">
        <v>75</v>
      </c>
      <c r="P50" s="31" t="s">
        <v>75</v>
      </c>
      <c r="Q50" s="32" t="s">
        <v>75</v>
      </c>
      <c r="R50" s="45" t="s">
        <v>141</v>
      </c>
      <c r="S50" s="43" t="s">
        <v>73</v>
      </c>
      <c r="T50" s="44" t="s">
        <v>142</v>
      </c>
      <c r="U50" s="31">
        <v>1010991860.92</v>
      </c>
      <c r="V50" s="31" t="s">
        <v>75</v>
      </c>
      <c r="W50" s="31">
        <v>1010991860.92</v>
      </c>
      <c r="X50" s="31" t="s">
        <v>75</v>
      </c>
      <c r="Y50" s="31">
        <v>1010991860.92</v>
      </c>
      <c r="Z50" s="31" t="s">
        <v>75</v>
      </c>
      <c r="AA50" s="31" t="s">
        <v>75</v>
      </c>
      <c r="AB50" s="31" t="s">
        <v>75</v>
      </c>
      <c r="AC50" s="31" t="s">
        <v>75</v>
      </c>
      <c r="AD50" s="31" t="s">
        <v>75</v>
      </c>
      <c r="AE50" s="31" t="s">
        <v>75</v>
      </c>
      <c r="AF50" s="34" t="s">
        <v>75</v>
      </c>
      <c r="AG50" s="31" t="s">
        <v>75</v>
      </c>
      <c r="AH50" s="32" t="s">
        <v>75</v>
      </c>
      <c r="AI50" s="8"/>
    </row>
    <row r="51" spans="1:35" ht="57" x14ac:dyDescent="0.25">
      <c r="A51" s="42" t="s">
        <v>143</v>
      </c>
      <c r="B51" s="43" t="s">
        <v>73</v>
      </c>
      <c r="C51" s="44" t="s">
        <v>144</v>
      </c>
      <c r="D51" s="31">
        <v>-648293253.44000006</v>
      </c>
      <c r="E51" s="31" t="s">
        <v>75</v>
      </c>
      <c r="F51" s="31">
        <v>-648293253.44000006</v>
      </c>
      <c r="G51" s="31" t="s">
        <v>75</v>
      </c>
      <c r="H51" s="31">
        <v>-609356900</v>
      </c>
      <c r="I51" s="31" t="s">
        <v>75</v>
      </c>
      <c r="J51" s="31" t="s">
        <v>75</v>
      </c>
      <c r="K51" s="31">
        <v>-5122930</v>
      </c>
      <c r="L51" s="31" t="s">
        <v>75</v>
      </c>
      <c r="M51" s="31" t="s">
        <v>75</v>
      </c>
      <c r="N51" s="31">
        <v>-11622854.199999999</v>
      </c>
      <c r="O51" s="31">
        <v>-7120442.6200000001</v>
      </c>
      <c r="P51" s="31">
        <v>-15070126.619999999</v>
      </c>
      <c r="Q51" s="32" t="s">
        <v>75</v>
      </c>
      <c r="R51" s="45" t="s">
        <v>143</v>
      </c>
      <c r="S51" s="43" t="s">
        <v>73</v>
      </c>
      <c r="T51" s="44" t="s">
        <v>144</v>
      </c>
      <c r="U51" s="31">
        <v>-352161072.72000003</v>
      </c>
      <c r="V51" s="31" t="s">
        <v>75</v>
      </c>
      <c r="W51" s="31">
        <v>-352161072.72000003</v>
      </c>
      <c r="X51" s="31" t="s">
        <v>75</v>
      </c>
      <c r="Y51" s="31">
        <v>-315952930.00999999</v>
      </c>
      <c r="Z51" s="31" t="s">
        <v>75</v>
      </c>
      <c r="AA51" s="31" t="s">
        <v>75</v>
      </c>
      <c r="AB51" s="31">
        <v>-3068519.43</v>
      </c>
      <c r="AC51" s="31" t="s">
        <v>75</v>
      </c>
      <c r="AD51" s="31" t="s">
        <v>75</v>
      </c>
      <c r="AE51" s="31">
        <v>-9641986.8699999992</v>
      </c>
      <c r="AF51" s="34">
        <v>-7181764.4000000004</v>
      </c>
      <c r="AG51" s="31">
        <v>-16315872.01</v>
      </c>
      <c r="AH51" s="32" t="s">
        <v>75</v>
      </c>
      <c r="AI51" s="8"/>
    </row>
    <row r="52" spans="1:35" ht="90.75" x14ac:dyDescent="0.25">
      <c r="A52" s="42" t="s">
        <v>145</v>
      </c>
      <c r="B52" s="43" t="s">
        <v>73</v>
      </c>
      <c r="C52" s="44" t="s">
        <v>146</v>
      </c>
      <c r="D52" s="31">
        <v>-434910453.44</v>
      </c>
      <c r="E52" s="31" t="s">
        <v>75</v>
      </c>
      <c r="F52" s="31">
        <v>-434910453.44</v>
      </c>
      <c r="G52" s="31" t="s">
        <v>75</v>
      </c>
      <c r="H52" s="31">
        <v>-395974100</v>
      </c>
      <c r="I52" s="31" t="s">
        <v>75</v>
      </c>
      <c r="J52" s="31" t="s">
        <v>75</v>
      </c>
      <c r="K52" s="31">
        <v>-5122930</v>
      </c>
      <c r="L52" s="31" t="s">
        <v>75</v>
      </c>
      <c r="M52" s="31" t="s">
        <v>75</v>
      </c>
      <c r="N52" s="31">
        <v>-11622854.199999999</v>
      </c>
      <c r="O52" s="31">
        <v>-7120442.6200000001</v>
      </c>
      <c r="P52" s="31">
        <v>-15070126.619999999</v>
      </c>
      <c r="Q52" s="32" t="s">
        <v>75</v>
      </c>
      <c r="R52" s="45" t="s">
        <v>145</v>
      </c>
      <c r="S52" s="43" t="s">
        <v>73</v>
      </c>
      <c r="T52" s="44" t="s">
        <v>146</v>
      </c>
      <c r="U52" s="31">
        <v>-241387618.03</v>
      </c>
      <c r="V52" s="31" t="s">
        <v>75</v>
      </c>
      <c r="W52" s="31">
        <v>-241387618.03</v>
      </c>
      <c r="X52" s="31" t="s">
        <v>75</v>
      </c>
      <c r="Y52" s="31">
        <v>-205179475.31999999</v>
      </c>
      <c r="Z52" s="31" t="s">
        <v>75</v>
      </c>
      <c r="AA52" s="31" t="s">
        <v>75</v>
      </c>
      <c r="AB52" s="31">
        <v>-3068519.43</v>
      </c>
      <c r="AC52" s="31" t="s">
        <v>75</v>
      </c>
      <c r="AD52" s="31" t="s">
        <v>75</v>
      </c>
      <c r="AE52" s="31">
        <v>-9641986.8699999992</v>
      </c>
      <c r="AF52" s="34">
        <v>-7181764.4000000004</v>
      </c>
      <c r="AG52" s="31">
        <v>-16315872.01</v>
      </c>
      <c r="AH52" s="32" t="s">
        <v>75</v>
      </c>
      <c r="AI52" s="8"/>
    </row>
    <row r="53" spans="1:35" ht="90.75" x14ac:dyDescent="0.25">
      <c r="A53" s="42" t="s">
        <v>147</v>
      </c>
      <c r="B53" s="43" t="s">
        <v>73</v>
      </c>
      <c r="C53" s="44" t="s">
        <v>148</v>
      </c>
      <c r="D53" s="31">
        <v>-213382800</v>
      </c>
      <c r="E53" s="31" t="s">
        <v>75</v>
      </c>
      <c r="F53" s="31">
        <v>-213382800</v>
      </c>
      <c r="G53" s="31" t="s">
        <v>75</v>
      </c>
      <c r="H53" s="31">
        <v>-213382800</v>
      </c>
      <c r="I53" s="31" t="s">
        <v>75</v>
      </c>
      <c r="J53" s="31" t="s">
        <v>75</v>
      </c>
      <c r="K53" s="31" t="s">
        <v>75</v>
      </c>
      <c r="L53" s="31" t="s">
        <v>75</v>
      </c>
      <c r="M53" s="31" t="s">
        <v>75</v>
      </c>
      <c r="N53" s="31" t="s">
        <v>75</v>
      </c>
      <c r="O53" s="31" t="s">
        <v>75</v>
      </c>
      <c r="P53" s="31" t="s">
        <v>75</v>
      </c>
      <c r="Q53" s="32" t="s">
        <v>75</v>
      </c>
      <c r="R53" s="45" t="s">
        <v>147</v>
      </c>
      <c r="S53" s="43" t="s">
        <v>73</v>
      </c>
      <c r="T53" s="44" t="s">
        <v>148</v>
      </c>
      <c r="U53" s="31">
        <v>-110773454.69</v>
      </c>
      <c r="V53" s="31" t="s">
        <v>75</v>
      </c>
      <c r="W53" s="31">
        <v>-110773454.69</v>
      </c>
      <c r="X53" s="31" t="s">
        <v>75</v>
      </c>
      <c r="Y53" s="31">
        <v>-110773454.69</v>
      </c>
      <c r="Z53" s="31" t="s">
        <v>75</v>
      </c>
      <c r="AA53" s="31" t="s">
        <v>75</v>
      </c>
      <c r="AB53" s="31" t="s">
        <v>75</v>
      </c>
      <c r="AC53" s="31" t="s">
        <v>75</v>
      </c>
      <c r="AD53" s="31" t="s">
        <v>75</v>
      </c>
      <c r="AE53" s="31" t="s">
        <v>75</v>
      </c>
      <c r="AF53" s="34" t="s">
        <v>75</v>
      </c>
      <c r="AG53" s="31" t="s">
        <v>75</v>
      </c>
      <c r="AH53" s="32" t="s">
        <v>75</v>
      </c>
      <c r="AI53" s="8"/>
    </row>
    <row r="54" spans="1:35" ht="68.25" x14ac:dyDescent="0.25">
      <c r="A54" s="42" t="s">
        <v>149</v>
      </c>
      <c r="B54" s="43" t="s">
        <v>73</v>
      </c>
      <c r="C54" s="44" t="s">
        <v>150</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149</v>
      </c>
      <c r="S54" s="43" t="s">
        <v>73</v>
      </c>
      <c r="T54" s="44" t="s">
        <v>150</v>
      </c>
      <c r="U54" s="31">
        <v>71482291.730000004</v>
      </c>
      <c r="V54" s="31" t="s">
        <v>75</v>
      </c>
      <c r="W54" s="31">
        <v>71482291.730000004</v>
      </c>
      <c r="X54" s="31" t="s">
        <v>75</v>
      </c>
      <c r="Y54" s="31">
        <v>71482291.730000004</v>
      </c>
      <c r="Z54" s="31" t="s">
        <v>75</v>
      </c>
      <c r="AA54" s="31" t="s">
        <v>75</v>
      </c>
      <c r="AB54" s="31" t="s">
        <v>75</v>
      </c>
      <c r="AC54" s="31" t="s">
        <v>75</v>
      </c>
      <c r="AD54" s="31" t="s">
        <v>75</v>
      </c>
      <c r="AE54" s="31" t="s">
        <v>75</v>
      </c>
      <c r="AF54" s="34" t="s">
        <v>75</v>
      </c>
      <c r="AG54" s="31" t="s">
        <v>75</v>
      </c>
      <c r="AH54" s="32" t="s">
        <v>75</v>
      </c>
      <c r="AI54" s="8"/>
    </row>
    <row r="55" spans="1:35" x14ac:dyDescent="0.25">
      <c r="A55" s="42" t="s">
        <v>151</v>
      </c>
      <c r="B55" s="43" t="s">
        <v>73</v>
      </c>
      <c r="C55" s="44" t="s">
        <v>152</v>
      </c>
      <c r="D55" s="31">
        <v>8234895386.1499996</v>
      </c>
      <c r="E55" s="31" t="s">
        <v>75</v>
      </c>
      <c r="F55" s="31">
        <v>8234895386.1499996</v>
      </c>
      <c r="G55" s="31" t="s">
        <v>75</v>
      </c>
      <c r="H55" s="31">
        <v>6928623800</v>
      </c>
      <c r="I55" s="31" t="s">
        <v>75</v>
      </c>
      <c r="J55" s="31" t="s">
        <v>75</v>
      </c>
      <c r="K55" s="31">
        <v>304528097.62</v>
      </c>
      <c r="L55" s="31" t="s">
        <v>75</v>
      </c>
      <c r="M55" s="31" t="s">
        <v>75</v>
      </c>
      <c r="N55" s="31">
        <v>647074592.13</v>
      </c>
      <c r="O55" s="31">
        <v>118334414.14</v>
      </c>
      <c r="P55" s="31">
        <v>236334482.25999999</v>
      </c>
      <c r="Q55" s="32" t="s">
        <v>75</v>
      </c>
      <c r="R55" s="45" t="s">
        <v>151</v>
      </c>
      <c r="S55" s="43" t="s">
        <v>73</v>
      </c>
      <c r="T55" s="44" t="s">
        <v>152</v>
      </c>
      <c r="U55" s="31">
        <v>5119207576.96</v>
      </c>
      <c r="V55" s="31" t="s">
        <v>75</v>
      </c>
      <c r="W55" s="31">
        <v>5119207576.96</v>
      </c>
      <c r="X55" s="31" t="s">
        <v>75</v>
      </c>
      <c r="Y55" s="31">
        <v>4276089934.25</v>
      </c>
      <c r="Z55" s="31" t="s">
        <v>75</v>
      </c>
      <c r="AA55" s="31" t="s">
        <v>75</v>
      </c>
      <c r="AB55" s="31">
        <v>143914318.53999999</v>
      </c>
      <c r="AC55" s="31" t="s">
        <v>75</v>
      </c>
      <c r="AD55" s="31" t="s">
        <v>75</v>
      </c>
      <c r="AE55" s="31">
        <v>428433778.66000003</v>
      </c>
      <c r="AF55" s="34">
        <v>96749033.810000002</v>
      </c>
      <c r="AG55" s="31">
        <v>174020511.69999999</v>
      </c>
      <c r="AH55" s="32" t="s">
        <v>75</v>
      </c>
      <c r="AI55" s="8"/>
    </row>
    <row r="56" spans="1:35" ht="23.25" x14ac:dyDescent="0.25">
      <c r="A56" s="42" t="s">
        <v>153</v>
      </c>
      <c r="B56" s="43" t="s">
        <v>73</v>
      </c>
      <c r="C56" s="44" t="s">
        <v>154</v>
      </c>
      <c r="D56" s="31">
        <v>6872433800</v>
      </c>
      <c r="E56" s="31" t="s">
        <v>75</v>
      </c>
      <c r="F56" s="31">
        <v>6872433800</v>
      </c>
      <c r="G56" s="31" t="s">
        <v>75</v>
      </c>
      <c r="H56" s="31">
        <v>6872433800</v>
      </c>
      <c r="I56" s="31" t="s">
        <v>75</v>
      </c>
      <c r="J56" s="31" t="s">
        <v>75</v>
      </c>
      <c r="K56" s="31" t="s">
        <v>75</v>
      </c>
      <c r="L56" s="31" t="s">
        <v>75</v>
      </c>
      <c r="M56" s="31" t="s">
        <v>75</v>
      </c>
      <c r="N56" s="31" t="s">
        <v>75</v>
      </c>
      <c r="O56" s="31" t="s">
        <v>75</v>
      </c>
      <c r="P56" s="31" t="s">
        <v>75</v>
      </c>
      <c r="Q56" s="32" t="s">
        <v>75</v>
      </c>
      <c r="R56" s="45" t="s">
        <v>153</v>
      </c>
      <c r="S56" s="43" t="s">
        <v>73</v>
      </c>
      <c r="T56" s="44" t="s">
        <v>154</v>
      </c>
      <c r="U56" s="31">
        <v>4209378526.6900001</v>
      </c>
      <c r="V56" s="31" t="s">
        <v>75</v>
      </c>
      <c r="W56" s="31">
        <v>4209378526.6900001</v>
      </c>
      <c r="X56" s="31" t="s">
        <v>75</v>
      </c>
      <c r="Y56" s="31">
        <v>4209378526.6900001</v>
      </c>
      <c r="Z56" s="31" t="s">
        <v>75</v>
      </c>
      <c r="AA56" s="31" t="s">
        <v>75</v>
      </c>
      <c r="AB56" s="31" t="s">
        <v>75</v>
      </c>
      <c r="AC56" s="31" t="s">
        <v>75</v>
      </c>
      <c r="AD56" s="31" t="s">
        <v>75</v>
      </c>
      <c r="AE56" s="31" t="s">
        <v>75</v>
      </c>
      <c r="AF56" s="34" t="s">
        <v>75</v>
      </c>
      <c r="AG56" s="31" t="s">
        <v>75</v>
      </c>
      <c r="AH56" s="32" t="s">
        <v>75</v>
      </c>
      <c r="AI56" s="8"/>
    </row>
    <row r="57" spans="1:35" ht="23.25" x14ac:dyDescent="0.25">
      <c r="A57" s="42" t="s">
        <v>155</v>
      </c>
      <c r="B57" s="43" t="s">
        <v>73</v>
      </c>
      <c r="C57" s="44" t="s">
        <v>156</v>
      </c>
      <c r="D57" s="31">
        <v>4839479200</v>
      </c>
      <c r="E57" s="31" t="s">
        <v>75</v>
      </c>
      <c r="F57" s="31">
        <v>4839479200</v>
      </c>
      <c r="G57" s="31" t="s">
        <v>75</v>
      </c>
      <c r="H57" s="31">
        <v>4839479200</v>
      </c>
      <c r="I57" s="31" t="s">
        <v>75</v>
      </c>
      <c r="J57" s="31" t="s">
        <v>75</v>
      </c>
      <c r="K57" s="31" t="s">
        <v>75</v>
      </c>
      <c r="L57" s="31" t="s">
        <v>75</v>
      </c>
      <c r="M57" s="31" t="s">
        <v>75</v>
      </c>
      <c r="N57" s="31" t="s">
        <v>75</v>
      </c>
      <c r="O57" s="31" t="s">
        <v>75</v>
      </c>
      <c r="P57" s="31" t="s">
        <v>75</v>
      </c>
      <c r="Q57" s="32" t="s">
        <v>75</v>
      </c>
      <c r="R57" s="45" t="s">
        <v>155</v>
      </c>
      <c r="S57" s="43" t="s">
        <v>73</v>
      </c>
      <c r="T57" s="44" t="s">
        <v>156</v>
      </c>
      <c r="U57" s="31">
        <v>2899673557.6799998</v>
      </c>
      <c r="V57" s="31" t="s">
        <v>75</v>
      </c>
      <c r="W57" s="31">
        <v>2899673557.6799998</v>
      </c>
      <c r="X57" s="31" t="s">
        <v>75</v>
      </c>
      <c r="Y57" s="31">
        <v>2899673557.6799998</v>
      </c>
      <c r="Z57" s="31" t="s">
        <v>75</v>
      </c>
      <c r="AA57" s="31" t="s">
        <v>75</v>
      </c>
      <c r="AB57" s="31" t="s">
        <v>75</v>
      </c>
      <c r="AC57" s="31" t="s">
        <v>75</v>
      </c>
      <c r="AD57" s="31" t="s">
        <v>75</v>
      </c>
      <c r="AE57" s="31" t="s">
        <v>75</v>
      </c>
      <c r="AF57" s="34" t="s">
        <v>75</v>
      </c>
      <c r="AG57" s="31" t="s">
        <v>75</v>
      </c>
      <c r="AH57" s="32" t="s">
        <v>75</v>
      </c>
      <c r="AI57" s="8"/>
    </row>
    <row r="58" spans="1:35" ht="23.25" x14ac:dyDescent="0.25">
      <c r="A58" s="42" t="s">
        <v>155</v>
      </c>
      <c r="B58" s="43" t="s">
        <v>73</v>
      </c>
      <c r="C58" s="44" t="s">
        <v>157</v>
      </c>
      <c r="D58" s="31">
        <v>4839479200</v>
      </c>
      <c r="E58" s="31" t="s">
        <v>75</v>
      </c>
      <c r="F58" s="31">
        <v>4839479200</v>
      </c>
      <c r="G58" s="31" t="s">
        <v>75</v>
      </c>
      <c r="H58" s="31">
        <v>4839479200</v>
      </c>
      <c r="I58" s="31" t="s">
        <v>75</v>
      </c>
      <c r="J58" s="31" t="s">
        <v>75</v>
      </c>
      <c r="K58" s="31" t="s">
        <v>75</v>
      </c>
      <c r="L58" s="31" t="s">
        <v>75</v>
      </c>
      <c r="M58" s="31" t="s">
        <v>75</v>
      </c>
      <c r="N58" s="31" t="s">
        <v>75</v>
      </c>
      <c r="O58" s="31" t="s">
        <v>75</v>
      </c>
      <c r="P58" s="31" t="s">
        <v>75</v>
      </c>
      <c r="Q58" s="32" t="s">
        <v>75</v>
      </c>
      <c r="R58" s="45" t="s">
        <v>155</v>
      </c>
      <c r="S58" s="43" t="s">
        <v>73</v>
      </c>
      <c r="T58" s="44" t="s">
        <v>157</v>
      </c>
      <c r="U58" s="31">
        <v>2899848928.79</v>
      </c>
      <c r="V58" s="31" t="s">
        <v>75</v>
      </c>
      <c r="W58" s="31">
        <v>2899848928.79</v>
      </c>
      <c r="X58" s="31" t="s">
        <v>75</v>
      </c>
      <c r="Y58" s="31">
        <v>2899848928.79</v>
      </c>
      <c r="Z58" s="31" t="s">
        <v>75</v>
      </c>
      <c r="AA58" s="31" t="s">
        <v>75</v>
      </c>
      <c r="AB58" s="31" t="s">
        <v>75</v>
      </c>
      <c r="AC58" s="31" t="s">
        <v>75</v>
      </c>
      <c r="AD58" s="31" t="s">
        <v>75</v>
      </c>
      <c r="AE58" s="31" t="s">
        <v>75</v>
      </c>
      <c r="AF58" s="34" t="s">
        <v>75</v>
      </c>
      <c r="AG58" s="31" t="s">
        <v>75</v>
      </c>
      <c r="AH58" s="32" t="s">
        <v>75</v>
      </c>
      <c r="AI58" s="8"/>
    </row>
    <row r="59" spans="1:35" ht="34.5" x14ac:dyDescent="0.25">
      <c r="A59" s="42" t="s">
        <v>158</v>
      </c>
      <c r="B59" s="43" t="s">
        <v>73</v>
      </c>
      <c r="C59" s="44" t="s">
        <v>159</v>
      </c>
      <c r="D59" s="31" t="s">
        <v>75</v>
      </c>
      <c r="E59" s="31" t="s">
        <v>75</v>
      </c>
      <c r="F59" s="31" t="s">
        <v>75</v>
      </c>
      <c r="G59" s="31" t="s">
        <v>75</v>
      </c>
      <c r="H59" s="31" t="s">
        <v>75</v>
      </c>
      <c r="I59" s="31" t="s">
        <v>75</v>
      </c>
      <c r="J59" s="31" t="s">
        <v>75</v>
      </c>
      <c r="K59" s="31" t="s">
        <v>75</v>
      </c>
      <c r="L59" s="31" t="s">
        <v>75</v>
      </c>
      <c r="M59" s="31" t="s">
        <v>75</v>
      </c>
      <c r="N59" s="31" t="s">
        <v>75</v>
      </c>
      <c r="O59" s="31" t="s">
        <v>75</v>
      </c>
      <c r="P59" s="31" t="s">
        <v>75</v>
      </c>
      <c r="Q59" s="32" t="s">
        <v>75</v>
      </c>
      <c r="R59" s="45" t="s">
        <v>158</v>
      </c>
      <c r="S59" s="43" t="s">
        <v>73</v>
      </c>
      <c r="T59" s="44" t="s">
        <v>159</v>
      </c>
      <c r="U59" s="31">
        <v>-175371.11</v>
      </c>
      <c r="V59" s="31" t="s">
        <v>75</v>
      </c>
      <c r="W59" s="31">
        <v>-175371.11</v>
      </c>
      <c r="X59" s="31" t="s">
        <v>75</v>
      </c>
      <c r="Y59" s="31">
        <v>-175371.11</v>
      </c>
      <c r="Z59" s="31" t="s">
        <v>75</v>
      </c>
      <c r="AA59" s="31" t="s">
        <v>75</v>
      </c>
      <c r="AB59" s="31" t="s">
        <v>75</v>
      </c>
      <c r="AC59" s="31" t="s">
        <v>75</v>
      </c>
      <c r="AD59" s="31" t="s">
        <v>75</v>
      </c>
      <c r="AE59" s="31" t="s">
        <v>75</v>
      </c>
      <c r="AF59" s="34" t="s">
        <v>75</v>
      </c>
      <c r="AG59" s="31" t="s">
        <v>75</v>
      </c>
      <c r="AH59" s="32" t="s">
        <v>75</v>
      </c>
      <c r="AI59" s="8"/>
    </row>
    <row r="60" spans="1:35" ht="34.5" x14ac:dyDescent="0.25">
      <c r="A60" s="42" t="s">
        <v>160</v>
      </c>
      <c r="B60" s="43" t="s">
        <v>73</v>
      </c>
      <c r="C60" s="44" t="s">
        <v>161</v>
      </c>
      <c r="D60" s="31">
        <v>2032954600</v>
      </c>
      <c r="E60" s="31" t="s">
        <v>75</v>
      </c>
      <c r="F60" s="31">
        <v>2032954600</v>
      </c>
      <c r="G60" s="31" t="s">
        <v>75</v>
      </c>
      <c r="H60" s="31">
        <v>2032954600</v>
      </c>
      <c r="I60" s="31" t="s">
        <v>75</v>
      </c>
      <c r="J60" s="31" t="s">
        <v>75</v>
      </c>
      <c r="K60" s="31" t="s">
        <v>75</v>
      </c>
      <c r="L60" s="31" t="s">
        <v>75</v>
      </c>
      <c r="M60" s="31" t="s">
        <v>75</v>
      </c>
      <c r="N60" s="31" t="s">
        <v>75</v>
      </c>
      <c r="O60" s="31" t="s">
        <v>75</v>
      </c>
      <c r="P60" s="31" t="s">
        <v>75</v>
      </c>
      <c r="Q60" s="32" t="s">
        <v>75</v>
      </c>
      <c r="R60" s="45" t="s">
        <v>160</v>
      </c>
      <c r="S60" s="43" t="s">
        <v>73</v>
      </c>
      <c r="T60" s="44" t="s">
        <v>161</v>
      </c>
      <c r="U60" s="31">
        <v>1309650100.3599999</v>
      </c>
      <c r="V60" s="31" t="s">
        <v>75</v>
      </c>
      <c r="W60" s="31">
        <v>1309650100.3599999</v>
      </c>
      <c r="X60" s="31" t="s">
        <v>75</v>
      </c>
      <c r="Y60" s="31">
        <v>1309650100.3599999</v>
      </c>
      <c r="Z60" s="31" t="s">
        <v>75</v>
      </c>
      <c r="AA60" s="31" t="s">
        <v>75</v>
      </c>
      <c r="AB60" s="31" t="s">
        <v>75</v>
      </c>
      <c r="AC60" s="31" t="s">
        <v>75</v>
      </c>
      <c r="AD60" s="31" t="s">
        <v>75</v>
      </c>
      <c r="AE60" s="31" t="s">
        <v>75</v>
      </c>
      <c r="AF60" s="34" t="s">
        <v>75</v>
      </c>
      <c r="AG60" s="31" t="s">
        <v>75</v>
      </c>
      <c r="AH60" s="32" t="s">
        <v>75</v>
      </c>
      <c r="AI60" s="8"/>
    </row>
    <row r="61" spans="1:35" ht="45.75" x14ac:dyDescent="0.25">
      <c r="A61" s="42" t="s">
        <v>162</v>
      </c>
      <c r="B61" s="43" t="s">
        <v>73</v>
      </c>
      <c r="C61" s="44" t="s">
        <v>163</v>
      </c>
      <c r="D61" s="31">
        <v>2032954600</v>
      </c>
      <c r="E61" s="31" t="s">
        <v>75</v>
      </c>
      <c r="F61" s="31">
        <v>2032954600</v>
      </c>
      <c r="G61" s="31" t="s">
        <v>75</v>
      </c>
      <c r="H61" s="31">
        <v>2032954600</v>
      </c>
      <c r="I61" s="31" t="s">
        <v>75</v>
      </c>
      <c r="J61" s="31" t="s">
        <v>75</v>
      </c>
      <c r="K61" s="31" t="s">
        <v>75</v>
      </c>
      <c r="L61" s="31" t="s">
        <v>75</v>
      </c>
      <c r="M61" s="31" t="s">
        <v>75</v>
      </c>
      <c r="N61" s="31" t="s">
        <v>75</v>
      </c>
      <c r="O61" s="31" t="s">
        <v>75</v>
      </c>
      <c r="P61" s="31" t="s">
        <v>75</v>
      </c>
      <c r="Q61" s="32" t="s">
        <v>75</v>
      </c>
      <c r="R61" s="45" t="s">
        <v>162</v>
      </c>
      <c r="S61" s="43" t="s">
        <v>73</v>
      </c>
      <c r="T61" s="44" t="s">
        <v>163</v>
      </c>
      <c r="U61" s="31">
        <v>1309746093.73</v>
      </c>
      <c r="V61" s="31" t="s">
        <v>75</v>
      </c>
      <c r="W61" s="31">
        <v>1309746093.73</v>
      </c>
      <c r="X61" s="31" t="s">
        <v>75</v>
      </c>
      <c r="Y61" s="31">
        <v>1309746093.73</v>
      </c>
      <c r="Z61" s="31" t="s">
        <v>75</v>
      </c>
      <c r="AA61" s="31" t="s">
        <v>75</v>
      </c>
      <c r="AB61" s="31" t="s">
        <v>75</v>
      </c>
      <c r="AC61" s="31" t="s">
        <v>75</v>
      </c>
      <c r="AD61" s="31" t="s">
        <v>75</v>
      </c>
      <c r="AE61" s="31" t="s">
        <v>75</v>
      </c>
      <c r="AF61" s="34" t="s">
        <v>75</v>
      </c>
      <c r="AG61" s="31" t="s">
        <v>75</v>
      </c>
      <c r="AH61" s="32" t="s">
        <v>75</v>
      </c>
      <c r="AI61" s="8"/>
    </row>
    <row r="62" spans="1:35" ht="45.75" x14ac:dyDescent="0.25">
      <c r="A62" s="42" t="s">
        <v>164</v>
      </c>
      <c r="B62" s="43" t="s">
        <v>73</v>
      </c>
      <c r="C62" s="44" t="s">
        <v>165</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164</v>
      </c>
      <c r="S62" s="43" t="s">
        <v>73</v>
      </c>
      <c r="T62" s="44" t="s">
        <v>165</v>
      </c>
      <c r="U62" s="31">
        <v>-95993.37</v>
      </c>
      <c r="V62" s="31" t="s">
        <v>75</v>
      </c>
      <c r="W62" s="31">
        <v>-95993.37</v>
      </c>
      <c r="X62" s="31" t="s">
        <v>75</v>
      </c>
      <c r="Y62" s="31">
        <v>-95993.37</v>
      </c>
      <c r="Z62" s="31" t="s">
        <v>75</v>
      </c>
      <c r="AA62" s="31" t="s">
        <v>75</v>
      </c>
      <c r="AB62" s="31" t="s">
        <v>75</v>
      </c>
      <c r="AC62" s="31" t="s">
        <v>75</v>
      </c>
      <c r="AD62" s="31" t="s">
        <v>75</v>
      </c>
      <c r="AE62" s="31" t="s">
        <v>75</v>
      </c>
      <c r="AF62" s="34" t="s">
        <v>75</v>
      </c>
      <c r="AG62" s="31" t="s">
        <v>75</v>
      </c>
      <c r="AH62" s="32" t="s">
        <v>75</v>
      </c>
      <c r="AI62" s="8"/>
    </row>
    <row r="63" spans="1:35" ht="34.5" x14ac:dyDescent="0.25">
      <c r="A63" s="42" t="s">
        <v>166</v>
      </c>
      <c r="B63" s="43" t="s">
        <v>73</v>
      </c>
      <c r="C63" s="44" t="s">
        <v>167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166</v>
      </c>
      <c r="S63" s="43" t="s">
        <v>73</v>
      </c>
      <c r="T63" s="44" t="s">
        <v>167</v>
      </c>
      <c r="U63" s="31">
        <v>54868.65</v>
      </c>
      <c r="V63" s="31" t="s">
        <v>75</v>
      </c>
      <c r="W63" s="31">
        <v>54868.65</v>
      </c>
      <c r="X63" s="31" t="s">
        <v>75</v>
      </c>
      <c r="Y63" s="31">
        <v>54868.65</v>
      </c>
      <c r="Z63" s="31" t="s">
        <v>75</v>
      </c>
      <c r="AA63" s="31" t="s">
        <v>75</v>
      </c>
      <c r="AB63" s="31" t="s">
        <v>75</v>
      </c>
      <c r="AC63" s="31" t="s">
        <v>75</v>
      </c>
      <c r="AD63" s="31" t="s">
        <v>75</v>
      </c>
      <c r="AE63" s="31" t="s">
        <v>75</v>
      </c>
      <c r="AF63" s="34" t="s">
        <v>75</v>
      </c>
      <c r="AG63" s="31" t="s">
        <v>75</v>
      </c>
      <c r="AH63" s="32" t="s">
        <v>75</v>
      </c>
      <c r="AI63" s="8"/>
    </row>
    <row r="64" spans="1:35" ht="23.25" x14ac:dyDescent="0.25">
      <c r="A64" s="42" t="s">
        <v>168</v>
      </c>
      <c r="B64" s="43" t="s">
        <v>73</v>
      </c>
      <c r="C64" s="44" t="s">
        <v>169</v>
      </c>
      <c r="D64" s="31">
        <v>21432893.649999999</v>
      </c>
      <c r="E64" s="31" t="s">
        <v>75</v>
      </c>
      <c r="F64" s="31">
        <v>21432893.649999999</v>
      </c>
      <c r="G64" s="31" t="s">
        <v>75</v>
      </c>
      <c r="H64" s="31" t="s">
        <v>75</v>
      </c>
      <c r="I64" s="31" t="s">
        <v>75</v>
      </c>
      <c r="J64" s="31" t="s">
        <v>75</v>
      </c>
      <c r="K64" s="31">
        <v>15211629.199999999</v>
      </c>
      <c r="L64" s="31" t="s">
        <v>75</v>
      </c>
      <c r="M64" s="31" t="s">
        <v>75</v>
      </c>
      <c r="N64" s="31">
        <v>6221264.4500000002</v>
      </c>
      <c r="O64" s="31" t="s">
        <v>75</v>
      </c>
      <c r="P64" s="31" t="s">
        <v>75</v>
      </c>
      <c r="Q64" s="32" t="s">
        <v>75</v>
      </c>
      <c r="R64" s="45" t="s">
        <v>168</v>
      </c>
      <c r="S64" s="43" t="s">
        <v>73</v>
      </c>
      <c r="T64" s="44" t="s">
        <v>169</v>
      </c>
      <c r="U64" s="31">
        <v>4700683.1500000004</v>
      </c>
      <c r="V64" s="31" t="s">
        <v>75</v>
      </c>
      <c r="W64" s="31">
        <v>4700683.1500000004</v>
      </c>
      <c r="X64" s="31" t="s">
        <v>75</v>
      </c>
      <c r="Y64" s="31" t="s">
        <v>75</v>
      </c>
      <c r="Z64" s="31" t="s">
        <v>75</v>
      </c>
      <c r="AA64" s="31" t="s">
        <v>75</v>
      </c>
      <c r="AB64" s="31">
        <v>3143546.62</v>
      </c>
      <c r="AC64" s="31" t="s">
        <v>75</v>
      </c>
      <c r="AD64" s="31" t="s">
        <v>75</v>
      </c>
      <c r="AE64" s="31">
        <v>1557136.53</v>
      </c>
      <c r="AF64" s="34" t="s">
        <v>75</v>
      </c>
      <c r="AG64" s="31" t="s">
        <v>75</v>
      </c>
      <c r="AH64" s="32" t="s">
        <v>75</v>
      </c>
      <c r="AI64" s="8"/>
    </row>
    <row r="65" spans="1:35" ht="23.25" x14ac:dyDescent="0.25">
      <c r="A65" s="42" t="s">
        <v>168</v>
      </c>
      <c r="B65" s="43" t="s">
        <v>73</v>
      </c>
      <c r="C65" s="44" t="s">
        <v>170</v>
      </c>
      <c r="D65" s="31">
        <v>21426688.489999998</v>
      </c>
      <c r="E65" s="31" t="s">
        <v>75</v>
      </c>
      <c r="F65" s="31">
        <v>21426688.489999998</v>
      </c>
      <c r="G65" s="31" t="s">
        <v>75</v>
      </c>
      <c r="H65" s="31" t="s">
        <v>75</v>
      </c>
      <c r="I65" s="31" t="s">
        <v>75</v>
      </c>
      <c r="J65" s="31" t="s">
        <v>75</v>
      </c>
      <c r="K65" s="31">
        <v>15211579.199999999</v>
      </c>
      <c r="L65" s="31" t="s">
        <v>75</v>
      </c>
      <c r="M65" s="31" t="s">
        <v>75</v>
      </c>
      <c r="N65" s="31">
        <v>6215109.29</v>
      </c>
      <c r="O65" s="31" t="s">
        <v>75</v>
      </c>
      <c r="P65" s="31" t="s">
        <v>75</v>
      </c>
      <c r="Q65" s="32" t="s">
        <v>75</v>
      </c>
      <c r="R65" s="45" t="s">
        <v>168</v>
      </c>
      <c r="S65" s="43" t="s">
        <v>73</v>
      </c>
      <c r="T65" s="44" t="s">
        <v>170</v>
      </c>
      <c r="U65" s="31">
        <v>4694357.5</v>
      </c>
      <c r="V65" s="31" t="s">
        <v>75</v>
      </c>
      <c r="W65" s="31">
        <v>4694357.5</v>
      </c>
      <c r="X65" s="31" t="s">
        <v>75</v>
      </c>
      <c r="Y65" s="31" t="s">
        <v>75</v>
      </c>
      <c r="Z65" s="31" t="s">
        <v>75</v>
      </c>
      <c r="AA65" s="31" t="s">
        <v>75</v>
      </c>
      <c r="AB65" s="31">
        <v>3147075.86</v>
      </c>
      <c r="AC65" s="31" t="s">
        <v>75</v>
      </c>
      <c r="AD65" s="31" t="s">
        <v>75</v>
      </c>
      <c r="AE65" s="31">
        <v>1547281.64</v>
      </c>
      <c r="AF65" s="34" t="s">
        <v>75</v>
      </c>
      <c r="AG65" s="31" t="s">
        <v>75</v>
      </c>
      <c r="AH65" s="32" t="s">
        <v>75</v>
      </c>
      <c r="AI65" s="8"/>
    </row>
    <row r="66" spans="1:35" ht="34.5" x14ac:dyDescent="0.25">
      <c r="A66" s="42" t="s">
        <v>171</v>
      </c>
      <c r="B66" s="43" t="s">
        <v>73</v>
      </c>
      <c r="C66" s="44" t="s">
        <v>172</v>
      </c>
      <c r="D66" s="31">
        <v>6205.16</v>
      </c>
      <c r="E66" s="31" t="s">
        <v>75</v>
      </c>
      <c r="F66" s="31">
        <v>6205.16</v>
      </c>
      <c r="G66" s="31" t="s">
        <v>75</v>
      </c>
      <c r="H66" s="31" t="s">
        <v>75</v>
      </c>
      <c r="I66" s="31" t="s">
        <v>75</v>
      </c>
      <c r="J66" s="31" t="s">
        <v>75</v>
      </c>
      <c r="K66" s="31">
        <v>50</v>
      </c>
      <c r="L66" s="31" t="s">
        <v>75</v>
      </c>
      <c r="M66" s="31" t="s">
        <v>75</v>
      </c>
      <c r="N66" s="31">
        <v>6155.16</v>
      </c>
      <c r="O66" s="31" t="s">
        <v>75</v>
      </c>
      <c r="P66" s="31" t="s">
        <v>75</v>
      </c>
      <c r="Q66" s="32" t="s">
        <v>75</v>
      </c>
      <c r="R66" s="45" t="s">
        <v>171</v>
      </c>
      <c r="S66" s="43" t="s">
        <v>73</v>
      </c>
      <c r="T66" s="44" t="s">
        <v>172</v>
      </c>
      <c r="U66" s="31">
        <v>6325.65</v>
      </c>
      <c r="V66" s="31" t="s">
        <v>75</v>
      </c>
      <c r="W66" s="31">
        <v>6325.65</v>
      </c>
      <c r="X66" s="31" t="s">
        <v>75</v>
      </c>
      <c r="Y66" s="31" t="s">
        <v>75</v>
      </c>
      <c r="Z66" s="31" t="s">
        <v>75</v>
      </c>
      <c r="AA66" s="31" t="s">
        <v>75</v>
      </c>
      <c r="AB66" s="31">
        <v>-3529.24</v>
      </c>
      <c r="AC66" s="31" t="s">
        <v>75</v>
      </c>
      <c r="AD66" s="31" t="s">
        <v>75</v>
      </c>
      <c r="AE66" s="31">
        <v>9854.89</v>
      </c>
      <c r="AF66" s="34" t="s">
        <v>75</v>
      </c>
      <c r="AG66" s="31" t="s">
        <v>75</v>
      </c>
      <c r="AH66" s="32" t="s">
        <v>75</v>
      </c>
      <c r="AI66" s="8"/>
    </row>
    <row r="67" spans="1:35" x14ac:dyDescent="0.25">
      <c r="A67" s="42" t="s">
        <v>173</v>
      </c>
      <c r="B67" s="43" t="s">
        <v>73</v>
      </c>
      <c r="C67" s="44" t="s">
        <v>174</v>
      </c>
      <c r="D67" s="31">
        <v>876930880.02999997</v>
      </c>
      <c r="E67" s="31" t="s">
        <v>75</v>
      </c>
      <c r="F67" s="31">
        <v>876930880.02999997</v>
      </c>
      <c r="G67" s="31" t="s">
        <v>75</v>
      </c>
      <c r="H67" s="31" t="s">
        <v>75</v>
      </c>
      <c r="I67" s="31" t="s">
        <v>75</v>
      </c>
      <c r="J67" s="31" t="s">
        <v>75</v>
      </c>
      <c r="K67" s="31">
        <v>33643855.950000003</v>
      </c>
      <c r="L67" s="31" t="s">
        <v>75</v>
      </c>
      <c r="M67" s="31" t="s">
        <v>75</v>
      </c>
      <c r="N67" s="31">
        <v>488618127.68000001</v>
      </c>
      <c r="O67" s="31">
        <v>118334414.14</v>
      </c>
      <c r="P67" s="31">
        <v>236334482.25999999</v>
      </c>
      <c r="Q67" s="32" t="s">
        <v>75</v>
      </c>
      <c r="R67" s="45" t="s">
        <v>173</v>
      </c>
      <c r="S67" s="43" t="s">
        <v>73</v>
      </c>
      <c r="T67" s="44" t="s">
        <v>174</v>
      </c>
      <c r="U67" s="31">
        <v>628047647.83000004</v>
      </c>
      <c r="V67" s="31" t="s">
        <v>75</v>
      </c>
      <c r="W67" s="31">
        <v>628047647.83000004</v>
      </c>
      <c r="X67" s="31" t="s">
        <v>75</v>
      </c>
      <c r="Y67" s="31">
        <v>1323.02</v>
      </c>
      <c r="Z67" s="31" t="s">
        <v>75</v>
      </c>
      <c r="AA67" s="31" t="s">
        <v>75</v>
      </c>
      <c r="AB67" s="31">
        <v>25507943.530000001</v>
      </c>
      <c r="AC67" s="31" t="s">
        <v>75</v>
      </c>
      <c r="AD67" s="31" t="s">
        <v>75</v>
      </c>
      <c r="AE67" s="31">
        <v>331768835.76999998</v>
      </c>
      <c r="AF67" s="34">
        <v>96749033.810000002</v>
      </c>
      <c r="AG67" s="31">
        <v>174020511.69999999</v>
      </c>
      <c r="AH67" s="32" t="s">
        <v>75</v>
      </c>
      <c r="AI67" s="8"/>
    </row>
    <row r="68" spans="1:35" x14ac:dyDescent="0.25">
      <c r="A68" s="42" t="s">
        <v>173</v>
      </c>
      <c r="B68" s="43" t="s">
        <v>73</v>
      </c>
      <c r="C68" s="44" t="s">
        <v>175</v>
      </c>
      <c r="D68" s="31">
        <v>876930880.02999997</v>
      </c>
      <c r="E68" s="31" t="s">
        <v>75</v>
      </c>
      <c r="F68" s="31">
        <v>876930880.02999997</v>
      </c>
      <c r="G68" s="31" t="s">
        <v>75</v>
      </c>
      <c r="H68" s="31" t="s">
        <v>75</v>
      </c>
      <c r="I68" s="31" t="s">
        <v>75</v>
      </c>
      <c r="J68" s="31" t="s">
        <v>75</v>
      </c>
      <c r="K68" s="31">
        <v>33643855.950000003</v>
      </c>
      <c r="L68" s="31" t="s">
        <v>75</v>
      </c>
      <c r="M68" s="31" t="s">
        <v>75</v>
      </c>
      <c r="N68" s="31">
        <v>488618127.68000001</v>
      </c>
      <c r="O68" s="31">
        <v>118334414.14</v>
      </c>
      <c r="P68" s="31">
        <v>236334482.25999999</v>
      </c>
      <c r="Q68" s="32" t="s">
        <v>75</v>
      </c>
      <c r="R68" s="45" t="s">
        <v>173</v>
      </c>
      <c r="S68" s="43" t="s">
        <v>73</v>
      </c>
      <c r="T68" s="44" t="s">
        <v>175</v>
      </c>
      <c r="U68" s="31">
        <v>628043678.73000002</v>
      </c>
      <c r="V68" s="31" t="s">
        <v>75</v>
      </c>
      <c r="W68" s="31">
        <v>628043678.73000002</v>
      </c>
      <c r="X68" s="31" t="s">
        <v>75</v>
      </c>
      <c r="Y68" s="31" t="s">
        <v>75</v>
      </c>
      <c r="Z68" s="31" t="s">
        <v>75</v>
      </c>
      <c r="AA68" s="31" t="s">
        <v>75</v>
      </c>
      <c r="AB68" s="31">
        <v>25507943.530000001</v>
      </c>
      <c r="AC68" s="31" t="s">
        <v>75</v>
      </c>
      <c r="AD68" s="31" t="s">
        <v>75</v>
      </c>
      <c r="AE68" s="31">
        <v>331767512.73000002</v>
      </c>
      <c r="AF68" s="34">
        <v>96749018.150000006</v>
      </c>
      <c r="AG68" s="31">
        <v>174019204.31999999</v>
      </c>
      <c r="AH68" s="32" t="s">
        <v>75</v>
      </c>
      <c r="AI68" s="8"/>
    </row>
    <row r="69" spans="1:35" ht="23.25" x14ac:dyDescent="0.25">
      <c r="A69" s="42" t="s">
        <v>176</v>
      </c>
      <c r="B69" s="43" t="s">
        <v>73</v>
      </c>
      <c r="C69" s="44" t="s">
        <v>177</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176</v>
      </c>
      <c r="S69" s="43" t="s">
        <v>73</v>
      </c>
      <c r="T69" s="44" t="s">
        <v>177</v>
      </c>
      <c r="U69" s="31">
        <v>3969.1</v>
      </c>
      <c r="V69" s="31" t="s">
        <v>75</v>
      </c>
      <c r="W69" s="31">
        <v>3969.1</v>
      </c>
      <c r="X69" s="31" t="s">
        <v>75</v>
      </c>
      <c r="Y69" s="31">
        <v>1323.02</v>
      </c>
      <c r="Z69" s="31" t="s">
        <v>75</v>
      </c>
      <c r="AA69" s="31" t="s">
        <v>75</v>
      </c>
      <c r="AB69" s="31" t="s">
        <v>75</v>
      </c>
      <c r="AC69" s="31" t="s">
        <v>75</v>
      </c>
      <c r="AD69" s="31" t="s">
        <v>75</v>
      </c>
      <c r="AE69" s="31">
        <v>1323.04</v>
      </c>
      <c r="AF69" s="34">
        <v>15.66</v>
      </c>
      <c r="AG69" s="31">
        <v>1307.3800000000001</v>
      </c>
      <c r="AH69" s="32" t="s">
        <v>75</v>
      </c>
      <c r="AI69" s="8"/>
    </row>
    <row r="70" spans="1:35" ht="23.25" x14ac:dyDescent="0.25">
      <c r="A70" s="42" t="s">
        <v>178</v>
      </c>
      <c r="B70" s="43" t="s">
        <v>73</v>
      </c>
      <c r="C70" s="44" t="s">
        <v>179</v>
      </c>
      <c r="D70" s="31">
        <v>407907812.47000003</v>
      </c>
      <c r="E70" s="31" t="s">
        <v>75</v>
      </c>
      <c r="F70" s="31">
        <v>407907812.47000003</v>
      </c>
      <c r="G70" s="31" t="s">
        <v>75</v>
      </c>
      <c r="H70" s="31" t="s">
        <v>75</v>
      </c>
      <c r="I70" s="31" t="s">
        <v>75</v>
      </c>
      <c r="J70" s="31" t="s">
        <v>75</v>
      </c>
      <c r="K70" s="31">
        <v>255672612.47</v>
      </c>
      <c r="L70" s="31" t="s">
        <v>75</v>
      </c>
      <c r="M70" s="31" t="s">
        <v>75</v>
      </c>
      <c r="N70" s="31">
        <v>152235200</v>
      </c>
      <c r="O70" s="31" t="s">
        <v>75</v>
      </c>
      <c r="P70" s="31" t="s">
        <v>75</v>
      </c>
      <c r="Q70" s="32" t="s">
        <v>75</v>
      </c>
      <c r="R70" s="45" t="s">
        <v>178</v>
      </c>
      <c r="S70" s="43" t="s">
        <v>73</v>
      </c>
      <c r="T70" s="44" t="s">
        <v>179</v>
      </c>
      <c r="U70" s="31">
        <v>210370634.75</v>
      </c>
      <c r="V70" s="31" t="s">
        <v>75</v>
      </c>
      <c r="W70" s="31">
        <v>210370634.75</v>
      </c>
      <c r="X70" s="31" t="s">
        <v>75</v>
      </c>
      <c r="Y70" s="31" t="s">
        <v>75</v>
      </c>
      <c r="Z70" s="31" t="s">
        <v>75</v>
      </c>
      <c r="AA70" s="31" t="s">
        <v>75</v>
      </c>
      <c r="AB70" s="31">
        <v>115262828.39</v>
      </c>
      <c r="AC70" s="31" t="s">
        <v>75</v>
      </c>
      <c r="AD70" s="31" t="s">
        <v>75</v>
      </c>
      <c r="AE70" s="31">
        <v>95107806.359999999</v>
      </c>
      <c r="AF70" s="34" t="s">
        <v>75</v>
      </c>
      <c r="AG70" s="31" t="s">
        <v>75</v>
      </c>
      <c r="AH70" s="32" t="s">
        <v>75</v>
      </c>
      <c r="AI70" s="8"/>
    </row>
    <row r="71" spans="1:35" ht="34.5" x14ac:dyDescent="0.25">
      <c r="A71" s="42" t="s">
        <v>180</v>
      </c>
      <c r="B71" s="43" t="s">
        <v>73</v>
      </c>
      <c r="C71" s="44" t="s">
        <v>181</v>
      </c>
      <c r="D71" s="31">
        <v>255672612.47</v>
      </c>
      <c r="E71" s="31" t="s">
        <v>75</v>
      </c>
      <c r="F71" s="31">
        <v>255672612.47</v>
      </c>
      <c r="G71" s="31" t="s">
        <v>75</v>
      </c>
      <c r="H71" s="31" t="s">
        <v>75</v>
      </c>
      <c r="I71" s="31" t="s">
        <v>75</v>
      </c>
      <c r="J71" s="31" t="s">
        <v>75</v>
      </c>
      <c r="K71" s="31">
        <v>255672612.47</v>
      </c>
      <c r="L71" s="31" t="s">
        <v>75</v>
      </c>
      <c r="M71" s="31" t="s">
        <v>75</v>
      </c>
      <c r="N71" s="31" t="s">
        <v>75</v>
      </c>
      <c r="O71" s="31" t="s">
        <v>75</v>
      </c>
      <c r="P71" s="31" t="s">
        <v>75</v>
      </c>
      <c r="Q71" s="32" t="s">
        <v>75</v>
      </c>
      <c r="R71" s="45" t="s">
        <v>180</v>
      </c>
      <c r="S71" s="43" t="s">
        <v>73</v>
      </c>
      <c r="T71" s="44" t="s">
        <v>181</v>
      </c>
      <c r="U71" s="31">
        <v>115262828.39</v>
      </c>
      <c r="V71" s="31" t="s">
        <v>75</v>
      </c>
      <c r="W71" s="31">
        <v>115262828.39</v>
      </c>
      <c r="X71" s="31" t="s">
        <v>75</v>
      </c>
      <c r="Y71" s="31" t="s">
        <v>75</v>
      </c>
      <c r="Z71" s="31" t="s">
        <v>75</v>
      </c>
      <c r="AA71" s="31" t="s">
        <v>75</v>
      </c>
      <c r="AB71" s="31">
        <v>115262828.39</v>
      </c>
      <c r="AC71" s="31" t="s">
        <v>75</v>
      </c>
      <c r="AD71" s="31" t="s">
        <v>75</v>
      </c>
      <c r="AE71" s="31" t="s">
        <v>75</v>
      </c>
      <c r="AF71" s="34" t="s">
        <v>75</v>
      </c>
      <c r="AG71" s="31" t="s">
        <v>75</v>
      </c>
      <c r="AH71" s="32" t="s">
        <v>75</v>
      </c>
      <c r="AI71" s="8"/>
    </row>
    <row r="72" spans="1:35" ht="34.5" x14ac:dyDescent="0.25">
      <c r="A72" s="42" t="s">
        <v>182</v>
      </c>
      <c r="B72" s="43" t="s">
        <v>73</v>
      </c>
      <c r="C72" s="44" t="s">
        <v>183</v>
      </c>
      <c r="D72" s="31">
        <v>152235200</v>
      </c>
      <c r="E72" s="31" t="s">
        <v>75</v>
      </c>
      <c r="F72" s="31">
        <v>152235200</v>
      </c>
      <c r="G72" s="31" t="s">
        <v>75</v>
      </c>
      <c r="H72" s="31" t="s">
        <v>75</v>
      </c>
      <c r="I72" s="31" t="s">
        <v>75</v>
      </c>
      <c r="J72" s="31" t="s">
        <v>75</v>
      </c>
      <c r="K72" s="31" t="s">
        <v>75</v>
      </c>
      <c r="L72" s="31" t="s">
        <v>75</v>
      </c>
      <c r="M72" s="31" t="s">
        <v>75</v>
      </c>
      <c r="N72" s="31">
        <v>152235200</v>
      </c>
      <c r="O72" s="31" t="s">
        <v>75</v>
      </c>
      <c r="P72" s="31" t="s">
        <v>75</v>
      </c>
      <c r="Q72" s="32" t="s">
        <v>75</v>
      </c>
      <c r="R72" s="45" t="s">
        <v>182</v>
      </c>
      <c r="S72" s="43" t="s">
        <v>73</v>
      </c>
      <c r="T72" s="44" t="s">
        <v>183</v>
      </c>
      <c r="U72" s="31">
        <v>95107806.359999999</v>
      </c>
      <c r="V72" s="31" t="s">
        <v>75</v>
      </c>
      <c r="W72" s="31">
        <v>95107806.359999999</v>
      </c>
      <c r="X72" s="31" t="s">
        <v>75</v>
      </c>
      <c r="Y72" s="31" t="s">
        <v>75</v>
      </c>
      <c r="Z72" s="31" t="s">
        <v>75</v>
      </c>
      <c r="AA72" s="31" t="s">
        <v>75</v>
      </c>
      <c r="AB72" s="31" t="s">
        <v>75</v>
      </c>
      <c r="AC72" s="31" t="s">
        <v>75</v>
      </c>
      <c r="AD72" s="31" t="s">
        <v>75</v>
      </c>
      <c r="AE72" s="31">
        <v>95107806.359999999</v>
      </c>
      <c r="AF72" s="34" t="s">
        <v>75</v>
      </c>
      <c r="AG72" s="31" t="s">
        <v>75</v>
      </c>
      <c r="AH72" s="32" t="s">
        <v>75</v>
      </c>
      <c r="AI72" s="8"/>
    </row>
    <row r="73" spans="1:35" x14ac:dyDescent="0.25">
      <c r="A73" s="42" t="s">
        <v>184</v>
      </c>
      <c r="B73" s="43" t="s">
        <v>73</v>
      </c>
      <c r="C73" s="44" t="s">
        <v>185</v>
      </c>
      <c r="D73" s="31">
        <v>56190000</v>
      </c>
      <c r="E73" s="31" t="s">
        <v>75</v>
      </c>
      <c r="F73" s="31">
        <v>56190000</v>
      </c>
      <c r="G73" s="31" t="s">
        <v>75</v>
      </c>
      <c r="H73" s="31">
        <v>56190000</v>
      </c>
      <c r="I73" s="31" t="s">
        <v>75</v>
      </c>
      <c r="J73" s="31" t="s">
        <v>75</v>
      </c>
      <c r="K73" s="31" t="s">
        <v>75</v>
      </c>
      <c r="L73" s="31" t="s">
        <v>75</v>
      </c>
      <c r="M73" s="31" t="s">
        <v>75</v>
      </c>
      <c r="N73" s="31" t="s">
        <v>75</v>
      </c>
      <c r="O73" s="31" t="s">
        <v>75</v>
      </c>
      <c r="P73" s="31" t="s">
        <v>75</v>
      </c>
      <c r="Q73" s="32" t="s">
        <v>75</v>
      </c>
      <c r="R73" s="45" t="s">
        <v>184</v>
      </c>
      <c r="S73" s="43" t="s">
        <v>73</v>
      </c>
      <c r="T73" s="44" t="s">
        <v>185</v>
      </c>
      <c r="U73" s="31">
        <v>66710084.539999999</v>
      </c>
      <c r="V73" s="31" t="s">
        <v>75</v>
      </c>
      <c r="W73" s="31">
        <v>66710084.539999999</v>
      </c>
      <c r="X73" s="31" t="s">
        <v>75</v>
      </c>
      <c r="Y73" s="31">
        <v>66710084.539999999</v>
      </c>
      <c r="Z73" s="31" t="s">
        <v>75</v>
      </c>
      <c r="AA73" s="31" t="s">
        <v>75</v>
      </c>
      <c r="AB73" s="31" t="s">
        <v>75</v>
      </c>
      <c r="AC73" s="31" t="s">
        <v>75</v>
      </c>
      <c r="AD73" s="31" t="s">
        <v>75</v>
      </c>
      <c r="AE73" s="31" t="s">
        <v>75</v>
      </c>
      <c r="AF73" s="34" t="s">
        <v>75</v>
      </c>
      <c r="AG73" s="31" t="s">
        <v>75</v>
      </c>
      <c r="AH73" s="32" t="s">
        <v>75</v>
      </c>
      <c r="AI73" s="8"/>
    </row>
    <row r="74" spans="1:35" x14ac:dyDescent="0.25">
      <c r="A74" s="42" t="s">
        <v>186</v>
      </c>
      <c r="B74" s="43" t="s">
        <v>73</v>
      </c>
      <c r="C74" s="44" t="s">
        <v>187</v>
      </c>
      <c r="D74" s="31">
        <v>13447945427.040001</v>
      </c>
      <c r="E74" s="31" t="s">
        <v>75</v>
      </c>
      <c r="F74" s="31">
        <v>13447945427.040001</v>
      </c>
      <c r="G74" s="31" t="s">
        <v>75</v>
      </c>
      <c r="H74" s="31">
        <v>8259068900</v>
      </c>
      <c r="I74" s="31" t="s">
        <v>75</v>
      </c>
      <c r="J74" s="31" t="s">
        <v>75</v>
      </c>
      <c r="K74" s="31">
        <v>2377244997.48</v>
      </c>
      <c r="L74" s="31" t="s">
        <v>75</v>
      </c>
      <c r="M74" s="31" t="s">
        <v>75</v>
      </c>
      <c r="N74" s="31">
        <v>1383792400</v>
      </c>
      <c r="O74" s="31">
        <v>881278886.72000003</v>
      </c>
      <c r="P74" s="31">
        <v>546560242.84000003</v>
      </c>
      <c r="Q74" s="32" t="s">
        <v>75</v>
      </c>
      <c r="R74" s="45" t="s">
        <v>186</v>
      </c>
      <c r="S74" s="43" t="s">
        <v>73</v>
      </c>
      <c r="T74" s="44" t="s">
        <v>187</v>
      </c>
      <c r="U74" s="31">
        <v>5608511179.04</v>
      </c>
      <c r="V74" s="31" t="s">
        <v>75</v>
      </c>
      <c r="W74" s="31">
        <v>5608511179.04</v>
      </c>
      <c r="X74" s="31" t="s">
        <v>75</v>
      </c>
      <c r="Y74" s="31">
        <v>4534949412.46</v>
      </c>
      <c r="Z74" s="31" t="s">
        <v>75</v>
      </c>
      <c r="AA74" s="31" t="s">
        <v>75</v>
      </c>
      <c r="AB74" s="31">
        <v>517070678.25</v>
      </c>
      <c r="AC74" s="31" t="s">
        <v>75</v>
      </c>
      <c r="AD74" s="31" t="s">
        <v>75</v>
      </c>
      <c r="AE74" s="31">
        <v>251494782.59</v>
      </c>
      <c r="AF74" s="34">
        <v>188795359.41</v>
      </c>
      <c r="AG74" s="31">
        <v>116200946.33</v>
      </c>
      <c r="AH74" s="32" t="s">
        <v>75</v>
      </c>
      <c r="AI74" s="8"/>
    </row>
    <row r="75" spans="1:35" x14ac:dyDescent="0.25">
      <c r="A75" s="42" t="s">
        <v>188</v>
      </c>
      <c r="B75" s="43" t="s">
        <v>73</v>
      </c>
      <c r="C75" s="44" t="s">
        <v>189</v>
      </c>
      <c r="D75" s="31">
        <v>1076043395.3800001</v>
      </c>
      <c r="E75" s="31" t="s">
        <v>75</v>
      </c>
      <c r="F75" s="31">
        <v>1076043395.3800001</v>
      </c>
      <c r="G75" s="31" t="s">
        <v>75</v>
      </c>
      <c r="H75" s="31" t="s">
        <v>75</v>
      </c>
      <c r="I75" s="31" t="s">
        <v>75</v>
      </c>
      <c r="J75" s="31" t="s">
        <v>75</v>
      </c>
      <c r="K75" s="31">
        <v>651649000</v>
      </c>
      <c r="L75" s="31" t="s">
        <v>75</v>
      </c>
      <c r="M75" s="31" t="s">
        <v>75</v>
      </c>
      <c r="N75" s="31" t="s">
        <v>75</v>
      </c>
      <c r="O75" s="31">
        <v>342775382.98000002</v>
      </c>
      <c r="P75" s="31">
        <v>81619012.400000006</v>
      </c>
      <c r="Q75" s="32" t="s">
        <v>75</v>
      </c>
      <c r="R75" s="45" t="s">
        <v>188</v>
      </c>
      <c r="S75" s="43" t="s">
        <v>73</v>
      </c>
      <c r="T75" s="44" t="s">
        <v>189</v>
      </c>
      <c r="U75" s="31">
        <v>104246477.55</v>
      </c>
      <c r="V75" s="31" t="s">
        <v>75</v>
      </c>
      <c r="W75" s="31">
        <v>104246477.55</v>
      </c>
      <c r="X75" s="31" t="s">
        <v>75</v>
      </c>
      <c r="Y75" s="31" t="s">
        <v>75</v>
      </c>
      <c r="Z75" s="31" t="s">
        <v>75</v>
      </c>
      <c r="AA75" s="31" t="s">
        <v>75</v>
      </c>
      <c r="AB75" s="31">
        <v>67542436.75</v>
      </c>
      <c r="AC75" s="31" t="s">
        <v>75</v>
      </c>
      <c r="AD75" s="31" t="s">
        <v>75</v>
      </c>
      <c r="AE75" s="31" t="s">
        <v>75</v>
      </c>
      <c r="AF75" s="34">
        <v>29157091.41</v>
      </c>
      <c r="AG75" s="31">
        <v>7546949.3899999997</v>
      </c>
      <c r="AH75" s="32" t="s">
        <v>75</v>
      </c>
      <c r="AI75" s="8"/>
    </row>
    <row r="76" spans="1:35" ht="34.5" x14ac:dyDescent="0.25">
      <c r="A76" s="42" t="s">
        <v>190</v>
      </c>
      <c r="B76" s="43" t="s">
        <v>73</v>
      </c>
      <c r="C76" s="44" t="s">
        <v>191</v>
      </c>
      <c r="D76" s="31">
        <v>651649000</v>
      </c>
      <c r="E76" s="31" t="s">
        <v>75</v>
      </c>
      <c r="F76" s="31">
        <v>651649000</v>
      </c>
      <c r="G76" s="31" t="s">
        <v>75</v>
      </c>
      <c r="H76" s="31" t="s">
        <v>75</v>
      </c>
      <c r="I76" s="31" t="s">
        <v>75</v>
      </c>
      <c r="J76" s="31" t="s">
        <v>75</v>
      </c>
      <c r="K76" s="31">
        <v>651649000</v>
      </c>
      <c r="L76" s="31" t="s">
        <v>75</v>
      </c>
      <c r="M76" s="31" t="s">
        <v>75</v>
      </c>
      <c r="N76" s="31" t="s">
        <v>75</v>
      </c>
      <c r="O76" s="31" t="s">
        <v>75</v>
      </c>
      <c r="P76" s="31" t="s">
        <v>75</v>
      </c>
      <c r="Q76" s="32" t="s">
        <v>75</v>
      </c>
      <c r="R76" s="45" t="s">
        <v>190</v>
      </c>
      <c r="S76" s="43" t="s">
        <v>73</v>
      </c>
      <c r="T76" s="44" t="s">
        <v>191</v>
      </c>
      <c r="U76" s="31">
        <v>67542436.75</v>
      </c>
      <c r="V76" s="31" t="s">
        <v>75</v>
      </c>
      <c r="W76" s="31">
        <v>67542436.75</v>
      </c>
      <c r="X76" s="31" t="s">
        <v>75</v>
      </c>
      <c r="Y76" s="31" t="s">
        <v>75</v>
      </c>
      <c r="Z76" s="31" t="s">
        <v>75</v>
      </c>
      <c r="AA76" s="31" t="s">
        <v>75</v>
      </c>
      <c r="AB76" s="31">
        <v>67542436.75</v>
      </c>
      <c r="AC76" s="31" t="s">
        <v>75</v>
      </c>
      <c r="AD76" s="31" t="s">
        <v>75</v>
      </c>
      <c r="AE76" s="31" t="s">
        <v>75</v>
      </c>
      <c r="AF76" s="34" t="s">
        <v>75</v>
      </c>
      <c r="AG76" s="31" t="s">
        <v>75</v>
      </c>
      <c r="AH76" s="32" t="s">
        <v>75</v>
      </c>
      <c r="AI76" s="8"/>
    </row>
    <row r="77" spans="1:35" ht="34.5" x14ac:dyDescent="0.25">
      <c r="A77" s="42" t="s">
        <v>192</v>
      </c>
      <c r="B77" s="43" t="s">
        <v>73</v>
      </c>
      <c r="C77" s="44" t="s">
        <v>193</v>
      </c>
      <c r="D77" s="31">
        <v>81619012.400000006</v>
      </c>
      <c r="E77" s="31" t="s">
        <v>75</v>
      </c>
      <c r="F77" s="31">
        <v>81619012.400000006</v>
      </c>
      <c r="G77" s="31" t="s">
        <v>75</v>
      </c>
      <c r="H77" s="31" t="s">
        <v>75</v>
      </c>
      <c r="I77" s="31" t="s">
        <v>75</v>
      </c>
      <c r="J77" s="31" t="s">
        <v>75</v>
      </c>
      <c r="K77" s="31" t="s">
        <v>75</v>
      </c>
      <c r="L77" s="31" t="s">
        <v>75</v>
      </c>
      <c r="M77" s="31" t="s">
        <v>75</v>
      </c>
      <c r="N77" s="31" t="s">
        <v>75</v>
      </c>
      <c r="O77" s="31" t="s">
        <v>75</v>
      </c>
      <c r="P77" s="31">
        <v>81619012.400000006</v>
      </c>
      <c r="Q77" s="32" t="s">
        <v>75</v>
      </c>
      <c r="R77" s="45" t="s">
        <v>192</v>
      </c>
      <c r="S77" s="43" t="s">
        <v>73</v>
      </c>
      <c r="T77" s="44" t="s">
        <v>193</v>
      </c>
      <c r="U77" s="31">
        <v>7546949.3899999997</v>
      </c>
      <c r="V77" s="31" t="s">
        <v>75</v>
      </c>
      <c r="W77" s="31">
        <v>7546949.3899999997</v>
      </c>
      <c r="X77" s="31" t="s">
        <v>75</v>
      </c>
      <c r="Y77" s="31" t="s">
        <v>75</v>
      </c>
      <c r="Z77" s="31" t="s">
        <v>75</v>
      </c>
      <c r="AA77" s="31" t="s">
        <v>75</v>
      </c>
      <c r="AB77" s="31" t="s">
        <v>75</v>
      </c>
      <c r="AC77" s="31" t="s">
        <v>75</v>
      </c>
      <c r="AD77" s="31" t="s">
        <v>75</v>
      </c>
      <c r="AE77" s="31" t="s">
        <v>75</v>
      </c>
      <c r="AF77" s="34" t="s">
        <v>75</v>
      </c>
      <c r="AG77" s="31">
        <v>7546949.3899999997</v>
      </c>
      <c r="AH77" s="32" t="s">
        <v>75</v>
      </c>
      <c r="AI77" s="8"/>
    </row>
    <row r="78" spans="1:35" ht="34.5" x14ac:dyDescent="0.25">
      <c r="A78" s="42" t="s">
        <v>194</v>
      </c>
      <c r="B78" s="43" t="s">
        <v>73</v>
      </c>
      <c r="C78" s="44" t="s">
        <v>195</v>
      </c>
      <c r="D78" s="31">
        <v>342775382.98000002</v>
      </c>
      <c r="E78" s="31" t="s">
        <v>75</v>
      </c>
      <c r="F78" s="31">
        <v>342775382.98000002</v>
      </c>
      <c r="G78" s="31" t="s">
        <v>75</v>
      </c>
      <c r="H78" s="31" t="s">
        <v>75</v>
      </c>
      <c r="I78" s="31" t="s">
        <v>75</v>
      </c>
      <c r="J78" s="31" t="s">
        <v>75</v>
      </c>
      <c r="K78" s="31" t="s">
        <v>75</v>
      </c>
      <c r="L78" s="31" t="s">
        <v>75</v>
      </c>
      <c r="M78" s="31" t="s">
        <v>75</v>
      </c>
      <c r="N78" s="31" t="s">
        <v>75</v>
      </c>
      <c r="O78" s="31">
        <v>342775382.98000002</v>
      </c>
      <c r="P78" s="31" t="s">
        <v>75</v>
      </c>
      <c r="Q78" s="32" t="s">
        <v>75</v>
      </c>
      <c r="R78" s="45" t="s">
        <v>194</v>
      </c>
      <c r="S78" s="43" t="s">
        <v>73</v>
      </c>
      <c r="T78" s="44" t="s">
        <v>195</v>
      </c>
      <c r="U78" s="31">
        <v>29157091.41</v>
      </c>
      <c r="V78" s="31" t="s">
        <v>75</v>
      </c>
      <c r="W78" s="31">
        <v>29157091.41</v>
      </c>
      <c r="X78" s="31" t="s">
        <v>75</v>
      </c>
      <c r="Y78" s="31" t="s">
        <v>75</v>
      </c>
      <c r="Z78" s="31" t="s">
        <v>75</v>
      </c>
      <c r="AA78" s="31" t="s">
        <v>75</v>
      </c>
      <c r="AB78" s="31" t="s">
        <v>75</v>
      </c>
      <c r="AC78" s="31" t="s">
        <v>75</v>
      </c>
      <c r="AD78" s="31" t="s">
        <v>75</v>
      </c>
      <c r="AE78" s="31" t="s">
        <v>75</v>
      </c>
      <c r="AF78" s="34">
        <v>29157091.41</v>
      </c>
      <c r="AG78" s="31" t="s">
        <v>75</v>
      </c>
      <c r="AH78" s="32" t="s">
        <v>75</v>
      </c>
      <c r="AI78" s="8"/>
    </row>
    <row r="79" spans="1:35" x14ac:dyDescent="0.25">
      <c r="A79" s="42" t="s">
        <v>196</v>
      </c>
      <c r="B79" s="43" t="s">
        <v>73</v>
      </c>
      <c r="C79" s="44" t="s">
        <v>197</v>
      </c>
      <c r="D79" s="31">
        <v>8253188900</v>
      </c>
      <c r="E79" s="31" t="s">
        <v>75</v>
      </c>
      <c r="F79" s="31">
        <v>8253188900</v>
      </c>
      <c r="G79" s="31" t="s">
        <v>75</v>
      </c>
      <c r="H79" s="31">
        <v>8253188900</v>
      </c>
      <c r="I79" s="31" t="s">
        <v>75</v>
      </c>
      <c r="J79" s="31" t="s">
        <v>75</v>
      </c>
      <c r="K79" s="31" t="s">
        <v>75</v>
      </c>
      <c r="L79" s="31" t="s">
        <v>75</v>
      </c>
      <c r="M79" s="31" t="s">
        <v>75</v>
      </c>
      <c r="N79" s="31" t="s">
        <v>75</v>
      </c>
      <c r="O79" s="31" t="s">
        <v>75</v>
      </c>
      <c r="P79" s="31" t="s">
        <v>75</v>
      </c>
      <c r="Q79" s="32" t="s">
        <v>75</v>
      </c>
      <c r="R79" s="45" t="s">
        <v>196</v>
      </c>
      <c r="S79" s="43" t="s">
        <v>73</v>
      </c>
      <c r="T79" s="44" t="s">
        <v>197</v>
      </c>
      <c r="U79" s="31">
        <v>4532302156.29</v>
      </c>
      <c r="V79" s="31" t="s">
        <v>75</v>
      </c>
      <c r="W79" s="31">
        <v>4532302156.29</v>
      </c>
      <c r="X79" s="31" t="s">
        <v>75</v>
      </c>
      <c r="Y79" s="31">
        <v>4532302156.29</v>
      </c>
      <c r="Z79" s="31" t="s">
        <v>75</v>
      </c>
      <c r="AA79" s="31" t="s">
        <v>75</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v>7238557200</v>
      </c>
      <c r="E80" s="31" t="s">
        <v>75</v>
      </c>
      <c r="F80" s="31">
        <v>7238557200</v>
      </c>
      <c r="G80" s="31" t="s">
        <v>75</v>
      </c>
      <c r="H80" s="31">
        <v>7238557200</v>
      </c>
      <c r="I80" s="31" t="s">
        <v>75</v>
      </c>
      <c r="J80" s="31" t="s">
        <v>75</v>
      </c>
      <c r="K80" s="31" t="s">
        <v>75</v>
      </c>
      <c r="L80" s="31" t="s">
        <v>75</v>
      </c>
      <c r="M80" s="31" t="s">
        <v>75</v>
      </c>
      <c r="N80" s="31" t="s">
        <v>75</v>
      </c>
      <c r="O80" s="31" t="s">
        <v>75</v>
      </c>
      <c r="P80" s="31" t="s">
        <v>75</v>
      </c>
      <c r="Q80" s="32" t="s">
        <v>75</v>
      </c>
      <c r="R80" s="45" t="s">
        <v>198</v>
      </c>
      <c r="S80" s="43" t="s">
        <v>73</v>
      </c>
      <c r="T80" s="44" t="s">
        <v>199</v>
      </c>
      <c r="U80" s="31">
        <v>3805559760.8699999</v>
      </c>
      <c r="V80" s="31" t="s">
        <v>75</v>
      </c>
      <c r="W80" s="31">
        <v>3805559760.8699999</v>
      </c>
      <c r="X80" s="31" t="s">
        <v>75</v>
      </c>
      <c r="Y80" s="31">
        <v>3805559760.8699999</v>
      </c>
      <c r="Z80" s="31" t="s">
        <v>75</v>
      </c>
      <c r="AA80" s="31" t="s">
        <v>75</v>
      </c>
      <c r="AB80" s="31" t="s">
        <v>75</v>
      </c>
      <c r="AC80" s="31" t="s">
        <v>75</v>
      </c>
      <c r="AD80" s="31" t="s">
        <v>75</v>
      </c>
      <c r="AE80" s="31" t="s">
        <v>75</v>
      </c>
      <c r="AF80" s="34" t="s">
        <v>75</v>
      </c>
      <c r="AG80" s="31" t="s">
        <v>75</v>
      </c>
      <c r="AH80" s="32" t="s">
        <v>75</v>
      </c>
      <c r="AI80" s="8"/>
    </row>
    <row r="81" spans="1:35" ht="23.25" x14ac:dyDescent="0.25">
      <c r="A81" s="42" t="s">
        <v>200</v>
      </c>
      <c r="B81" s="43" t="s">
        <v>73</v>
      </c>
      <c r="C81" s="44" t="s">
        <v>201</v>
      </c>
      <c r="D81" s="31">
        <v>1014631700</v>
      </c>
      <c r="E81" s="31" t="s">
        <v>75</v>
      </c>
      <c r="F81" s="31">
        <v>1014631700</v>
      </c>
      <c r="G81" s="31" t="s">
        <v>75</v>
      </c>
      <c r="H81" s="31">
        <v>1014631700</v>
      </c>
      <c r="I81" s="31" t="s">
        <v>75</v>
      </c>
      <c r="J81" s="31" t="s">
        <v>75</v>
      </c>
      <c r="K81" s="31" t="s">
        <v>75</v>
      </c>
      <c r="L81" s="31" t="s">
        <v>75</v>
      </c>
      <c r="M81" s="31" t="s">
        <v>75</v>
      </c>
      <c r="N81" s="31" t="s">
        <v>75</v>
      </c>
      <c r="O81" s="31" t="s">
        <v>75</v>
      </c>
      <c r="P81" s="31" t="s">
        <v>75</v>
      </c>
      <c r="Q81" s="32" t="s">
        <v>75</v>
      </c>
      <c r="R81" s="45" t="s">
        <v>200</v>
      </c>
      <c r="S81" s="43" t="s">
        <v>73</v>
      </c>
      <c r="T81" s="44" t="s">
        <v>201</v>
      </c>
      <c r="U81" s="31">
        <v>726742395.41999996</v>
      </c>
      <c r="V81" s="31" t="s">
        <v>75</v>
      </c>
      <c r="W81" s="31">
        <v>726742395.41999996</v>
      </c>
      <c r="X81" s="31" t="s">
        <v>75</v>
      </c>
      <c r="Y81" s="31">
        <v>726742395.41999996</v>
      </c>
      <c r="Z81" s="31" t="s">
        <v>75</v>
      </c>
      <c r="AA81" s="31" t="s">
        <v>75</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v>2756789497.48</v>
      </c>
      <c r="E82" s="31" t="s">
        <v>75</v>
      </c>
      <c r="F82" s="31">
        <v>2756789497.48</v>
      </c>
      <c r="G82" s="31" t="s">
        <v>75</v>
      </c>
      <c r="H82" s="31" t="s">
        <v>75</v>
      </c>
      <c r="I82" s="31" t="s">
        <v>75</v>
      </c>
      <c r="J82" s="31" t="s">
        <v>75</v>
      </c>
      <c r="K82" s="31">
        <v>1285499597.48</v>
      </c>
      <c r="L82" s="31" t="s">
        <v>75</v>
      </c>
      <c r="M82" s="31" t="s">
        <v>75</v>
      </c>
      <c r="N82" s="31">
        <v>1383792400</v>
      </c>
      <c r="O82" s="31">
        <v>85634500</v>
      </c>
      <c r="P82" s="31">
        <v>1863000</v>
      </c>
      <c r="Q82" s="32" t="s">
        <v>75</v>
      </c>
      <c r="R82" s="45" t="s">
        <v>202</v>
      </c>
      <c r="S82" s="43" t="s">
        <v>73</v>
      </c>
      <c r="T82" s="44" t="s">
        <v>203</v>
      </c>
      <c r="U82" s="31">
        <v>539763811.25</v>
      </c>
      <c r="V82" s="31" t="s">
        <v>75</v>
      </c>
      <c r="W82" s="31">
        <v>539763811.25</v>
      </c>
      <c r="X82" s="31" t="s">
        <v>75</v>
      </c>
      <c r="Y82" s="31" t="s">
        <v>75</v>
      </c>
      <c r="Z82" s="31" t="s">
        <v>75</v>
      </c>
      <c r="AA82" s="31" t="s">
        <v>75</v>
      </c>
      <c r="AB82" s="31">
        <v>274137521.68000001</v>
      </c>
      <c r="AC82" s="31" t="s">
        <v>75</v>
      </c>
      <c r="AD82" s="31" t="s">
        <v>75</v>
      </c>
      <c r="AE82" s="31">
        <v>251494782.59</v>
      </c>
      <c r="AF82" s="34">
        <v>13483240.949999999</v>
      </c>
      <c r="AG82" s="31">
        <v>648266.03</v>
      </c>
      <c r="AH82" s="32" t="s">
        <v>75</v>
      </c>
      <c r="AI82" s="8"/>
    </row>
    <row r="83" spans="1:35" x14ac:dyDescent="0.25">
      <c r="A83" s="42" t="s">
        <v>204</v>
      </c>
      <c r="B83" s="43" t="s">
        <v>73</v>
      </c>
      <c r="C83" s="44" t="s">
        <v>205</v>
      </c>
      <c r="D83" s="31">
        <v>527530600</v>
      </c>
      <c r="E83" s="31" t="s">
        <v>75</v>
      </c>
      <c r="F83" s="31">
        <v>527530600</v>
      </c>
      <c r="G83" s="31" t="s">
        <v>75</v>
      </c>
      <c r="H83" s="31" t="s">
        <v>75</v>
      </c>
      <c r="I83" s="31" t="s">
        <v>75</v>
      </c>
      <c r="J83" s="31" t="s">
        <v>75</v>
      </c>
      <c r="K83" s="31">
        <v>296142000</v>
      </c>
      <c r="L83" s="31" t="s">
        <v>75</v>
      </c>
      <c r="M83" s="31" t="s">
        <v>75</v>
      </c>
      <c r="N83" s="31">
        <v>219751900</v>
      </c>
      <c r="O83" s="31">
        <v>11185000</v>
      </c>
      <c r="P83" s="31">
        <v>451700</v>
      </c>
      <c r="Q83" s="32" t="s">
        <v>75</v>
      </c>
      <c r="R83" s="45" t="s">
        <v>204</v>
      </c>
      <c r="S83" s="43" t="s">
        <v>73</v>
      </c>
      <c r="T83" s="44" t="s">
        <v>205</v>
      </c>
      <c r="U83" s="31">
        <v>257723038.88</v>
      </c>
      <c r="V83" s="31" t="s">
        <v>75</v>
      </c>
      <c r="W83" s="31">
        <v>257723038.88</v>
      </c>
      <c r="X83" s="31" t="s">
        <v>75</v>
      </c>
      <c r="Y83" s="31" t="s">
        <v>75</v>
      </c>
      <c r="Z83" s="31" t="s">
        <v>75</v>
      </c>
      <c r="AA83" s="31" t="s">
        <v>75</v>
      </c>
      <c r="AB83" s="31">
        <v>145050182.44999999</v>
      </c>
      <c r="AC83" s="31" t="s">
        <v>75</v>
      </c>
      <c r="AD83" s="31" t="s">
        <v>75</v>
      </c>
      <c r="AE83" s="31">
        <v>106337466.78</v>
      </c>
      <c r="AF83" s="34">
        <v>5823344.5899999999</v>
      </c>
      <c r="AG83" s="31">
        <v>512045.06</v>
      </c>
      <c r="AH83" s="32" t="s">
        <v>75</v>
      </c>
      <c r="AI83" s="8"/>
    </row>
    <row r="84" spans="1:35" x14ac:dyDescent="0.25">
      <c r="A84" s="42" t="s">
        <v>206</v>
      </c>
      <c r="B84" s="43" t="s">
        <v>73</v>
      </c>
      <c r="C84" s="44" t="s">
        <v>207</v>
      </c>
      <c r="D84" s="31">
        <v>2229258897.48</v>
      </c>
      <c r="E84" s="31" t="s">
        <v>75</v>
      </c>
      <c r="F84" s="31">
        <v>2229258897.48</v>
      </c>
      <c r="G84" s="31" t="s">
        <v>75</v>
      </c>
      <c r="H84" s="31" t="s">
        <v>75</v>
      </c>
      <c r="I84" s="31" t="s">
        <v>75</v>
      </c>
      <c r="J84" s="31" t="s">
        <v>75</v>
      </c>
      <c r="K84" s="31">
        <v>989357597.48000002</v>
      </c>
      <c r="L84" s="31" t="s">
        <v>75</v>
      </c>
      <c r="M84" s="31" t="s">
        <v>75</v>
      </c>
      <c r="N84" s="31">
        <v>1164040500</v>
      </c>
      <c r="O84" s="31">
        <v>74449500</v>
      </c>
      <c r="P84" s="31">
        <v>1411300</v>
      </c>
      <c r="Q84" s="32" t="s">
        <v>75</v>
      </c>
      <c r="R84" s="45" t="s">
        <v>206</v>
      </c>
      <c r="S84" s="43" t="s">
        <v>73</v>
      </c>
      <c r="T84" s="44" t="s">
        <v>207</v>
      </c>
      <c r="U84" s="31">
        <v>282040772.37</v>
      </c>
      <c r="V84" s="31" t="s">
        <v>75</v>
      </c>
      <c r="W84" s="31">
        <v>282040772.37</v>
      </c>
      <c r="X84" s="31" t="s">
        <v>75</v>
      </c>
      <c r="Y84" s="31" t="s">
        <v>75</v>
      </c>
      <c r="Z84" s="31" t="s">
        <v>75</v>
      </c>
      <c r="AA84" s="31" t="s">
        <v>75</v>
      </c>
      <c r="AB84" s="31">
        <v>129087339.23</v>
      </c>
      <c r="AC84" s="31" t="s">
        <v>75</v>
      </c>
      <c r="AD84" s="31" t="s">
        <v>75</v>
      </c>
      <c r="AE84" s="31">
        <v>145157315.81</v>
      </c>
      <c r="AF84" s="34">
        <v>7659896.3600000003</v>
      </c>
      <c r="AG84" s="31">
        <v>136220.97</v>
      </c>
      <c r="AH84" s="32" t="s">
        <v>75</v>
      </c>
      <c r="AI84" s="8"/>
    </row>
    <row r="85" spans="1:35" x14ac:dyDescent="0.25">
      <c r="A85" s="42" t="s">
        <v>208</v>
      </c>
      <c r="B85" s="43" t="s">
        <v>73</v>
      </c>
      <c r="C85" s="44" t="s">
        <v>209</v>
      </c>
      <c r="D85" s="31">
        <v>5880000</v>
      </c>
      <c r="E85" s="31" t="s">
        <v>75</v>
      </c>
      <c r="F85" s="31">
        <v>5880000</v>
      </c>
      <c r="G85" s="31" t="s">
        <v>75</v>
      </c>
      <c r="H85" s="31">
        <v>5880000</v>
      </c>
      <c r="I85" s="31" t="s">
        <v>75</v>
      </c>
      <c r="J85" s="31" t="s">
        <v>75</v>
      </c>
      <c r="K85" s="31" t="s">
        <v>75</v>
      </c>
      <c r="L85" s="31" t="s">
        <v>75</v>
      </c>
      <c r="M85" s="31" t="s">
        <v>75</v>
      </c>
      <c r="N85" s="31" t="s">
        <v>75</v>
      </c>
      <c r="O85" s="31" t="s">
        <v>75</v>
      </c>
      <c r="P85" s="31" t="s">
        <v>75</v>
      </c>
      <c r="Q85" s="32" t="s">
        <v>75</v>
      </c>
      <c r="R85" s="45" t="s">
        <v>208</v>
      </c>
      <c r="S85" s="43" t="s">
        <v>73</v>
      </c>
      <c r="T85" s="44" t="s">
        <v>209</v>
      </c>
      <c r="U85" s="31">
        <v>2647256.17</v>
      </c>
      <c r="V85" s="31" t="s">
        <v>75</v>
      </c>
      <c r="W85" s="31">
        <v>2647256.17</v>
      </c>
      <c r="X85" s="31" t="s">
        <v>75</v>
      </c>
      <c r="Y85" s="31">
        <v>2647256.17</v>
      </c>
      <c r="Z85" s="31" t="s">
        <v>75</v>
      </c>
      <c r="AA85" s="31" t="s">
        <v>75</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1356043634.1800001</v>
      </c>
      <c r="E86" s="31" t="s">
        <v>75</v>
      </c>
      <c r="F86" s="31">
        <v>1356043634.1800001</v>
      </c>
      <c r="G86" s="31" t="s">
        <v>75</v>
      </c>
      <c r="H86" s="31" t="s">
        <v>75</v>
      </c>
      <c r="I86" s="31" t="s">
        <v>75</v>
      </c>
      <c r="J86" s="31" t="s">
        <v>75</v>
      </c>
      <c r="K86" s="31">
        <v>440096400</v>
      </c>
      <c r="L86" s="31" t="s">
        <v>75</v>
      </c>
      <c r="M86" s="31" t="s">
        <v>75</v>
      </c>
      <c r="N86" s="31" t="s">
        <v>75</v>
      </c>
      <c r="O86" s="31">
        <v>452869003.74000001</v>
      </c>
      <c r="P86" s="31">
        <v>463078230.44</v>
      </c>
      <c r="Q86" s="32" t="s">
        <v>75</v>
      </c>
      <c r="R86" s="45" t="s">
        <v>210</v>
      </c>
      <c r="S86" s="43" t="s">
        <v>73</v>
      </c>
      <c r="T86" s="44" t="s">
        <v>211</v>
      </c>
      <c r="U86" s="31">
        <v>429551477.77999997</v>
      </c>
      <c r="V86" s="31" t="s">
        <v>75</v>
      </c>
      <c r="W86" s="31">
        <v>429551477.77999997</v>
      </c>
      <c r="X86" s="31" t="s">
        <v>75</v>
      </c>
      <c r="Y86" s="31" t="s">
        <v>75</v>
      </c>
      <c r="Z86" s="31" t="s">
        <v>75</v>
      </c>
      <c r="AA86" s="31" t="s">
        <v>75</v>
      </c>
      <c r="AB86" s="31">
        <v>175390719.81999999</v>
      </c>
      <c r="AC86" s="31" t="s">
        <v>75</v>
      </c>
      <c r="AD86" s="31" t="s">
        <v>75</v>
      </c>
      <c r="AE86" s="31" t="s">
        <v>75</v>
      </c>
      <c r="AF86" s="34">
        <v>146155027.05000001</v>
      </c>
      <c r="AG86" s="31">
        <v>108005730.91</v>
      </c>
      <c r="AH86" s="32" t="s">
        <v>75</v>
      </c>
      <c r="AI86" s="8"/>
    </row>
    <row r="87" spans="1:35" x14ac:dyDescent="0.25">
      <c r="A87" s="42" t="s">
        <v>212</v>
      </c>
      <c r="B87" s="43" t="s">
        <v>73</v>
      </c>
      <c r="C87" s="44" t="s">
        <v>213</v>
      </c>
      <c r="D87" s="31">
        <v>783835241.92999995</v>
      </c>
      <c r="E87" s="31" t="s">
        <v>75</v>
      </c>
      <c r="F87" s="31">
        <v>783835241.92999995</v>
      </c>
      <c r="G87" s="31" t="s">
        <v>75</v>
      </c>
      <c r="H87" s="31" t="s">
        <v>75</v>
      </c>
      <c r="I87" s="31" t="s">
        <v>75</v>
      </c>
      <c r="J87" s="31" t="s">
        <v>75</v>
      </c>
      <c r="K87" s="31">
        <v>340022700</v>
      </c>
      <c r="L87" s="31" t="s">
        <v>75</v>
      </c>
      <c r="M87" s="31" t="s">
        <v>75</v>
      </c>
      <c r="N87" s="31" t="s">
        <v>75</v>
      </c>
      <c r="O87" s="31">
        <v>282847890</v>
      </c>
      <c r="P87" s="31">
        <v>160964651.93000001</v>
      </c>
      <c r="Q87" s="32" t="s">
        <v>75</v>
      </c>
      <c r="R87" s="45" t="s">
        <v>212</v>
      </c>
      <c r="S87" s="43" t="s">
        <v>73</v>
      </c>
      <c r="T87" s="44" t="s">
        <v>213</v>
      </c>
      <c r="U87" s="31">
        <v>385354831.72000003</v>
      </c>
      <c r="V87" s="31" t="s">
        <v>75</v>
      </c>
      <c r="W87" s="31">
        <v>385354831.72000003</v>
      </c>
      <c r="X87" s="31" t="s">
        <v>75</v>
      </c>
      <c r="Y87" s="31" t="s">
        <v>75</v>
      </c>
      <c r="Z87" s="31" t="s">
        <v>75</v>
      </c>
      <c r="AA87" s="31" t="s">
        <v>75</v>
      </c>
      <c r="AB87" s="31">
        <v>169921966.69</v>
      </c>
      <c r="AC87" s="31" t="s">
        <v>75</v>
      </c>
      <c r="AD87" s="31" t="s">
        <v>75</v>
      </c>
      <c r="AE87" s="31" t="s">
        <v>75</v>
      </c>
      <c r="AF87" s="34">
        <v>129268071.88</v>
      </c>
      <c r="AG87" s="31">
        <v>86164793.150000006</v>
      </c>
      <c r="AH87" s="32" t="s">
        <v>75</v>
      </c>
      <c r="AI87" s="8"/>
    </row>
    <row r="88" spans="1:35" ht="23.25" x14ac:dyDescent="0.25">
      <c r="A88" s="42" t="s">
        <v>214</v>
      </c>
      <c r="B88" s="43" t="s">
        <v>73</v>
      </c>
      <c r="C88" s="44" t="s">
        <v>215</v>
      </c>
      <c r="D88" s="31">
        <v>340022700</v>
      </c>
      <c r="E88" s="31" t="s">
        <v>75</v>
      </c>
      <c r="F88" s="31">
        <v>340022700</v>
      </c>
      <c r="G88" s="31" t="s">
        <v>75</v>
      </c>
      <c r="H88" s="31" t="s">
        <v>75</v>
      </c>
      <c r="I88" s="31" t="s">
        <v>75</v>
      </c>
      <c r="J88" s="31" t="s">
        <v>75</v>
      </c>
      <c r="K88" s="31">
        <v>340022700</v>
      </c>
      <c r="L88" s="31" t="s">
        <v>75</v>
      </c>
      <c r="M88" s="31" t="s">
        <v>75</v>
      </c>
      <c r="N88" s="31" t="s">
        <v>75</v>
      </c>
      <c r="O88" s="31" t="s">
        <v>75</v>
      </c>
      <c r="P88" s="31" t="s">
        <v>75</v>
      </c>
      <c r="Q88" s="32" t="s">
        <v>75</v>
      </c>
      <c r="R88" s="45" t="s">
        <v>214</v>
      </c>
      <c r="S88" s="43" t="s">
        <v>73</v>
      </c>
      <c r="T88" s="44" t="s">
        <v>215</v>
      </c>
      <c r="U88" s="31">
        <v>169921966.69</v>
      </c>
      <c r="V88" s="31" t="s">
        <v>75</v>
      </c>
      <c r="W88" s="31">
        <v>169921966.69</v>
      </c>
      <c r="X88" s="31" t="s">
        <v>75</v>
      </c>
      <c r="Y88" s="31" t="s">
        <v>75</v>
      </c>
      <c r="Z88" s="31" t="s">
        <v>75</v>
      </c>
      <c r="AA88" s="31" t="s">
        <v>75</v>
      </c>
      <c r="AB88" s="31">
        <v>169921966.69</v>
      </c>
      <c r="AC88" s="31" t="s">
        <v>75</v>
      </c>
      <c r="AD88" s="31" t="s">
        <v>75</v>
      </c>
      <c r="AE88" s="31" t="s">
        <v>75</v>
      </c>
      <c r="AF88" s="34" t="s">
        <v>75</v>
      </c>
      <c r="AG88" s="31" t="s">
        <v>75</v>
      </c>
      <c r="AH88" s="32" t="s">
        <v>75</v>
      </c>
      <c r="AI88" s="8"/>
    </row>
    <row r="89" spans="1:35" ht="23.25" x14ac:dyDescent="0.25">
      <c r="A89" s="42" t="s">
        <v>216</v>
      </c>
      <c r="B89" s="43" t="s">
        <v>73</v>
      </c>
      <c r="C89" s="44" t="s">
        <v>217</v>
      </c>
      <c r="D89" s="31">
        <v>160964651.93000001</v>
      </c>
      <c r="E89" s="31" t="s">
        <v>75</v>
      </c>
      <c r="F89" s="31">
        <v>160964651.93000001</v>
      </c>
      <c r="G89" s="31" t="s">
        <v>75</v>
      </c>
      <c r="H89" s="31" t="s">
        <v>75</v>
      </c>
      <c r="I89" s="31" t="s">
        <v>75</v>
      </c>
      <c r="J89" s="31" t="s">
        <v>75</v>
      </c>
      <c r="K89" s="31" t="s">
        <v>75</v>
      </c>
      <c r="L89" s="31" t="s">
        <v>75</v>
      </c>
      <c r="M89" s="31" t="s">
        <v>75</v>
      </c>
      <c r="N89" s="31" t="s">
        <v>75</v>
      </c>
      <c r="O89" s="31" t="s">
        <v>75</v>
      </c>
      <c r="P89" s="31">
        <v>160964651.93000001</v>
      </c>
      <c r="Q89" s="32" t="s">
        <v>75</v>
      </c>
      <c r="R89" s="45" t="s">
        <v>216</v>
      </c>
      <c r="S89" s="43" t="s">
        <v>73</v>
      </c>
      <c r="T89" s="44" t="s">
        <v>217</v>
      </c>
      <c r="U89" s="31">
        <v>86164793.150000006</v>
      </c>
      <c r="V89" s="31" t="s">
        <v>75</v>
      </c>
      <c r="W89" s="31">
        <v>86164793.150000006</v>
      </c>
      <c r="X89" s="31" t="s">
        <v>75</v>
      </c>
      <c r="Y89" s="31" t="s">
        <v>75</v>
      </c>
      <c r="Z89" s="31" t="s">
        <v>75</v>
      </c>
      <c r="AA89" s="31" t="s">
        <v>75</v>
      </c>
      <c r="AB89" s="31" t="s">
        <v>75</v>
      </c>
      <c r="AC89" s="31" t="s">
        <v>75</v>
      </c>
      <c r="AD89" s="31" t="s">
        <v>75</v>
      </c>
      <c r="AE89" s="31" t="s">
        <v>75</v>
      </c>
      <c r="AF89" s="34" t="s">
        <v>75</v>
      </c>
      <c r="AG89" s="31">
        <v>86164793.150000006</v>
      </c>
      <c r="AH89" s="32" t="s">
        <v>75</v>
      </c>
      <c r="AI89" s="8"/>
    </row>
    <row r="90" spans="1:35" ht="23.25" x14ac:dyDescent="0.25">
      <c r="A90" s="42" t="s">
        <v>218</v>
      </c>
      <c r="B90" s="43" t="s">
        <v>73</v>
      </c>
      <c r="C90" s="44" t="s">
        <v>219</v>
      </c>
      <c r="D90" s="31">
        <v>282847890</v>
      </c>
      <c r="E90" s="31" t="s">
        <v>75</v>
      </c>
      <c r="F90" s="31">
        <v>282847890</v>
      </c>
      <c r="G90" s="31" t="s">
        <v>75</v>
      </c>
      <c r="H90" s="31" t="s">
        <v>75</v>
      </c>
      <c r="I90" s="31" t="s">
        <v>75</v>
      </c>
      <c r="J90" s="31" t="s">
        <v>75</v>
      </c>
      <c r="K90" s="31" t="s">
        <v>75</v>
      </c>
      <c r="L90" s="31" t="s">
        <v>75</v>
      </c>
      <c r="M90" s="31" t="s">
        <v>75</v>
      </c>
      <c r="N90" s="31" t="s">
        <v>75</v>
      </c>
      <c r="O90" s="31">
        <v>282847890</v>
      </c>
      <c r="P90" s="31" t="s">
        <v>75</v>
      </c>
      <c r="Q90" s="32" t="s">
        <v>75</v>
      </c>
      <c r="R90" s="45" t="s">
        <v>218</v>
      </c>
      <c r="S90" s="43" t="s">
        <v>73</v>
      </c>
      <c r="T90" s="44" t="s">
        <v>219</v>
      </c>
      <c r="U90" s="31">
        <v>129268071.88</v>
      </c>
      <c r="V90" s="31" t="s">
        <v>75</v>
      </c>
      <c r="W90" s="31">
        <v>129268071.88</v>
      </c>
      <c r="X90" s="31" t="s">
        <v>75</v>
      </c>
      <c r="Y90" s="31" t="s">
        <v>75</v>
      </c>
      <c r="Z90" s="31" t="s">
        <v>75</v>
      </c>
      <c r="AA90" s="31" t="s">
        <v>75</v>
      </c>
      <c r="AB90" s="31" t="s">
        <v>75</v>
      </c>
      <c r="AC90" s="31" t="s">
        <v>75</v>
      </c>
      <c r="AD90" s="31" t="s">
        <v>75</v>
      </c>
      <c r="AE90" s="31" t="s">
        <v>75</v>
      </c>
      <c r="AF90" s="34">
        <v>129268071.88</v>
      </c>
      <c r="AG90" s="31" t="s">
        <v>75</v>
      </c>
      <c r="AH90" s="32" t="s">
        <v>75</v>
      </c>
      <c r="AI90" s="8"/>
    </row>
    <row r="91" spans="1:35" x14ac:dyDescent="0.25">
      <c r="A91" s="42" t="s">
        <v>220</v>
      </c>
      <c r="B91" s="43" t="s">
        <v>73</v>
      </c>
      <c r="C91" s="44" t="s">
        <v>221</v>
      </c>
      <c r="D91" s="31">
        <v>572208392.25</v>
      </c>
      <c r="E91" s="31" t="s">
        <v>75</v>
      </c>
      <c r="F91" s="31">
        <v>572208392.25</v>
      </c>
      <c r="G91" s="31" t="s">
        <v>75</v>
      </c>
      <c r="H91" s="31" t="s">
        <v>75</v>
      </c>
      <c r="I91" s="31" t="s">
        <v>75</v>
      </c>
      <c r="J91" s="31" t="s">
        <v>75</v>
      </c>
      <c r="K91" s="31">
        <v>100073700</v>
      </c>
      <c r="L91" s="31" t="s">
        <v>75</v>
      </c>
      <c r="M91" s="31" t="s">
        <v>75</v>
      </c>
      <c r="N91" s="31" t="s">
        <v>75</v>
      </c>
      <c r="O91" s="31">
        <v>170021113.74000001</v>
      </c>
      <c r="P91" s="31">
        <v>302113578.50999999</v>
      </c>
      <c r="Q91" s="32" t="s">
        <v>75</v>
      </c>
      <c r="R91" s="45" t="s">
        <v>220</v>
      </c>
      <c r="S91" s="43" t="s">
        <v>73</v>
      </c>
      <c r="T91" s="44" t="s">
        <v>221</v>
      </c>
      <c r="U91" s="31">
        <v>44196646.060000002</v>
      </c>
      <c r="V91" s="31" t="s">
        <v>75</v>
      </c>
      <c r="W91" s="31">
        <v>44196646.060000002</v>
      </c>
      <c r="X91" s="31" t="s">
        <v>75</v>
      </c>
      <c r="Y91" s="31" t="s">
        <v>75</v>
      </c>
      <c r="Z91" s="31" t="s">
        <v>75</v>
      </c>
      <c r="AA91" s="31" t="s">
        <v>75</v>
      </c>
      <c r="AB91" s="31">
        <v>5468753.1299999999</v>
      </c>
      <c r="AC91" s="31" t="s">
        <v>75</v>
      </c>
      <c r="AD91" s="31" t="s">
        <v>75</v>
      </c>
      <c r="AE91" s="31" t="s">
        <v>75</v>
      </c>
      <c r="AF91" s="34">
        <v>16886955.170000002</v>
      </c>
      <c r="AG91" s="31">
        <v>21840937.760000002</v>
      </c>
      <c r="AH91" s="32" t="s">
        <v>75</v>
      </c>
      <c r="AI91" s="8"/>
    </row>
    <row r="92" spans="1:35" ht="23.25" x14ac:dyDescent="0.25">
      <c r="A92" s="42" t="s">
        <v>222</v>
      </c>
      <c r="B92" s="43" t="s">
        <v>73</v>
      </c>
      <c r="C92" s="44" t="s">
        <v>223</v>
      </c>
      <c r="D92" s="31">
        <v>100073700</v>
      </c>
      <c r="E92" s="31" t="s">
        <v>75</v>
      </c>
      <c r="F92" s="31">
        <v>100073700</v>
      </c>
      <c r="G92" s="31" t="s">
        <v>75</v>
      </c>
      <c r="H92" s="31" t="s">
        <v>75</v>
      </c>
      <c r="I92" s="31" t="s">
        <v>75</v>
      </c>
      <c r="J92" s="31" t="s">
        <v>75</v>
      </c>
      <c r="K92" s="31">
        <v>100073700</v>
      </c>
      <c r="L92" s="31" t="s">
        <v>75</v>
      </c>
      <c r="M92" s="31" t="s">
        <v>75</v>
      </c>
      <c r="N92" s="31" t="s">
        <v>75</v>
      </c>
      <c r="O92" s="31" t="s">
        <v>75</v>
      </c>
      <c r="P92" s="31" t="s">
        <v>75</v>
      </c>
      <c r="Q92" s="32" t="s">
        <v>75</v>
      </c>
      <c r="R92" s="45" t="s">
        <v>222</v>
      </c>
      <c r="S92" s="43" t="s">
        <v>73</v>
      </c>
      <c r="T92" s="44" t="s">
        <v>223</v>
      </c>
      <c r="U92" s="31">
        <v>5468753.1299999999</v>
      </c>
      <c r="V92" s="31" t="s">
        <v>75</v>
      </c>
      <c r="W92" s="31">
        <v>5468753.1299999999</v>
      </c>
      <c r="X92" s="31" t="s">
        <v>75</v>
      </c>
      <c r="Y92" s="31" t="s">
        <v>75</v>
      </c>
      <c r="Z92" s="31" t="s">
        <v>75</v>
      </c>
      <c r="AA92" s="31" t="s">
        <v>75</v>
      </c>
      <c r="AB92" s="31">
        <v>5468753.1299999999</v>
      </c>
      <c r="AC92" s="31" t="s">
        <v>75</v>
      </c>
      <c r="AD92" s="31" t="s">
        <v>75</v>
      </c>
      <c r="AE92" s="31" t="s">
        <v>75</v>
      </c>
      <c r="AF92" s="34" t="s">
        <v>75</v>
      </c>
      <c r="AG92" s="31" t="s">
        <v>75</v>
      </c>
      <c r="AH92" s="32" t="s">
        <v>75</v>
      </c>
      <c r="AI92" s="8"/>
    </row>
    <row r="93" spans="1:35" ht="23.25" x14ac:dyDescent="0.25">
      <c r="A93" s="42" t="s">
        <v>224</v>
      </c>
      <c r="B93" s="43" t="s">
        <v>73</v>
      </c>
      <c r="C93" s="44" t="s">
        <v>225</v>
      </c>
      <c r="D93" s="31">
        <v>302113578.50999999</v>
      </c>
      <c r="E93" s="31" t="s">
        <v>75</v>
      </c>
      <c r="F93" s="31">
        <v>302113578.50999999</v>
      </c>
      <c r="G93" s="31" t="s">
        <v>75</v>
      </c>
      <c r="H93" s="31" t="s">
        <v>75</v>
      </c>
      <c r="I93" s="31" t="s">
        <v>75</v>
      </c>
      <c r="J93" s="31" t="s">
        <v>75</v>
      </c>
      <c r="K93" s="31" t="s">
        <v>75</v>
      </c>
      <c r="L93" s="31" t="s">
        <v>75</v>
      </c>
      <c r="M93" s="31" t="s">
        <v>75</v>
      </c>
      <c r="N93" s="31" t="s">
        <v>75</v>
      </c>
      <c r="O93" s="31" t="s">
        <v>75</v>
      </c>
      <c r="P93" s="31">
        <v>302113578.50999999</v>
      </c>
      <c r="Q93" s="32" t="s">
        <v>75</v>
      </c>
      <c r="R93" s="45" t="s">
        <v>224</v>
      </c>
      <c r="S93" s="43" t="s">
        <v>73</v>
      </c>
      <c r="T93" s="44" t="s">
        <v>225</v>
      </c>
      <c r="U93" s="31">
        <v>21840937.760000002</v>
      </c>
      <c r="V93" s="31" t="s">
        <v>75</v>
      </c>
      <c r="W93" s="31">
        <v>21840937.760000002</v>
      </c>
      <c r="X93" s="31" t="s">
        <v>75</v>
      </c>
      <c r="Y93" s="31" t="s">
        <v>75</v>
      </c>
      <c r="Z93" s="31" t="s">
        <v>75</v>
      </c>
      <c r="AA93" s="31" t="s">
        <v>75</v>
      </c>
      <c r="AB93" s="31" t="s">
        <v>75</v>
      </c>
      <c r="AC93" s="31" t="s">
        <v>75</v>
      </c>
      <c r="AD93" s="31" t="s">
        <v>75</v>
      </c>
      <c r="AE93" s="31" t="s">
        <v>75</v>
      </c>
      <c r="AF93" s="34" t="s">
        <v>75</v>
      </c>
      <c r="AG93" s="31">
        <v>21840937.760000002</v>
      </c>
      <c r="AH93" s="32" t="s">
        <v>75</v>
      </c>
      <c r="AI93" s="8"/>
    </row>
    <row r="94" spans="1:35" ht="23.25" x14ac:dyDescent="0.25">
      <c r="A94" s="42" t="s">
        <v>226</v>
      </c>
      <c r="B94" s="43" t="s">
        <v>73</v>
      </c>
      <c r="C94" s="44" t="s">
        <v>227</v>
      </c>
      <c r="D94" s="31">
        <v>170021113.74000001</v>
      </c>
      <c r="E94" s="31" t="s">
        <v>75</v>
      </c>
      <c r="F94" s="31">
        <v>170021113.74000001</v>
      </c>
      <c r="G94" s="31" t="s">
        <v>75</v>
      </c>
      <c r="H94" s="31" t="s">
        <v>75</v>
      </c>
      <c r="I94" s="31" t="s">
        <v>75</v>
      </c>
      <c r="J94" s="31" t="s">
        <v>75</v>
      </c>
      <c r="K94" s="31" t="s">
        <v>75</v>
      </c>
      <c r="L94" s="31" t="s">
        <v>75</v>
      </c>
      <c r="M94" s="31" t="s">
        <v>75</v>
      </c>
      <c r="N94" s="31" t="s">
        <v>75</v>
      </c>
      <c r="O94" s="31">
        <v>170021113.74000001</v>
      </c>
      <c r="P94" s="31" t="s">
        <v>75</v>
      </c>
      <c r="Q94" s="32" t="s">
        <v>75</v>
      </c>
      <c r="R94" s="45" t="s">
        <v>226</v>
      </c>
      <c r="S94" s="43" t="s">
        <v>73</v>
      </c>
      <c r="T94" s="44" t="s">
        <v>227</v>
      </c>
      <c r="U94" s="31">
        <v>16886955.170000002</v>
      </c>
      <c r="V94" s="31" t="s">
        <v>75</v>
      </c>
      <c r="W94" s="31">
        <v>16886955.170000002</v>
      </c>
      <c r="X94" s="31" t="s">
        <v>75</v>
      </c>
      <c r="Y94" s="31" t="s">
        <v>75</v>
      </c>
      <c r="Z94" s="31" t="s">
        <v>75</v>
      </c>
      <c r="AA94" s="31" t="s">
        <v>75</v>
      </c>
      <c r="AB94" s="31" t="s">
        <v>75</v>
      </c>
      <c r="AC94" s="31" t="s">
        <v>75</v>
      </c>
      <c r="AD94" s="31" t="s">
        <v>75</v>
      </c>
      <c r="AE94" s="31" t="s">
        <v>75</v>
      </c>
      <c r="AF94" s="34">
        <v>16886955.170000002</v>
      </c>
      <c r="AG94" s="31" t="s">
        <v>75</v>
      </c>
      <c r="AH94" s="32" t="s">
        <v>75</v>
      </c>
      <c r="AI94" s="8"/>
    </row>
    <row r="95" spans="1:35" ht="23.25" x14ac:dyDescent="0.25">
      <c r="A95" s="42" t="s">
        <v>228</v>
      </c>
      <c r="B95" s="43" t="s">
        <v>73</v>
      </c>
      <c r="C95" s="44" t="s">
        <v>229</v>
      </c>
      <c r="D95" s="31">
        <v>71811000</v>
      </c>
      <c r="E95" s="31" t="s">
        <v>75</v>
      </c>
      <c r="F95" s="31">
        <v>71811000</v>
      </c>
      <c r="G95" s="31" t="s">
        <v>75</v>
      </c>
      <c r="H95" s="31">
        <v>71811000</v>
      </c>
      <c r="I95" s="31" t="s">
        <v>75</v>
      </c>
      <c r="J95" s="31" t="s">
        <v>75</v>
      </c>
      <c r="K95" s="31" t="s">
        <v>75</v>
      </c>
      <c r="L95" s="31" t="s">
        <v>75</v>
      </c>
      <c r="M95" s="31" t="s">
        <v>75</v>
      </c>
      <c r="N95" s="31" t="s">
        <v>75</v>
      </c>
      <c r="O95" s="31" t="s">
        <v>75</v>
      </c>
      <c r="P95" s="31" t="s">
        <v>75</v>
      </c>
      <c r="Q95" s="32" t="s">
        <v>75</v>
      </c>
      <c r="R95" s="45" t="s">
        <v>228</v>
      </c>
      <c r="S95" s="43" t="s">
        <v>73</v>
      </c>
      <c r="T95" s="44" t="s">
        <v>229</v>
      </c>
      <c r="U95" s="31">
        <v>48496264.829999998</v>
      </c>
      <c r="V95" s="31" t="s">
        <v>75</v>
      </c>
      <c r="W95" s="31">
        <v>48496264.829999998</v>
      </c>
      <c r="X95" s="31" t="s">
        <v>75</v>
      </c>
      <c r="Y95" s="31">
        <v>48496264.829999998</v>
      </c>
      <c r="Z95" s="31" t="s">
        <v>75</v>
      </c>
      <c r="AA95" s="31" t="s">
        <v>75</v>
      </c>
      <c r="AB95" s="31" t="s">
        <v>75</v>
      </c>
      <c r="AC95" s="31" t="s">
        <v>75</v>
      </c>
      <c r="AD95" s="31" t="s">
        <v>75</v>
      </c>
      <c r="AE95" s="31" t="s">
        <v>75</v>
      </c>
      <c r="AF95" s="34" t="s">
        <v>75</v>
      </c>
      <c r="AG95" s="31" t="s">
        <v>75</v>
      </c>
      <c r="AH95" s="32" t="s">
        <v>75</v>
      </c>
      <c r="AI95" s="8"/>
    </row>
    <row r="96" spans="1:35" x14ac:dyDescent="0.25">
      <c r="A96" s="42" t="s">
        <v>230</v>
      </c>
      <c r="B96" s="43" t="s">
        <v>73</v>
      </c>
      <c r="C96" s="44" t="s">
        <v>231</v>
      </c>
      <c r="D96" s="31">
        <v>69651000</v>
      </c>
      <c r="E96" s="31" t="s">
        <v>75</v>
      </c>
      <c r="F96" s="31">
        <v>69651000</v>
      </c>
      <c r="G96" s="31" t="s">
        <v>75</v>
      </c>
      <c r="H96" s="31">
        <v>69651000</v>
      </c>
      <c r="I96" s="31" t="s">
        <v>75</v>
      </c>
      <c r="J96" s="31" t="s">
        <v>75</v>
      </c>
      <c r="K96" s="31" t="s">
        <v>75</v>
      </c>
      <c r="L96" s="31" t="s">
        <v>75</v>
      </c>
      <c r="M96" s="31" t="s">
        <v>75</v>
      </c>
      <c r="N96" s="31" t="s">
        <v>75</v>
      </c>
      <c r="O96" s="31" t="s">
        <v>75</v>
      </c>
      <c r="P96" s="31" t="s">
        <v>75</v>
      </c>
      <c r="Q96" s="32" t="s">
        <v>75</v>
      </c>
      <c r="R96" s="45" t="s">
        <v>230</v>
      </c>
      <c r="S96" s="43" t="s">
        <v>73</v>
      </c>
      <c r="T96" s="44" t="s">
        <v>231</v>
      </c>
      <c r="U96" s="31">
        <v>47367032.259999998</v>
      </c>
      <c r="V96" s="31" t="s">
        <v>75</v>
      </c>
      <c r="W96" s="31">
        <v>47367032.259999998</v>
      </c>
      <c r="X96" s="31" t="s">
        <v>75</v>
      </c>
      <c r="Y96" s="31">
        <v>47367032.259999998</v>
      </c>
      <c r="Z96" s="31" t="s">
        <v>75</v>
      </c>
      <c r="AA96" s="31" t="s">
        <v>75</v>
      </c>
      <c r="AB96" s="31" t="s">
        <v>75</v>
      </c>
      <c r="AC96" s="31" t="s">
        <v>75</v>
      </c>
      <c r="AD96" s="31" t="s">
        <v>75</v>
      </c>
      <c r="AE96" s="31" t="s">
        <v>75</v>
      </c>
      <c r="AF96" s="34" t="s">
        <v>75</v>
      </c>
      <c r="AG96" s="31" t="s">
        <v>75</v>
      </c>
      <c r="AH96" s="32" t="s">
        <v>75</v>
      </c>
      <c r="AI96" s="8"/>
    </row>
    <row r="97" spans="1:35" ht="23.25" x14ac:dyDescent="0.25">
      <c r="A97" s="42" t="s">
        <v>232</v>
      </c>
      <c r="B97" s="43" t="s">
        <v>73</v>
      </c>
      <c r="C97" s="44" t="s">
        <v>233</v>
      </c>
      <c r="D97" s="31">
        <v>69599000</v>
      </c>
      <c r="E97" s="31" t="s">
        <v>75</v>
      </c>
      <c r="F97" s="31">
        <v>69599000</v>
      </c>
      <c r="G97" s="31" t="s">
        <v>75</v>
      </c>
      <c r="H97" s="31">
        <v>69599000</v>
      </c>
      <c r="I97" s="31" t="s">
        <v>75</v>
      </c>
      <c r="J97" s="31" t="s">
        <v>75</v>
      </c>
      <c r="K97" s="31" t="s">
        <v>75</v>
      </c>
      <c r="L97" s="31" t="s">
        <v>75</v>
      </c>
      <c r="M97" s="31" t="s">
        <v>75</v>
      </c>
      <c r="N97" s="31" t="s">
        <v>75</v>
      </c>
      <c r="O97" s="31" t="s">
        <v>75</v>
      </c>
      <c r="P97" s="31" t="s">
        <v>75</v>
      </c>
      <c r="Q97" s="32" t="s">
        <v>75</v>
      </c>
      <c r="R97" s="45" t="s">
        <v>232</v>
      </c>
      <c r="S97" s="43" t="s">
        <v>73</v>
      </c>
      <c r="T97" s="44" t="s">
        <v>233</v>
      </c>
      <c r="U97" s="31">
        <v>47337794.859999999</v>
      </c>
      <c r="V97" s="31" t="s">
        <v>75</v>
      </c>
      <c r="W97" s="31">
        <v>47337794.859999999</v>
      </c>
      <c r="X97" s="31" t="s">
        <v>75</v>
      </c>
      <c r="Y97" s="31">
        <v>47337794.859999999</v>
      </c>
      <c r="Z97" s="31" t="s">
        <v>75</v>
      </c>
      <c r="AA97" s="31" t="s">
        <v>75</v>
      </c>
      <c r="AB97" s="31" t="s">
        <v>75</v>
      </c>
      <c r="AC97" s="31" t="s">
        <v>75</v>
      </c>
      <c r="AD97" s="31" t="s">
        <v>75</v>
      </c>
      <c r="AE97" s="31" t="s">
        <v>75</v>
      </c>
      <c r="AF97" s="34" t="s">
        <v>75</v>
      </c>
      <c r="AG97" s="31" t="s">
        <v>75</v>
      </c>
      <c r="AH97" s="32" t="s">
        <v>75</v>
      </c>
      <c r="AI97" s="8"/>
    </row>
    <row r="98" spans="1:35" ht="90.75" x14ac:dyDescent="0.25">
      <c r="A98" s="42" t="s">
        <v>234</v>
      </c>
      <c r="B98" s="43" t="s">
        <v>73</v>
      </c>
      <c r="C98" s="44" t="s">
        <v>235</v>
      </c>
      <c r="D98" s="31">
        <v>52000</v>
      </c>
      <c r="E98" s="31" t="s">
        <v>75</v>
      </c>
      <c r="F98" s="31">
        <v>52000</v>
      </c>
      <c r="G98" s="31" t="s">
        <v>75</v>
      </c>
      <c r="H98" s="31">
        <v>52000</v>
      </c>
      <c r="I98" s="31" t="s">
        <v>75</v>
      </c>
      <c r="J98" s="31" t="s">
        <v>75</v>
      </c>
      <c r="K98" s="31" t="s">
        <v>75</v>
      </c>
      <c r="L98" s="31" t="s">
        <v>75</v>
      </c>
      <c r="M98" s="31" t="s">
        <v>75</v>
      </c>
      <c r="N98" s="31" t="s">
        <v>75</v>
      </c>
      <c r="O98" s="31" t="s">
        <v>75</v>
      </c>
      <c r="P98" s="31" t="s">
        <v>75</v>
      </c>
      <c r="Q98" s="32" t="s">
        <v>75</v>
      </c>
      <c r="R98" s="45" t="s">
        <v>234</v>
      </c>
      <c r="S98" s="43" t="s">
        <v>73</v>
      </c>
      <c r="T98" s="44" t="s">
        <v>235</v>
      </c>
      <c r="U98" s="31">
        <v>29237.4</v>
      </c>
      <c r="V98" s="31" t="s">
        <v>75</v>
      </c>
      <c r="W98" s="31">
        <v>29237.4</v>
      </c>
      <c r="X98" s="31" t="s">
        <v>75</v>
      </c>
      <c r="Y98" s="31">
        <v>29237.4</v>
      </c>
      <c r="Z98" s="31" t="s">
        <v>75</v>
      </c>
      <c r="AA98" s="31" t="s">
        <v>75</v>
      </c>
      <c r="AB98" s="31" t="s">
        <v>75</v>
      </c>
      <c r="AC98" s="31" t="s">
        <v>75</v>
      </c>
      <c r="AD98" s="31" t="s">
        <v>75</v>
      </c>
      <c r="AE98" s="31" t="s">
        <v>75</v>
      </c>
      <c r="AF98" s="34" t="s">
        <v>75</v>
      </c>
      <c r="AG98" s="31" t="s">
        <v>75</v>
      </c>
      <c r="AH98" s="32" t="s">
        <v>75</v>
      </c>
      <c r="AI98" s="8"/>
    </row>
    <row r="99" spans="1:35" ht="23.25" x14ac:dyDescent="0.25">
      <c r="A99" s="42" t="s">
        <v>236</v>
      </c>
      <c r="B99" s="43" t="s">
        <v>73</v>
      </c>
      <c r="C99" s="44" t="s">
        <v>237</v>
      </c>
      <c r="D99" s="31">
        <v>2160000</v>
      </c>
      <c r="E99" s="31" t="s">
        <v>75</v>
      </c>
      <c r="F99" s="31">
        <v>2160000</v>
      </c>
      <c r="G99" s="31" t="s">
        <v>75</v>
      </c>
      <c r="H99" s="31">
        <v>2160000</v>
      </c>
      <c r="I99" s="31" t="s">
        <v>75</v>
      </c>
      <c r="J99" s="31" t="s">
        <v>75</v>
      </c>
      <c r="K99" s="31" t="s">
        <v>75</v>
      </c>
      <c r="L99" s="31" t="s">
        <v>75</v>
      </c>
      <c r="M99" s="31" t="s">
        <v>75</v>
      </c>
      <c r="N99" s="31" t="s">
        <v>75</v>
      </c>
      <c r="O99" s="31" t="s">
        <v>75</v>
      </c>
      <c r="P99" s="31" t="s">
        <v>75</v>
      </c>
      <c r="Q99" s="32" t="s">
        <v>75</v>
      </c>
      <c r="R99" s="45" t="s">
        <v>236</v>
      </c>
      <c r="S99" s="43" t="s">
        <v>73</v>
      </c>
      <c r="T99" s="44" t="s">
        <v>237</v>
      </c>
      <c r="U99" s="31">
        <v>1129232.57</v>
      </c>
      <c r="V99" s="31" t="s">
        <v>75</v>
      </c>
      <c r="W99" s="31">
        <v>1129232.57</v>
      </c>
      <c r="X99" s="31" t="s">
        <v>75</v>
      </c>
      <c r="Y99" s="31">
        <v>1129232.57</v>
      </c>
      <c r="Z99" s="31" t="s">
        <v>75</v>
      </c>
      <c r="AA99" s="31" t="s">
        <v>75</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1350000</v>
      </c>
      <c r="E100" s="31" t="s">
        <v>75</v>
      </c>
      <c r="F100" s="31">
        <v>1350000</v>
      </c>
      <c r="G100" s="31" t="s">
        <v>75</v>
      </c>
      <c r="H100" s="31">
        <v>1350000</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857763.44</v>
      </c>
      <c r="V100" s="31" t="s">
        <v>75</v>
      </c>
      <c r="W100" s="31">
        <v>857763.44</v>
      </c>
      <c r="X100" s="31" t="s">
        <v>75</v>
      </c>
      <c r="Y100" s="31">
        <v>857763.44</v>
      </c>
      <c r="Z100" s="31" t="s">
        <v>75</v>
      </c>
      <c r="AA100" s="31" t="s">
        <v>75</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810000</v>
      </c>
      <c r="E101" s="31" t="s">
        <v>75</v>
      </c>
      <c r="F101" s="31">
        <v>810000</v>
      </c>
      <c r="G101" s="31" t="s">
        <v>75</v>
      </c>
      <c r="H101" s="31">
        <v>810000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271469.13</v>
      </c>
      <c r="V101" s="31" t="s">
        <v>75</v>
      </c>
      <c r="W101" s="31">
        <v>271469.13</v>
      </c>
      <c r="X101" s="31" t="s">
        <v>75</v>
      </c>
      <c r="Y101" s="31">
        <v>271469.13</v>
      </c>
      <c r="Z101" s="31" t="s">
        <v>75</v>
      </c>
      <c r="AA101" s="31" t="s">
        <v>75</v>
      </c>
      <c r="AB101" s="31" t="s">
        <v>75</v>
      </c>
      <c r="AC101" s="31" t="s">
        <v>75</v>
      </c>
      <c r="AD101" s="31" t="s">
        <v>75</v>
      </c>
      <c r="AE101" s="31" t="s">
        <v>75</v>
      </c>
      <c r="AF101" s="34" t="s">
        <v>75</v>
      </c>
      <c r="AG101" s="31" t="s">
        <v>75</v>
      </c>
      <c r="AH101" s="32" t="s">
        <v>75</v>
      </c>
      <c r="AI101" s="8"/>
    </row>
    <row r="102" spans="1:35" x14ac:dyDescent="0.25">
      <c r="A102" s="42" t="s">
        <v>242</v>
      </c>
      <c r="B102" s="43" t="s">
        <v>73</v>
      </c>
      <c r="C102" s="44" t="s">
        <v>243</v>
      </c>
      <c r="D102" s="31">
        <v>768703485.09000003</v>
      </c>
      <c r="E102" s="31" t="s">
        <v>75</v>
      </c>
      <c r="F102" s="31">
        <v>768703485.09000003</v>
      </c>
      <c r="G102" s="31" t="s">
        <v>75</v>
      </c>
      <c r="H102" s="31">
        <v>326001200</v>
      </c>
      <c r="I102" s="31" t="s">
        <v>75</v>
      </c>
      <c r="J102" s="31" t="s">
        <v>75</v>
      </c>
      <c r="K102" s="31">
        <v>239106338.09</v>
      </c>
      <c r="L102" s="31" t="s">
        <v>75</v>
      </c>
      <c r="M102" s="31" t="s">
        <v>75</v>
      </c>
      <c r="N102" s="31">
        <v>202459542</v>
      </c>
      <c r="O102" s="31">
        <v>31400</v>
      </c>
      <c r="P102" s="31">
        <v>1105005</v>
      </c>
      <c r="Q102" s="32" t="s">
        <v>75</v>
      </c>
      <c r="R102" s="45" t="s">
        <v>242</v>
      </c>
      <c r="S102" s="43" t="s">
        <v>73</v>
      </c>
      <c r="T102" s="44" t="s">
        <v>243</v>
      </c>
      <c r="U102" s="31">
        <v>312013042.83999997</v>
      </c>
      <c r="V102" s="31" t="s">
        <v>75</v>
      </c>
      <c r="W102" s="31">
        <v>312013042.83999997</v>
      </c>
      <c r="X102" s="31" t="s">
        <v>75</v>
      </c>
      <c r="Y102" s="31">
        <v>121340099.3</v>
      </c>
      <c r="Z102" s="31" t="s">
        <v>75</v>
      </c>
      <c r="AA102" s="31" t="s">
        <v>75</v>
      </c>
      <c r="AB102" s="31">
        <v>100235441.33</v>
      </c>
      <c r="AC102" s="31" t="s">
        <v>75</v>
      </c>
      <c r="AD102" s="31" t="s">
        <v>75</v>
      </c>
      <c r="AE102" s="31">
        <v>90016174.700000003</v>
      </c>
      <c r="AF102" s="34">
        <v>10930</v>
      </c>
      <c r="AG102" s="31">
        <v>410397.51</v>
      </c>
      <c r="AH102" s="32" t="s">
        <v>75</v>
      </c>
      <c r="AI102" s="8"/>
    </row>
    <row r="103" spans="1:35" ht="45.75" x14ac:dyDescent="0.25">
      <c r="A103" s="42" t="s">
        <v>244</v>
      </c>
      <c r="B103" s="43" t="s">
        <v>73</v>
      </c>
      <c r="C103" s="44" t="s">
        <v>245</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1574691.22</v>
      </c>
      <c r="V103" s="31" t="s">
        <v>75</v>
      </c>
      <c r="W103" s="31">
        <v>1574691.22</v>
      </c>
      <c r="X103" s="31" t="s">
        <v>75</v>
      </c>
      <c r="Y103" s="31">
        <v>1574691.22</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246</v>
      </c>
      <c r="B104" s="43" t="s">
        <v>73</v>
      </c>
      <c r="C104" s="44" t="s">
        <v>247</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1574691.22</v>
      </c>
      <c r="V104" s="31" t="s">
        <v>75</v>
      </c>
      <c r="W104" s="31">
        <v>1574691.22</v>
      </c>
      <c r="X104" s="31" t="s">
        <v>75</v>
      </c>
      <c r="Y104" s="31">
        <v>1574691.22</v>
      </c>
      <c r="Z104" s="31" t="s">
        <v>75</v>
      </c>
      <c r="AA104" s="31" t="s">
        <v>75</v>
      </c>
      <c r="AB104" s="31" t="s">
        <v>75</v>
      </c>
      <c r="AC104" s="31" t="s">
        <v>75</v>
      </c>
      <c r="AD104" s="31" t="s">
        <v>75</v>
      </c>
      <c r="AE104" s="31" t="s">
        <v>75</v>
      </c>
      <c r="AF104" s="34" t="s">
        <v>75</v>
      </c>
      <c r="AG104" s="31" t="s">
        <v>75</v>
      </c>
      <c r="AH104" s="32" t="s">
        <v>75</v>
      </c>
      <c r="AI104" s="8"/>
    </row>
    <row r="105" spans="1:35" ht="23.25" x14ac:dyDescent="0.25">
      <c r="A105" s="42" t="s">
        <v>248</v>
      </c>
      <c r="B105" s="43" t="s">
        <v>73</v>
      </c>
      <c r="C105" s="44" t="s">
        <v>249</v>
      </c>
      <c r="D105" s="31">
        <v>440054980.08999997</v>
      </c>
      <c r="E105" s="31" t="s">
        <v>75</v>
      </c>
      <c r="F105" s="31">
        <v>440054980.08999997</v>
      </c>
      <c r="G105" s="31" t="s">
        <v>75</v>
      </c>
      <c r="H105" s="31" t="s">
        <v>75</v>
      </c>
      <c r="I105" s="31" t="s">
        <v>75</v>
      </c>
      <c r="J105" s="31" t="s">
        <v>75</v>
      </c>
      <c r="K105" s="31">
        <v>238797438.09</v>
      </c>
      <c r="L105" s="31" t="s">
        <v>75</v>
      </c>
      <c r="M105" s="31" t="s">
        <v>75</v>
      </c>
      <c r="N105" s="31">
        <v>201257542</v>
      </c>
      <c r="O105" s="31" t="s">
        <v>75</v>
      </c>
      <c r="P105" s="31" t="s">
        <v>75</v>
      </c>
      <c r="Q105" s="32" t="s">
        <v>75</v>
      </c>
      <c r="R105" s="45" t="s">
        <v>248</v>
      </c>
      <c r="S105" s="43" t="s">
        <v>73</v>
      </c>
      <c r="T105" s="44" t="s">
        <v>249</v>
      </c>
      <c r="U105" s="31">
        <v>189443128.03</v>
      </c>
      <c r="V105" s="31" t="s">
        <v>75</v>
      </c>
      <c r="W105" s="31">
        <v>189443128.03</v>
      </c>
      <c r="X105" s="31" t="s">
        <v>75</v>
      </c>
      <c r="Y105" s="31" t="s">
        <v>75</v>
      </c>
      <c r="Z105" s="31" t="s">
        <v>75</v>
      </c>
      <c r="AA105" s="31" t="s">
        <v>75</v>
      </c>
      <c r="AB105" s="31">
        <v>100118641.33</v>
      </c>
      <c r="AC105" s="31" t="s">
        <v>75</v>
      </c>
      <c r="AD105" s="31" t="s">
        <v>75</v>
      </c>
      <c r="AE105" s="31">
        <v>89324486.700000003</v>
      </c>
      <c r="AF105" s="34" t="s">
        <v>75</v>
      </c>
      <c r="AG105" s="31" t="s">
        <v>75</v>
      </c>
      <c r="AH105" s="32" t="s">
        <v>75</v>
      </c>
      <c r="AI105" s="8"/>
    </row>
    <row r="106" spans="1:35" ht="34.5" x14ac:dyDescent="0.25">
      <c r="A106" s="42" t="s">
        <v>250</v>
      </c>
      <c r="B106" s="43" t="s">
        <v>73</v>
      </c>
      <c r="C106" s="44" t="s">
        <v>251</v>
      </c>
      <c r="D106" s="31">
        <v>440054980.08999997</v>
      </c>
      <c r="E106" s="31" t="s">
        <v>75</v>
      </c>
      <c r="F106" s="31">
        <v>440054980.08999997</v>
      </c>
      <c r="G106" s="31" t="s">
        <v>75</v>
      </c>
      <c r="H106" s="31" t="s">
        <v>75</v>
      </c>
      <c r="I106" s="31" t="s">
        <v>75</v>
      </c>
      <c r="J106" s="31" t="s">
        <v>75</v>
      </c>
      <c r="K106" s="31">
        <v>238797438.09</v>
      </c>
      <c r="L106" s="31" t="s">
        <v>75</v>
      </c>
      <c r="M106" s="31" t="s">
        <v>75</v>
      </c>
      <c r="N106" s="31">
        <v>201257542</v>
      </c>
      <c r="O106" s="31" t="s">
        <v>75</v>
      </c>
      <c r="P106" s="31" t="s">
        <v>75</v>
      </c>
      <c r="Q106" s="32" t="s">
        <v>75</v>
      </c>
      <c r="R106" s="45" t="s">
        <v>250</v>
      </c>
      <c r="S106" s="43" t="s">
        <v>73</v>
      </c>
      <c r="T106" s="44" t="s">
        <v>251</v>
      </c>
      <c r="U106" s="31">
        <v>189443128.03</v>
      </c>
      <c r="V106" s="31" t="s">
        <v>75</v>
      </c>
      <c r="W106" s="31">
        <v>189443128.03</v>
      </c>
      <c r="X106" s="31" t="s">
        <v>75</v>
      </c>
      <c r="Y106" s="31" t="s">
        <v>75</v>
      </c>
      <c r="Z106" s="31" t="s">
        <v>75</v>
      </c>
      <c r="AA106" s="31" t="s">
        <v>75</v>
      </c>
      <c r="AB106" s="31">
        <v>100118641.33</v>
      </c>
      <c r="AC106" s="31" t="s">
        <v>75</v>
      </c>
      <c r="AD106" s="31" t="s">
        <v>75</v>
      </c>
      <c r="AE106" s="31">
        <v>89324486.700000003</v>
      </c>
      <c r="AF106" s="34" t="s">
        <v>75</v>
      </c>
      <c r="AG106" s="31" t="s">
        <v>75</v>
      </c>
      <c r="AH106" s="32" t="s">
        <v>75</v>
      </c>
      <c r="AI106" s="8"/>
    </row>
    <row r="107" spans="1:35" ht="34.5" x14ac:dyDescent="0.25">
      <c r="A107" s="42" t="s">
        <v>252</v>
      </c>
      <c r="B107" s="43" t="s">
        <v>73</v>
      </c>
      <c r="C107" s="44" t="s">
        <v>253</v>
      </c>
      <c r="D107" s="31">
        <v>1126305</v>
      </c>
      <c r="E107" s="31" t="s">
        <v>75</v>
      </c>
      <c r="F107" s="31">
        <v>1126305</v>
      </c>
      <c r="G107" s="31" t="s">
        <v>75</v>
      </c>
      <c r="H107" s="31" t="s">
        <v>75</v>
      </c>
      <c r="I107" s="31" t="s">
        <v>75</v>
      </c>
      <c r="J107" s="31" t="s">
        <v>75</v>
      </c>
      <c r="K107" s="31">
        <v>8900</v>
      </c>
      <c r="L107" s="31" t="s">
        <v>75</v>
      </c>
      <c r="M107" s="31" t="s">
        <v>75</v>
      </c>
      <c r="N107" s="31" t="s">
        <v>75</v>
      </c>
      <c r="O107" s="31">
        <v>21400</v>
      </c>
      <c r="P107" s="31">
        <v>1096005</v>
      </c>
      <c r="Q107" s="32" t="s">
        <v>75</v>
      </c>
      <c r="R107" s="45" t="s">
        <v>252</v>
      </c>
      <c r="S107" s="43" t="s">
        <v>73</v>
      </c>
      <c r="T107" s="44" t="s">
        <v>253</v>
      </c>
      <c r="U107" s="31">
        <v>428127.51</v>
      </c>
      <c r="V107" s="31" t="s">
        <v>75</v>
      </c>
      <c r="W107" s="31">
        <v>428127.51</v>
      </c>
      <c r="X107" s="31" t="s">
        <v>75</v>
      </c>
      <c r="Y107" s="31" t="s">
        <v>75</v>
      </c>
      <c r="Z107" s="31" t="s">
        <v>75</v>
      </c>
      <c r="AA107" s="31" t="s">
        <v>75</v>
      </c>
      <c r="AB107" s="31">
        <v>6800</v>
      </c>
      <c r="AC107" s="31" t="s">
        <v>75</v>
      </c>
      <c r="AD107" s="31" t="s">
        <v>75</v>
      </c>
      <c r="AE107" s="31" t="s">
        <v>75</v>
      </c>
      <c r="AF107" s="34">
        <v>10930</v>
      </c>
      <c r="AG107" s="31">
        <v>410397.51</v>
      </c>
      <c r="AH107" s="32" t="s">
        <v>75</v>
      </c>
      <c r="AI107" s="8"/>
    </row>
    <row r="108" spans="1:35" ht="57" x14ac:dyDescent="0.25">
      <c r="A108" s="42" t="s">
        <v>254</v>
      </c>
      <c r="B108" s="43" t="s">
        <v>73</v>
      </c>
      <c r="C108" s="44" t="s">
        <v>255</v>
      </c>
      <c r="D108" s="31">
        <v>1126305</v>
      </c>
      <c r="E108" s="31" t="s">
        <v>75</v>
      </c>
      <c r="F108" s="31">
        <v>1126305</v>
      </c>
      <c r="G108" s="31" t="s">
        <v>75</v>
      </c>
      <c r="H108" s="31" t="s">
        <v>75</v>
      </c>
      <c r="I108" s="31" t="s">
        <v>75</v>
      </c>
      <c r="J108" s="31" t="s">
        <v>75</v>
      </c>
      <c r="K108" s="31">
        <v>8900</v>
      </c>
      <c r="L108" s="31" t="s">
        <v>75</v>
      </c>
      <c r="M108" s="31" t="s">
        <v>75</v>
      </c>
      <c r="N108" s="31" t="s">
        <v>75</v>
      </c>
      <c r="O108" s="31">
        <v>21400</v>
      </c>
      <c r="P108" s="31">
        <v>1096005</v>
      </c>
      <c r="Q108" s="32" t="s">
        <v>75</v>
      </c>
      <c r="R108" s="45" t="s">
        <v>254</v>
      </c>
      <c r="S108" s="43" t="s">
        <v>73</v>
      </c>
      <c r="T108" s="44" t="s">
        <v>255</v>
      </c>
      <c r="U108" s="31">
        <v>428127.51</v>
      </c>
      <c r="V108" s="31" t="s">
        <v>75</v>
      </c>
      <c r="W108" s="31">
        <v>428127.51</v>
      </c>
      <c r="X108" s="31" t="s">
        <v>75</v>
      </c>
      <c r="Y108" s="31" t="s">
        <v>75</v>
      </c>
      <c r="Z108" s="31" t="s">
        <v>75</v>
      </c>
      <c r="AA108" s="31" t="s">
        <v>75</v>
      </c>
      <c r="AB108" s="31">
        <v>6800</v>
      </c>
      <c r="AC108" s="31" t="s">
        <v>75</v>
      </c>
      <c r="AD108" s="31" t="s">
        <v>75</v>
      </c>
      <c r="AE108" s="31" t="s">
        <v>75</v>
      </c>
      <c r="AF108" s="34">
        <v>10930</v>
      </c>
      <c r="AG108" s="31">
        <v>410397.51</v>
      </c>
      <c r="AH108" s="32" t="s">
        <v>75</v>
      </c>
      <c r="AI108" s="8"/>
    </row>
    <row r="109" spans="1:35" ht="57" x14ac:dyDescent="0.25">
      <c r="A109" s="42" t="s">
        <v>256</v>
      </c>
      <c r="B109" s="43" t="s">
        <v>73</v>
      </c>
      <c r="C109" s="44" t="s">
        <v>257</v>
      </c>
      <c r="D109" s="31">
        <v>7430000</v>
      </c>
      <c r="E109" s="31" t="s">
        <v>75</v>
      </c>
      <c r="F109" s="31">
        <v>7430000</v>
      </c>
      <c r="G109" s="31" t="s">
        <v>75</v>
      </c>
      <c r="H109" s="31">
        <v>7430000</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5154550</v>
      </c>
      <c r="V109" s="31" t="s">
        <v>75</v>
      </c>
      <c r="W109" s="31">
        <v>5154550</v>
      </c>
      <c r="X109" s="31" t="s">
        <v>75</v>
      </c>
      <c r="Y109" s="31">
        <v>5154550</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258</v>
      </c>
      <c r="B110" s="43" t="s">
        <v>73</v>
      </c>
      <c r="C110" s="44" t="s">
        <v>259</v>
      </c>
      <c r="D110" s="31">
        <v>320092200</v>
      </c>
      <c r="E110" s="31" t="s">
        <v>75</v>
      </c>
      <c r="F110" s="31">
        <v>320092200</v>
      </c>
      <c r="G110" s="31" t="s">
        <v>75</v>
      </c>
      <c r="H110" s="31">
        <v>318571200</v>
      </c>
      <c r="I110" s="31" t="s">
        <v>75</v>
      </c>
      <c r="J110" s="31" t="s">
        <v>75</v>
      </c>
      <c r="K110" s="31">
        <v>300000</v>
      </c>
      <c r="L110" s="31" t="s">
        <v>75</v>
      </c>
      <c r="M110" s="31" t="s">
        <v>75</v>
      </c>
      <c r="N110" s="31">
        <v>1202000</v>
      </c>
      <c r="O110" s="31">
        <v>10000</v>
      </c>
      <c r="P110" s="31">
        <v>9000</v>
      </c>
      <c r="Q110" s="32" t="s">
        <v>75</v>
      </c>
      <c r="R110" s="45" t="s">
        <v>258</v>
      </c>
      <c r="S110" s="43" t="s">
        <v>73</v>
      </c>
      <c r="T110" s="44" t="s">
        <v>259</v>
      </c>
      <c r="U110" s="31">
        <v>115412546.08</v>
      </c>
      <c r="V110" s="31" t="s">
        <v>75</v>
      </c>
      <c r="W110" s="31">
        <v>115412546.08</v>
      </c>
      <c r="X110" s="31" t="s">
        <v>75</v>
      </c>
      <c r="Y110" s="31">
        <v>114610858.08</v>
      </c>
      <c r="Z110" s="31" t="s">
        <v>75</v>
      </c>
      <c r="AA110" s="31" t="s">
        <v>75</v>
      </c>
      <c r="AB110" s="31">
        <v>110000</v>
      </c>
      <c r="AC110" s="31" t="s">
        <v>75</v>
      </c>
      <c r="AD110" s="31" t="s">
        <v>75</v>
      </c>
      <c r="AE110" s="31">
        <v>691688</v>
      </c>
      <c r="AF110" s="34" t="s">
        <v>75</v>
      </c>
      <c r="AG110" s="31" t="s">
        <v>75</v>
      </c>
      <c r="AH110" s="32" t="s">
        <v>75</v>
      </c>
      <c r="AI110" s="8"/>
    </row>
    <row r="111" spans="1:35" ht="34.5" x14ac:dyDescent="0.25">
      <c r="A111" s="42" t="s">
        <v>260</v>
      </c>
      <c r="B111" s="43" t="s">
        <v>73</v>
      </c>
      <c r="C111" s="44" t="s">
        <v>261</v>
      </c>
      <c r="D111" s="31">
        <v>195832200</v>
      </c>
      <c r="E111" s="31" t="s">
        <v>75</v>
      </c>
      <c r="F111" s="31">
        <v>195832200</v>
      </c>
      <c r="G111" s="31" t="s">
        <v>75</v>
      </c>
      <c r="H111" s="31">
        <v>195832200</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78116580.180000007</v>
      </c>
      <c r="V111" s="31" t="s">
        <v>75</v>
      </c>
      <c r="W111" s="31">
        <v>78116580.180000007</v>
      </c>
      <c r="X111" s="31" t="s">
        <v>75</v>
      </c>
      <c r="Y111" s="31">
        <v>78116580.180000007</v>
      </c>
      <c r="Z111" s="31" t="s">
        <v>75</v>
      </c>
      <c r="AA111" s="31" t="s">
        <v>75</v>
      </c>
      <c r="AB111" s="31" t="s">
        <v>75</v>
      </c>
      <c r="AC111" s="31" t="s">
        <v>75</v>
      </c>
      <c r="AD111" s="31" t="s">
        <v>75</v>
      </c>
      <c r="AE111" s="31" t="s">
        <v>75</v>
      </c>
      <c r="AF111" s="34" t="s">
        <v>75</v>
      </c>
      <c r="AG111" s="31" t="s">
        <v>75</v>
      </c>
      <c r="AH111" s="32" t="s">
        <v>75</v>
      </c>
      <c r="AI111" s="8"/>
    </row>
    <row r="112" spans="1:35" ht="45.75" x14ac:dyDescent="0.25">
      <c r="A112" s="42" t="s">
        <v>262</v>
      </c>
      <c r="B112" s="43" t="s">
        <v>73</v>
      </c>
      <c r="C112" s="44" t="s">
        <v>263</v>
      </c>
      <c r="D112" s="31">
        <v>44268000</v>
      </c>
      <c r="E112" s="31" t="s">
        <v>75</v>
      </c>
      <c r="F112" s="31">
        <v>44268000</v>
      </c>
      <c r="G112" s="31" t="s">
        <v>75</v>
      </c>
      <c r="H112" s="31">
        <v>44268000</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5169440</v>
      </c>
      <c r="V112" s="31" t="s">
        <v>75</v>
      </c>
      <c r="W112" s="31">
        <v>5169440</v>
      </c>
      <c r="X112" s="31" t="s">
        <v>75</v>
      </c>
      <c r="Y112" s="31">
        <v>5169440</v>
      </c>
      <c r="Z112" s="31" t="s">
        <v>75</v>
      </c>
      <c r="AA112" s="31" t="s">
        <v>75</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44268000</v>
      </c>
      <c r="E113" s="31" t="s">
        <v>75</v>
      </c>
      <c r="F113" s="31">
        <v>44268000</v>
      </c>
      <c r="G113" s="31" t="s">
        <v>75</v>
      </c>
      <c r="H113" s="31">
        <v>44268000</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5169440</v>
      </c>
      <c r="V113" s="31" t="s">
        <v>75</v>
      </c>
      <c r="W113" s="31">
        <v>5169440</v>
      </c>
      <c r="X113" s="31" t="s">
        <v>75</v>
      </c>
      <c r="Y113" s="31">
        <v>5169440</v>
      </c>
      <c r="Z113" s="31" t="s">
        <v>75</v>
      </c>
      <c r="AA113" s="31" t="s">
        <v>75</v>
      </c>
      <c r="AB113" s="31" t="s">
        <v>75</v>
      </c>
      <c r="AC113" s="31" t="s">
        <v>75</v>
      </c>
      <c r="AD113" s="31" t="s">
        <v>75</v>
      </c>
      <c r="AE113" s="31" t="s">
        <v>75</v>
      </c>
      <c r="AF113" s="34" t="s">
        <v>75</v>
      </c>
      <c r="AG113" s="31" t="s">
        <v>75</v>
      </c>
      <c r="AH113" s="32" t="s">
        <v>75</v>
      </c>
      <c r="AI113" s="8"/>
    </row>
    <row r="114" spans="1:35" ht="23.25" x14ac:dyDescent="0.25">
      <c r="A114" s="42" t="s">
        <v>266</v>
      </c>
      <c r="B114" s="43" t="s">
        <v>73</v>
      </c>
      <c r="C114" s="44" t="s">
        <v>267</v>
      </c>
      <c r="D114" s="31">
        <v>10800000</v>
      </c>
      <c r="E114" s="31" t="s">
        <v>75</v>
      </c>
      <c r="F114" s="31">
        <v>10800000</v>
      </c>
      <c r="G114" s="31" t="s">
        <v>75</v>
      </c>
      <c r="H114" s="31">
        <v>10800000</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4310775</v>
      </c>
      <c r="V114" s="31" t="s">
        <v>75</v>
      </c>
      <c r="W114" s="31">
        <v>4310775</v>
      </c>
      <c r="X114" s="31" t="s">
        <v>75</v>
      </c>
      <c r="Y114" s="31">
        <v>4310775</v>
      </c>
      <c r="Z114" s="31" t="s">
        <v>75</v>
      </c>
      <c r="AA114" s="31" t="s">
        <v>75</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180000</v>
      </c>
      <c r="E115" s="31" t="s">
        <v>75</v>
      </c>
      <c r="F115" s="31">
        <v>180000</v>
      </c>
      <c r="G115" s="31" t="s">
        <v>75</v>
      </c>
      <c r="H115" s="31">
        <v>180000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27000</v>
      </c>
      <c r="V115" s="31" t="s">
        <v>75</v>
      </c>
      <c r="W115" s="31">
        <v>27000</v>
      </c>
      <c r="X115" s="31" t="s">
        <v>75</v>
      </c>
      <c r="Y115" s="31">
        <v>27000</v>
      </c>
      <c r="Z115" s="31" t="s">
        <v>75</v>
      </c>
      <c r="AA115" s="31" t="s">
        <v>75</v>
      </c>
      <c r="AB115" s="31" t="s">
        <v>75</v>
      </c>
      <c r="AC115" s="31" t="s">
        <v>75</v>
      </c>
      <c r="AD115" s="31" t="s">
        <v>75</v>
      </c>
      <c r="AE115" s="31" t="s">
        <v>75</v>
      </c>
      <c r="AF115" s="34" t="s">
        <v>75</v>
      </c>
      <c r="AG115" s="31" t="s">
        <v>75</v>
      </c>
      <c r="AH115" s="32" t="s">
        <v>75</v>
      </c>
      <c r="AI115" s="8"/>
    </row>
    <row r="116" spans="1:35" ht="34.5" x14ac:dyDescent="0.25">
      <c r="A116" s="42" t="s">
        <v>270</v>
      </c>
      <c r="B116" s="43" t="s">
        <v>73</v>
      </c>
      <c r="C116" s="44" t="s">
        <v>271</v>
      </c>
      <c r="D116" s="31">
        <v>3500</v>
      </c>
      <c r="E116" s="31" t="s">
        <v>75</v>
      </c>
      <c r="F116" s="31">
        <v>3500</v>
      </c>
      <c r="G116" s="31" t="s">
        <v>75</v>
      </c>
      <c r="H116" s="31">
        <v>3500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28800</v>
      </c>
      <c r="V116" s="31" t="s">
        <v>75</v>
      </c>
      <c r="W116" s="31">
        <v>28800</v>
      </c>
      <c r="X116" s="31" t="s">
        <v>75</v>
      </c>
      <c r="Y116" s="31">
        <v>28800</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272</v>
      </c>
      <c r="B117" s="43" t="s">
        <v>73</v>
      </c>
      <c r="C117" s="44" t="s">
        <v>273</v>
      </c>
      <c r="D117" s="31">
        <v>50000</v>
      </c>
      <c r="E117" s="31" t="s">
        <v>75</v>
      </c>
      <c r="F117" s="31">
        <v>50000</v>
      </c>
      <c r="G117" s="31" t="s">
        <v>75</v>
      </c>
      <c r="H117" s="31">
        <v>50000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4000</v>
      </c>
      <c r="V117" s="31" t="s">
        <v>75</v>
      </c>
      <c r="W117" s="31">
        <v>4000</v>
      </c>
      <c r="X117" s="31" t="s">
        <v>75</v>
      </c>
      <c r="Y117" s="31">
        <v>4000</v>
      </c>
      <c r="Z117" s="31" t="s">
        <v>75</v>
      </c>
      <c r="AA117" s="31" t="s">
        <v>75</v>
      </c>
      <c r="AB117" s="31" t="s">
        <v>75</v>
      </c>
      <c r="AC117" s="31" t="s">
        <v>75</v>
      </c>
      <c r="AD117" s="31" t="s">
        <v>75</v>
      </c>
      <c r="AE117" s="31" t="s">
        <v>75</v>
      </c>
      <c r="AF117" s="34" t="s">
        <v>75</v>
      </c>
      <c r="AG117" s="31" t="s">
        <v>75</v>
      </c>
      <c r="AH117" s="32" t="s">
        <v>75</v>
      </c>
      <c r="AI117" s="8"/>
    </row>
    <row r="118" spans="1:35" ht="57" x14ac:dyDescent="0.25">
      <c r="A118" s="42" t="s">
        <v>274</v>
      </c>
      <c r="B118" s="43" t="s">
        <v>73</v>
      </c>
      <c r="C118" s="44" t="s">
        <v>275</v>
      </c>
      <c r="D118" s="31">
        <v>63000000</v>
      </c>
      <c r="E118" s="31" t="s">
        <v>75</v>
      </c>
      <c r="F118" s="31">
        <v>63000000</v>
      </c>
      <c r="G118" s="31" t="s">
        <v>75</v>
      </c>
      <c r="H118" s="31">
        <v>63000000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25621029.899999999</v>
      </c>
      <c r="V118" s="31" t="s">
        <v>75</v>
      </c>
      <c r="W118" s="31">
        <v>25621029.899999999</v>
      </c>
      <c r="X118" s="31" t="s">
        <v>75</v>
      </c>
      <c r="Y118" s="31">
        <v>25621029.899999999</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v>35000000</v>
      </c>
      <c r="E119" s="31" t="s">
        <v>75</v>
      </c>
      <c r="F119" s="31">
        <v>35000000</v>
      </c>
      <c r="G119" s="31" t="s">
        <v>75</v>
      </c>
      <c r="H119" s="31">
        <v>35000000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5826635</v>
      </c>
      <c r="V119" s="31" t="s">
        <v>75</v>
      </c>
      <c r="W119" s="31">
        <v>5826635</v>
      </c>
      <c r="X119" s="31" t="s">
        <v>75</v>
      </c>
      <c r="Y119" s="31">
        <v>5826635</v>
      </c>
      <c r="Z119" s="31" t="s">
        <v>75</v>
      </c>
      <c r="AA119" s="31" t="s">
        <v>75</v>
      </c>
      <c r="AB119" s="31" t="s">
        <v>75</v>
      </c>
      <c r="AC119" s="31" t="s">
        <v>75</v>
      </c>
      <c r="AD119" s="31" t="s">
        <v>75</v>
      </c>
      <c r="AE119" s="31" t="s">
        <v>75</v>
      </c>
      <c r="AF119" s="34" t="s">
        <v>75</v>
      </c>
      <c r="AG119" s="31" t="s">
        <v>75</v>
      </c>
      <c r="AH119" s="32" t="s">
        <v>75</v>
      </c>
      <c r="AI119" s="8"/>
    </row>
    <row r="120" spans="1:35" ht="135.75" x14ac:dyDescent="0.25">
      <c r="A120" s="42" t="s">
        <v>278</v>
      </c>
      <c r="B120" s="43" t="s">
        <v>73</v>
      </c>
      <c r="C120" s="44" t="s">
        <v>279</v>
      </c>
      <c r="D120" s="31">
        <v>28000000</v>
      </c>
      <c r="E120" s="31" t="s">
        <v>75</v>
      </c>
      <c r="F120" s="31">
        <v>28000000</v>
      </c>
      <c r="G120" s="31" t="s">
        <v>75</v>
      </c>
      <c r="H120" s="31">
        <v>28000000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19794394.899999999</v>
      </c>
      <c r="V120" s="31" t="s">
        <v>75</v>
      </c>
      <c r="W120" s="31">
        <v>19794394.899999999</v>
      </c>
      <c r="X120" s="31" t="s">
        <v>75</v>
      </c>
      <c r="Y120" s="31">
        <v>19794394.899999999</v>
      </c>
      <c r="Z120" s="31" t="s">
        <v>75</v>
      </c>
      <c r="AA120" s="31" t="s">
        <v>75</v>
      </c>
      <c r="AB120" s="31" t="s">
        <v>75</v>
      </c>
      <c r="AC120" s="31" t="s">
        <v>75</v>
      </c>
      <c r="AD120" s="31" t="s">
        <v>75</v>
      </c>
      <c r="AE120" s="31" t="s">
        <v>75</v>
      </c>
      <c r="AF120" s="34" t="s">
        <v>75</v>
      </c>
      <c r="AG120" s="31" t="s">
        <v>75</v>
      </c>
      <c r="AH120" s="32" t="s">
        <v>75</v>
      </c>
      <c r="AI120" s="8"/>
    </row>
    <row r="121" spans="1:35" ht="23.25" x14ac:dyDescent="0.25">
      <c r="A121" s="42" t="s">
        <v>280</v>
      </c>
      <c r="B121" s="43" t="s">
        <v>73</v>
      </c>
      <c r="C121" s="44" t="s">
        <v>281</v>
      </c>
      <c r="D121" s="31">
        <v>1502000</v>
      </c>
      <c r="E121" s="31" t="s">
        <v>75</v>
      </c>
      <c r="F121" s="31">
        <v>1502000</v>
      </c>
      <c r="G121" s="31" t="s">
        <v>75</v>
      </c>
      <c r="H121" s="31" t="s">
        <v>75</v>
      </c>
      <c r="I121" s="31" t="s">
        <v>75</v>
      </c>
      <c r="J121" s="31" t="s">
        <v>75</v>
      </c>
      <c r="K121" s="31">
        <v>300000</v>
      </c>
      <c r="L121" s="31" t="s">
        <v>75</v>
      </c>
      <c r="M121" s="31" t="s">
        <v>75</v>
      </c>
      <c r="N121" s="31">
        <v>1202000</v>
      </c>
      <c r="O121" s="31" t="s">
        <v>75</v>
      </c>
      <c r="P121" s="31" t="s">
        <v>75</v>
      </c>
      <c r="Q121" s="32" t="s">
        <v>75</v>
      </c>
      <c r="R121" s="45" t="s">
        <v>280</v>
      </c>
      <c r="S121" s="43" t="s">
        <v>73</v>
      </c>
      <c r="T121" s="44" t="s">
        <v>281</v>
      </c>
      <c r="U121" s="31">
        <v>801688</v>
      </c>
      <c r="V121" s="31" t="s">
        <v>75</v>
      </c>
      <c r="W121" s="31">
        <v>801688</v>
      </c>
      <c r="X121" s="31" t="s">
        <v>75</v>
      </c>
      <c r="Y121" s="31" t="s">
        <v>75</v>
      </c>
      <c r="Z121" s="31" t="s">
        <v>75</v>
      </c>
      <c r="AA121" s="31" t="s">
        <v>75</v>
      </c>
      <c r="AB121" s="31">
        <v>110000</v>
      </c>
      <c r="AC121" s="31" t="s">
        <v>75</v>
      </c>
      <c r="AD121" s="31" t="s">
        <v>75</v>
      </c>
      <c r="AE121" s="31">
        <v>691688</v>
      </c>
      <c r="AF121" s="34" t="s">
        <v>75</v>
      </c>
      <c r="AG121" s="31" t="s">
        <v>75</v>
      </c>
      <c r="AH121" s="32" t="s">
        <v>75</v>
      </c>
      <c r="AI121" s="8"/>
    </row>
    <row r="122" spans="1:35" ht="45.75" x14ac:dyDescent="0.25">
      <c r="A122" s="42" t="s">
        <v>282</v>
      </c>
      <c r="B122" s="43" t="s">
        <v>73</v>
      </c>
      <c r="C122" s="44" t="s">
        <v>283</v>
      </c>
      <c r="D122" s="31">
        <v>44000</v>
      </c>
      <c r="E122" s="31" t="s">
        <v>75</v>
      </c>
      <c r="F122" s="31">
        <v>44000</v>
      </c>
      <c r="G122" s="31" t="s">
        <v>75</v>
      </c>
      <c r="H122" s="31">
        <v>25000</v>
      </c>
      <c r="I122" s="31" t="s">
        <v>75</v>
      </c>
      <c r="J122" s="31" t="s">
        <v>75</v>
      </c>
      <c r="K122" s="31" t="s">
        <v>75</v>
      </c>
      <c r="L122" s="31" t="s">
        <v>75</v>
      </c>
      <c r="M122" s="31" t="s">
        <v>75</v>
      </c>
      <c r="N122" s="31" t="s">
        <v>75</v>
      </c>
      <c r="O122" s="31">
        <v>10000</v>
      </c>
      <c r="P122" s="31">
        <v>9000</v>
      </c>
      <c r="Q122" s="32" t="s">
        <v>75</v>
      </c>
      <c r="R122" s="45" t="s">
        <v>282</v>
      </c>
      <c r="S122" s="43" t="s">
        <v>73</v>
      </c>
      <c r="T122" s="44" t="s">
        <v>283</v>
      </c>
      <c r="U122" s="31">
        <v>6400</v>
      </c>
      <c r="V122" s="31" t="s">
        <v>75</v>
      </c>
      <c r="W122" s="31">
        <v>6400</v>
      </c>
      <c r="X122" s="31" t="s">
        <v>75</v>
      </c>
      <c r="Y122" s="31">
        <v>6400</v>
      </c>
      <c r="Z122" s="31" t="s">
        <v>75</v>
      </c>
      <c r="AA122" s="31" t="s">
        <v>75</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v>25000</v>
      </c>
      <c r="E123" s="31" t="s">
        <v>75</v>
      </c>
      <c r="F123" s="31">
        <v>25000</v>
      </c>
      <c r="G123" s="31" t="s">
        <v>75</v>
      </c>
      <c r="H123" s="31">
        <v>25000</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6400</v>
      </c>
      <c r="V123" s="31" t="s">
        <v>75</v>
      </c>
      <c r="W123" s="31">
        <v>6400</v>
      </c>
      <c r="X123" s="31" t="s">
        <v>75</v>
      </c>
      <c r="Y123" s="31">
        <v>6400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v>19000</v>
      </c>
      <c r="E124" s="31" t="s">
        <v>75</v>
      </c>
      <c r="F124" s="31">
        <v>19000</v>
      </c>
      <c r="G124" s="31" t="s">
        <v>75</v>
      </c>
      <c r="H124" s="31" t="s">
        <v>75</v>
      </c>
      <c r="I124" s="31" t="s">
        <v>75</v>
      </c>
      <c r="J124" s="31" t="s">
        <v>75</v>
      </c>
      <c r="K124" s="31" t="s">
        <v>75</v>
      </c>
      <c r="L124" s="31" t="s">
        <v>75</v>
      </c>
      <c r="M124" s="31" t="s">
        <v>75</v>
      </c>
      <c r="N124" s="31" t="s">
        <v>75</v>
      </c>
      <c r="O124" s="31">
        <v>10000</v>
      </c>
      <c r="P124" s="31">
        <v>9000</v>
      </c>
      <c r="Q124" s="32" t="s">
        <v>75</v>
      </c>
      <c r="R124" s="45" t="s">
        <v>286</v>
      </c>
      <c r="S124" s="43" t="s">
        <v>73</v>
      </c>
      <c r="T124" s="44" t="s">
        <v>287</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34.5" x14ac:dyDescent="0.25">
      <c r="A125" s="42" t="s">
        <v>288</v>
      </c>
      <c r="B125" s="43" t="s">
        <v>73</v>
      </c>
      <c r="C125" s="44" t="s">
        <v>289</v>
      </c>
      <c r="D125" s="31">
        <v>420000</v>
      </c>
      <c r="E125" s="31" t="s">
        <v>75</v>
      </c>
      <c r="F125" s="31">
        <v>420000</v>
      </c>
      <c r="G125" s="31" t="s">
        <v>75</v>
      </c>
      <c r="H125" s="31">
        <v>420000</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305000</v>
      </c>
      <c r="V125" s="31" t="s">
        <v>75</v>
      </c>
      <c r="W125" s="31">
        <v>305000</v>
      </c>
      <c r="X125" s="31" t="s">
        <v>75</v>
      </c>
      <c r="Y125" s="31">
        <v>305000</v>
      </c>
      <c r="Z125" s="31" t="s">
        <v>75</v>
      </c>
      <c r="AA125" s="31" t="s">
        <v>75</v>
      </c>
      <c r="AB125" s="31" t="s">
        <v>75</v>
      </c>
      <c r="AC125" s="31" t="s">
        <v>75</v>
      </c>
      <c r="AD125" s="31" t="s">
        <v>75</v>
      </c>
      <c r="AE125" s="31" t="s">
        <v>75</v>
      </c>
      <c r="AF125" s="34" t="s">
        <v>75</v>
      </c>
      <c r="AG125" s="31" t="s">
        <v>75</v>
      </c>
      <c r="AH125" s="32" t="s">
        <v>75</v>
      </c>
      <c r="AI125" s="8"/>
    </row>
    <row r="126" spans="1:35" ht="23.25"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194290</v>
      </c>
      <c r="V126" s="31" t="s">
        <v>75</v>
      </c>
      <c r="W126" s="31">
        <v>194290</v>
      </c>
      <c r="X126" s="31" t="s">
        <v>75</v>
      </c>
      <c r="Y126" s="31">
        <v>194290</v>
      </c>
      <c r="Z126" s="31" t="s">
        <v>75</v>
      </c>
      <c r="AA126" s="31" t="s">
        <v>75</v>
      </c>
      <c r="AB126" s="31" t="s">
        <v>75</v>
      </c>
      <c r="AC126" s="31" t="s">
        <v>75</v>
      </c>
      <c r="AD126" s="31" t="s">
        <v>75</v>
      </c>
      <c r="AE126" s="31" t="s">
        <v>75</v>
      </c>
      <c r="AF126" s="34" t="s">
        <v>75</v>
      </c>
      <c r="AG126" s="31" t="s">
        <v>75</v>
      </c>
      <c r="AH126" s="32" t="s">
        <v>75</v>
      </c>
      <c r="AI126" s="8"/>
    </row>
    <row r="127" spans="1:35" ht="34.5" x14ac:dyDescent="0.25">
      <c r="A127" s="42" t="s">
        <v>292</v>
      </c>
      <c r="B127" s="43" t="s">
        <v>73</v>
      </c>
      <c r="C127" s="44" t="s">
        <v>293</v>
      </c>
      <c r="D127" s="31">
        <v>80000</v>
      </c>
      <c r="E127" s="31" t="s">
        <v>75</v>
      </c>
      <c r="F127" s="31">
        <v>80000</v>
      </c>
      <c r="G127" s="31" t="s">
        <v>75</v>
      </c>
      <c r="H127" s="31">
        <v>80000</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15000</v>
      </c>
      <c r="V127" s="31" t="s">
        <v>75</v>
      </c>
      <c r="W127" s="31">
        <v>15000</v>
      </c>
      <c r="X127" s="31" t="s">
        <v>75</v>
      </c>
      <c r="Y127" s="31">
        <v>15000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294</v>
      </c>
      <c r="B128" s="43" t="s">
        <v>73</v>
      </c>
      <c r="C128" s="44" t="s">
        <v>295</v>
      </c>
      <c r="D128" s="31">
        <v>1050000</v>
      </c>
      <c r="E128" s="31" t="s">
        <v>75</v>
      </c>
      <c r="F128" s="31">
        <v>1050000</v>
      </c>
      <c r="G128" s="31" t="s">
        <v>75</v>
      </c>
      <c r="H128" s="31">
        <v>1050000</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-98250</v>
      </c>
      <c r="V128" s="31" t="s">
        <v>75</v>
      </c>
      <c r="W128" s="31">
        <v>-98250</v>
      </c>
      <c r="X128" s="31" t="s">
        <v>75</v>
      </c>
      <c r="Y128" s="31">
        <v>-98250</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296</v>
      </c>
      <c r="B129" s="43" t="s">
        <v>73</v>
      </c>
      <c r="C129" s="44" t="s">
        <v>297</v>
      </c>
      <c r="D129" s="31">
        <v>562500</v>
      </c>
      <c r="E129" s="31" t="s">
        <v>75</v>
      </c>
      <c r="F129" s="31">
        <v>562500</v>
      </c>
      <c r="G129" s="31" t="s">
        <v>75</v>
      </c>
      <c r="H129" s="31">
        <v>562500</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595000</v>
      </c>
      <c r="V129" s="31" t="s">
        <v>75</v>
      </c>
      <c r="W129" s="31">
        <v>595000</v>
      </c>
      <c r="X129" s="31" t="s">
        <v>75</v>
      </c>
      <c r="Y129" s="31">
        <v>595000</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298</v>
      </c>
      <c r="B130" s="43" t="s">
        <v>73</v>
      </c>
      <c r="C130" s="44" t="s">
        <v>299</v>
      </c>
      <c r="D130" s="31">
        <v>2300000</v>
      </c>
      <c r="E130" s="31" t="s">
        <v>75</v>
      </c>
      <c r="F130" s="31">
        <v>2300000</v>
      </c>
      <c r="G130" s="31" t="s">
        <v>75</v>
      </c>
      <c r="H130" s="31">
        <v>2300000</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315793</v>
      </c>
      <c r="V130" s="31" t="s">
        <v>75</v>
      </c>
      <c r="W130" s="31">
        <v>315793</v>
      </c>
      <c r="X130" s="31" t="s">
        <v>75</v>
      </c>
      <c r="Y130" s="31">
        <v>315793</v>
      </c>
      <c r="Z130" s="31" t="s">
        <v>75</v>
      </c>
      <c r="AA130" s="31" t="s">
        <v>75</v>
      </c>
      <c r="AB130" s="31" t="s">
        <v>75</v>
      </c>
      <c r="AC130" s="31" t="s">
        <v>75</v>
      </c>
      <c r="AD130" s="31" t="s">
        <v>75</v>
      </c>
      <c r="AE130" s="31" t="s">
        <v>75</v>
      </c>
      <c r="AF130" s="34" t="s">
        <v>75</v>
      </c>
      <c r="AG130" s="31" t="s">
        <v>75</v>
      </c>
      <c r="AH130" s="32" t="s">
        <v>75</v>
      </c>
      <c r="AI130" s="8"/>
    </row>
    <row r="131" spans="1:35" ht="23.25" x14ac:dyDescent="0.25">
      <c r="A131" s="42" t="s">
        <v>300</v>
      </c>
      <c r="B131" s="43" t="s">
        <v>73</v>
      </c>
      <c r="C131" s="44" t="s">
        <v>301</v>
      </c>
      <c r="D131" s="31">
        <v>1379200</v>
      </c>
      <c r="E131" s="31" t="s">
        <v>75</v>
      </c>
      <c r="F131" s="31">
        <v>1379200</v>
      </c>
      <c r="G131" s="31" t="s">
        <v>75</v>
      </c>
      <c r="H131" s="31">
        <v>1379200</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3757.93</v>
      </c>
      <c r="V131" s="31" t="s">
        <v>75</v>
      </c>
      <c r="W131" s="31">
        <v>3757.93</v>
      </c>
      <c r="X131" s="31" t="s">
        <v>75</v>
      </c>
      <c r="Y131" s="31">
        <v>747.11</v>
      </c>
      <c r="Z131" s="31" t="s">
        <v>75</v>
      </c>
      <c r="AA131" s="31" t="s">
        <v>75</v>
      </c>
      <c r="AB131" s="31">
        <v>3001.33</v>
      </c>
      <c r="AC131" s="31" t="s">
        <v>75</v>
      </c>
      <c r="AD131" s="31" t="s">
        <v>75</v>
      </c>
      <c r="AE131" s="31" t="s">
        <v>75</v>
      </c>
      <c r="AF131" s="34">
        <v>9.49</v>
      </c>
      <c r="AG131" s="31" t="s">
        <v>75</v>
      </c>
      <c r="AH131" s="32" t="s">
        <v>75</v>
      </c>
      <c r="AI131" s="8"/>
    </row>
    <row r="132" spans="1:35" ht="23.25" x14ac:dyDescent="0.25">
      <c r="A132" s="42" t="s">
        <v>302</v>
      </c>
      <c r="B132" s="43" t="s">
        <v>73</v>
      </c>
      <c r="C132" s="44" t="s">
        <v>303</v>
      </c>
      <c r="D132" s="31">
        <v>200100</v>
      </c>
      <c r="E132" s="31" t="s">
        <v>75</v>
      </c>
      <c r="F132" s="31">
        <v>200100</v>
      </c>
      <c r="G132" s="31" t="s">
        <v>75</v>
      </c>
      <c r="H132" s="31">
        <v>200100</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319.42</v>
      </c>
      <c r="V132" s="31" t="s">
        <v>75</v>
      </c>
      <c r="W132" s="31">
        <v>319.42</v>
      </c>
      <c r="X132" s="31" t="s">
        <v>75</v>
      </c>
      <c r="Y132" s="31">
        <v>319.42</v>
      </c>
      <c r="Z132" s="31" t="s">
        <v>75</v>
      </c>
      <c r="AA132" s="31" t="s">
        <v>75</v>
      </c>
      <c r="AB132" s="31" t="s">
        <v>75</v>
      </c>
      <c r="AC132" s="31" t="s">
        <v>75</v>
      </c>
      <c r="AD132" s="31" t="s">
        <v>75</v>
      </c>
      <c r="AE132" s="31" t="s">
        <v>75</v>
      </c>
      <c r="AF132" s="34" t="s">
        <v>75</v>
      </c>
      <c r="AG132" s="31" t="s">
        <v>75</v>
      </c>
      <c r="AH132" s="32" t="s">
        <v>75</v>
      </c>
      <c r="AI132" s="8"/>
    </row>
    <row r="133" spans="1:35" ht="34.5"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319.42</v>
      </c>
      <c r="V133" s="31" t="s">
        <v>75</v>
      </c>
      <c r="W133" s="31">
        <v>319.42</v>
      </c>
      <c r="X133" s="31" t="s">
        <v>75</v>
      </c>
      <c r="Y133" s="31">
        <v>319.42</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306</v>
      </c>
      <c r="B134" s="43" t="s">
        <v>73</v>
      </c>
      <c r="C134" s="44" t="s">
        <v>307</v>
      </c>
      <c r="D134" s="31">
        <v>200100</v>
      </c>
      <c r="E134" s="31" t="s">
        <v>75</v>
      </c>
      <c r="F134" s="31">
        <v>200100</v>
      </c>
      <c r="G134" s="31" t="s">
        <v>75</v>
      </c>
      <c r="H134" s="31">
        <v>200100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v>1179100</v>
      </c>
      <c r="E135" s="31" t="s">
        <v>75</v>
      </c>
      <c r="F135" s="31">
        <v>1179100</v>
      </c>
      <c r="G135" s="31" t="s">
        <v>75</v>
      </c>
      <c r="H135" s="31">
        <v>1179100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422.11</v>
      </c>
      <c r="V135" s="31" t="s">
        <v>75</v>
      </c>
      <c r="W135" s="31">
        <v>422.11</v>
      </c>
      <c r="X135" s="31" t="s">
        <v>75</v>
      </c>
      <c r="Y135" s="31">
        <v>412.62</v>
      </c>
      <c r="Z135" s="31" t="s">
        <v>75</v>
      </c>
      <c r="AA135" s="31" t="s">
        <v>75</v>
      </c>
      <c r="AB135" s="31" t="s">
        <v>75</v>
      </c>
      <c r="AC135" s="31" t="s">
        <v>75</v>
      </c>
      <c r="AD135" s="31" t="s">
        <v>75</v>
      </c>
      <c r="AE135" s="31" t="s">
        <v>75</v>
      </c>
      <c r="AF135" s="34">
        <v>9.49</v>
      </c>
      <c r="AG135" s="31" t="s">
        <v>75</v>
      </c>
      <c r="AH135" s="32" t="s">
        <v>75</v>
      </c>
      <c r="AI135" s="8"/>
    </row>
    <row r="136" spans="1:35" x14ac:dyDescent="0.25">
      <c r="A136" s="42" t="s">
        <v>310</v>
      </c>
      <c r="B136" s="43" t="s">
        <v>73</v>
      </c>
      <c r="C136" s="44" t="s">
        <v>311</v>
      </c>
      <c r="D136" s="31">
        <v>1104600</v>
      </c>
      <c r="E136" s="31" t="s">
        <v>75</v>
      </c>
      <c r="F136" s="31">
        <v>1104600</v>
      </c>
      <c r="G136" s="31" t="s">
        <v>75</v>
      </c>
      <c r="H136" s="31">
        <v>1104600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412.62</v>
      </c>
      <c r="V136" s="31" t="s">
        <v>75</v>
      </c>
      <c r="W136" s="31">
        <v>412.62</v>
      </c>
      <c r="X136" s="31" t="s">
        <v>75</v>
      </c>
      <c r="Y136" s="31">
        <v>412.62</v>
      </c>
      <c r="Z136" s="31" t="s">
        <v>75</v>
      </c>
      <c r="AA136" s="31" t="s">
        <v>75</v>
      </c>
      <c r="AB136" s="31" t="s">
        <v>75</v>
      </c>
      <c r="AC136" s="31" t="s">
        <v>75</v>
      </c>
      <c r="AD136" s="31" t="s">
        <v>75</v>
      </c>
      <c r="AE136" s="31" t="s">
        <v>75</v>
      </c>
      <c r="AF136" s="34" t="s">
        <v>75</v>
      </c>
      <c r="AG136" s="31" t="s">
        <v>75</v>
      </c>
      <c r="AH136" s="32" t="s">
        <v>75</v>
      </c>
      <c r="AI136" s="8"/>
    </row>
    <row r="137" spans="1:35" ht="23.25" x14ac:dyDescent="0.25">
      <c r="A137" s="42" t="s">
        <v>312</v>
      </c>
      <c r="B137" s="43" t="s">
        <v>73</v>
      </c>
      <c r="C137" s="44" t="s">
        <v>313</v>
      </c>
      <c r="D137" s="31">
        <v>1300</v>
      </c>
      <c r="E137" s="31" t="s">
        <v>75</v>
      </c>
      <c r="F137" s="31">
        <v>1300</v>
      </c>
      <c r="G137" s="31" t="s">
        <v>75</v>
      </c>
      <c r="H137" s="31">
        <v>1300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x14ac:dyDescent="0.25">
      <c r="A138" s="42" t="s">
        <v>314</v>
      </c>
      <c r="B138" s="43" t="s">
        <v>73</v>
      </c>
      <c r="C138" s="44" t="s">
        <v>315</v>
      </c>
      <c r="D138" s="31">
        <v>73200</v>
      </c>
      <c r="E138" s="31" t="s">
        <v>75</v>
      </c>
      <c r="F138" s="31">
        <v>73200</v>
      </c>
      <c r="G138" s="31" t="s">
        <v>75</v>
      </c>
      <c r="H138" s="31">
        <v>73200</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9.49</v>
      </c>
      <c r="V139" s="31" t="s">
        <v>75</v>
      </c>
      <c r="W139" s="31">
        <v>9.49</v>
      </c>
      <c r="X139" s="31" t="s">
        <v>75</v>
      </c>
      <c r="Y139" s="31" t="s">
        <v>75</v>
      </c>
      <c r="Z139" s="31" t="s">
        <v>75</v>
      </c>
      <c r="AA139" s="31" t="s">
        <v>75</v>
      </c>
      <c r="AB139" s="31" t="s">
        <v>75</v>
      </c>
      <c r="AC139" s="31" t="s">
        <v>75</v>
      </c>
      <c r="AD139" s="31" t="s">
        <v>75</v>
      </c>
      <c r="AE139" s="31" t="s">
        <v>75</v>
      </c>
      <c r="AF139" s="34">
        <v>9.49</v>
      </c>
      <c r="AG139" s="31" t="s">
        <v>75</v>
      </c>
      <c r="AH139" s="32" t="s">
        <v>75</v>
      </c>
      <c r="AI139" s="8"/>
    </row>
    <row r="140" spans="1:35" ht="34.5" x14ac:dyDescent="0.25">
      <c r="A140" s="42" t="s">
        <v>318</v>
      </c>
      <c r="B140" s="43" t="s">
        <v>73</v>
      </c>
      <c r="C140" s="44" t="s">
        <v>319</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9.49</v>
      </c>
      <c r="V140" s="31" t="s">
        <v>75</v>
      </c>
      <c r="W140" s="31">
        <v>9.49</v>
      </c>
      <c r="X140" s="31" t="s">
        <v>75</v>
      </c>
      <c r="Y140" s="31" t="s">
        <v>75</v>
      </c>
      <c r="Z140" s="31" t="s">
        <v>75</v>
      </c>
      <c r="AA140" s="31" t="s">
        <v>75</v>
      </c>
      <c r="AB140" s="31" t="s">
        <v>75</v>
      </c>
      <c r="AC140" s="31" t="s">
        <v>75</v>
      </c>
      <c r="AD140" s="31" t="s">
        <v>75</v>
      </c>
      <c r="AE140" s="31" t="s">
        <v>75</v>
      </c>
      <c r="AF140" s="34">
        <v>9.49</v>
      </c>
      <c r="AG140" s="31" t="s">
        <v>75</v>
      </c>
      <c r="AH140" s="32" t="s">
        <v>75</v>
      </c>
      <c r="AI140" s="8"/>
    </row>
    <row r="141" spans="1:35" ht="23.25" x14ac:dyDescent="0.25">
      <c r="A141" s="42" t="s">
        <v>320</v>
      </c>
      <c r="B141" s="43" t="s">
        <v>73</v>
      </c>
      <c r="C141" s="44" t="s">
        <v>321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2055.65</v>
      </c>
      <c r="V141" s="31" t="s">
        <v>75</v>
      </c>
      <c r="W141" s="31">
        <v>2055.65</v>
      </c>
      <c r="X141" s="31" t="s">
        <v>75</v>
      </c>
      <c r="Y141" s="31" t="s">
        <v>75</v>
      </c>
      <c r="Z141" s="31" t="s">
        <v>75</v>
      </c>
      <c r="AA141" s="31" t="s">
        <v>75</v>
      </c>
      <c r="AB141" s="31">
        <v>2055.65</v>
      </c>
      <c r="AC141" s="31" t="s">
        <v>75</v>
      </c>
      <c r="AD141" s="31" t="s">
        <v>75</v>
      </c>
      <c r="AE141" s="31" t="s">
        <v>75</v>
      </c>
      <c r="AF141" s="34" t="s">
        <v>75</v>
      </c>
      <c r="AG141" s="31" t="s">
        <v>75</v>
      </c>
      <c r="AH141" s="32" t="s">
        <v>75</v>
      </c>
      <c r="AI141" s="8"/>
    </row>
    <row r="142" spans="1:35" x14ac:dyDescent="0.25">
      <c r="A142" s="42" t="s">
        <v>322</v>
      </c>
      <c r="B142" s="43" t="s">
        <v>73</v>
      </c>
      <c r="C142" s="44" t="s">
        <v>323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2055.65</v>
      </c>
      <c r="V142" s="31" t="s">
        <v>75</v>
      </c>
      <c r="W142" s="31">
        <v>2055.65</v>
      </c>
      <c r="X142" s="31" t="s">
        <v>75</v>
      </c>
      <c r="Y142" s="31" t="s">
        <v>75</v>
      </c>
      <c r="Z142" s="31" t="s">
        <v>75</v>
      </c>
      <c r="AA142" s="31" t="s">
        <v>75</v>
      </c>
      <c r="AB142" s="31">
        <v>2055.65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945.68</v>
      </c>
      <c r="V143" s="31" t="s">
        <v>75</v>
      </c>
      <c r="W143" s="31">
        <v>945.68</v>
      </c>
      <c r="X143" s="31" t="s">
        <v>75</v>
      </c>
      <c r="Y143" s="31" t="s">
        <v>75</v>
      </c>
      <c r="Z143" s="31" t="s">
        <v>75</v>
      </c>
      <c r="AA143" s="31" t="s">
        <v>75</v>
      </c>
      <c r="AB143" s="31">
        <v>945.68</v>
      </c>
      <c r="AC143" s="31" t="s">
        <v>75</v>
      </c>
      <c r="AD143" s="31" t="s">
        <v>75</v>
      </c>
      <c r="AE143" s="31" t="s">
        <v>75</v>
      </c>
      <c r="AF143" s="34" t="s">
        <v>75</v>
      </c>
      <c r="AG143" s="31" t="s">
        <v>75</v>
      </c>
      <c r="AH143" s="32" t="s">
        <v>75</v>
      </c>
      <c r="AI143" s="8"/>
    </row>
    <row r="144" spans="1:35" ht="34.5" x14ac:dyDescent="0.2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945.68</v>
      </c>
      <c r="V144" s="31" t="s">
        <v>75</v>
      </c>
      <c r="W144" s="31">
        <v>945.68</v>
      </c>
      <c r="X144" s="31" t="s">
        <v>75</v>
      </c>
      <c r="Y144" s="31" t="s">
        <v>75</v>
      </c>
      <c r="Z144" s="31" t="s">
        <v>75</v>
      </c>
      <c r="AA144" s="31" t="s">
        <v>75</v>
      </c>
      <c r="AB144" s="31">
        <v>945.68</v>
      </c>
      <c r="AC144" s="31" t="s">
        <v>75</v>
      </c>
      <c r="AD144" s="31" t="s">
        <v>75</v>
      </c>
      <c r="AE144" s="31" t="s">
        <v>75</v>
      </c>
      <c r="AF144" s="34" t="s">
        <v>75</v>
      </c>
      <c r="AG144" s="31" t="s">
        <v>75</v>
      </c>
      <c r="AH144" s="32" t="s">
        <v>75</v>
      </c>
      <c r="AI144" s="8"/>
    </row>
    <row r="145" spans="1:35" ht="45.75" x14ac:dyDescent="0.25">
      <c r="A145" s="42" t="s">
        <v>328</v>
      </c>
      <c r="B145" s="43" t="s">
        <v>73</v>
      </c>
      <c r="C145" s="44" t="s">
        <v>329</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945.68</v>
      </c>
      <c r="V145" s="31" t="s">
        <v>75</v>
      </c>
      <c r="W145" s="31">
        <v>945.68</v>
      </c>
      <c r="X145" s="31" t="s">
        <v>75</v>
      </c>
      <c r="Y145" s="31" t="s">
        <v>75</v>
      </c>
      <c r="Z145" s="31" t="s">
        <v>75</v>
      </c>
      <c r="AA145" s="31" t="s">
        <v>75</v>
      </c>
      <c r="AB145" s="31">
        <v>945.68</v>
      </c>
      <c r="AC145" s="31" t="s">
        <v>75</v>
      </c>
      <c r="AD145" s="31" t="s">
        <v>75</v>
      </c>
      <c r="AE145" s="31" t="s">
        <v>75</v>
      </c>
      <c r="AF145" s="34" t="s">
        <v>75</v>
      </c>
      <c r="AG145" s="31" t="s">
        <v>75</v>
      </c>
      <c r="AH145" s="32" t="s">
        <v>75</v>
      </c>
      <c r="AI145" s="8"/>
    </row>
    <row r="146" spans="1:35" ht="23.25" x14ac:dyDescent="0.25">
      <c r="A146" s="42" t="s">
        <v>330</v>
      </c>
      <c r="B146" s="43" t="s">
        <v>73</v>
      </c>
      <c r="C146" s="44" t="s">
        <v>331</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v>15.07</v>
      </c>
      <c r="V146" s="31" t="s">
        <v>75</v>
      </c>
      <c r="W146" s="31">
        <v>15.07</v>
      </c>
      <c r="X146" s="31" t="s">
        <v>75</v>
      </c>
      <c r="Y146" s="31">
        <v>15.07</v>
      </c>
      <c r="Z146" s="31" t="s">
        <v>75</v>
      </c>
      <c r="AA146" s="31" t="s">
        <v>75</v>
      </c>
      <c r="AB146" s="31" t="s">
        <v>75</v>
      </c>
      <c r="AC146" s="31" t="s">
        <v>75</v>
      </c>
      <c r="AD146" s="31" t="s">
        <v>75</v>
      </c>
      <c r="AE146" s="31" t="s">
        <v>75</v>
      </c>
      <c r="AF146" s="34" t="s">
        <v>75</v>
      </c>
      <c r="AG146" s="31" t="s">
        <v>75</v>
      </c>
      <c r="AH146" s="32" t="s">
        <v>75</v>
      </c>
      <c r="AI146" s="8"/>
    </row>
    <row r="147" spans="1:35" ht="23.25" x14ac:dyDescent="0.25">
      <c r="A147" s="42" t="s">
        <v>330</v>
      </c>
      <c r="B147" s="43" t="s">
        <v>73</v>
      </c>
      <c r="C147" s="44" t="s">
        <v>332</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330</v>
      </c>
      <c r="S147" s="43" t="s">
        <v>73</v>
      </c>
      <c r="T147" s="44" t="s">
        <v>332</v>
      </c>
      <c r="U147" s="31">
        <v>15.07</v>
      </c>
      <c r="V147" s="31" t="s">
        <v>75</v>
      </c>
      <c r="W147" s="31">
        <v>15.07</v>
      </c>
      <c r="X147" s="31" t="s">
        <v>75</v>
      </c>
      <c r="Y147" s="31">
        <v>15.07</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333</v>
      </c>
      <c r="B148" s="43" t="s">
        <v>73</v>
      </c>
      <c r="C148" s="44" t="s">
        <v>334</v>
      </c>
      <c r="D148" s="31">
        <v>1397090455.49</v>
      </c>
      <c r="E148" s="31" t="s">
        <v>75</v>
      </c>
      <c r="F148" s="31">
        <v>1397090455.49</v>
      </c>
      <c r="G148" s="31">
        <v>656978.02</v>
      </c>
      <c r="H148" s="31">
        <v>95217922.540000007</v>
      </c>
      <c r="I148" s="31" t="s">
        <v>75</v>
      </c>
      <c r="J148" s="31" t="s">
        <v>75</v>
      </c>
      <c r="K148" s="31">
        <v>628579411.54999995</v>
      </c>
      <c r="L148" s="31" t="s">
        <v>75</v>
      </c>
      <c r="M148" s="31" t="s">
        <v>75</v>
      </c>
      <c r="N148" s="31">
        <v>364672354.82999998</v>
      </c>
      <c r="O148" s="31">
        <v>277784928.63999999</v>
      </c>
      <c r="P148" s="31">
        <v>31492815.949999999</v>
      </c>
      <c r="Q148" s="32" t="s">
        <v>75</v>
      </c>
      <c r="R148" s="45" t="s">
        <v>333</v>
      </c>
      <c r="S148" s="43" t="s">
        <v>73</v>
      </c>
      <c r="T148" s="44" t="s">
        <v>334</v>
      </c>
      <c r="U148" s="31">
        <v>797146035.98000002</v>
      </c>
      <c r="V148" s="31" t="s">
        <v>75</v>
      </c>
      <c r="W148" s="31">
        <v>797146035.98000002</v>
      </c>
      <c r="X148" s="31">
        <v>111857.87</v>
      </c>
      <c r="Y148" s="31">
        <v>179629246.59999999</v>
      </c>
      <c r="Z148" s="31" t="s">
        <v>75</v>
      </c>
      <c r="AA148" s="31" t="s">
        <v>75</v>
      </c>
      <c r="AB148" s="31">
        <v>260861827.24000001</v>
      </c>
      <c r="AC148" s="31" t="s">
        <v>75</v>
      </c>
      <c r="AD148" s="31" t="s">
        <v>75</v>
      </c>
      <c r="AE148" s="31">
        <v>194103555.06</v>
      </c>
      <c r="AF148" s="34">
        <v>152868794.30000001</v>
      </c>
      <c r="AG148" s="31">
        <v>9794470.6500000004</v>
      </c>
      <c r="AH148" s="32" t="s">
        <v>75</v>
      </c>
      <c r="AI148" s="8"/>
    </row>
    <row r="149" spans="1:35" ht="57" x14ac:dyDescent="0.25">
      <c r="A149" s="42" t="s">
        <v>335</v>
      </c>
      <c r="B149" s="43" t="s">
        <v>73</v>
      </c>
      <c r="C149" s="44" t="s">
        <v>336</v>
      </c>
      <c r="D149" s="31">
        <v>11879222.949999999</v>
      </c>
      <c r="E149" s="31" t="s">
        <v>75</v>
      </c>
      <c r="F149" s="31">
        <v>11879222.949999999</v>
      </c>
      <c r="G149" s="31" t="s">
        <v>75</v>
      </c>
      <c r="H149" s="31">
        <v>4156000</v>
      </c>
      <c r="I149" s="31" t="s">
        <v>75</v>
      </c>
      <c r="J149" s="31" t="s">
        <v>75</v>
      </c>
      <c r="K149" s="31">
        <v>7371311.5499999998</v>
      </c>
      <c r="L149" s="31" t="s">
        <v>75</v>
      </c>
      <c r="M149" s="31" t="s">
        <v>75</v>
      </c>
      <c r="N149" s="31">
        <v>351911.4</v>
      </c>
      <c r="O149" s="31" t="s">
        <v>75</v>
      </c>
      <c r="P149" s="31" t="s">
        <v>75</v>
      </c>
      <c r="Q149" s="32" t="s">
        <v>75</v>
      </c>
      <c r="R149" s="45" t="s">
        <v>335</v>
      </c>
      <c r="S149" s="43" t="s">
        <v>73</v>
      </c>
      <c r="T149" s="44" t="s">
        <v>336</v>
      </c>
      <c r="U149" s="31">
        <v>2929941.1</v>
      </c>
      <c r="V149" s="31" t="s">
        <v>75</v>
      </c>
      <c r="W149" s="31">
        <v>2929941.1</v>
      </c>
      <c r="X149" s="31" t="s">
        <v>75</v>
      </c>
      <c r="Y149" s="31">
        <v>2578029.7000000002</v>
      </c>
      <c r="Z149" s="31" t="s">
        <v>75</v>
      </c>
      <c r="AA149" s="31" t="s">
        <v>75</v>
      </c>
      <c r="AB149" s="31" t="s">
        <v>75</v>
      </c>
      <c r="AC149" s="31" t="s">
        <v>75</v>
      </c>
      <c r="AD149" s="31" t="s">
        <v>75</v>
      </c>
      <c r="AE149" s="31">
        <v>351911.4</v>
      </c>
      <c r="AF149" s="34" t="s">
        <v>75</v>
      </c>
      <c r="AG149" s="31" t="s">
        <v>75</v>
      </c>
      <c r="AH149" s="32" t="s">
        <v>75</v>
      </c>
      <c r="AI149" s="8"/>
    </row>
    <row r="150" spans="1:35" ht="45.75" x14ac:dyDescent="0.25">
      <c r="A150" s="42" t="s">
        <v>337</v>
      </c>
      <c r="B150" s="43" t="s">
        <v>73</v>
      </c>
      <c r="C150" s="44" t="s">
        <v>338</v>
      </c>
      <c r="D150" s="31">
        <v>4156000</v>
      </c>
      <c r="E150" s="31" t="s">
        <v>75</v>
      </c>
      <c r="F150" s="31">
        <v>4156000</v>
      </c>
      <c r="G150" s="31" t="s">
        <v>75</v>
      </c>
      <c r="H150" s="31">
        <v>4156000</v>
      </c>
      <c r="I150" s="31" t="s">
        <v>75</v>
      </c>
      <c r="J150" s="31" t="s">
        <v>75</v>
      </c>
      <c r="K150" s="31" t="s">
        <v>75</v>
      </c>
      <c r="L150" s="31" t="s">
        <v>75</v>
      </c>
      <c r="M150" s="31" t="s">
        <v>75</v>
      </c>
      <c r="N150" s="31" t="s">
        <v>75</v>
      </c>
      <c r="O150" s="31" t="s">
        <v>75</v>
      </c>
      <c r="P150" s="31" t="s">
        <v>75</v>
      </c>
      <c r="Q150" s="32" t="s">
        <v>75</v>
      </c>
      <c r="R150" s="45" t="s">
        <v>337</v>
      </c>
      <c r="S150" s="43" t="s">
        <v>73</v>
      </c>
      <c r="T150" s="44" t="s">
        <v>338</v>
      </c>
      <c r="U150" s="31">
        <v>2578029.7000000002</v>
      </c>
      <c r="V150" s="31" t="s">
        <v>75</v>
      </c>
      <c r="W150" s="31">
        <v>2578029.7000000002</v>
      </c>
      <c r="X150" s="31" t="s">
        <v>75</v>
      </c>
      <c r="Y150" s="31">
        <v>2578029.7000000002</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339</v>
      </c>
      <c r="B151" s="43" t="s">
        <v>73</v>
      </c>
      <c r="C151" s="44" t="s">
        <v>340</v>
      </c>
      <c r="D151" s="31">
        <v>7371311.5499999998</v>
      </c>
      <c r="E151" s="31" t="s">
        <v>75</v>
      </c>
      <c r="F151" s="31">
        <v>7371311.5499999998</v>
      </c>
      <c r="G151" s="31" t="s">
        <v>75</v>
      </c>
      <c r="H151" s="31" t="s">
        <v>75</v>
      </c>
      <c r="I151" s="31" t="s">
        <v>75</v>
      </c>
      <c r="J151" s="31" t="s">
        <v>75</v>
      </c>
      <c r="K151" s="31">
        <v>7371311.5499999998</v>
      </c>
      <c r="L151" s="31" t="s">
        <v>75</v>
      </c>
      <c r="M151" s="31" t="s">
        <v>75</v>
      </c>
      <c r="N151" s="31" t="s">
        <v>75</v>
      </c>
      <c r="O151" s="31" t="s">
        <v>75</v>
      </c>
      <c r="P151" s="31" t="s">
        <v>75</v>
      </c>
      <c r="Q151" s="32" t="s">
        <v>75</v>
      </c>
      <c r="R151" s="45" t="s">
        <v>339</v>
      </c>
      <c r="S151" s="43" t="s">
        <v>73</v>
      </c>
      <c r="T151" s="44" t="s">
        <v>340</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341</v>
      </c>
      <c r="B152" s="43" t="s">
        <v>73</v>
      </c>
      <c r="C152" s="44" t="s">
        <v>342</v>
      </c>
      <c r="D152" s="31">
        <v>351911.4</v>
      </c>
      <c r="E152" s="31" t="s">
        <v>75</v>
      </c>
      <c r="F152" s="31">
        <v>351911.4</v>
      </c>
      <c r="G152" s="31" t="s">
        <v>75</v>
      </c>
      <c r="H152" s="31" t="s">
        <v>75</v>
      </c>
      <c r="I152" s="31" t="s">
        <v>75</v>
      </c>
      <c r="J152" s="31" t="s">
        <v>75</v>
      </c>
      <c r="K152" s="31" t="s">
        <v>75</v>
      </c>
      <c r="L152" s="31" t="s">
        <v>75</v>
      </c>
      <c r="M152" s="31" t="s">
        <v>75</v>
      </c>
      <c r="N152" s="31">
        <v>351911.4</v>
      </c>
      <c r="O152" s="31" t="s">
        <v>75</v>
      </c>
      <c r="P152" s="31" t="s">
        <v>75</v>
      </c>
      <c r="Q152" s="32" t="s">
        <v>75</v>
      </c>
      <c r="R152" s="45" t="s">
        <v>341</v>
      </c>
      <c r="S152" s="43" t="s">
        <v>73</v>
      </c>
      <c r="T152" s="44" t="s">
        <v>342</v>
      </c>
      <c r="U152" s="31">
        <v>351911.4</v>
      </c>
      <c r="V152" s="31" t="s">
        <v>75</v>
      </c>
      <c r="W152" s="31">
        <v>351911.4</v>
      </c>
      <c r="X152" s="31" t="s">
        <v>75</v>
      </c>
      <c r="Y152" s="31" t="s">
        <v>75</v>
      </c>
      <c r="Z152" s="31" t="s">
        <v>75</v>
      </c>
      <c r="AA152" s="31" t="s">
        <v>75</v>
      </c>
      <c r="AB152" s="31" t="s">
        <v>75</v>
      </c>
      <c r="AC152" s="31" t="s">
        <v>75</v>
      </c>
      <c r="AD152" s="31" t="s">
        <v>75</v>
      </c>
      <c r="AE152" s="31">
        <v>351911.4</v>
      </c>
      <c r="AF152" s="34" t="s">
        <v>75</v>
      </c>
      <c r="AG152" s="31" t="s">
        <v>75</v>
      </c>
      <c r="AH152" s="32" t="s">
        <v>75</v>
      </c>
      <c r="AI152" s="8"/>
    </row>
    <row r="153" spans="1:35" x14ac:dyDescent="0.25">
      <c r="A153" s="42" t="s">
        <v>343</v>
      </c>
      <c r="B153" s="43" t="s">
        <v>73</v>
      </c>
      <c r="C153" s="44" t="s">
        <v>344</v>
      </c>
      <c r="D153" s="31">
        <v>80000000</v>
      </c>
      <c r="E153" s="31" t="s">
        <v>75</v>
      </c>
      <c r="F153" s="31">
        <v>80000000</v>
      </c>
      <c r="G153" s="31" t="s">
        <v>75</v>
      </c>
      <c r="H153" s="31">
        <v>80000000</v>
      </c>
      <c r="I153" s="31" t="s">
        <v>75</v>
      </c>
      <c r="J153" s="31" t="s">
        <v>75</v>
      </c>
      <c r="K153" s="31" t="s">
        <v>75</v>
      </c>
      <c r="L153" s="31" t="s">
        <v>75</v>
      </c>
      <c r="M153" s="31" t="s">
        <v>75</v>
      </c>
      <c r="N153" s="31" t="s">
        <v>75</v>
      </c>
      <c r="O153" s="31" t="s">
        <v>75</v>
      </c>
      <c r="P153" s="31" t="s">
        <v>75</v>
      </c>
      <c r="Q153" s="32" t="s">
        <v>75</v>
      </c>
      <c r="R153" s="45" t="s">
        <v>343</v>
      </c>
      <c r="S153" s="43" t="s">
        <v>73</v>
      </c>
      <c r="T153" s="44" t="s">
        <v>344</v>
      </c>
      <c r="U153" s="31">
        <v>169159994.86000001</v>
      </c>
      <c r="V153" s="31" t="s">
        <v>75</v>
      </c>
      <c r="W153" s="31">
        <v>169159994.86000001</v>
      </c>
      <c r="X153" s="31" t="s">
        <v>75</v>
      </c>
      <c r="Y153" s="31">
        <v>169159994.86000001</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345</v>
      </c>
      <c r="B154" s="43" t="s">
        <v>73</v>
      </c>
      <c r="C154" s="44" t="s">
        <v>346</v>
      </c>
      <c r="D154" s="31">
        <v>80000000</v>
      </c>
      <c r="E154" s="31" t="s">
        <v>75</v>
      </c>
      <c r="F154" s="31">
        <v>80000000</v>
      </c>
      <c r="G154" s="31" t="s">
        <v>75</v>
      </c>
      <c r="H154" s="31">
        <v>80000000</v>
      </c>
      <c r="I154" s="31" t="s">
        <v>75</v>
      </c>
      <c r="J154" s="31" t="s">
        <v>75</v>
      </c>
      <c r="K154" s="31" t="s">
        <v>75</v>
      </c>
      <c r="L154" s="31" t="s">
        <v>75</v>
      </c>
      <c r="M154" s="31" t="s">
        <v>75</v>
      </c>
      <c r="N154" s="31" t="s">
        <v>75</v>
      </c>
      <c r="O154" s="31" t="s">
        <v>75</v>
      </c>
      <c r="P154" s="31" t="s">
        <v>75</v>
      </c>
      <c r="Q154" s="32" t="s">
        <v>75</v>
      </c>
      <c r="R154" s="45" t="s">
        <v>345</v>
      </c>
      <c r="S154" s="43" t="s">
        <v>73</v>
      </c>
      <c r="T154" s="44" t="s">
        <v>346</v>
      </c>
      <c r="U154" s="31">
        <v>169159994.86000001</v>
      </c>
      <c r="V154" s="31" t="s">
        <v>75</v>
      </c>
      <c r="W154" s="31">
        <v>169159994.86000001</v>
      </c>
      <c r="X154" s="31" t="s">
        <v>75</v>
      </c>
      <c r="Y154" s="31">
        <v>169159994.86000001</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347</v>
      </c>
      <c r="B155" s="43" t="s">
        <v>73</v>
      </c>
      <c r="C155" s="44" t="s">
        <v>348</v>
      </c>
      <c r="D155" s="31">
        <v>80000000</v>
      </c>
      <c r="E155" s="31" t="s">
        <v>75</v>
      </c>
      <c r="F155" s="31">
        <v>80000000</v>
      </c>
      <c r="G155" s="31" t="s">
        <v>75</v>
      </c>
      <c r="H155" s="31">
        <v>80000000</v>
      </c>
      <c r="I155" s="31" t="s">
        <v>75</v>
      </c>
      <c r="J155" s="31" t="s">
        <v>75</v>
      </c>
      <c r="K155" s="31" t="s">
        <v>75</v>
      </c>
      <c r="L155" s="31" t="s">
        <v>75</v>
      </c>
      <c r="M155" s="31" t="s">
        <v>75</v>
      </c>
      <c r="N155" s="31" t="s">
        <v>75</v>
      </c>
      <c r="O155" s="31" t="s">
        <v>75</v>
      </c>
      <c r="P155" s="31" t="s">
        <v>75</v>
      </c>
      <c r="Q155" s="32" t="s">
        <v>75</v>
      </c>
      <c r="R155" s="45" t="s">
        <v>347</v>
      </c>
      <c r="S155" s="43" t="s">
        <v>73</v>
      </c>
      <c r="T155" s="44" t="s">
        <v>348</v>
      </c>
      <c r="U155" s="31">
        <v>169159994.86000001</v>
      </c>
      <c r="V155" s="31" t="s">
        <v>75</v>
      </c>
      <c r="W155" s="31">
        <v>169159994.86000001</v>
      </c>
      <c r="X155" s="31" t="s">
        <v>75</v>
      </c>
      <c r="Y155" s="31">
        <v>169159994.86000001</v>
      </c>
      <c r="Z155" s="31" t="s">
        <v>75</v>
      </c>
      <c r="AA155" s="31" t="s">
        <v>75</v>
      </c>
      <c r="AB155" s="31" t="s">
        <v>75</v>
      </c>
      <c r="AC155" s="31" t="s">
        <v>75</v>
      </c>
      <c r="AD155" s="31" t="s">
        <v>75</v>
      </c>
      <c r="AE155" s="31" t="s">
        <v>75</v>
      </c>
      <c r="AF155" s="34" t="s">
        <v>75</v>
      </c>
      <c r="AG155" s="31" t="s">
        <v>75</v>
      </c>
      <c r="AH155" s="32" t="s">
        <v>75</v>
      </c>
      <c r="AI155" s="8"/>
    </row>
    <row r="156" spans="1:35" ht="23.25" x14ac:dyDescent="0.25">
      <c r="A156" s="42" t="s">
        <v>349</v>
      </c>
      <c r="B156" s="43" t="s">
        <v>73</v>
      </c>
      <c r="C156" s="44" t="s">
        <v>350</v>
      </c>
      <c r="D156" s="31" t="s">
        <v>75</v>
      </c>
      <c r="E156" s="31" t="s">
        <v>75</v>
      </c>
      <c r="F156" s="31" t="s">
        <v>75</v>
      </c>
      <c r="G156" s="31">
        <v>656978.02</v>
      </c>
      <c r="H156" s="31">
        <v>519922.54</v>
      </c>
      <c r="I156" s="31" t="s">
        <v>75</v>
      </c>
      <c r="J156" s="31" t="s">
        <v>75</v>
      </c>
      <c r="K156" s="31" t="s">
        <v>75</v>
      </c>
      <c r="L156" s="31" t="s">
        <v>75</v>
      </c>
      <c r="M156" s="31" t="s">
        <v>75</v>
      </c>
      <c r="N156" s="31">
        <v>137055.48000000001</v>
      </c>
      <c r="O156" s="31" t="s">
        <v>75</v>
      </c>
      <c r="P156" s="31" t="s">
        <v>75</v>
      </c>
      <c r="Q156" s="32" t="s">
        <v>75</v>
      </c>
      <c r="R156" s="45" t="s">
        <v>349</v>
      </c>
      <c r="S156" s="43" t="s">
        <v>73</v>
      </c>
      <c r="T156" s="44" t="s">
        <v>350</v>
      </c>
      <c r="U156" s="31" t="s">
        <v>75</v>
      </c>
      <c r="V156" s="31" t="s">
        <v>75</v>
      </c>
      <c r="W156" s="31" t="s">
        <v>75</v>
      </c>
      <c r="X156" s="31">
        <v>111857.87</v>
      </c>
      <c r="Y156" s="31">
        <v>111857.87</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351</v>
      </c>
      <c r="B157" s="43" t="s">
        <v>73</v>
      </c>
      <c r="C157" s="44" t="s">
        <v>352</v>
      </c>
      <c r="D157" s="31" t="s">
        <v>75</v>
      </c>
      <c r="E157" s="31" t="s">
        <v>75</v>
      </c>
      <c r="F157" s="31" t="s">
        <v>75</v>
      </c>
      <c r="G157" s="31">
        <v>519922.54</v>
      </c>
      <c r="H157" s="31">
        <v>519922.54</v>
      </c>
      <c r="I157" s="31" t="s">
        <v>75</v>
      </c>
      <c r="J157" s="31" t="s">
        <v>75</v>
      </c>
      <c r="K157" s="31" t="s">
        <v>75</v>
      </c>
      <c r="L157" s="31" t="s">
        <v>75</v>
      </c>
      <c r="M157" s="31" t="s">
        <v>75</v>
      </c>
      <c r="N157" s="31" t="s">
        <v>75</v>
      </c>
      <c r="O157" s="31" t="s">
        <v>75</v>
      </c>
      <c r="P157" s="31" t="s">
        <v>75</v>
      </c>
      <c r="Q157" s="32" t="s">
        <v>75</v>
      </c>
      <c r="R157" s="45" t="s">
        <v>351</v>
      </c>
      <c r="S157" s="43" t="s">
        <v>73</v>
      </c>
      <c r="T157" s="44" t="s">
        <v>352</v>
      </c>
      <c r="U157" s="31" t="s">
        <v>75</v>
      </c>
      <c r="V157" s="31" t="s">
        <v>75</v>
      </c>
      <c r="W157" s="31" t="s">
        <v>75</v>
      </c>
      <c r="X157" s="31">
        <v>111857.87</v>
      </c>
      <c r="Y157" s="31">
        <v>111857.87</v>
      </c>
      <c r="Z157" s="31" t="s">
        <v>75</v>
      </c>
      <c r="AA157" s="31" t="s">
        <v>75</v>
      </c>
      <c r="AB157" s="31" t="s">
        <v>75</v>
      </c>
      <c r="AC157" s="31" t="s">
        <v>75</v>
      </c>
      <c r="AD157" s="31" t="s">
        <v>75</v>
      </c>
      <c r="AE157" s="31" t="s">
        <v>75</v>
      </c>
      <c r="AF157" s="34" t="s">
        <v>75</v>
      </c>
      <c r="AG157" s="31" t="s">
        <v>75</v>
      </c>
      <c r="AH157" s="32" t="s">
        <v>75</v>
      </c>
      <c r="AI157" s="8"/>
    </row>
    <row r="158" spans="1:35" ht="34.5" x14ac:dyDescent="0.25">
      <c r="A158" s="42" t="s">
        <v>353</v>
      </c>
      <c r="B158" s="43" t="s">
        <v>73</v>
      </c>
      <c r="C158" s="44" t="s">
        <v>354</v>
      </c>
      <c r="D158" s="31" t="s">
        <v>75</v>
      </c>
      <c r="E158" s="31" t="s">
        <v>75</v>
      </c>
      <c r="F158" s="31" t="s">
        <v>75</v>
      </c>
      <c r="G158" s="31">
        <v>137055.48000000001</v>
      </c>
      <c r="H158" s="31" t="s">
        <v>75</v>
      </c>
      <c r="I158" s="31" t="s">
        <v>75</v>
      </c>
      <c r="J158" s="31" t="s">
        <v>75</v>
      </c>
      <c r="K158" s="31" t="s">
        <v>75</v>
      </c>
      <c r="L158" s="31" t="s">
        <v>75</v>
      </c>
      <c r="M158" s="31" t="s">
        <v>75</v>
      </c>
      <c r="N158" s="31">
        <v>137055.48000000001</v>
      </c>
      <c r="O158" s="31" t="s">
        <v>75</v>
      </c>
      <c r="P158" s="31" t="s">
        <v>75</v>
      </c>
      <c r="Q158" s="32" t="s">
        <v>75</v>
      </c>
      <c r="R158" s="45" t="s">
        <v>353</v>
      </c>
      <c r="S158" s="43" t="s">
        <v>73</v>
      </c>
      <c r="T158" s="44" t="s">
        <v>354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68.25" x14ac:dyDescent="0.25">
      <c r="A159" s="42" t="s">
        <v>355</v>
      </c>
      <c r="B159" s="43" t="s">
        <v>73</v>
      </c>
      <c r="C159" s="44" t="s">
        <v>356</v>
      </c>
      <c r="D159" s="31">
        <v>1102095489.74</v>
      </c>
      <c r="E159" s="31" t="s">
        <v>75</v>
      </c>
      <c r="F159" s="31">
        <v>1102095489.74</v>
      </c>
      <c r="G159" s="31" t="s">
        <v>75</v>
      </c>
      <c r="H159" s="31">
        <v>9243000</v>
      </c>
      <c r="I159" s="31" t="s">
        <v>75</v>
      </c>
      <c r="J159" s="31" t="s">
        <v>75</v>
      </c>
      <c r="K159" s="31">
        <v>490385200</v>
      </c>
      <c r="L159" s="31" t="s">
        <v>75</v>
      </c>
      <c r="M159" s="31" t="s">
        <v>75</v>
      </c>
      <c r="N159" s="31">
        <v>339561109.31999999</v>
      </c>
      <c r="O159" s="31">
        <v>233607322.61000001</v>
      </c>
      <c r="P159" s="31">
        <v>29298857.809999999</v>
      </c>
      <c r="Q159" s="32" t="s">
        <v>75</v>
      </c>
      <c r="R159" s="45" t="s">
        <v>355</v>
      </c>
      <c r="S159" s="43" t="s">
        <v>73</v>
      </c>
      <c r="T159" s="44" t="s">
        <v>356</v>
      </c>
      <c r="U159" s="31">
        <v>525060081.37</v>
      </c>
      <c r="V159" s="31" t="s">
        <v>75</v>
      </c>
      <c r="W159" s="31">
        <v>525060081.37</v>
      </c>
      <c r="X159" s="31" t="s">
        <v>75</v>
      </c>
      <c r="Y159" s="31">
        <v>6397423.0800000001</v>
      </c>
      <c r="Z159" s="31" t="s">
        <v>75</v>
      </c>
      <c r="AA159" s="31" t="s">
        <v>75</v>
      </c>
      <c r="AB159" s="31">
        <v>195372123.59999999</v>
      </c>
      <c r="AC159" s="31" t="s">
        <v>75</v>
      </c>
      <c r="AD159" s="31" t="s">
        <v>75</v>
      </c>
      <c r="AE159" s="31">
        <v>183094818.63</v>
      </c>
      <c r="AF159" s="34">
        <v>131111087.51000001</v>
      </c>
      <c r="AG159" s="31">
        <v>9084628.5500000007</v>
      </c>
      <c r="AH159" s="32" t="s">
        <v>75</v>
      </c>
      <c r="AI159" s="8"/>
    </row>
    <row r="160" spans="1:35" ht="57" x14ac:dyDescent="0.25">
      <c r="A160" s="42" t="s">
        <v>357</v>
      </c>
      <c r="B160" s="43" t="s">
        <v>73</v>
      </c>
      <c r="C160" s="44" t="s">
        <v>358</v>
      </c>
      <c r="D160" s="31">
        <v>774234616.92999995</v>
      </c>
      <c r="E160" s="31" t="s">
        <v>75</v>
      </c>
      <c r="F160" s="31">
        <v>774234616.92999995</v>
      </c>
      <c r="G160" s="31" t="s">
        <v>75</v>
      </c>
      <c r="H160" s="31" t="s">
        <v>75</v>
      </c>
      <c r="I160" s="31" t="s">
        <v>75</v>
      </c>
      <c r="J160" s="31" t="s">
        <v>75</v>
      </c>
      <c r="K160" s="31">
        <v>367626500</v>
      </c>
      <c r="L160" s="31" t="s">
        <v>75</v>
      </c>
      <c r="M160" s="31" t="s">
        <v>75</v>
      </c>
      <c r="N160" s="31">
        <v>272652755.31999999</v>
      </c>
      <c r="O160" s="31">
        <v>133955361.61</v>
      </c>
      <c r="P160" s="31" t="s">
        <v>75</v>
      </c>
      <c r="Q160" s="32" t="s">
        <v>75</v>
      </c>
      <c r="R160" s="45" t="s">
        <v>357</v>
      </c>
      <c r="S160" s="43" t="s">
        <v>73</v>
      </c>
      <c r="T160" s="44" t="s">
        <v>358</v>
      </c>
      <c r="U160" s="31">
        <v>350476254.95999998</v>
      </c>
      <c r="V160" s="31" t="s">
        <v>75</v>
      </c>
      <c r="W160" s="31">
        <v>350476254.95999998</v>
      </c>
      <c r="X160" s="31" t="s">
        <v>75</v>
      </c>
      <c r="Y160" s="31" t="s">
        <v>75</v>
      </c>
      <c r="Z160" s="31" t="s">
        <v>75</v>
      </c>
      <c r="AA160" s="31" t="s">
        <v>75</v>
      </c>
      <c r="AB160" s="31">
        <v>131246399.59</v>
      </c>
      <c r="AC160" s="31" t="s">
        <v>75</v>
      </c>
      <c r="AD160" s="31" t="s">
        <v>75</v>
      </c>
      <c r="AE160" s="31">
        <v>148417545.47999999</v>
      </c>
      <c r="AF160" s="34">
        <v>70812309.890000001</v>
      </c>
      <c r="AG160" s="31" t="s">
        <v>75</v>
      </c>
      <c r="AH160" s="32" t="s">
        <v>75</v>
      </c>
      <c r="AI160" s="8"/>
    </row>
    <row r="161" spans="1:35" ht="57" x14ac:dyDescent="0.25">
      <c r="A161" s="42" t="s">
        <v>359</v>
      </c>
      <c r="B161" s="43" t="s">
        <v>73</v>
      </c>
      <c r="C161" s="44" t="s">
        <v>360</v>
      </c>
      <c r="D161" s="31">
        <v>367626500</v>
      </c>
      <c r="E161" s="31" t="s">
        <v>75</v>
      </c>
      <c r="F161" s="31">
        <v>367626500</v>
      </c>
      <c r="G161" s="31" t="s">
        <v>75</v>
      </c>
      <c r="H161" s="31" t="s">
        <v>75</v>
      </c>
      <c r="I161" s="31" t="s">
        <v>75</v>
      </c>
      <c r="J161" s="31" t="s">
        <v>75</v>
      </c>
      <c r="K161" s="31">
        <v>367626500</v>
      </c>
      <c r="L161" s="31" t="s">
        <v>75</v>
      </c>
      <c r="M161" s="31" t="s">
        <v>75</v>
      </c>
      <c r="N161" s="31" t="s">
        <v>75</v>
      </c>
      <c r="O161" s="31" t="s">
        <v>75</v>
      </c>
      <c r="P161" s="31" t="s">
        <v>75</v>
      </c>
      <c r="Q161" s="32" t="s">
        <v>75</v>
      </c>
      <c r="R161" s="45" t="s">
        <v>359</v>
      </c>
      <c r="S161" s="43" t="s">
        <v>73</v>
      </c>
      <c r="T161" s="44" t="s">
        <v>360</v>
      </c>
      <c r="U161" s="31">
        <v>131246399.59</v>
      </c>
      <c r="V161" s="31" t="s">
        <v>75</v>
      </c>
      <c r="W161" s="31">
        <v>131246399.59</v>
      </c>
      <c r="X161" s="31" t="s">
        <v>75</v>
      </c>
      <c r="Y161" s="31" t="s">
        <v>75</v>
      </c>
      <c r="Z161" s="31" t="s">
        <v>75</v>
      </c>
      <c r="AA161" s="31" t="s">
        <v>75</v>
      </c>
      <c r="AB161" s="31">
        <v>131246399.59</v>
      </c>
      <c r="AC161" s="31" t="s">
        <v>75</v>
      </c>
      <c r="AD161" s="31" t="s">
        <v>75</v>
      </c>
      <c r="AE161" s="31" t="s">
        <v>75</v>
      </c>
      <c r="AF161" s="34" t="s">
        <v>75</v>
      </c>
      <c r="AG161" s="31" t="s">
        <v>75</v>
      </c>
      <c r="AH161" s="32" t="s">
        <v>75</v>
      </c>
      <c r="AI161" s="8"/>
    </row>
    <row r="162" spans="1:35" ht="68.25" x14ac:dyDescent="0.25">
      <c r="A162" s="42" t="s">
        <v>361</v>
      </c>
      <c r="B162" s="43" t="s">
        <v>73</v>
      </c>
      <c r="C162" s="44" t="s">
        <v>362</v>
      </c>
      <c r="D162" s="31">
        <v>147067764.96000001</v>
      </c>
      <c r="E162" s="31" t="s">
        <v>75</v>
      </c>
      <c r="F162" s="31">
        <v>147067764.96000001</v>
      </c>
      <c r="G162" s="31" t="s">
        <v>75</v>
      </c>
      <c r="H162" s="31" t="s">
        <v>75</v>
      </c>
      <c r="I162" s="31" t="s">
        <v>75</v>
      </c>
      <c r="J162" s="31" t="s">
        <v>75</v>
      </c>
      <c r="K162" s="31" t="s">
        <v>75</v>
      </c>
      <c r="L162" s="31" t="s">
        <v>75</v>
      </c>
      <c r="M162" s="31" t="s">
        <v>75</v>
      </c>
      <c r="N162" s="31">
        <v>147067764.96000001</v>
      </c>
      <c r="O162" s="31" t="s">
        <v>75</v>
      </c>
      <c r="P162" s="31" t="s">
        <v>75</v>
      </c>
      <c r="Q162" s="32" t="s">
        <v>75</v>
      </c>
      <c r="R162" s="45" t="s">
        <v>361</v>
      </c>
      <c r="S162" s="43" t="s">
        <v>73</v>
      </c>
      <c r="T162" s="44" t="s">
        <v>362</v>
      </c>
      <c r="U162" s="31">
        <v>77605236.090000004</v>
      </c>
      <c r="V162" s="31" t="s">
        <v>75</v>
      </c>
      <c r="W162" s="31">
        <v>77605236.090000004</v>
      </c>
      <c r="X162" s="31" t="s">
        <v>75</v>
      </c>
      <c r="Y162" s="31" t="s">
        <v>75</v>
      </c>
      <c r="Z162" s="31" t="s">
        <v>75</v>
      </c>
      <c r="AA162" s="31" t="s">
        <v>75</v>
      </c>
      <c r="AB162" s="31" t="s">
        <v>75</v>
      </c>
      <c r="AC162" s="31" t="s">
        <v>75</v>
      </c>
      <c r="AD162" s="31" t="s">
        <v>75</v>
      </c>
      <c r="AE162" s="31">
        <v>77605236.090000004</v>
      </c>
      <c r="AF162" s="34" t="s">
        <v>75</v>
      </c>
      <c r="AG162" s="31" t="s">
        <v>75</v>
      </c>
      <c r="AH162" s="32" t="s">
        <v>75</v>
      </c>
      <c r="AI162" s="8"/>
    </row>
    <row r="163" spans="1:35" ht="68.25" x14ac:dyDescent="0.25">
      <c r="A163" s="42" t="s">
        <v>363</v>
      </c>
      <c r="B163" s="43" t="s">
        <v>73</v>
      </c>
      <c r="C163" s="44" t="s">
        <v>364</v>
      </c>
      <c r="D163" s="31">
        <v>259540351.97</v>
      </c>
      <c r="E163" s="31" t="s">
        <v>75</v>
      </c>
      <c r="F163" s="31">
        <v>259540351.97</v>
      </c>
      <c r="G163" s="31" t="s">
        <v>75</v>
      </c>
      <c r="H163" s="31" t="s">
        <v>75</v>
      </c>
      <c r="I163" s="31" t="s">
        <v>75</v>
      </c>
      <c r="J163" s="31" t="s">
        <v>75</v>
      </c>
      <c r="K163" s="31" t="s">
        <v>75</v>
      </c>
      <c r="L163" s="31" t="s">
        <v>75</v>
      </c>
      <c r="M163" s="31" t="s">
        <v>75</v>
      </c>
      <c r="N163" s="31">
        <v>125584990.36</v>
      </c>
      <c r="O163" s="31">
        <v>133955361.61</v>
      </c>
      <c r="P163" s="31" t="s">
        <v>75</v>
      </c>
      <c r="Q163" s="32" t="s">
        <v>75</v>
      </c>
      <c r="R163" s="45" t="s">
        <v>363</v>
      </c>
      <c r="S163" s="43" t="s">
        <v>73</v>
      </c>
      <c r="T163" s="44" t="s">
        <v>364</v>
      </c>
      <c r="U163" s="31">
        <v>141624619.28</v>
      </c>
      <c r="V163" s="31" t="s">
        <v>75</v>
      </c>
      <c r="W163" s="31">
        <v>141624619.28</v>
      </c>
      <c r="X163" s="31" t="s">
        <v>75</v>
      </c>
      <c r="Y163" s="31" t="s">
        <v>75</v>
      </c>
      <c r="Z163" s="31" t="s">
        <v>75</v>
      </c>
      <c r="AA163" s="31" t="s">
        <v>75</v>
      </c>
      <c r="AB163" s="31" t="s">
        <v>75</v>
      </c>
      <c r="AC163" s="31" t="s">
        <v>75</v>
      </c>
      <c r="AD163" s="31" t="s">
        <v>75</v>
      </c>
      <c r="AE163" s="31">
        <v>70812309.390000001</v>
      </c>
      <c r="AF163" s="34">
        <v>70812309.890000001</v>
      </c>
      <c r="AG163" s="31" t="s">
        <v>75</v>
      </c>
      <c r="AH163" s="32" t="s">
        <v>75</v>
      </c>
      <c r="AI163" s="8"/>
    </row>
    <row r="164" spans="1:35" ht="57" x14ac:dyDescent="0.25">
      <c r="A164" s="42" t="s">
        <v>365</v>
      </c>
      <c r="B164" s="43" t="s">
        <v>73</v>
      </c>
      <c r="C164" s="44" t="s">
        <v>366</v>
      </c>
      <c r="D164" s="31">
        <v>164830156.16999999</v>
      </c>
      <c r="E164" s="31" t="s">
        <v>75</v>
      </c>
      <c r="F164" s="31">
        <v>164830156.16999999</v>
      </c>
      <c r="G164" s="31" t="s">
        <v>75</v>
      </c>
      <c r="H164" s="31">
        <v>7998000</v>
      </c>
      <c r="I164" s="31" t="s">
        <v>75</v>
      </c>
      <c r="J164" s="31" t="s">
        <v>75</v>
      </c>
      <c r="K164" s="31">
        <v>32402700</v>
      </c>
      <c r="L164" s="31" t="s">
        <v>75</v>
      </c>
      <c r="M164" s="31" t="s">
        <v>75</v>
      </c>
      <c r="N164" s="31">
        <v>23940350</v>
      </c>
      <c r="O164" s="31">
        <v>83304800</v>
      </c>
      <c r="P164" s="31">
        <v>17184306.170000002</v>
      </c>
      <c r="Q164" s="32" t="s">
        <v>75</v>
      </c>
      <c r="R164" s="45" t="s">
        <v>365</v>
      </c>
      <c r="S164" s="43" t="s">
        <v>73</v>
      </c>
      <c r="T164" s="44" t="s">
        <v>366</v>
      </c>
      <c r="U164" s="31">
        <v>93148217.170000002</v>
      </c>
      <c r="V164" s="31" t="s">
        <v>75</v>
      </c>
      <c r="W164" s="31">
        <v>93148217.170000002</v>
      </c>
      <c r="X164" s="31" t="s">
        <v>75</v>
      </c>
      <c r="Y164" s="31">
        <v>4604716.88</v>
      </c>
      <c r="Z164" s="31" t="s">
        <v>75</v>
      </c>
      <c r="AA164" s="31" t="s">
        <v>75</v>
      </c>
      <c r="AB164" s="31">
        <v>18700593.940000001</v>
      </c>
      <c r="AC164" s="31" t="s">
        <v>75</v>
      </c>
      <c r="AD164" s="31" t="s">
        <v>75</v>
      </c>
      <c r="AE164" s="31">
        <v>10831043.4</v>
      </c>
      <c r="AF164" s="34">
        <v>52603001.729999997</v>
      </c>
      <c r="AG164" s="31">
        <v>6408861.2199999997</v>
      </c>
      <c r="AH164" s="32" t="s">
        <v>75</v>
      </c>
      <c r="AI164" s="8"/>
    </row>
    <row r="165" spans="1:35" ht="68.25" x14ac:dyDescent="0.25">
      <c r="A165" s="42" t="s">
        <v>367</v>
      </c>
      <c r="B165" s="43" t="s">
        <v>73</v>
      </c>
      <c r="C165" s="44" t="s">
        <v>368</v>
      </c>
      <c r="D165" s="31">
        <v>7998000</v>
      </c>
      <c r="E165" s="31" t="s">
        <v>75</v>
      </c>
      <c r="F165" s="31">
        <v>7998000</v>
      </c>
      <c r="G165" s="31" t="s">
        <v>75</v>
      </c>
      <c r="H165" s="31">
        <v>7998000</v>
      </c>
      <c r="I165" s="31" t="s">
        <v>75</v>
      </c>
      <c r="J165" s="31" t="s">
        <v>75</v>
      </c>
      <c r="K165" s="31" t="s">
        <v>75</v>
      </c>
      <c r="L165" s="31" t="s">
        <v>75</v>
      </c>
      <c r="M165" s="31" t="s">
        <v>75</v>
      </c>
      <c r="N165" s="31" t="s">
        <v>75</v>
      </c>
      <c r="O165" s="31" t="s">
        <v>75</v>
      </c>
      <c r="P165" s="31" t="s">
        <v>75</v>
      </c>
      <c r="Q165" s="32" t="s">
        <v>75</v>
      </c>
      <c r="R165" s="45" t="s">
        <v>367</v>
      </c>
      <c r="S165" s="43" t="s">
        <v>73</v>
      </c>
      <c r="T165" s="44" t="s">
        <v>368</v>
      </c>
      <c r="U165" s="31">
        <v>4604716.88</v>
      </c>
      <c r="V165" s="31" t="s">
        <v>75</v>
      </c>
      <c r="W165" s="31">
        <v>4604716.88</v>
      </c>
      <c r="X165" s="31" t="s">
        <v>75</v>
      </c>
      <c r="Y165" s="31">
        <v>4604716.88</v>
      </c>
      <c r="Z165" s="31" t="s">
        <v>75</v>
      </c>
      <c r="AA165" s="31" t="s">
        <v>75</v>
      </c>
      <c r="AB165" s="31" t="s">
        <v>75</v>
      </c>
      <c r="AC165" s="31" t="s">
        <v>75</v>
      </c>
      <c r="AD165" s="31" t="s">
        <v>75</v>
      </c>
      <c r="AE165" s="31" t="s">
        <v>75</v>
      </c>
      <c r="AF165" s="34" t="s">
        <v>75</v>
      </c>
      <c r="AG165" s="31" t="s">
        <v>75</v>
      </c>
      <c r="AH165" s="32" t="s">
        <v>75</v>
      </c>
      <c r="AI165" s="8"/>
    </row>
    <row r="166" spans="1:35" ht="57" x14ac:dyDescent="0.25">
      <c r="A166" s="42" t="s">
        <v>369</v>
      </c>
      <c r="B166" s="43" t="s">
        <v>73</v>
      </c>
      <c r="C166" s="44" t="s">
        <v>370</v>
      </c>
      <c r="D166" s="31">
        <v>32402700</v>
      </c>
      <c r="E166" s="31" t="s">
        <v>75</v>
      </c>
      <c r="F166" s="31">
        <v>32402700</v>
      </c>
      <c r="G166" s="31" t="s">
        <v>75</v>
      </c>
      <c r="H166" s="31" t="s">
        <v>75</v>
      </c>
      <c r="I166" s="31" t="s">
        <v>75</v>
      </c>
      <c r="J166" s="31" t="s">
        <v>75</v>
      </c>
      <c r="K166" s="31">
        <v>32402700</v>
      </c>
      <c r="L166" s="31" t="s">
        <v>75</v>
      </c>
      <c r="M166" s="31" t="s">
        <v>75</v>
      </c>
      <c r="N166" s="31" t="s">
        <v>75</v>
      </c>
      <c r="O166" s="31" t="s">
        <v>75</v>
      </c>
      <c r="P166" s="31" t="s">
        <v>75</v>
      </c>
      <c r="Q166" s="32" t="s">
        <v>75</v>
      </c>
      <c r="R166" s="45" t="s">
        <v>369</v>
      </c>
      <c r="S166" s="43" t="s">
        <v>73</v>
      </c>
      <c r="T166" s="44" t="s">
        <v>370</v>
      </c>
      <c r="U166" s="31">
        <v>18700593.940000001</v>
      </c>
      <c r="V166" s="31" t="s">
        <v>75</v>
      </c>
      <c r="W166" s="31">
        <v>18700593.940000001</v>
      </c>
      <c r="X166" s="31" t="s">
        <v>75</v>
      </c>
      <c r="Y166" s="31" t="s">
        <v>75</v>
      </c>
      <c r="Z166" s="31" t="s">
        <v>75</v>
      </c>
      <c r="AA166" s="31" t="s">
        <v>75</v>
      </c>
      <c r="AB166" s="31">
        <v>18700593.940000001</v>
      </c>
      <c r="AC166" s="31" t="s">
        <v>75</v>
      </c>
      <c r="AD166" s="31" t="s">
        <v>75</v>
      </c>
      <c r="AE166" s="31" t="s">
        <v>75</v>
      </c>
      <c r="AF166" s="34" t="s">
        <v>75</v>
      </c>
      <c r="AG166" s="31" t="s">
        <v>75</v>
      </c>
      <c r="AH166" s="32" t="s">
        <v>75</v>
      </c>
      <c r="AI166" s="8"/>
    </row>
    <row r="167" spans="1:35" ht="57" x14ac:dyDescent="0.25">
      <c r="A167" s="42" t="s">
        <v>371</v>
      </c>
      <c r="B167" s="43" t="s">
        <v>73</v>
      </c>
      <c r="C167" s="44" t="s">
        <v>372</v>
      </c>
      <c r="D167" s="31">
        <v>23940350</v>
      </c>
      <c r="E167" s="31" t="s">
        <v>75</v>
      </c>
      <c r="F167" s="31">
        <v>23940350</v>
      </c>
      <c r="G167" s="31" t="s">
        <v>75</v>
      </c>
      <c r="H167" s="31" t="s">
        <v>75</v>
      </c>
      <c r="I167" s="31" t="s">
        <v>75</v>
      </c>
      <c r="J167" s="31" t="s">
        <v>75</v>
      </c>
      <c r="K167" s="31" t="s">
        <v>75</v>
      </c>
      <c r="L167" s="31" t="s">
        <v>75</v>
      </c>
      <c r="M167" s="31" t="s">
        <v>75</v>
      </c>
      <c r="N167" s="31">
        <v>23940350</v>
      </c>
      <c r="O167" s="31" t="s">
        <v>75</v>
      </c>
      <c r="P167" s="31" t="s">
        <v>75</v>
      </c>
      <c r="Q167" s="32" t="s">
        <v>75</v>
      </c>
      <c r="R167" s="45" t="s">
        <v>371</v>
      </c>
      <c r="S167" s="43" t="s">
        <v>73</v>
      </c>
      <c r="T167" s="44" t="s">
        <v>372</v>
      </c>
      <c r="U167" s="31">
        <v>10831043.4</v>
      </c>
      <c r="V167" s="31" t="s">
        <v>75</v>
      </c>
      <c r="W167" s="31">
        <v>10831043.4</v>
      </c>
      <c r="X167" s="31" t="s">
        <v>75</v>
      </c>
      <c r="Y167" s="31" t="s">
        <v>75</v>
      </c>
      <c r="Z167" s="31" t="s">
        <v>75</v>
      </c>
      <c r="AA167" s="31" t="s">
        <v>75</v>
      </c>
      <c r="AB167" s="31" t="s">
        <v>75</v>
      </c>
      <c r="AC167" s="31" t="s">
        <v>75</v>
      </c>
      <c r="AD167" s="31" t="s">
        <v>75</v>
      </c>
      <c r="AE167" s="31">
        <v>10831043.4</v>
      </c>
      <c r="AF167" s="34" t="s">
        <v>75</v>
      </c>
      <c r="AG167" s="31" t="s">
        <v>75</v>
      </c>
      <c r="AH167" s="32" t="s">
        <v>75</v>
      </c>
      <c r="AI167" s="8"/>
    </row>
    <row r="168" spans="1:35" ht="57" x14ac:dyDescent="0.25">
      <c r="A168" s="42" t="s">
        <v>373</v>
      </c>
      <c r="B168" s="43" t="s">
        <v>73</v>
      </c>
      <c r="C168" s="44" t="s">
        <v>374</v>
      </c>
      <c r="D168" s="31">
        <v>17184306.170000002</v>
      </c>
      <c r="E168" s="31" t="s">
        <v>75</v>
      </c>
      <c r="F168" s="31">
        <v>17184306.170000002</v>
      </c>
      <c r="G168" s="31" t="s">
        <v>75</v>
      </c>
      <c r="H168" s="31" t="s">
        <v>75</v>
      </c>
      <c r="I168" s="31" t="s">
        <v>75</v>
      </c>
      <c r="J168" s="31" t="s">
        <v>75</v>
      </c>
      <c r="K168" s="31" t="s">
        <v>75</v>
      </c>
      <c r="L168" s="31" t="s">
        <v>75</v>
      </c>
      <c r="M168" s="31" t="s">
        <v>75</v>
      </c>
      <c r="N168" s="31" t="s">
        <v>75</v>
      </c>
      <c r="O168" s="31" t="s">
        <v>75</v>
      </c>
      <c r="P168" s="31">
        <v>17184306.170000002</v>
      </c>
      <c r="Q168" s="32" t="s">
        <v>75</v>
      </c>
      <c r="R168" s="45" t="s">
        <v>373</v>
      </c>
      <c r="S168" s="43" t="s">
        <v>73</v>
      </c>
      <c r="T168" s="44" t="s">
        <v>374</v>
      </c>
      <c r="U168" s="31">
        <v>6408861.2199999997</v>
      </c>
      <c r="V168" s="31" t="s">
        <v>75</v>
      </c>
      <c r="W168" s="31">
        <v>6408861.2199999997</v>
      </c>
      <c r="X168" s="31" t="s">
        <v>75</v>
      </c>
      <c r="Y168" s="31" t="s">
        <v>75</v>
      </c>
      <c r="Z168" s="31" t="s">
        <v>75</v>
      </c>
      <c r="AA168" s="31" t="s">
        <v>75</v>
      </c>
      <c r="AB168" s="31" t="s">
        <v>75</v>
      </c>
      <c r="AC168" s="31" t="s">
        <v>75</v>
      </c>
      <c r="AD168" s="31" t="s">
        <v>75</v>
      </c>
      <c r="AE168" s="31" t="s">
        <v>75</v>
      </c>
      <c r="AF168" s="34" t="s">
        <v>75</v>
      </c>
      <c r="AG168" s="31">
        <v>6408861.2199999997</v>
      </c>
      <c r="AH168" s="32" t="s">
        <v>75</v>
      </c>
      <c r="AI168" s="8"/>
    </row>
    <row r="169" spans="1:35" ht="57" x14ac:dyDescent="0.25">
      <c r="A169" s="42" t="s">
        <v>375</v>
      </c>
      <c r="B169" s="43" t="s">
        <v>73</v>
      </c>
      <c r="C169" s="44" t="s">
        <v>376</v>
      </c>
      <c r="D169" s="31">
        <v>83304800</v>
      </c>
      <c r="E169" s="31" t="s">
        <v>75</v>
      </c>
      <c r="F169" s="31">
        <v>83304800</v>
      </c>
      <c r="G169" s="31" t="s">
        <v>75</v>
      </c>
      <c r="H169" s="31" t="s">
        <v>75</v>
      </c>
      <c r="I169" s="31" t="s">
        <v>75</v>
      </c>
      <c r="J169" s="31" t="s">
        <v>75</v>
      </c>
      <c r="K169" s="31" t="s">
        <v>75</v>
      </c>
      <c r="L169" s="31" t="s">
        <v>75</v>
      </c>
      <c r="M169" s="31" t="s">
        <v>75</v>
      </c>
      <c r="N169" s="31" t="s">
        <v>75</v>
      </c>
      <c r="O169" s="31">
        <v>83304800</v>
      </c>
      <c r="P169" s="31" t="s">
        <v>75</v>
      </c>
      <c r="Q169" s="32" t="s">
        <v>75</v>
      </c>
      <c r="R169" s="45" t="s">
        <v>375</v>
      </c>
      <c r="S169" s="43" t="s">
        <v>73</v>
      </c>
      <c r="T169" s="44" t="s">
        <v>376</v>
      </c>
      <c r="U169" s="31">
        <v>52603001.729999997</v>
      </c>
      <c r="V169" s="31" t="s">
        <v>75</v>
      </c>
      <c r="W169" s="31">
        <v>52603001.729999997</v>
      </c>
      <c r="X169" s="31" t="s">
        <v>75</v>
      </c>
      <c r="Y169" s="31" t="s">
        <v>75</v>
      </c>
      <c r="Z169" s="31" t="s">
        <v>75</v>
      </c>
      <c r="AA169" s="31" t="s">
        <v>75</v>
      </c>
      <c r="AB169" s="31" t="s">
        <v>75</v>
      </c>
      <c r="AC169" s="31" t="s">
        <v>75</v>
      </c>
      <c r="AD169" s="31" t="s">
        <v>75</v>
      </c>
      <c r="AE169" s="31" t="s">
        <v>75</v>
      </c>
      <c r="AF169" s="34">
        <v>52603001.729999997</v>
      </c>
      <c r="AG169" s="31" t="s">
        <v>75</v>
      </c>
      <c r="AH169" s="32" t="s">
        <v>75</v>
      </c>
      <c r="AI169" s="8"/>
    </row>
    <row r="170" spans="1:35" ht="68.25" x14ac:dyDescent="0.25">
      <c r="A170" s="42" t="s">
        <v>377</v>
      </c>
      <c r="B170" s="43" t="s">
        <v>73</v>
      </c>
      <c r="C170" s="44" t="s">
        <v>378</v>
      </c>
      <c r="D170" s="31">
        <v>45579207.479999997</v>
      </c>
      <c r="E170" s="31" t="s">
        <v>75</v>
      </c>
      <c r="F170" s="31">
        <v>45579207.479999997</v>
      </c>
      <c r="G170" s="31" t="s">
        <v>75</v>
      </c>
      <c r="H170" s="31">
        <v>1232000</v>
      </c>
      <c r="I170" s="31" t="s">
        <v>75</v>
      </c>
      <c r="J170" s="31" t="s">
        <v>75</v>
      </c>
      <c r="K170" s="31">
        <v>4338200</v>
      </c>
      <c r="L170" s="31" t="s">
        <v>75</v>
      </c>
      <c r="M170" s="31" t="s">
        <v>75</v>
      </c>
      <c r="N170" s="31">
        <v>27298854</v>
      </c>
      <c r="O170" s="31">
        <v>2372601</v>
      </c>
      <c r="P170" s="31">
        <v>10337552.48</v>
      </c>
      <c r="Q170" s="32" t="s">
        <v>75</v>
      </c>
      <c r="R170" s="45" t="s">
        <v>377</v>
      </c>
      <c r="S170" s="43" t="s">
        <v>73</v>
      </c>
      <c r="T170" s="44" t="s">
        <v>378</v>
      </c>
      <c r="U170" s="31">
        <v>20123707.02</v>
      </c>
      <c r="V170" s="31" t="s">
        <v>75</v>
      </c>
      <c r="W170" s="31">
        <v>20123707.02</v>
      </c>
      <c r="X170" s="31" t="s">
        <v>75</v>
      </c>
      <c r="Y170" s="31">
        <v>1780706.07</v>
      </c>
      <c r="Z170" s="31" t="s">
        <v>75</v>
      </c>
      <c r="AA170" s="31" t="s">
        <v>75</v>
      </c>
      <c r="AB170" s="31">
        <v>1747516.71</v>
      </c>
      <c r="AC170" s="31" t="s">
        <v>75</v>
      </c>
      <c r="AD170" s="31" t="s">
        <v>75</v>
      </c>
      <c r="AE170" s="31">
        <v>14089182.199999999</v>
      </c>
      <c r="AF170" s="34">
        <v>559219.79</v>
      </c>
      <c r="AG170" s="31">
        <v>1947082.25</v>
      </c>
      <c r="AH170" s="32" t="s">
        <v>75</v>
      </c>
      <c r="AI170" s="8"/>
    </row>
    <row r="171" spans="1:35" ht="57" x14ac:dyDescent="0.25">
      <c r="A171" s="42" t="s">
        <v>379</v>
      </c>
      <c r="B171" s="43" t="s">
        <v>73</v>
      </c>
      <c r="C171" s="44" t="s">
        <v>380</v>
      </c>
      <c r="D171" s="31">
        <v>1232000</v>
      </c>
      <c r="E171" s="31" t="s">
        <v>75</v>
      </c>
      <c r="F171" s="31">
        <v>1232000</v>
      </c>
      <c r="G171" s="31" t="s">
        <v>75</v>
      </c>
      <c r="H171" s="31">
        <v>1232000</v>
      </c>
      <c r="I171" s="31" t="s">
        <v>75</v>
      </c>
      <c r="J171" s="31" t="s">
        <v>75</v>
      </c>
      <c r="K171" s="31" t="s">
        <v>75</v>
      </c>
      <c r="L171" s="31" t="s">
        <v>75</v>
      </c>
      <c r="M171" s="31" t="s">
        <v>75</v>
      </c>
      <c r="N171" s="31" t="s">
        <v>75</v>
      </c>
      <c r="O171" s="31" t="s">
        <v>75</v>
      </c>
      <c r="P171" s="31" t="s">
        <v>75</v>
      </c>
      <c r="Q171" s="32" t="s">
        <v>75</v>
      </c>
      <c r="R171" s="45" t="s">
        <v>379</v>
      </c>
      <c r="S171" s="43" t="s">
        <v>73</v>
      </c>
      <c r="T171" s="44" t="s">
        <v>380</v>
      </c>
      <c r="U171" s="31">
        <v>1780706.07</v>
      </c>
      <c r="V171" s="31" t="s">
        <v>75</v>
      </c>
      <c r="W171" s="31">
        <v>1780706.07</v>
      </c>
      <c r="X171" s="31" t="s">
        <v>75</v>
      </c>
      <c r="Y171" s="31">
        <v>1780706.07</v>
      </c>
      <c r="Z171" s="31" t="s">
        <v>75</v>
      </c>
      <c r="AA171" s="31" t="s">
        <v>75</v>
      </c>
      <c r="AB171" s="31" t="s">
        <v>75</v>
      </c>
      <c r="AC171" s="31" t="s">
        <v>75</v>
      </c>
      <c r="AD171" s="31" t="s">
        <v>75</v>
      </c>
      <c r="AE171" s="31" t="s">
        <v>75</v>
      </c>
      <c r="AF171" s="34" t="s">
        <v>75</v>
      </c>
      <c r="AG171" s="31" t="s">
        <v>75</v>
      </c>
      <c r="AH171" s="32" t="s">
        <v>75</v>
      </c>
      <c r="AI171" s="8"/>
    </row>
    <row r="172" spans="1:35" ht="57" x14ac:dyDescent="0.25">
      <c r="A172" s="42" t="s">
        <v>381</v>
      </c>
      <c r="B172" s="43" t="s">
        <v>73</v>
      </c>
      <c r="C172" s="44" t="s">
        <v>382</v>
      </c>
      <c r="D172" s="31">
        <v>4338200</v>
      </c>
      <c r="E172" s="31" t="s">
        <v>75</v>
      </c>
      <c r="F172" s="31">
        <v>4338200</v>
      </c>
      <c r="G172" s="31" t="s">
        <v>75</v>
      </c>
      <c r="H172" s="31" t="s">
        <v>75</v>
      </c>
      <c r="I172" s="31" t="s">
        <v>75</v>
      </c>
      <c r="J172" s="31" t="s">
        <v>75</v>
      </c>
      <c r="K172" s="31">
        <v>4338200</v>
      </c>
      <c r="L172" s="31" t="s">
        <v>75</v>
      </c>
      <c r="M172" s="31" t="s">
        <v>75</v>
      </c>
      <c r="N172" s="31" t="s">
        <v>75</v>
      </c>
      <c r="O172" s="31" t="s">
        <v>75</v>
      </c>
      <c r="P172" s="31" t="s">
        <v>75</v>
      </c>
      <c r="Q172" s="32" t="s">
        <v>75</v>
      </c>
      <c r="R172" s="45" t="s">
        <v>381</v>
      </c>
      <c r="S172" s="43" t="s">
        <v>73</v>
      </c>
      <c r="T172" s="44" t="s">
        <v>382</v>
      </c>
      <c r="U172" s="31">
        <v>1747516.71</v>
      </c>
      <c r="V172" s="31" t="s">
        <v>75</v>
      </c>
      <c r="W172" s="31">
        <v>1747516.71</v>
      </c>
      <c r="X172" s="31" t="s">
        <v>75</v>
      </c>
      <c r="Y172" s="31" t="s">
        <v>75</v>
      </c>
      <c r="Z172" s="31" t="s">
        <v>75</v>
      </c>
      <c r="AA172" s="31" t="s">
        <v>75</v>
      </c>
      <c r="AB172" s="31">
        <v>1747516.71</v>
      </c>
      <c r="AC172" s="31" t="s">
        <v>75</v>
      </c>
      <c r="AD172" s="31" t="s">
        <v>75</v>
      </c>
      <c r="AE172" s="31" t="s">
        <v>75</v>
      </c>
      <c r="AF172" s="34" t="s">
        <v>75</v>
      </c>
      <c r="AG172" s="31" t="s">
        <v>75</v>
      </c>
      <c r="AH172" s="32" t="s">
        <v>75</v>
      </c>
      <c r="AI172" s="8"/>
    </row>
    <row r="173" spans="1:35" ht="57" x14ac:dyDescent="0.25">
      <c r="A173" s="42" t="s">
        <v>383</v>
      </c>
      <c r="B173" s="43" t="s">
        <v>73</v>
      </c>
      <c r="C173" s="44" t="s">
        <v>384</v>
      </c>
      <c r="D173" s="31">
        <v>27298854</v>
      </c>
      <c r="E173" s="31" t="s">
        <v>75</v>
      </c>
      <c r="F173" s="31">
        <v>27298854</v>
      </c>
      <c r="G173" s="31" t="s">
        <v>75</v>
      </c>
      <c r="H173" s="31" t="s">
        <v>75</v>
      </c>
      <c r="I173" s="31" t="s">
        <v>75</v>
      </c>
      <c r="J173" s="31" t="s">
        <v>75</v>
      </c>
      <c r="K173" s="31" t="s">
        <v>75</v>
      </c>
      <c r="L173" s="31" t="s">
        <v>75</v>
      </c>
      <c r="M173" s="31" t="s">
        <v>75</v>
      </c>
      <c r="N173" s="31">
        <v>27298854</v>
      </c>
      <c r="O173" s="31" t="s">
        <v>75</v>
      </c>
      <c r="P173" s="31" t="s">
        <v>75</v>
      </c>
      <c r="Q173" s="32" t="s">
        <v>75</v>
      </c>
      <c r="R173" s="45" t="s">
        <v>383</v>
      </c>
      <c r="S173" s="43" t="s">
        <v>73</v>
      </c>
      <c r="T173" s="44" t="s">
        <v>384</v>
      </c>
      <c r="U173" s="31">
        <v>14089182.199999999</v>
      </c>
      <c r="V173" s="31" t="s">
        <v>75</v>
      </c>
      <c r="W173" s="31">
        <v>14089182.199999999</v>
      </c>
      <c r="X173" s="31" t="s">
        <v>75</v>
      </c>
      <c r="Y173" s="31" t="s">
        <v>75</v>
      </c>
      <c r="Z173" s="31" t="s">
        <v>75</v>
      </c>
      <c r="AA173" s="31" t="s">
        <v>75</v>
      </c>
      <c r="AB173" s="31" t="s">
        <v>75</v>
      </c>
      <c r="AC173" s="31" t="s">
        <v>75</v>
      </c>
      <c r="AD173" s="31" t="s">
        <v>75</v>
      </c>
      <c r="AE173" s="31">
        <v>14089182.199999999</v>
      </c>
      <c r="AF173" s="34" t="s">
        <v>75</v>
      </c>
      <c r="AG173" s="31" t="s">
        <v>75</v>
      </c>
      <c r="AH173" s="32" t="s">
        <v>75</v>
      </c>
      <c r="AI173" s="8"/>
    </row>
    <row r="174" spans="1:35" ht="57" x14ac:dyDescent="0.25">
      <c r="A174" s="42" t="s">
        <v>385</v>
      </c>
      <c r="B174" s="43" t="s">
        <v>73</v>
      </c>
      <c r="C174" s="44" t="s">
        <v>386</v>
      </c>
      <c r="D174" s="31">
        <v>10337552.48</v>
      </c>
      <c r="E174" s="31" t="s">
        <v>75</v>
      </c>
      <c r="F174" s="31">
        <v>10337552.48</v>
      </c>
      <c r="G174" s="31" t="s">
        <v>75</v>
      </c>
      <c r="H174" s="31" t="s">
        <v>75</v>
      </c>
      <c r="I174" s="31" t="s">
        <v>75</v>
      </c>
      <c r="J174" s="31" t="s">
        <v>75</v>
      </c>
      <c r="K174" s="31" t="s">
        <v>75</v>
      </c>
      <c r="L174" s="31" t="s">
        <v>75</v>
      </c>
      <c r="M174" s="31" t="s">
        <v>75</v>
      </c>
      <c r="N174" s="31" t="s">
        <v>75</v>
      </c>
      <c r="O174" s="31" t="s">
        <v>75</v>
      </c>
      <c r="P174" s="31">
        <v>10337552.48</v>
      </c>
      <c r="Q174" s="32" t="s">
        <v>75</v>
      </c>
      <c r="R174" s="45" t="s">
        <v>385</v>
      </c>
      <c r="S174" s="43" t="s">
        <v>73</v>
      </c>
      <c r="T174" s="44" t="s">
        <v>386</v>
      </c>
      <c r="U174" s="31">
        <v>1947082.25</v>
      </c>
      <c r="V174" s="31" t="s">
        <v>75</v>
      </c>
      <c r="W174" s="31">
        <v>1947082.25</v>
      </c>
      <c r="X174" s="31" t="s">
        <v>75</v>
      </c>
      <c r="Y174" s="31" t="s">
        <v>75</v>
      </c>
      <c r="Z174" s="31" t="s">
        <v>75</v>
      </c>
      <c r="AA174" s="31" t="s">
        <v>75</v>
      </c>
      <c r="AB174" s="31" t="s">
        <v>75</v>
      </c>
      <c r="AC174" s="31" t="s">
        <v>75</v>
      </c>
      <c r="AD174" s="31" t="s">
        <v>75</v>
      </c>
      <c r="AE174" s="31" t="s">
        <v>75</v>
      </c>
      <c r="AF174" s="34" t="s">
        <v>75</v>
      </c>
      <c r="AG174" s="31">
        <v>1947082.25</v>
      </c>
      <c r="AH174" s="32" t="s">
        <v>75</v>
      </c>
      <c r="AI174" s="8"/>
    </row>
    <row r="175" spans="1:35" ht="57" x14ac:dyDescent="0.25">
      <c r="A175" s="42" t="s">
        <v>387</v>
      </c>
      <c r="B175" s="43" t="s">
        <v>73</v>
      </c>
      <c r="C175" s="44" t="s">
        <v>388</v>
      </c>
      <c r="D175" s="31">
        <v>2372601</v>
      </c>
      <c r="E175" s="31" t="s">
        <v>75</v>
      </c>
      <c r="F175" s="31">
        <v>2372601</v>
      </c>
      <c r="G175" s="31" t="s">
        <v>75</v>
      </c>
      <c r="H175" s="31" t="s">
        <v>75</v>
      </c>
      <c r="I175" s="31" t="s">
        <v>75</v>
      </c>
      <c r="J175" s="31" t="s">
        <v>75</v>
      </c>
      <c r="K175" s="31" t="s">
        <v>75</v>
      </c>
      <c r="L175" s="31" t="s">
        <v>75</v>
      </c>
      <c r="M175" s="31" t="s">
        <v>75</v>
      </c>
      <c r="N175" s="31" t="s">
        <v>75</v>
      </c>
      <c r="O175" s="31">
        <v>2372601</v>
      </c>
      <c r="P175" s="31" t="s">
        <v>75</v>
      </c>
      <c r="Q175" s="32" t="s">
        <v>75</v>
      </c>
      <c r="R175" s="45" t="s">
        <v>387</v>
      </c>
      <c r="S175" s="43" t="s">
        <v>73</v>
      </c>
      <c r="T175" s="44" t="s">
        <v>388</v>
      </c>
      <c r="U175" s="31">
        <v>559219.79</v>
      </c>
      <c r="V175" s="31" t="s">
        <v>75</v>
      </c>
      <c r="W175" s="31">
        <v>559219.79</v>
      </c>
      <c r="X175" s="31" t="s">
        <v>75</v>
      </c>
      <c r="Y175" s="31" t="s">
        <v>75</v>
      </c>
      <c r="Z175" s="31" t="s">
        <v>75</v>
      </c>
      <c r="AA175" s="31" t="s">
        <v>75</v>
      </c>
      <c r="AB175" s="31" t="s">
        <v>75</v>
      </c>
      <c r="AC175" s="31" t="s">
        <v>75</v>
      </c>
      <c r="AD175" s="31" t="s">
        <v>75</v>
      </c>
      <c r="AE175" s="31" t="s">
        <v>75</v>
      </c>
      <c r="AF175" s="34">
        <v>559219.79</v>
      </c>
      <c r="AG175" s="31" t="s">
        <v>75</v>
      </c>
      <c r="AH175" s="32" t="s">
        <v>75</v>
      </c>
      <c r="AI175" s="8"/>
    </row>
    <row r="176" spans="1:35" ht="34.5" x14ac:dyDescent="0.25">
      <c r="A176" s="42" t="s">
        <v>389</v>
      </c>
      <c r="B176" s="43" t="s">
        <v>73</v>
      </c>
      <c r="C176" s="44" t="s">
        <v>390</v>
      </c>
      <c r="D176" s="31">
        <v>117450509.16</v>
      </c>
      <c r="E176" s="31" t="s">
        <v>75</v>
      </c>
      <c r="F176" s="31">
        <v>117450509.16</v>
      </c>
      <c r="G176" s="31" t="s">
        <v>75</v>
      </c>
      <c r="H176" s="31">
        <v>12000</v>
      </c>
      <c r="I176" s="31" t="s">
        <v>75</v>
      </c>
      <c r="J176" s="31" t="s">
        <v>75</v>
      </c>
      <c r="K176" s="31">
        <v>86017800</v>
      </c>
      <c r="L176" s="31" t="s">
        <v>75</v>
      </c>
      <c r="M176" s="31" t="s">
        <v>75</v>
      </c>
      <c r="N176" s="31">
        <v>15669150</v>
      </c>
      <c r="O176" s="31">
        <v>13974560</v>
      </c>
      <c r="P176" s="31">
        <v>1776999.16</v>
      </c>
      <c r="Q176" s="32" t="s">
        <v>75</v>
      </c>
      <c r="R176" s="45" t="s">
        <v>389</v>
      </c>
      <c r="S176" s="43" t="s">
        <v>73</v>
      </c>
      <c r="T176" s="44" t="s">
        <v>390</v>
      </c>
      <c r="U176" s="31">
        <v>61311902.090000004</v>
      </c>
      <c r="V176" s="31" t="s">
        <v>75</v>
      </c>
      <c r="W176" s="31">
        <v>61311902.090000004</v>
      </c>
      <c r="X176" s="31" t="s">
        <v>75</v>
      </c>
      <c r="Y176" s="31">
        <v>12000</v>
      </c>
      <c r="Z176" s="31" t="s">
        <v>75</v>
      </c>
      <c r="AA176" s="31" t="s">
        <v>75</v>
      </c>
      <c r="AB176" s="31">
        <v>43677613.359999999</v>
      </c>
      <c r="AC176" s="31" t="s">
        <v>75</v>
      </c>
      <c r="AD176" s="31" t="s">
        <v>75</v>
      </c>
      <c r="AE176" s="31">
        <v>9757047.5500000007</v>
      </c>
      <c r="AF176" s="34">
        <v>7136556.0999999996</v>
      </c>
      <c r="AG176" s="31">
        <v>728685.08</v>
      </c>
      <c r="AH176" s="32" t="s">
        <v>75</v>
      </c>
      <c r="AI176" s="8"/>
    </row>
    <row r="177" spans="1:35" ht="34.5" x14ac:dyDescent="0.25">
      <c r="A177" s="42" t="s">
        <v>391</v>
      </c>
      <c r="B177" s="43" t="s">
        <v>73</v>
      </c>
      <c r="C177" s="44" t="s">
        <v>392</v>
      </c>
      <c r="D177" s="31">
        <v>12000</v>
      </c>
      <c r="E177" s="31" t="s">
        <v>75</v>
      </c>
      <c r="F177" s="31">
        <v>12000</v>
      </c>
      <c r="G177" s="31" t="s">
        <v>75</v>
      </c>
      <c r="H177" s="31">
        <v>12000</v>
      </c>
      <c r="I177" s="31" t="s">
        <v>75</v>
      </c>
      <c r="J177" s="31" t="s">
        <v>75</v>
      </c>
      <c r="K177" s="31" t="s">
        <v>75</v>
      </c>
      <c r="L177" s="31" t="s">
        <v>75</v>
      </c>
      <c r="M177" s="31" t="s">
        <v>75</v>
      </c>
      <c r="N177" s="31" t="s">
        <v>75</v>
      </c>
      <c r="O177" s="31" t="s">
        <v>75</v>
      </c>
      <c r="P177" s="31" t="s">
        <v>75</v>
      </c>
      <c r="Q177" s="32" t="s">
        <v>75</v>
      </c>
      <c r="R177" s="45" t="s">
        <v>391</v>
      </c>
      <c r="S177" s="43" t="s">
        <v>73</v>
      </c>
      <c r="T177" s="44" t="s">
        <v>392</v>
      </c>
      <c r="U177" s="31">
        <v>12000</v>
      </c>
      <c r="V177" s="31" t="s">
        <v>75</v>
      </c>
      <c r="W177" s="31">
        <v>12000</v>
      </c>
      <c r="X177" s="31" t="s">
        <v>75</v>
      </c>
      <c r="Y177" s="31">
        <v>12000</v>
      </c>
      <c r="Z177" s="31" t="s">
        <v>75</v>
      </c>
      <c r="AA177" s="31" t="s">
        <v>75</v>
      </c>
      <c r="AB177" s="31" t="s">
        <v>75</v>
      </c>
      <c r="AC177" s="31" t="s">
        <v>75</v>
      </c>
      <c r="AD177" s="31" t="s">
        <v>75</v>
      </c>
      <c r="AE177" s="31" t="s">
        <v>75</v>
      </c>
      <c r="AF177" s="34" t="s">
        <v>75</v>
      </c>
      <c r="AG177" s="31" t="s">
        <v>75</v>
      </c>
      <c r="AH177" s="32" t="s">
        <v>75</v>
      </c>
      <c r="AI177" s="8"/>
    </row>
    <row r="178" spans="1:35" ht="23.25" x14ac:dyDescent="0.25">
      <c r="A178" s="42" t="s">
        <v>393</v>
      </c>
      <c r="B178" s="43" t="s">
        <v>73</v>
      </c>
      <c r="C178" s="44" t="s">
        <v>394</v>
      </c>
      <c r="D178" s="31">
        <v>86017800</v>
      </c>
      <c r="E178" s="31" t="s">
        <v>75</v>
      </c>
      <c r="F178" s="31">
        <v>86017800</v>
      </c>
      <c r="G178" s="31" t="s">
        <v>75</v>
      </c>
      <c r="H178" s="31" t="s">
        <v>75</v>
      </c>
      <c r="I178" s="31" t="s">
        <v>75</v>
      </c>
      <c r="J178" s="31" t="s">
        <v>75</v>
      </c>
      <c r="K178" s="31">
        <v>86017800</v>
      </c>
      <c r="L178" s="31" t="s">
        <v>75</v>
      </c>
      <c r="M178" s="31" t="s">
        <v>75</v>
      </c>
      <c r="N178" s="31" t="s">
        <v>75</v>
      </c>
      <c r="O178" s="31" t="s">
        <v>75</v>
      </c>
      <c r="P178" s="31" t="s">
        <v>75</v>
      </c>
      <c r="Q178" s="32" t="s">
        <v>75</v>
      </c>
      <c r="R178" s="45" t="s">
        <v>393</v>
      </c>
      <c r="S178" s="43" t="s">
        <v>73</v>
      </c>
      <c r="T178" s="44" t="s">
        <v>394</v>
      </c>
      <c r="U178" s="31">
        <v>43677613.359999999</v>
      </c>
      <c r="V178" s="31" t="s">
        <v>75</v>
      </c>
      <c r="W178" s="31">
        <v>43677613.359999999</v>
      </c>
      <c r="X178" s="31" t="s">
        <v>75</v>
      </c>
      <c r="Y178" s="31" t="s">
        <v>75</v>
      </c>
      <c r="Z178" s="31" t="s">
        <v>75</v>
      </c>
      <c r="AA178" s="31" t="s">
        <v>75</v>
      </c>
      <c r="AB178" s="31">
        <v>43677613.359999999</v>
      </c>
      <c r="AC178" s="31" t="s">
        <v>75</v>
      </c>
      <c r="AD178" s="31" t="s">
        <v>75</v>
      </c>
      <c r="AE178" s="31" t="s">
        <v>75</v>
      </c>
      <c r="AF178" s="34" t="s">
        <v>75</v>
      </c>
      <c r="AG178" s="31" t="s">
        <v>75</v>
      </c>
      <c r="AH178" s="32" t="s">
        <v>75</v>
      </c>
      <c r="AI178" s="8"/>
    </row>
    <row r="179" spans="1:35" ht="34.5" x14ac:dyDescent="0.25">
      <c r="A179" s="42" t="s">
        <v>395</v>
      </c>
      <c r="B179" s="43" t="s">
        <v>73</v>
      </c>
      <c r="C179" s="44" t="s">
        <v>396</v>
      </c>
      <c r="D179" s="31">
        <v>15669150</v>
      </c>
      <c r="E179" s="31" t="s">
        <v>75</v>
      </c>
      <c r="F179" s="31">
        <v>15669150</v>
      </c>
      <c r="G179" s="31" t="s">
        <v>75</v>
      </c>
      <c r="H179" s="31" t="s">
        <v>75</v>
      </c>
      <c r="I179" s="31" t="s">
        <v>75</v>
      </c>
      <c r="J179" s="31" t="s">
        <v>75</v>
      </c>
      <c r="K179" s="31" t="s">
        <v>75</v>
      </c>
      <c r="L179" s="31" t="s">
        <v>75</v>
      </c>
      <c r="M179" s="31" t="s">
        <v>75</v>
      </c>
      <c r="N179" s="31">
        <v>15669150</v>
      </c>
      <c r="O179" s="31" t="s">
        <v>75</v>
      </c>
      <c r="P179" s="31" t="s">
        <v>75</v>
      </c>
      <c r="Q179" s="32" t="s">
        <v>75</v>
      </c>
      <c r="R179" s="45" t="s">
        <v>395</v>
      </c>
      <c r="S179" s="43" t="s">
        <v>73</v>
      </c>
      <c r="T179" s="44" t="s">
        <v>396</v>
      </c>
      <c r="U179" s="31">
        <v>9757047.5500000007</v>
      </c>
      <c r="V179" s="31" t="s">
        <v>75</v>
      </c>
      <c r="W179" s="31">
        <v>9757047.5500000007</v>
      </c>
      <c r="X179" s="31" t="s">
        <v>75</v>
      </c>
      <c r="Y179" s="31" t="s">
        <v>75</v>
      </c>
      <c r="Z179" s="31" t="s">
        <v>75</v>
      </c>
      <c r="AA179" s="31" t="s">
        <v>75</v>
      </c>
      <c r="AB179" s="31" t="s">
        <v>75</v>
      </c>
      <c r="AC179" s="31" t="s">
        <v>75</v>
      </c>
      <c r="AD179" s="31" t="s">
        <v>75</v>
      </c>
      <c r="AE179" s="31">
        <v>9757047.5500000007</v>
      </c>
      <c r="AF179" s="34" t="s">
        <v>75</v>
      </c>
      <c r="AG179" s="31" t="s">
        <v>75</v>
      </c>
      <c r="AH179" s="32" t="s">
        <v>75</v>
      </c>
      <c r="AI179" s="8"/>
    </row>
    <row r="180" spans="1:35" ht="23.25" x14ac:dyDescent="0.25">
      <c r="A180" s="42" t="s">
        <v>397</v>
      </c>
      <c r="B180" s="43" t="s">
        <v>73</v>
      </c>
      <c r="C180" s="44" t="s">
        <v>398</v>
      </c>
      <c r="D180" s="31">
        <v>1776999.16</v>
      </c>
      <c r="E180" s="31" t="s">
        <v>75</v>
      </c>
      <c r="F180" s="31">
        <v>1776999.16</v>
      </c>
      <c r="G180" s="31" t="s">
        <v>75</v>
      </c>
      <c r="H180" s="31" t="s">
        <v>75</v>
      </c>
      <c r="I180" s="31" t="s">
        <v>75</v>
      </c>
      <c r="J180" s="31" t="s">
        <v>75</v>
      </c>
      <c r="K180" s="31" t="s">
        <v>75</v>
      </c>
      <c r="L180" s="31" t="s">
        <v>75</v>
      </c>
      <c r="M180" s="31" t="s">
        <v>75</v>
      </c>
      <c r="N180" s="31" t="s">
        <v>75</v>
      </c>
      <c r="O180" s="31" t="s">
        <v>75</v>
      </c>
      <c r="P180" s="31">
        <v>1776999.16</v>
      </c>
      <c r="Q180" s="32" t="s">
        <v>75</v>
      </c>
      <c r="R180" s="45" t="s">
        <v>397</v>
      </c>
      <c r="S180" s="43" t="s">
        <v>73</v>
      </c>
      <c r="T180" s="44" t="s">
        <v>398</v>
      </c>
      <c r="U180" s="31">
        <v>728685.08</v>
      </c>
      <c r="V180" s="31" t="s">
        <v>75</v>
      </c>
      <c r="W180" s="31">
        <v>728685.08</v>
      </c>
      <c r="X180" s="31" t="s">
        <v>75</v>
      </c>
      <c r="Y180" s="31" t="s">
        <v>75</v>
      </c>
      <c r="Z180" s="31" t="s">
        <v>75</v>
      </c>
      <c r="AA180" s="31" t="s">
        <v>75</v>
      </c>
      <c r="AB180" s="31" t="s">
        <v>75</v>
      </c>
      <c r="AC180" s="31" t="s">
        <v>75</v>
      </c>
      <c r="AD180" s="31" t="s">
        <v>75</v>
      </c>
      <c r="AE180" s="31" t="s">
        <v>75</v>
      </c>
      <c r="AF180" s="34" t="s">
        <v>75</v>
      </c>
      <c r="AG180" s="31">
        <v>728685.08</v>
      </c>
      <c r="AH180" s="32" t="s">
        <v>75</v>
      </c>
      <c r="AI180" s="8"/>
    </row>
    <row r="181" spans="1:35" ht="23.25" x14ac:dyDescent="0.25">
      <c r="A181" s="42" t="s">
        <v>399</v>
      </c>
      <c r="B181" s="43" t="s">
        <v>73</v>
      </c>
      <c r="C181" s="44" t="s">
        <v>400</v>
      </c>
      <c r="D181" s="31">
        <v>13974560</v>
      </c>
      <c r="E181" s="31" t="s">
        <v>75</v>
      </c>
      <c r="F181" s="31">
        <v>13974560</v>
      </c>
      <c r="G181" s="31" t="s">
        <v>75</v>
      </c>
      <c r="H181" s="31" t="s">
        <v>75</v>
      </c>
      <c r="I181" s="31" t="s">
        <v>75</v>
      </c>
      <c r="J181" s="31" t="s">
        <v>75</v>
      </c>
      <c r="K181" s="31" t="s">
        <v>75</v>
      </c>
      <c r="L181" s="31" t="s">
        <v>75</v>
      </c>
      <c r="M181" s="31" t="s">
        <v>75</v>
      </c>
      <c r="N181" s="31" t="s">
        <v>75</v>
      </c>
      <c r="O181" s="31">
        <v>13974560</v>
      </c>
      <c r="P181" s="31" t="s">
        <v>75</v>
      </c>
      <c r="Q181" s="32" t="s">
        <v>75</v>
      </c>
      <c r="R181" s="45" t="s">
        <v>399</v>
      </c>
      <c r="S181" s="43" t="s">
        <v>73</v>
      </c>
      <c r="T181" s="44" t="s">
        <v>400</v>
      </c>
      <c r="U181" s="31">
        <v>7136556.0999999996</v>
      </c>
      <c r="V181" s="31" t="s">
        <v>75</v>
      </c>
      <c r="W181" s="31">
        <v>7136556.0999999996</v>
      </c>
      <c r="X181" s="31" t="s">
        <v>75</v>
      </c>
      <c r="Y181" s="31" t="s">
        <v>75</v>
      </c>
      <c r="Z181" s="31" t="s">
        <v>75</v>
      </c>
      <c r="AA181" s="31" t="s">
        <v>75</v>
      </c>
      <c r="AB181" s="31" t="s">
        <v>75</v>
      </c>
      <c r="AC181" s="31" t="s">
        <v>75</v>
      </c>
      <c r="AD181" s="31" t="s">
        <v>75</v>
      </c>
      <c r="AE181" s="31" t="s">
        <v>75</v>
      </c>
      <c r="AF181" s="34">
        <v>7136556.0999999996</v>
      </c>
      <c r="AG181" s="31" t="s">
        <v>75</v>
      </c>
      <c r="AH181" s="32" t="s">
        <v>75</v>
      </c>
      <c r="AI181" s="8"/>
    </row>
    <row r="182" spans="1:35" ht="102" x14ac:dyDescent="0.25">
      <c r="A182" s="42" t="s">
        <v>401</v>
      </c>
      <c r="B182" s="43" t="s">
        <v>73</v>
      </c>
      <c r="C182" s="44" t="s">
        <v>402</v>
      </c>
      <c r="D182" s="31">
        <v>1000</v>
      </c>
      <c r="E182" s="31" t="s">
        <v>75</v>
      </c>
      <c r="F182" s="31">
        <v>1000</v>
      </c>
      <c r="G182" s="31" t="s">
        <v>75</v>
      </c>
      <c r="H182" s="31">
        <v>1000</v>
      </c>
      <c r="I182" s="31" t="s">
        <v>75</v>
      </c>
      <c r="J182" s="31" t="s">
        <v>75</v>
      </c>
      <c r="K182" s="31" t="s">
        <v>75</v>
      </c>
      <c r="L182" s="31" t="s">
        <v>75</v>
      </c>
      <c r="M182" s="31" t="s">
        <v>75</v>
      </c>
      <c r="N182" s="31" t="s">
        <v>75</v>
      </c>
      <c r="O182" s="31" t="s">
        <v>75</v>
      </c>
      <c r="P182" s="31" t="s">
        <v>75</v>
      </c>
      <c r="Q182" s="32" t="s">
        <v>75</v>
      </c>
      <c r="R182" s="45" t="s">
        <v>401</v>
      </c>
      <c r="S182" s="43" t="s">
        <v>73</v>
      </c>
      <c r="T182" s="44" t="s">
        <v>402</v>
      </c>
      <c r="U182" s="31">
        <v>0.13</v>
      </c>
      <c r="V182" s="31" t="s">
        <v>75</v>
      </c>
      <c r="W182" s="31">
        <v>0.13</v>
      </c>
      <c r="X182" s="31" t="s">
        <v>75</v>
      </c>
      <c r="Y182" s="31">
        <v>0.13</v>
      </c>
      <c r="Z182" s="31" t="s">
        <v>75</v>
      </c>
      <c r="AA182" s="31" t="s">
        <v>75</v>
      </c>
      <c r="AB182" s="31" t="s">
        <v>75</v>
      </c>
      <c r="AC182" s="31" t="s">
        <v>75</v>
      </c>
      <c r="AD182" s="31" t="s">
        <v>75</v>
      </c>
      <c r="AE182" s="31" t="s">
        <v>75</v>
      </c>
      <c r="AF182" s="34" t="s">
        <v>75</v>
      </c>
      <c r="AG182" s="31" t="s">
        <v>75</v>
      </c>
      <c r="AH182" s="32" t="s">
        <v>75</v>
      </c>
      <c r="AI182" s="8"/>
    </row>
    <row r="183" spans="1:35" ht="34.5" x14ac:dyDescent="0.25">
      <c r="A183" s="42" t="s">
        <v>403</v>
      </c>
      <c r="B183" s="43" t="s">
        <v>73</v>
      </c>
      <c r="C183" s="44" t="s">
        <v>404</v>
      </c>
      <c r="D183" s="31">
        <v>61142.51</v>
      </c>
      <c r="E183" s="31" t="s">
        <v>75</v>
      </c>
      <c r="F183" s="31">
        <v>61142.51</v>
      </c>
      <c r="G183" s="31" t="s">
        <v>75</v>
      </c>
      <c r="H183" s="31" t="s">
        <v>75</v>
      </c>
      <c r="I183" s="31" t="s">
        <v>75</v>
      </c>
      <c r="J183" s="31" t="s">
        <v>75</v>
      </c>
      <c r="K183" s="31" t="s">
        <v>75</v>
      </c>
      <c r="L183" s="31" t="s">
        <v>75</v>
      </c>
      <c r="M183" s="31" t="s">
        <v>75</v>
      </c>
      <c r="N183" s="31">
        <v>28708.63</v>
      </c>
      <c r="O183" s="31">
        <v>32433.040000000001</v>
      </c>
      <c r="P183" s="31">
        <v>0.84</v>
      </c>
      <c r="Q183" s="32" t="s">
        <v>75</v>
      </c>
      <c r="R183" s="45" t="s">
        <v>403</v>
      </c>
      <c r="S183" s="43" t="s">
        <v>73</v>
      </c>
      <c r="T183" s="44" t="s">
        <v>404</v>
      </c>
      <c r="U183" s="31">
        <v>62436.75</v>
      </c>
      <c r="V183" s="31" t="s">
        <v>75</v>
      </c>
      <c r="W183" s="31">
        <v>62436.75</v>
      </c>
      <c r="X183" s="31" t="s">
        <v>75</v>
      </c>
      <c r="Y183" s="31" t="s">
        <v>75</v>
      </c>
      <c r="Z183" s="31" t="s">
        <v>75</v>
      </c>
      <c r="AA183" s="31" t="s">
        <v>75</v>
      </c>
      <c r="AB183" s="31">
        <v>7818.03</v>
      </c>
      <c r="AC183" s="31" t="s">
        <v>75</v>
      </c>
      <c r="AD183" s="31" t="s">
        <v>75</v>
      </c>
      <c r="AE183" s="31">
        <v>26855.93</v>
      </c>
      <c r="AF183" s="34">
        <v>27761.95</v>
      </c>
      <c r="AG183" s="31">
        <v>0.84</v>
      </c>
      <c r="AH183" s="32" t="s">
        <v>75</v>
      </c>
      <c r="AI183" s="8"/>
    </row>
    <row r="184" spans="1:35" ht="34.5" x14ac:dyDescent="0.25">
      <c r="A184" s="42" t="s">
        <v>405</v>
      </c>
      <c r="B184" s="43" t="s">
        <v>73</v>
      </c>
      <c r="C184" s="44" t="s">
        <v>406</v>
      </c>
      <c r="D184" s="31">
        <v>54681.67</v>
      </c>
      <c r="E184" s="31" t="s">
        <v>75</v>
      </c>
      <c r="F184" s="31">
        <v>54681.67</v>
      </c>
      <c r="G184" s="31" t="s">
        <v>75</v>
      </c>
      <c r="H184" s="31" t="s">
        <v>75</v>
      </c>
      <c r="I184" s="31" t="s">
        <v>75</v>
      </c>
      <c r="J184" s="31" t="s">
        <v>75</v>
      </c>
      <c r="K184" s="31" t="s">
        <v>75</v>
      </c>
      <c r="L184" s="31" t="s">
        <v>75</v>
      </c>
      <c r="M184" s="31" t="s">
        <v>75</v>
      </c>
      <c r="N184" s="31">
        <v>28648.63</v>
      </c>
      <c r="O184" s="31">
        <v>26033.040000000001</v>
      </c>
      <c r="P184" s="31" t="s">
        <v>75</v>
      </c>
      <c r="Q184" s="32" t="s">
        <v>75</v>
      </c>
      <c r="R184" s="45" t="s">
        <v>405</v>
      </c>
      <c r="S184" s="43" t="s">
        <v>73</v>
      </c>
      <c r="T184" s="44" t="s">
        <v>406</v>
      </c>
      <c r="U184" s="31">
        <v>57468.2</v>
      </c>
      <c r="V184" s="31" t="s">
        <v>75</v>
      </c>
      <c r="W184" s="31">
        <v>57468.2</v>
      </c>
      <c r="X184" s="31" t="s">
        <v>75</v>
      </c>
      <c r="Y184" s="31" t="s">
        <v>75</v>
      </c>
      <c r="Z184" s="31" t="s">
        <v>75</v>
      </c>
      <c r="AA184" s="31" t="s">
        <v>75</v>
      </c>
      <c r="AB184" s="31">
        <v>6255.9</v>
      </c>
      <c r="AC184" s="31" t="s">
        <v>75</v>
      </c>
      <c r="AD184" s="31" t="s">
        <v>75</v>
      </c>
      <c r="AE184" s="31">
        <v>26845.040000000001</v>
      </c>
      <c r="AF184" s="34">
        <v>24367.26</v>
      </c>
      <c r="AG184" s="31" t="s">
        <v>75</v>
      </c>
      <c r="AH184" s="32" t="s">
        <v>75</v>
      </c>
      <c r="AI184" s="8"/>
    </row>
    <row r="185" spans="1:35" ht="90.75" x14ac:dyDescent="0.25">
      <c r="A185" s="42" t="s">
        <v>407</v>
      </c>
      <c r="B185" s="43" t="s">
        <v>73</v>
      </c>
      <c r="C185" s="44" t="s">
        <v>408</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407</v>
      </c>
      <c r="S185" s="43" t="s">
        <v>73</v>
      </c>
      <c r="T185" s="44" t="s">
        <v>408</v>
      </c>
      <c r="U185" s="31">
        <v>6255.9</v>
      </c>
      <c r="V185" s="31" t="s">
        <v>75</v>
      </c>
      <c r="W185" s="31">
        <v>6255.9</v>
      </c>
      <c r="X185" s="31" t="s">
        <v>75</v>
      </c>
      <c r="Y185" s="31" t="s">
        <v>75</v>
      </c>
      <c r="Z185" s="31" t="s">
        <v>75</v>
      </c>
      <c r="AA185" s="31" t="s">
        <v>75</v>
      </c>
      <c r="AB185" s="31">
        <v>6255.9</v>
      </c>
      <c r="AC185" s="31" t="s">
        <v>75</v>
      </c>
      <c r="AD185" s="31" t="s">
        <v>75</v>
      </c>
      <c r="AE185" s="31" t="s">
        <v>75</v>
      </c>
      <c r="AF185" s="34" t="s">
        <v>75</v>
      </c>
      <c r="AG185" s="31" t="s">
        <v>75</v>
      </c>
      <c r="AH185" s="32" t="s">
        <v>75</v>
      </c>
      <c r="AI185" s="8"/>
    </row>
    <row r="186" spans="1:35" ht="113.25" x14ac:dyDescent="0.25">
      <c r="A186" s="42" t="s">
        <v>409</v>
      </c>
      <c r="B186" s="43" t="s">
        <v>73</v>
      </c>
      <c r="C186" s="44" t="s">
        <v>410</v>
      </c>
      <c r="D186" s="31">
        <v>2615.59</v>
      </c>
      <c r="E186" s="31" t="s">
        <v>75</v>
      </c>
      <c r="F186" s="31">
        <v>2615.59</v>
      </c>
      <c r="G186" s="31" t="s">
        <v>75</v>
      </c>
      <c r="H186" s="31" t="s">
        <v>75</v>
      </c>
      <c r="I186" s="31" t="s">
        <v>75</v>
      </c>
      <c r="J186" s="31" t="s">
        <v>75</v>
      </c>
      <c r="K186" s="31" t="s">
        <v>75</v>
      </c>
      <c r="L186" s="31" t="s">
        <v>75</v>
      </c>
      <c r="M186" s="31" t="s">
        <v>75</v>
      </c>
      <c r="N186" s="31">
        <v>2615.59</v>
      </c>
      <c r="O186" s="31" t="s">
        <v>75</v>
      </c>
      <c r="P186" s="31" t="s">
        <v>75</v>
      </c>
      <c r="Q186" s="32" t="s">
        <v>75</v>
      </c>
      <c r="R186" s="45" t="s">
        <v>409</v>
      </c>
      <c r="S186" s="43" t="s">
        <v>73</v>
      </c>
      <c r="T186" s="44" t="s">
        <v>410</v>
      </c>
      <c r="U186" s="31">
        <v>2477.7800000000002</v>
      </c>
      <c r="V186" s="31" t="s">
        <v>75</v>
      </c>
      <c r="W186" s="31">
        <v>2477.7800000000002</v>
      </c>
      <c r="X186" s="31" t="s">
        <v>75</v>
      </c>
      <c r="Y186" s="31" t="s">
        <v>75</v>
      </c>
      <c r="Z186" s="31" t="s">
        <v>75</v>
      </c>
      <c r="AA186" s="31" t="s">
        <v>75</v>
      </c>
      <c r="AB186" s="31" t="s">
        <v>75</v>
      </c>
      <c r="AC186" s="31" t="s">
        <v>75</v>
      </c>
      <c r="AD186" s="31" t="s">
        <v>75</v>
      </c>
      <c r="AE186" s="31">
        <v>2477.7800000000002</v>
      </c>
      <c r="AF186" s="34" t="s">
        <v>75</v>
      </c>
      <c r="AG186" s="31" t="s">
        <v>75</v>
      </c>
      <c r="AH186" s="32" t="s">
        <v>75</v>
      </c>
      <c r="AI186" s="8"/>
    </row>
    <row r="187" spans="1:35" ht="90.75" x14ac:dyDescent="0.25">
      <c r="A187" s="42" t="s">
        <v>411</v>
      </c>
      <c r="B187" s="43" t="s">
        <v>73</v>
      </c>
      <c r="C187" s="44" t="s">
        <v>412</v>
      </c>
      <c r="D187" s="31">
        <v>52066.080000000002</v>
      </c>
      <c r="E187" s="31" t="s">
        <v>75</v>
      </c>
      <c r="F187" s="31">
        <v>52066.080000000002</v>
      </c>
      <c r="G187" s="31" t="s">
        <v>75</v>
      </c>
      <c r="H187" s="31" t="s">
        <v>75</v>
      </c>
      <c r="I187" s="31" t="s">
        <v>75</v>
      </c>
      <c r="J187" s="31" t="s">
        <v>75</v>
      </c>
      <c r="K187" s="31" t="s">
        <v>75</v>
      </c>
      <c r="L187" s="31" t="s">
        <v>75</v>
      </c>
      <c r="M187" s="31" t="s">
        <v>75</v>
      </c>
      <c r="N187" s="31">
        <v>26033.040000000001</v>
      </c>
      <c r="O187" s="31">
        <v>26033.040000000001</v>
      </c>
      <c r="P187" s="31" t="s">
        <v>75</v>
      </c>
      <c r="Q187" s="32" t="s">
        <v>75</v>
      </c>
      <c r="R187" s="45" t="s">
        <v>411</v>
      </c>
      <c r="S187" s="43" t="s">
        <v>73</v>
      </c>
      <c r="T187" s="44" t="s">
        <v>412</v>
      </c>
      <c r="U187" s="31">
        <v>48734.400000000001</v>
      </c>
      <c r="V187" s="31" t="s">
        <v>75</v>
      </c>
      <c r="W187" s="31">
        <v>48734.400000000001</v>
      </c>
      <c r="X187" s="31" t="s">
        <v>75</v>
      </c>
      <c r="Y187" s="31" t="s">
        <v>75</v>
      </c>
      <c r="Z187" s="31" t="s">
        <v>75</v>
      </c>
      <c r="AA187" s="31" t="s">
        <v>75</v>
      </c>
      <c r="AB187" s="31" t="s">
        <v>75</v>
      </c>
      <c r="AC187" s="31" t="s">
        <v>75</v>
      </c>
      <c r="AD187" s="31" t="s">
        <v>75</v>
      </c>
      <c r="AE187" s="31">
        <v>24367.200000000001</v>
      </c>
      <c r="AF187" s="34">
        <v>24367.200000000001</v>
      </c>
      <c r="AG187" s="31" t="s">
        <v>75</v>
      </c>
      <c r="AH187" s="32" t="s">
        <v>75</v>
      </c>
      <c r="AI187" s="8"/>
    </row>
    <row r="188" spans="1:35" ht="90.75" x14ac:dyDescent="0.25">
      <c r="A188" s="42" t="s">
        <v>413</v>
      </c>
      <c r="B188" s="43" t="s">
        <v>73</v>
      </c>
      <c r="C188" s="44" t="s">
        <v>414</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413</v>
      </c>
      <c r="S188" s="43" t="s">
        <v>73</v>
      </c>
      <c r="T188" s="44" t="s">
        <v>414</v>
      </c>
      <c r="U188" s="31">
        <v>0.12</v>
      </c>
      <c r="V188" s="31" t="s">
        <v>75</v>
      </c>
      <c r="W188" s="31">
        <v>0.12</v>
      </c>
      <c r="X188" s="31" t="s">
        <v>75</v>
      </c>
      <c r="Y188" s="31" t="s">
        <v>75</v>
      </c>
      <c r="Z188" s="31" t="s">
        <v>75</v>
      </c>
      <c r="AA188" s="31" t="s">
        <v>75</v>
      </c>
      <c r="AB188" s="31" t="s">
        <v>75</v>
      </c>
      <c r="AC188" s="31" t="s">
        <v>75</v>
      </c>
      <c r="AD188" s="31" t="s">
        <v>75</v>
      </c>
      <c r="AE188" s="31">
        <v>0.06</v>
      </c>
      <c r="AF188" s="34">
        <v>0.06</v>
      </c>
      <c r="AG188" s="31" t="s">
        <v>75</v>
      </c>
      <c r="AH188" s="32" t="s">
        <v>75</v>
      </c>
      <c r="AI188" s="8"/>
    </row>
    <row r="189" spans="1:35" ht="34.5" x14ac:dyDescent="0.25">
      <c r="A189" s="42" t="s">
        <v>415</v>
      </c>
      <c r="B189" s="43" t="s">
        <v>73</v>
      </c>
      <c r="C189" s="44" t="s">
        <v>416</v>
      </c>
      <c r="D189" s="31">
        <v>6460.84</v>
      </c>
      <c r="E189" s="31" t="s">
        <v>75</v>
      </c>
      <c r="F189" s="31">
        <v>6460.84</v>
      </c>
      <c r="G189" s="31" t="s">
        <v>75</v>
      </c>
      <c r="H189" s="31" t="s">
        <v>75</v>
      </c>
      <c r="I189" s="31" t="s">
        <v>75</v>
      </c>
      <c r="J189" s="31" t="s">
        <v>75</v>
      </c>
      <c r="K189" s="31" t="s">
        <v>75</v>
      </c>
      <c r="L189" s="31" t="s">
        <v>75</v>
      </c>
      <c r="M189" s="31" t="s">
        <v>75</v>
      </c>
      <c r="N189" s="31">
        <v>60</v>
      </c>
      <c r="O189" s="31">
        <v>6400</v>
      </c>
      <c r="P189" s="31">
        <v>0.84</v>
      </c>
      <c r="Q189" s="32" t="s">
        <v>75</v>
      </c>
      <c r="R189" s="45" t="s">
        <v>415</v>
      </c>
      <c r="S189" s="43" t="s">
        <v>73</v>
      </c>
      <c r="T189" s="44" t="s">
        <v>416</v>
      </c>
      <c r="U189" s="31">
        <v>4968.55</v>
      </c>
      <c r="V189" s="31" t="s">
        <v>75</v>
      </c>
      <c r="W189" s="31">
        <v>4968.55</v>
      </c>
      <c r="X189" s="31" t="s">
        <v>75</v>
      </c>
      <c r="Y189" s="31" t="s">
        <v>75</v>
      </c>
      <c r="Z189" s="31" t="s">
        <v>75</v>
      </c>
      <c r="AA189" s="31" t="s">
        <v>75</v>
      </c>
      <c r="AB189" s="31">
        <v>1562.13</v>
      </c>
      <c r="AC189" s="31" t="s">
        <v>75</v>
      </c>
      <c r="AD189" s="31" t="s">
        <v>75</v>
      </c>
      <c r="AE189" s="31">
        <v>10.89</v>
      </c>
      <c r="AF189" s="34">
        <v>3394.69</v>
      </c>
      <c r="AG189" s="31">
        <v>0.84</v>
      </c>
      <c r="AH189" s="32" t="s">
        <v>75</v>
      </c>
      <c r="AI189" s="8"/>
    </row>
    <row r="190" spans="1:35" ht="68.25" x14ac:dyDescent="0.25">
      <c r="A190" s="42" t="s">
        <v>417</v>
      </c>
      <c r="B190" s="43" t="s">
        <v>73</v>
      </c>
      <c r="C190" s="44" t="s">
        <v>418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417</v>
      </c>
      <c r="S190" s="43" t="s">
        <v>73</v>
      </c>
      <c r="T190" s="44" t="s">
        <v>418</v>
      </c>
      <c r="U190" s="31">
        <v>1562.13</v>
      </c>
      <c r="V190" s="31" t="s">
        <v>75</v>
      </c>
      <c r="W190" s="31">
        <v>1562.13</v>
      </c>
      <c r="X190" s="31" t="s">
        <v>75</v>
      </c>
      <c r="Y190" s="31" t="s">
        <v>75</v>
      </c>
      <c r="Z190" s="31" t="s">
        <v>75</v>
      </c>
      <c r="AA190" s="31" t="s">
        <v>75</v>
      </c>
      <c r="AB190" s="31">
        <v>1562.13</v>
      </c>
      <c r="AC190" s="31" t="s">
        <v>75</v>
      </c>
      <c r="AD190" s="31" t="s">
        <v>75</v>
      </c>
      <c r="AE190" s="31" t="s">
        <v>75</v>
      </c>
      <c r="AF190" s="34" t="s">
        <v>75</v>
      </c>
      <c r="AG190" s="31" t="s">
        <v>75</v>
      </c>
      <c r="AH190" s="32" t="s">
        <v>75</v>
      </c>
      <c r="AI190" s="8"/>
    </row>
    <row r="191" spans="1:35" ht="79.5" x14ac:dyDescent="0.25">
      <c r="A191" s="42" t="s">
        <v>419</v>
      </c>
      <c r="B191" s="43" t="s">
        <v>73</v>
      </c>
      <c r="C191" s="44" t="s">
        <v>420</v>
      </c>
      <c r="D191" s="31">
        <v>60</v>
      </c>
      <c r="E191" s="31" t="s">
        <v>75</v>
      </c>
      <c r="F191" s="31">
        <v>60</v>
      </c>
      <c r="G191" s="31" t="s">
        <v>75</v>
      </c>
      <c r="H191" s="31" t="s">
        <v>75</v>
      </c>
      <c r="I191" s="31" t="s">
        <v>75</v>
      </c>
      <c r="J191" s="31" t="s">
        <v>75</v>
      </c>
      <c r="K191" s="31" t="s">
        <v>75</v>
      </c>
      <c r="L191" s="31" t="s">
        <v>75</v>
      </c>
      <c r="M191" s="31" t="s">
        <v>75</v>
      </c>
      <c r="N191" s="31">
        <v>60</v>
      </c>
      <c r="O191" s="31" t="s">
        <v>75</v>
      </c>
      <c r="P191" s="31" t="s">
        <v>75</v>
      </c>
      <c r="Q191" s="32" t="s">
        <v>75</v>
      </c>
      <c r="R191" s="45" t="s">
        <v>419</v>
      </c>
      <c r="S191" s="43" t="s">
        <v>73</v>
      </c>
      <c r="T191" s="44" t="s">
        <v>420</v>
      </c>
      <c r="U191" s="31">
        <v>10.89</v>
      </c>
      <c r="V191" s="31" t="s">
        <v>75</v>
      </c>
      <c r="W191" s="31">
        <v>10.89</v>
      </c>
      <c r="X191" s="31" t="s">
        <v>75</v>
      </c>
      <c r="Y191" s="31" t="s">
        <v>75</v>
      </c>
      <c r="Z191" s="31" t="s">
        <v>75</v>
      </c>
      <c r="AA191" s="31" t="s">
        <v>75</v>
      </c>
      <c r="AB191" s="31" t="s">
        <v>75</v>
      </c>
      <c r="AC191" s="31" t="s">
        <v>75</v>
      </c>
      <c r="AD191" s="31" t="s">
        <v>75</v>
      </c>
      <c r="AE191" s="31">
        <v>10.89</v>
      </c>
      <c r="AF191" s="34" t="s">
        <v>75</v>
      </c>
      <c r="AG191" s="31" t="s">
        <v>75</v>
      </c>
      <c r="AH191" s="32" t="s">
        <v>75</v>
      </c>
      <c r="AI191" s="8"/>
    </row>
    <row r="192" spans="1:35" ht="68.25" x14ac:dyDescent="0.25">
      <c r="A192" s="42" t="s">
        <v>421</v>
      </c>
      <c r="B192" s="43" t="s">
        <v>73</v>
      </c>
      <c r="C192" s="44" t="s">
        <v>422</v>
      </c>
      <c r="D192" s="31">
        <v>0.84</v>
      </c>
      <c r="E192" s="31" t="s">
        <v>75</v>
      </c>
      <c r="F192" s="31">
        <v>0.84</v>
      </c>
      <c r="G192" s="31" t="s">
        <v>75</v>
      </c>
      <c r="H192" s="31" t="s">
        <v>75</v>
      </c>
      <c r="I192" s="31" t="s">
        <v>75</v>
      </c>
      <c r="J192" s="31" t="s">
        <v>75</v>
      </c>
      <c r="K192" s="31" t="s">
        <v>75</v>
      </c>
      <c r="L192" s="31" t="s">
        <v>75</v>
      </c>
      <c r="M192" s="31" t="s">
        <v>75</v>
      </c>
      <c r="N192" s="31" t="s">
        <v>75</v>
      </c>
      <c r="O192" s="31" t="s">
        <v>75</v>
      </c>
      <c r="P192" s="31">
        <v>0.84</v>
      </c>
      <c r="Q192" s="32" t="s">
        <v>75</v>
      </c>
      <c r="R192" s="45" t="s">
        <v>421</v>
      </c>
      <c r="S192" s="43" t="s">
        <v>73</v>
      </c>
      <c r="T192" s="44" t="s">
        <v>422</v>
      </c>
      <c r="U192" s="31">
        <v>0.84</v>
      </c>
      <c r="V192" s="31" t="s">
        <v>75</v>
      </c>
      <c r="W192" s="31">
        <v>0.84</v>
      </c>
      <c r="X192" s="31" t="s">
        <v>75</v>
      </c>
      <c r="Y192" s="31" t="s">
        <v>75</v>
      </c>
      <c r="Z192" s="31" t="s">
        <v>75</v>
      </c>
      <c r="AA192" s="31" t="s">
        <v>75</v>
      </c>
      <c r="AB192" s="31" t="s">
        <v>75</v>
      </c>
      <c r="AC192" s="31" t="s">
        <v>75</v>
      </c>
      <c r="AD192" s="31" t="s">
        <v>75</v>
      </c>
      <c r="AE192" s="31" t="s">
        <v>75</v>
      </c>
      <c r="AF192" s="34" t="s">
        <v>75</v>
      </c>
      <c r="AG192" s="31">
        <v>0.84</v>
      </c>
      <c r="AH192" s="32" t="s">
        <v>75</v>
      </c>
      <c r="AI192" s="8"/>
    </row>
    <row r="193" spans="1:35" ht="79.5" x14ac:dyDescent="0.25">
      <c r="A193" s="42" t="s">
        <v>423</v>
      </c>
      <c r="B193" s="43" t="s">
        <v>73</v>
      </c>
      <c r="C193" s="44" t="s">
        <v>424</v>
      </c>
      <c r="D193" s="31">
        <v>6400</v>
      </c>
      <c r="E193" s="31" t="s">
        <v>75</v>
      </c>
      <c r="F193" s="31">
        <v>6400</v>
      </c>
      <c r="G193" s="31" t="s">
        <v>75</v>
      </c>
      <c r="H193" s="31" t="s">
        <v>75</v>
      </c>
      <c r="I193" s="31" t="s">
        <v>75</v>
      </c>
      <c r="J193" s="31" t="s">
        <v>75</v>
      </c>
      <c r="K193" s="31" t="s">
        <v>75</v>
      </c>
      <c r="L193" s="31" t="s">
        <v>75</v>
      </c>
      <c r="M193" s="31" t="s">
        <v>75</v>
      </c>
      <c r="N193" s="31" t="s">
        <v>75</v>
      </c>
      <c r="O193" s="31">
        <v>6400</v>
      </c>
      <c r="P193" s="31" t="s">
        <v>75</v>
      </c>
      <c r="Q193" s="32" t="s">
        <v>75</v>
      </c>
      <c r="R193" s="45" t="s">
        <v>423</v>
      </c>
      <c r="S193" s="43" t="s">
        <v>73</v>
      </c>
      <c r="T193" s="44" t="s">
        <v>424</v>
      </c>
      <c r="U193" s="31">
        <v>3394.69</v>
      </c>
      <c r="V193" s="31" t="s">
        <v>75</v>
      </c>
      <c r="W193" s="31">
        <v>3394.69</v>
      </c>
      <c r="X193" s="31" t="s">
        <v>75</v>
      </c>
      <c r="Y193" s="31" t="s">
        <v>75</v>
      </c>
      <c r="Z193" s="31" t="s">
        <v>75</v>
      </c>
      <c r="AA193" s="31" t="s">
        <v>75</v>
      </c>
      <c r="AB193" s="31" t="s">
        <v>75</v>
      </c>
      <c r="AC193" s="31" t="s">
        <v>75</v>
      </c>
      <c r="AD193" s="31" t="s">
        <v>75</v>
      </c>
      <c r="AE193" s="31" t="s">
        <v>75</v>
      </c>
      <c r="AF193" s="34">
        <v>3394.69</v>
      </c>
      <c r="AG193" s="31" t="s">
        <v>75</v>
      </c>
      <c r="AH193" s="32" t="s">
        <v>75</v>
      </c>
      <c r="AI193" s="8"/>
    </row>
    <row r="194" spans="1:35" ht="23.25" x14ac:dyDescent="0.25">
      <c r="A194" s="42" t="s">
        <v>425</v>
      </c>
      <c r="B194" s="43" t="s">
        <v>73</v>
      </c>
      <c r="C194" s="44" t="s">
        <v>426</v>
      </c>
      <c r="D194" s="31">
        <v>15233814.699999999</v>
      </c>
      <c r="E194" s="31" t="s">
        <v>75</v>
      </c>
      <c r="F194" s="31">
        <v>15233814.699999999</v>
      </c>
      <c r="G194" s="31" t="s">
        <v>75</v>
      </c>
      <c r="H194" s="31">
        <v>1299000</v>
      </c>
      <c r="I194" s="31" t="s">
        <v>75</v>
      </c>
      <c r="J194" s="31" t="s">
        <v>75</v>
      </c>
      <c r="K194" s="31">
        <v>9924300</v>
      </c>
      <c r="L194" s="31" t="s">
        <v>75</v>
      </c>
      <c r="M194" s="31" t="s">
        <v>75</v>
      </c>
      <c r="N194" s="31">
        <v>3532812</v>
      </c>
      <c r="O194" s="31">
        <v>468602.7</v>
      </c>
      <c r="P194" s="31">
        <v>9100</v>
      </c>
      <c r="Q194" s="32" t="s">
        <v>75</v>
      </c>
      <c r="R194" s="45" t="s">
        <v>425</v>
      </c>
      <c r="S194" s="43" t="s">
        <v>73</v>
      </c>
      <c r="T194" s="44" t="s">
        <v>426</v>
      </c>
      <c r="U194" s="31">
        <v>14206982.380000001</v>
      </c>
      <c r="V194" s="31" t="s">
        <v>75</v>
      </c>
      <c r="W194" s="31">
        <v>14206982.380000001</v>
      </c>
      <c r="X194" s="31" t="s">
        <v>75</v>
      </c>
      <c r="Y194" s="31">
        <v>1381187.35</v>
      </c>
      <c r="Z194" s="31" t="s">
        <v>75</v>
      </c>
      <c r="AA194" s="31" t="s">
        <v>75</v>
      </c>
      <c r="AB194" s="31">
        <v>9324322</v>
      </c>
      <c r="AC194" s="31" t="s">
        <v>75</v>
      </c>
      <c r="AD194" s="31" t="s">
        <v>75</v>
      </c>
      <c r="AE194" s="31">
        <v>2846111.18</v>
      </c>
      <c r="AF194" s="34">
        <v>646220.9</v>
      </c>
      <c r="AG194" s="31">
        <v>9140.9500000000007</v>
      </c>
      <c r="AH194" s="32" t="s">
        <v>75</v>
      </c>
      <c r="AI194" s="8"/>
    </row>
    <row r="195" spans="1:35" ht="34.5" x14ac:dyDescent="0.25">
      <c r="A195" s="42" t="s">
        <v>427</v>
      </c>
      <c r="B195" s="43" t="s">
        <v>73</v>
      </c>
      <c r="C195" s="44" t="s">
        <v>428</v>
      </c>
      <c r="D195" s="31">
        <v>15233814.699999999</v>
      </c>
      <c r="E195" s="31" t="s">
        <v>75</v>
      </c>
      <c r="F195" s="31">
        <v>15233814.699999999</v>
      </c>
      <c r="G195" s="31" t="s">
        <v>75</v>
      </c>
      <c r="H195" s="31">
        <v>1299000</v>
      </c>
      <c r="I195" s="31" t="s">
        <v>75</v>
      </c>
      <c r="J195" s="31" t="s">
        <v>75</v>
      </c>
      <c r="K195" s="31">
        <v>9924300</v>
      </c>
      <c r="L195" s="31" t="s">
        <v>75</v>
      </c>
      <c r="M195" s="31" t="s">
        <v>75</v>
      </c>
      <c r="N195" s="31">
        <v>3532812</v>
      </c>
      <c r="O195" s="31">
        <v>468602.7</v>
      </c>
      <c r="P195" s="31">
        <v>9100</v>
      </c>
      <c r="Q195" s="32" t="s">
        <v>75</v>
      </c>
      <c r="R195" s="45" t="s">
        <v>427</v>
      </c>
      <c r="S195" s="43" t="s">
        <v>73</v>
      </c>
      <c r="T195" s="44" t="s">
        <v>428</v>
      </c>
      <c r="U195" s="31">
        <v>14206982.380000001</v>
      </c>
      <c r="V195" s="31" t="s">
        <v>75</v>
      </c>
      <c r="W195" s="31">
        <v>14206982.380000001</v>
      </c>
      <c r="X195" s="31" t="s">
        <v>75</v>
      </c>
      <c r="Y195" s="31">
        <v>1381187.35</v>
      </c>
      <c r="Z195" s="31" t="s">
        <v>75</v>
      </c>
      <c r="AA195" s="31" t="s">
        <v>75</v>
      </c>
      <c r="AB195" s="31">
        <v>9324322</v>
      </c>
      <c r="AC195" s="31" t="s">
        <v>75</v>
      </c>
      <c r="AD195" s="31" t="s">
        <v>75</v>
      </c>
      <c r="AE195" s="31">
        <v>2846111.18</v>
      </c>
      <c r="AF195" s="34">
        <v>646220.9</v>
      </c>
      <c r="AG195" s="31">
        <v>9140.9500000000007</v>
      </c>
      <c r="AH195" s="32" t="s">
        <v>75</v>
      </c>
      <c r="AI195" s="8"/>
    </row>
    <row r="196" spans="1:35" ht="45.75" x14ac:dyDescent="0.25">
      <c r="A196" s="42" t="s">
        <v>429</v>
      </c>
      <c r="B196" s="43" t="s">
        <v>73</v>
      </c>
      <c r="C196" s="44" t="s">
        <v>430</v>
      </c>
      <c r="D196" s="31">
        <v>1299000</v>
      </c>
      <c r="E196" s="31" t="s">
        <v>75</v>
      </c>
      <c r="F196" s="31">
        <v>1299000</v>
      </c>
      <c r="G196" s="31" t="s">
        <v>75</v>
      </c>
      <c r="H196" s="31">
        <v>1299000</v>
      </c>
      <c r="I196" s="31" t="s">
        <v>75</v>
      </c>
      <c r="J196" s="31" t="s">
        <v>75</v>
      </c>
      <c r="K196" s="31" t="s">
        <v>75</v>
      </c>
      <c r="L196" s="31" t="s">
        <v>75</v>
      </c>
      <c r="M196" s="31" t="s">
        <v>75</v>
      </c>
      <c r="N196" s="31" t="s">
        <v>75</v>
      </c>
      <c r="O196" s="31" t="s">
        <v>75</v>
      </c>
      <c r="P196" s="31" t="s">
        <v>75</v>
      </c>
      <c r="Q196" s="32" t="s">
        <v>75</v>
      </c>
      <c r="R196" s="45" t="s">
        <v>429</v>
      </c>
      <c r="S196" s="43" t="s">
        <v>73</v>
      </c>
      <c r="T196" s="44" t="s">
        <v>430</v>
      </c>
      <c r="U196" s="31">
        <v>1381187.35</v>
      </c>
      <c r="V196" s="31" t="s">
        <v>75</v>
      </c>
      <c r="W196" s="31">
        <v>1381187.35</v>
      </c>
      <c r="X196" s="31" t="s">
        <v>75</v>
      </c>
      <c r="Y196" s="31">
        <v>1381187.35</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431</v>
      </c>
      <c r="B197" s="43" t="s">
        <v>73</v>
      </c>
      <c r="C197" s="44" t="s">
        <v>432</v>
      </c>
      <c r="D197" s="31">
        <v>9924300</v>
      </c>
      <c r="E197" s="31" t="s">
        <v>75</v>
      </c>
      <c r="F197" s="31">
        <v>9924300</v>
      </c>
      <c r="G197" s="31" t="s">
        <v>75</v>
      </c>
      <c r="H197" s="31" t="s">
        <v>75</v>
      </c>
      <c r="I197" s="31" t="s">
        <v>75</v>
      </c>
      <c r="J197" s="31" t="s">
        <v>75</v>
      </c>
      <c r="K197" s="31">
        <v>9924300</v>
      </c>
      <c r="L197" s="31" t="s">
        <v>75</v>
      </c>
      <c r="M197" s="31" t="s">
        <v>75</v>
      </c>
      <c r="N197" s="31" t="s">
        <v>75</v>
      </c>
      <c r="O197" s="31" t="s">
        <v>75</v>
      </c>
      <c r="P197" s="31" t="s">
        <v>75</v>
      </c>
      <c r="Q197" s="32" t="s">
        <v>75</v>
      </c>
      <c r="R197" s="45" t="s">
        <v>431</v>
      </c>
      <c r="S197" s="43" t="s">
        <v>73</v>
      </c>
      <c r="T197" s="44" t="s">
        <v>432</v>
      </c>
      <c r="U197" s="31">
        <v>9324322</v>
      </c>
      <c r="V197" s="31" t="s">
        <v>75</v>
      </c>
      <c r="W197" s="31">
        <v>9324322</v>
      </c>
      <c r="X197" s="31" t="s">
        <v>75</v>
      </c>
      <c r="Y197" s="31" t="s">
        <v>75</v>
      </c>
      <c r="Z197" s="31" t="s">
        <v>75</v>
      </c>
      <c r="AA197" s="31" t="s">
        <v>75</v>
      </c>
      <c r="AB197" s="31">
        <v>9324322</v>
      </c>
      <c r="AC197" s="31" t="s">
        <v>75</v>
      </c>
      <c r="AD197" s="31" t="s">
        <v>75</v>
      </c>
      <c r="AE197" s="31" t="s">
        <v>75</v>
      </c>
      <c r="AF197" s="34" t="s">
        <v>75</v>
      </c>
      <c r="AG197" s="31" t="s">
        <v>75</v>
      </c>
      <c r="AH197" s="32" t="s">
        <v>75</v>
      </c>
      <c r="AI197" s="8"/>
    </row>
    <row r="198" spans="1:35" ht="45.75" x14ac:dyDescent="0.25">
      <c r="A198" s="42" t="s">
        <v>433</v>
      </c>
      <c r="B198" s="43" t="s">
        <v>73</v>
      </c>
      <c r="C198" s="44" t="s">
        <v>434</v>
      </c>
      <c r="D198" s="31">
        <v>3532812</v>
      </c>
      <c r="E198" s="31" t="s">
        <v>75</v>
      </c>
      <c r="F198" s="31">
        <v>3532812</v>
      </c>
      <c r="G198" s="31" t="s">
        <v>75</v>
      </c>
      <c r="H198" s="31" t="s">
        <v>75</v>
      </c>
      <c r="I198" s="31" t="s">
        <v>75</v>
      </c>
      <c r="J198" s="31" t="s">
        <v>75</v>
      </c>
      <c r="K198" s="31" t="s">
        <v>75</v>
      </c>
      <c r="L198" s="31" t="s">
        <v>75</v>
      </c>
      <c r="M198" s="31" t="s">
        <v>75</v>
      </c>
      <c r="N198" s="31">
        <v>3532812</v>
      </c>
      <c r="O198" s="31" t="s">
        <v>75</v>
      </c>
      <c r="P198" s="31" t="s">
        <v>75</v>
      </c>
      <c r="Q198" s="32" t="s">
        <v>75</v>
      </c>
      <c r="R198" s="45" t="s">
        <v>433</v>
      </c>
      <c r="S198" s="43" t="s">
        <v>73</v>
      </c>
      <c r="T198" s="44" t="s">
        <v>434</v>
      </c>
      <c r="U198" s="31">
        <v>2846111.18</v>
      </c>
      <c r="V198" s="31" t="s">
        <v>75</v>
      </c>
      <c r="W198" s="31">
        <v>2846111.18</v>
      </c>
      <c r="X198" s="31" t="s">
        <v>75</v>
      </c>
      <c r="Y198" s="31" t="s">
        <v>75</v>
      </c>
      <c r="Z198" s="31" t="s">
        <v>75</v>
      </c>
      <c r="AA198" s="31" t="s">
        <v>75</v>
      </c>
      <c r="AB198" s="31" t="s">
        <v>75</v>
      </c>
      <c r="AC198" s="31" t="s">
        <v>75</v>
      </c>
      <c r="AD198" s="31" t="s">
        <v>75</v>
      </c>
      <c r="AE198" s="31">
        <v>2846111.18</v>
      </c>
      <c r="AF198" s="34" t="s">
        <v>75</v>
      </c>
      <c r="AG198" s="31" t="s">
        <v>75</v>
      </c>
      <c r="AH198" s="32" t="s">
        <v>75</v>
      </c>
      <c r="AI198" s="8"/>
    </row>
    <row r="199" spans="1:35" ht="45.75" x14ac:dyDescent="0.25">
      <c r="A199" s="42" t="s">
        <v>435</v>
      </c>
      <c r="B199" s="43" t="s">
        <v>73</v>
      </c>
      <c r="C199" s="44" t="s">
        <v>436</v>
      </c>
      <c r="D199" s="31">
        <v>9100</v>
      </c>
      <c r="E199" s="31" t="s">
        <v>75</v>
      </c>
      <c r="F199" s="31">
        <v>9100</v>
      </c>
      <c r="G199" s="31" t="s">
        <v>75</v>
      </c>
      <c r="H199" s="31" t="s">
        <v>75</v>
      </c>
      <c r="I199" s="31" t="s">
        <v>75</v>
      </c>
      <c r="J199" s="31" t="s">
        <v>75</v>
      </c>
      <c r="K199" s="31" t="s">
        <v>75</v>
      </c>
      <c r="L199" s="31" t="s">
        <v>75</v>
      </c>
      <c r="M199" s="31" t="s">
        <v>75</v>
      </c>
      <c r="N199" s="31" t="s">
        <v>75</v>
      </c>
      <c r="O199" s="31" t="s">
        <v>75</v>
      </c>
      <c r="P199" s="31">
        <v>9100</v>
      </c>
      <c r="Q199" s="32" t="s">
        <v>75</v>
      </c>
      <c r="R199" s="45" t="s">
        <v>435</v>
      </c>
      <c r="S199" s="43" t="s">
        <v>73</v>
      </c>
      <c r="T199" s="44" t="s">
        <v>436</v>
      </c>
      <c r="U199" s="31">
        <v>9140.9500000000007</v>
      </c>
      <c r="V199" s="31" t="s">
        <v>75</v>
      </c>
      <c r="W199" s="31">
        <v>9140.9500000000007</v>
      </c>
      <c r="X199" s="31" t="s">
        <v>75</v>
      </c>
      <c r="Y199" s="31" t="s">
        <v>75</v>
      </c>
      <c r="Z199" s="31" t="s">
        <v>75</v>
      </c>
      <c r="AA199" s="31" t="s">
        <v>75</v>
      </c>
      <c r="AB199" s="31" t="s">
        <v>75</v>
      </c>
      <c r="AC199" s="31" t="s">
        <v>75</v>
      </c>
      <c r="AD199" s="31" t="s">
        <v>75</v>
      </c>
      <c r="AE199" s="31" t="s">
        <v>75</v>
      </c>
      <c r="AF199" s="34" t="s">
        <v>75</v>
      </c>
      <c r="AG199" s="31">
        <v>9140.9500000000007</v>
      </c>
      <c r="AH199" s="32" t="s">
        <v>75</v>
      </c>
      <c r="AI199" s="8"/>
    </row>
    <row r="200" spans="1:35" ht="45.75" x14ac:dyDescent="0.25">
      <c r="A200" s="42" t="s">
        <v>437</v>
      </c>
      <c r="B200" s="43" t="s">
        <v>73</v>
      </c>
      <c r="C200" s="44" t="s">
        <v>438</v>
      </c>
      <c r="D200" s="31">
        <v>468602.7</v>
      </c>
      <c r="E200" s="31" t="s">
        <v>75</v>
      </c>
      <c r="F200" s="31">
        <v>468602.7</v>
      </c>
      <c r="G200" s="31" t="s">
        <v>75</v>
      </c>
      <c r="H200" s="31" t="s">
        <v>75</v>
      </c>
      <c r="I200" s="31" t="s">
        <v>75</v>
      </c>
      <c r="J200" s="31" t="s">
        <v>75</v>
      </c>
      <c r="K200" s="31" t="s">
        <v>75</v>
      </c>
      <c r="L200" s="31" t="s">
        <v>75</v>
      </c>
      <c r="M200" s="31" t="s">
        <v>75</v>
      </c>
      <c r="N200" s="31" t="s">
        <v>75</v>
      </c>
      <c r="O200" s="31">
        <v>468602.7</v>
      </c>
      <c r="P200" s="31" t="s">
        <v>75</v>
      </c>
      <c r="Q200" s="32" t="s">
        <v>75</v>
      </c>
      <c r="R200" s="45" t="s">
        <v>437</v>
      </c>
      <c r="S200" s="43" t="s">
        <v>73</v>
      </c>
      <c r="T200" s="44" t="s">
        <v>438</v>
      </c>
      <c r="U200" s="31">
        <v>646220.9</v>
      </c>
      <c r="V200" s="31" t="s">
        <v>75</v>
      </c>
      <c r="W200" s="31">
        <v>646220.9</v>
      </c>
      <c r="X200" s="31" t="s">
        <v>75</v>
      </c>
      <c r="Y200" s="31" t="s">
        <v>75</v>
      </c>
      <c r="Z200" s="31" t="s">
        <v>75</v>
      </c>
      <c r="AA200" s="31" t="s">
        <v>75</v>
      </c>
      <c r="AB200" s="31" t="s">
        <v>75</v>
      </c>
      <c r="AC200" s="31" t="s">
        <v>75</v>
      </c>
      <c r="AD200" s="31" t="s">
        <v>75</v>
      </c>
      <c r="AE200" s="31" t="s">
        <v>75</v>
      </c>
      <c r="AF200" s="34">
        <v>646220.9</v>
      </c>
      <c r="AG200" s="31" t="s">
        <v>75</v>
      </c>
      <c r="AH200" s="32" t="s">
        <v>75</v>
      </c>
      <c r="AI200" s="8"/>
    </row>
    <row r="201" spans="1:35" ht="68.25" x14ac:dyDescent="0.25">
      <c r="A201" s="42" t="s">
        <v>439</v>
      </c>
      <c r="B201" s="43" t="s">
        <v>73</v>
      </c>
      <c r="C201" s="44" t="s">
        <v>440</v>
      </c>
      <c r="D201" s="31">
        <v>187820785.59</v>
      </c>
      <c r="E201" s="31" t="s">
        <v>75</v>
      </c>
      <c r="F201" s="31">
        <v>187820785.59</v>
      </c>
      <c r="G201" s="31" t="s">
        <v>75</v>
      </c>
      <c r="H201" s="31" t="s">
        <v>75</v>
      </c>
      <c r="I201" s="31" t="s">
        <v>75</v>
      </c>
      <c r="J201" s="31" t="s">
        <v>75</v>
      </c>
      <c r="K201" s="31">
        <v>120898600</v>
      </c>
      <c r="L201" s="31" t="s">
        <v>75</v>
      </c>
      <c r="M201" s="31" t="s">
        <v>75</v>
      </c>
      <c r="N201" s="31">
        <v>21060758</v>
      </c>
      <c r="O201" s="31">
        <v>43676570.289999999</v>
      </c>
      <c r="P201" s="31">
        <v>2184857.2999999998</v>
      </c>
      <c r="Q201" s="32" t="s">
        <v>75</v>
      </c>
      <c r="R201" s="45" t="s">
        <v>439</v>
      </c>
      <c r="S201" s="43" t="s">
        <v>73</v>
      </c>
      <c r="T201" s="44" t="s">
        <v>440</v>
      </c>
      <c r="U201" s="31">
        <v>85726599.519999996</v>
      </c>
      <c r="V201" s="31" t="s">
        <v>75</v>
      </c>
      <c r="W201" s="31">
        <v>85726599.519999996</v>
      </c>
      <c r="X201" s="31" t="s">
        <v>75</v>
      </c>
      <c r="Y201" s="31">
        <v>753.74</v>
      </c>
      <c r="Z201" s="31" t="s">
        <v>75</v>
      </c>
      <c r="AA201" s="31" t="s">
        <v>75</v>
      </c>
      <c r="AB201" s="31">
        <v>56157563.609999999</v>
      </c>
      <c r="AC201" s="31" t="s">
        <v>75</v>
      </c>
      <c r="AD201" s="31" t="s">
        <v>75</v>
      </c>
      <c r="AE201" s="31">
        <v>7783857.9199999999</v>
      </c>
      <c r="AF201" s="34">
        <v>21083723.940000001</v>
      </c>
      <c r="AG201" s="31">
        <v>700700.31</v>
      </c>
      <c r="AH201" s="32" t="s">
        <v>75</v>
      </c>
      <c r="AI201" s="8"/>
    </row>
    <row r="202" spans="1:35" ht="68.25" x14ac:dyDescent="0.25">
      <c r="A202" s="42" t="s">
        <v>441</v>
      </c>
      <c r="B202" s="43" t="s">
        <v>73</v>
      </c>
      <c r="C202" s="44" t="s">
        <v>442</v>
      </c>
      <c r="D202" s="31">
        <v>124582977.59</v>
      </c>
      <c r="E202" s="31" t="s">
        <v>75</v>
      </c>
      <c r="F202" s="31">
        <v>124582977.59</v>
      </c>
      <c r="G202" s="31" t="s">
        <v>75</v>
      </c>
      <c r="H202" s="31" t="s">
        <v>75</v>
      </c>
      <c r="I202" s="31" t="s">
        <v>75</v>
      </c>
      <c r="J202" s="31" t="s">
        <v>75</v>
      </c>
      <c r="K202" s="31">
        <v>78685300</v>
      </c>
      <c r="L202" s="31" t="s">
        <v>75</v>
      </c>
      <c r="M202" s="31" t="s">
        <v>75</v>
      </c>
      <c r="N202" s="31">
        <v>12350758</v>
      </c>
      <c r="O202" s="31">
        <v>31362062.289999999</v>
      </c>
      <c r="P202" s="31">
        <v>2184857.2999999998</v>
      </c>
      <c r="Q202" s="32" t="s">
        <v>75</v>
      </c>
      <c r="R202" s="45" t="s">
        <v>441</v>
      </c>
      <c r="S202" s="43" t="s">
        <v>73</v>
      </c>
      <c r="T202" s="44" t="s">
        <v>442</v>
      </c>
      <c r="U202" s="31">
        <v>59342677.939999998</v>
      </c>
      <c r="V202" s="31" t="s">
        <v>75</v>
      </c>
      <c r="W202" s="31">
        <v>59342677.939999998</v>
      </c>
      <c r="X202" s="31" t="s">
        <v>75</v>
      </c>
      <c r="Y202" s="31">
        <v>753.74</v>
      </c>
      <c r="Z202" s="31" t="s">
        <v>75</v>
      </c>
      <c r="AA202" s="31" t="s">
        <v>75</v>
      </c>
      <c r="AB202" s="31">
        <v>36975146.049999997</v>
      </c>
      <c r="AC202" s="31" t="s">
        <v>75</v>
      </c>
      <c r="AD202" s="31" t="s">
        <v>75</v>
      </c>
      <c r="AE202" s="31">
        <v>4550630.37</v>
      </c>
      <c r="AF202" s="34">
        <v>17115447.469999999</v>
      </c>
      <c r="AG202" s="31">
        <v>700700.31</v>
      </c>
      <c r="AH202" s="32" t="s">
        <v>75</v>
      </c>
      <c r="AI202" s="8"/>
    </row>
    <row r="203" spans="1:35" ht="68.25" x14ac:dyDescent="0.25">
      <c r="A203" s="42" t="s">
        <v>443</v>
      </c>
      <c r="B203" s="43" t="s">
        <v>73</v>
      </c>
      <c r="C203" s="44" t="s">
        <v>444</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443</v>
      </c>
      <c r="S203" s="43" t="s">
        <v>73</v>
      </c>
      <c r="T203" s="44" t="s">
        <v>444</v>
      </c>
      <c r="U203" s="31">
        <v>753.74</v>
      </c>
      <c r="V203" s="31" t="s">
        <v>75</v>
      </c>
      <c r="W203" s="31">
        <v>753.74</v>
      </c>
      <c r="X203" s="31" t="s">
        <v>75</v>
      </c>
      <c r="Y203" s="31">
        <v>753.74</v>
      </c>
      <c r="Z203" s="31" t="s">
        <v>75</v>
      </c>
      <c r="AA203" s="31" t="s">
        <v>75</v>
      </c>
      <c r="AB203" s="31" t="s">
        <v>75</v>
      </c>
      <c r="AC203" s="31" t="s">
        <v>75</v>
      </c>
      <c r="AD203" s="31" t="s">
        <v>75</v>
      </c>
      <c r="AE203" s="31" t="s">
        <v>75</v>
      </c>
      <c r="AF203" s="34" t="s">
        <v>75</v>
      </c>
      <c r="AG203" s="31" t="s">
        <v>75</v>
      </c>
      <c r="AH203" s="32" t="s">
        <v>75</v>
      </c>
      <c r="AI203" s="8"/>
    </row>
    <row r="204" spans="1:35" ht="68.25" x14ac:dyDescent="0.25">
      <c r="A204" s="42" t="s">
        <v>445</v>
      </c>
      <c r="B204" s="43" t="s">
        <v>73</v>
      </c>
      <c r="C204" s="44" t="s">
        <v>446</v>
      </c>
      <c r="D204" s="31">
        <v>78685300</v>
      </c>
      <c r="E204" s="31" t="s">
        <v>75</v>
      </c>
      <c r="F204" s="31">
        <v>78685300</v>
      </c>
      <c r="G204" s="31" t="s">
        <v>75</v>
      </c>
      <c r="H204" s="31" t="s">
        <v>75</v>
      </c>
      <c r="I204" s="31" t="s">
        <v>75</v>
      </c>
      <c r="J204" s="31" t="s">
        <v>75</v>
      </c>
      <c r="K204" s="31">
        <v>78685300</v>
      </c>
      <c r="L204" s="31" t="s">
        <v>75</v>
      </c>
      <c r="M204" s="31" t="s">
        <v>75</v>
      </c>
      <c r="N204" s="31" t="s">
        <v>75</v>
      </c>
      <c r="O204" s="31" t="s">
        <v>75</v>
      </c>
      <c r="P204" s="31" t="s">
        <v>75</v>
      </c>
      <c r="Q204" s="32" t="s">
        <v>75</v>
      </c>
      <c r="R204" s="45" t="s">
        <v>445</v>
      </c>
      <c r="S204" s="43" t="s">
        <v>73</v>
      </c>
      <c r="T204" s="44" t="s">
        <v>446</v>
      </c>
      <c r="U204" s="31">
        <v>36975146.049999997</v>
      </c>
      <c r="V204" s="31" t="s">
        <v>75</v>
      </c>
      <c r="W204" s="31">
        <v>36975146.049999997</v>
      </c>
      <c r="X204" s="31" t="s">
        <v>75</v>
      </c>
      <c r="Y204" s="31" t="s">
        <v>75</v>
      </c>
      <c r="Z204" s="31" t="s">
        <v>75</v>
      </c>
      <c r="AA204" s="31" t="s">
        <v>75</v>
      </c>
      <c r="AB204" s="31">
        <v>36975146.049999997</v>
      </c>
      <c r="AC204" s="31" t="s">
        <v>75</v>
      </c>
      <c r="AD204" s="31" t="s">
        <v>75</v>
      </c>
      <c r="AE204" s="31" t="s">
        <v>75</v>
      </c>
      <c r="AF204" s="34" t="s">
        <v>75</v>
      </c>
      <c r="AG204" s="31" t="s">
        <v>75</v>
      </c>
      <c r="AH204" s="32" t="s">
        <v>75</v>
      </c>
      <c r="AI204" s="8"/>
    </row>
    <row r="205" spans="1:35" ht="68.25" x14ac:dyDescent="0.25">
      <c r="A205" s="42" t="s">
        <v>447</v>
      </c>
      <c r="B205" s="43" t="s">
        <v>73</v>
      </c>
      <c r="C205" s="44" t="s">
        <v>448</v>
      </c>
      <c r="D205" s="31">
        <v>12350758</v>
      </c>
      <c r="E205" s="31" t="s">
        <v>75</v>
      </c>
      <c r="F205" s="31">
        <v>12350758</v>
      </c>
      <c r="G205" s="31" t="s">
        <v>75</v>
      </c>
      <c r="H205" s="31" t="s">
        <v>75</v>
      </c>
      <c r="I205" s="31" t="s">
        <v>75</v>
      </c>
      <c r="J205" s="31" t="s">
        <v>75</v>
      </c>
      <c r="K205" s="31" t="s">
        <v>75</v>
      </c>
      <c r="L205" s="31" t="s">
        <v>75</v>
      </c>
      <c r="M205" s="31" t="s">
        <v>75</v>
      </c>
      <c r="N205" s="31">
        <v>12350758</v>
      </c>
      <c r="O205" s="31" t="s">
        <v>75</v>
      </c>
      <c r="P205" s="31" t="s">
        <v>75</v>
      </c>
      <c r="Q205" s="32" t="s">
        <v>75</v>
      </c>
      <c r="R205" s="45" t="s">
        <v>447</v>
      </c>
      <c r="S205" s="43" t="s">
        <v>73</v>
      </c>
      <c r="T205" s="44" t="s">
        <v>448</v>
      </c>
      <c r="U205" s="31">
        <v>4550630.37</v>
      </c>
      <c r="V205" s="31" t="s">
        <v>75</v>
      </c>
      <c r="W205" s="31">
        <v>4550630.37</v>
      </c>
      <c r="X205" s="31" t="s">
        <v>75</v>
      </c>
      <c r="Y205" s="31" t="s">
        <v>75</v>
      </c>
      <c r="Z205" s="31" t="s">
        <v>75</v>
      </c>
      <c r="AA205" s="31" t="s">
        <v>75</v>
      </c>
      <c r="AB205" s="31" t="s">
        <v>75</v>
      </c>
      <c r="AC205" s="31" t="s">
        <v>75</v>
      </c>
      <c r="AD205" s="31" t="s">
        <v>75</v>
      </c>
      <c r="AE205" s="31">
        <v>4550630.37</v>
      </c>
      <c r="AF205" s="34" t="s">
        <v>75</v>
      </c>
      <c r="AG205" s="31" t="s">
        <v>75</v>
      </c>
      <c r="AH205" s="32" t="s">
        <v>75</v>
      </c>
      <c r="AI205" s="8"/>
    </row>
    <row r="206" spans="1:35" ht="68.25" x14ac:dyDescent="0.25">
      <c r="A206" s="42" t="s">
        <v>449</v>
      </c>
      <c r="B206" s="43" t="s">
        <v>73</v>
      </c>
      <c r="C206" s="44" t="s">
        <v>450</v>
      </c>
      <c r="D206" s="31">
        <v>2184857.2999999998</v>
      </c>
      <c r="E206" s="31" t="s">
        <v>75</v>
      </c>
      <c r="F206" s="31">
        <v>2184857.2999999998</v>
      </c>
      <c r="G206" s="31" t="s">
        <v>75</v>
      </c>
      <c r="H206" s="31" t="s">
        <v>75</v>
      </c>
      <c r="I206" s="31" t="s">
        <v>75</v>
      </c>
      <c r="J206" s="31" t="s">
        <v>75</v>
      </c>
      <c r="K206" s="31" t="s">
        <v>75</v>
      </c>
      <c r="L206" s="31" t="s">
        <v>75</v>
      </c>
      <c r="M206" s="31" t="s">
        <v>75</v>
      </c>
      <c r="N206" s="31" t="s">
        <v>75</v>
      </c>
      <c r="O206" s="31" t="s">
        <v>75</v>
      </c>
      <c r="P206" s="31">
        <v>2184857.2999999998</v>
      </c>
      <c r="Q206" s="32" t="s">
        <v>75</v>
      </c>
      <c r="R206" s="45" t="s">
        <v>449</v>
      </c>
      <c r="S206" s="43" t="s">
        <v>73</v>
      </c>
      <c r="T206" s="44" t="s">
        <v>450</v>
      </c>
      <c r="U206" s="31">
        <v>700700.31</v>
      </c>
      <c r="V206" s="31" t="s">
        <v>75</v>
      </c>
      <c r="W206" s="31">
        <v>700700.31</v>
      </c>
      <c r="X206" s="31" t="s">
        <v>75</v>
      </c>
      <c r="Y206" s="31" t="s">
        <v>75</v>
      </c>
      <c r="Z206" s="31" t="s">
        <v>75</v>
      </c>
      <c r="AA206" s="31" t="s">
        <v>75</v>
      </c>
      <c r="AB206" s="31" t="s">
        <v>75</v>
      </c>
      <c r="AC206" s="31" t="s">
        <v>75</v>
      </c>
      <c r="AD206" s="31" t="s">
        <v>75</v>
      </c>
      <c r="AE206" s="31" t="s">
        <v>75</v>
      </c>
      <c r="AF206" s="34" t="s">
        <v>75</v>
      </c>
      <c r="AG206" s="31">
        <v>700700.31</v>
      </c>
      <c r="AH206" s="32" t="s">
        <v>75</v>
      </c>
      <c r="AI206" s="8"/>
    </row>
    <row r="207" spans="1:35" ht="68.25" x14ac:dyDescent="0.25">
      <c r="A207" s="42" t="s">
        <v>451</v>
      </c>
      <c r="B207" s="43" t="s">
        <v>73</v>
      </c>
      <c r="C207" s="44" t="s">
        <v>452</v>
      </c>
      <c r="D207" s="31">
        <v>31362062.289999999</v>
      </c>
      <c r="E207" s="31" t="s">
        <v>75</v>
      </c>
      <c r="F207" s="31">
        <v>31362062.289999999</v>
      </c>
      <c r="G207" s="31" t="s">
        <v>75</v>
      </c>
      <c r="H207" s="31" t="s">
        <v>75</v>
      </c>
      <c r="I207" s="31" t="s">
        <v>75</v>
      </c>
      <c r="J207" s="31" t="s">
        <v>75</v>
      </c>
      <c r="K207" s="31" t="s">
        <v>75</v>
      </c>
      <c r="L207" s="31" t="s">
        <v>75</v>
      </c>
      <c r="M207" s="31" t="s">
        <v>75</v>
      </c>
      <c r="N207" s="31" t="s">
        <v>75</v>
      </c>
      <c r="O207" s="31">
        <v>31362062.289999999</v>
      </c>
      <c r="P207" s="31" t="s">
        <v>75</v>
      </c>
      <c r="Q207" s="32" t="s">
        <v>75</v>
      </c>
      <c r="R207" s="45" t="s">
        <v>451</v>
      </c>
      <c r="S207" s="43" t="s">
        <v>73</v>
      </c>
      <c r="T207" s="44" t="s">
        <v>452</v>
      </c>
      <c r="U207" s="31">
        <v>17115447.469999999</v>
      </c>
      <c r="V207" s="31" t="s">
        <v>75</v>
      </c>
      <c r="W207" s="31">
        <v>17115447.469999999</v>
      </c>
      <c r="X207" s="31" t="s">
        <v>75</v>
      </c>
      <c r="Y207" s="31" t="s">
        <v>75</v>
      </c>
      <c r="Z207" s="31" t="s">
        <v>75</v>
      </c>
      <c r="AA207" s="31" t="s">
        <v>75</v>
      </c>
      <c r="AB207" s="31" t="s">
        <v>75</v>
      </c>
      <c r="AC207" s="31" t="s">
        <v>75</v>
      </c>
      <c r="AD207" s="31" t="s">
        <v>75</v>
      </c>
      <c r="AE207" s="31" t="s">
        <v>75</v>
      </c>
      <c r="AF207" s="34">
        <v>17115447.469999999</v>
      </c>
      <c r="AG207" s="31" t="s">
        <v>75</v>
      </c>
      <c r="AH207" s="32" t="s">
        <v>75</v>
      </c>
      <c r="AI207" s="8"/>
    </row>
    <row r="208" spans="1:35" ht="79.5" x14ac:dyDescent="0.25">
      <c r="A208" s="42" t="s">
        <v>453</v>
      </c>
      <c r="B208" s="43" t="s">
        <v>73</v>
      </c>
      <c r="C208" s="44" t="s">
        <v>454</v>
      </c>
      <c r="D208" s="31">
        <v>63237808</v>
      </c>
      <c r="E208" s="31" t="s">
        <v>75</v>
      </c>
      <c r="F208" s="31">
        <v>63237808</v>
      </c>
      <c r="G208" s="31" t="s">
        <v>75</v>
      </c>
      <c r="H208" s="31" t="s">
        <v>75</v>
      </c>
      <c r="I208" s="31" t="s">
        <v>75</v>
      </c>
      <c r="J208" s="31" t="s">
        <v>75</v>
      </c>
      <c r="K208" s="31">
        <v>42213300</v>
      </c>
      <c r="L208" s="31" t="s">
        <v>75</v>
      </c>
      <c r="M208" s="31" t="s">
        <v>75</v>
      </c>
      <c r="N208" s="31">
        <v>8710000</v>
      </c>
      <c r="O208" s="31">
        <v>12314508</v>
      </c>
      <c r="P208" s="31" t="s">
        <v>75</v>
      </c>
      <c r="Q208" s="32" t="s">
        <v>75</v>
      </c>
      <c r="R208" s="45" t="s">
        <v>453</v>
      </c>
      <c r="S208" s="43" t="s">
        <v>73</v>
      </c>
      <c r="T208" s="44" t="s">
        <v>454</v>
      </c>
      <c r="U208" s="31">
        <v>26383921.579999998</v>
      </c>
      <c r="V208" s="31" t="s">
        <v>75</v>
      </c>
      <c r="W208" s="31">
        <v>26383921.579999998</v>
      </c>
      <c r="X208" s="31" t="s">
        <v>75</v>
      </c>
      <c r="Y208" s="31" t="s">
        <v>75</v>
      </c>
      <c r="Z208" s="31" t="s">
        <v>75</v>
      </c>
      <c r="AA208" s="31" t="s">
        <v>75</v>
      </c>
      <c r="AB208" s="31">
        <v>19182417.559999999</v>
      </c>
      <c r="AC208" s="31" t="s">
        <v>75</v>
      </c>
      <c r="AD208" s="31" t="s">
        <v>75</v>
      </c>
      <c r="AE208" s="31">
        <v>3233227.55</v>
      </c>
      <c r="AF208" s="34">
        <v>3968276.47</v>
      </c>
      <c r="AG208" s="31" t="s">
        <v>75</v>
      </c>
      <c r="AH208" s="32" t="s">
        <v>75</v>
      </c>
      <c r="AI208" s="8"/>
    </row>
    <row r="209" spans="1:35" ht="79.5" x14ac:dyDescent="0.25">
      <c r="A209" s="42" t="s">
        <v>455</v>
      </c>
      <c r="B209" s="43" t="s">
        <v>73</v>
      </c>
      <c r="C209" s="44" t="s">
        <v>456</v>
      </c>
      <c r="D209" s="31">
        <v>42213300</v>
      </c>
      <c r="E209" s="31" t="s">
        <v>75</v>
      </c>
      <c r="F209" s="31">
        <v>42213300</v>
      </c>
      <c r="G209" s="31" t="s">
        <v>75</v>
      </c>
      <c r="H209" s="31" t="s">
        <v>75</v>
      </c>
      <c r="I209" s="31" t="s">
        <v>75</v>
      </c>
      <c r="J209" s="31" t="s">
        <v>75</v>
      </c>
      <c r="K209" s="31">
        <v>42213300</v>
      </c>
      <c r="L209" s="31" t="s">
        <v>75</v>
      </c>
      <c r="M209" s="31" t="s">
        <v>75</v>
      </c>
      <c r="N209" s="31" t="s">
        <v>75</v>
      </c>
      <c r="O209" s="31" t="s">
        <v>75</v>
      </c>
      <c r="P209" s="31" t="s">
        <v>75</v>
      </c>
      <c r="Q209" s="32" t="s">
        <v>75</v>
      </c>
      <c r="R209" s="45" t="s">
        <v>455</v>
      </c>
      <c r="S209" s="43" t="s">
        <v>73</v>
      </c>
      <c r="T209" s="44" t="s">
        <v>456</v>
      </c>
      <c r="U209" s="31">
        <v>19182417.559999999</v>
      </c>
      <c r="V209" s="31" t="s">
        <v>75</v>
      </c>
      <c r="W209" s="31">
        <v>19182417.559999999</v>
      </c>
      <c r="X209" s="31" t="s">
        <v>75</v>
      </c>
      <c r="Y209" s="31" t="s">
        <v>75</v>
      </c>
      <c r="Z209" s="31" t="s">
        <v>75</v>
      </c>
      <c r="AA209" s="31" t="s">
        <v>75</v>
      </c>
      <c r="AB209" s="31">
        <v>19182417.559999999</v>
      </c>
      <c r="AC209" s="31" t="s">
        <v>75</v>
      </c>
      <c r="AD209" s="31" t="s">
        <v>75</v>
      </c>
      <c r="AE209" s="31" t="s">
        <v>75</v>
      </c>
      <c r="AF209" s="34" t="s">
        <v>75</v>
      </c>
      <c r="AG209" s="31" t="s">
        <v>75</v>
      </c>
      <c r="AH209" s="32" t="s">
        <v>75</v>
      </c>
      <c r="AI209" s="8"/>
    </row>
    <row r="210" spans="1:35" ht="79.5" x14ac:dyDescent="0.25">
      <c r="A210" s="42" t="s">
        <v>457</v>
      </c>
      <c r="B210" s="43" t="s">
        <v>73</v>
      </c>
      <c r="C210" s="44" t="s">
        <v>458</v>
      </c>
      <c r="D210" s="31">
        <v>8710000</v>
      </c>
      <c r="E210" s="31" t="s">
        <v>75</v>
      </c>
      <c r="F210" s="31">
        <v>8710000</v>
      </c>
      <c r="G210" s="31" t="s">
        <v>75</v>
      </c>
      <c r="H210" s="31" t="s">
        <v>75</v>
      </c>
      <c r="I210" s="31" t="s">
        <v>75</v>
      </c>
      <c r="J210" s="31" t="s">
        <v>75</v>
      </c>
      <c r="K210" s="31" t="s">
        <v>75</v>
      </c>
      <c r="L210" s="31" t="s">
        <v>75</v>
      </c>
      <c r="M210" s="31" t="s">
        <v>75</v>
      </c>
      <c r="N210" s="31">
        <v>8710000</v>
      </c>
      <c r="O210" s="31" t="s">
        <v>75</v>
      </c>
      <c r="P210" s="31" t="s">
        <v>75</v>
      </c>
      <c r="Q210" s="32" t="s">
        <v>75</v>
      </c>
      <c r="R210" s="45" t="s">
        <v>457</v>
      </c>
      <c r="S210" s="43" t="s">
        <v>73</v>
      </c>
      <c r="T210" s="44" t="s">
        <v>458</v>
      </c>
      <c r="U210" s="31">
        <v>3233227.55</v>
      </c>
      <c r="V210" s="31" t="s">
        <v>75</v>
      </c>
      <c r="W210" s="31">
        <v>3233227.55</v>
      </c>
      <c r="X210" s="31" t="s">
        <v>75</v>
      </c>
      <c r="Y210" s="31" t="s">
        <v>75</v>
      </c>
      <c r="Z210" s="31" t="s">
        <v>75</v>
      </c>
      <c r="AA210" s="31" t="s">
        <v>75</v>
      </c>
      <c r="AB210" s="31" t="s">
        <v>75</v>
      </c>
      <c r="AC210" s="31" t="s">
        <v>75</v>
      </c>
      <c r="AD210" s="31" t="s">
        <v>75</v>
      </c>
      <c r="AE210" s="31">
        <v>3233227.55</v>
      </c>
      <c r="AF210" s="34" t="s">
        <v>75</v>
      </c>
      <c r="AG210" s="31" t="s">
        <v>75</v>
      </c>
      <c r="AH210" s="32" t="s">
        <v>75</v>
      </c>
      <c r="AI210" s="8"/>
    </row>
    <row r="211" spans="1:35" ht="79.5" x14ac:dyDescent="0.25">
      <c r="A211" s="42" t="s">
        <v>459</v>
      </c>
      <c r="B211" s="43" t="s">
        <v>73</v>
      </c>
      <c r="C211" s="44" t="s">
        <v>460</v>
      </c>
      <c r="D211" s="31">
        <v>12314508</v>
      </c>
      <c r="E211" s="31" t="s">
        <v>75</v>
      </c>
      <c r="F211" s="31">
        <v>12314508</v>
      </c>
      <c r="G211" s="31" t="s">
        <v>75</v>
      </c>
      <c r="H211" s="31" t="s">
        <v>75</v>
      </c>
      <c r="I211" s="31" t="s">
        <v>75</v>
      </c>
      <c r="J211" s="31" t="s">
        <v>75</v>
      </c>
      <c r="K211" s="31" t="s">
        <v>75</v>
      </c>
      <c r="L211" s="31" t="s">
        <v>75</v>
      </c>
      <c r="M211" s="31" t="s">
        <v>75</v>
      </c>
      <c r="N211" s="31" t="s">
        <v>75</v>
      </c>
      <c r="O211" s="31">
        <v>12314508</v>
      </c>
      <c r="P211" s="31" t="s">
        <v>75</v>
      </c>
      <c r="Q211" s="32" t="s">
        <v>75</v>
      </c>
      <c r="R211" s="45" t="s">
        <v>459</v>
      </c>
      <c r="S211" s="43" t="s">
        <v>73</v>
      </c>
      <c r="T211" s="44" t="s">
        <v>460</v>
      </c>
      <c r="U211" s="31">
        <v>3968276.47</v>
      </c>
      <c r="V211" s="31" t="s">
        <v>75</v>
      </c>
      <c r="W211" s="31">
        <v>3968276.47</v>
      </c>
      <c r="X211" s="31" t="s">
        <v>75</v>
      </c>
      <c r="Y211" s="31" t="s">
        <v>75</v>
      </c>
      <c r="Z211" s="31" t="s">
        <v>75</v>
      </c>
      <c r="AA211" s="31" t="s">
        <v>75</v>
      </c>
      <c r="AB211" s="31" t="s">
        <v>75</v>
      </c>
      <c r="AC211" s="31" t="s">
        <v>75</v>
      </c>
      <c r="AD211" s="31" t="s">
        <v>75</v>
      </c>
      <c r="AE211" s="31" t="s">
        <v>75</v>
      </c>
      <c r="AF211" s="34">
        <v>3968276.47</v>
      </c>
      <c r="AG211" s="31" t="s">
        <v>75</v>
      </c>
      <c r="AH211" s="32" t="s">
        <v>75</v>
      </c>
      <c r="AI211" s="8"/>
    </row>
    <row r="212" spans="1:35" x14ac:dyDescent="0.25">
      <c r="A212" s="42" t="s">
        <v>461</v>
      </c>
      <c r="B212" s="43" t="s">
        <v>73</v>
      </c>
      <c r="C212" s="44" t="s">
        <v>462</v>
      </c>
      <c r="D212" s="31">
        <v>212656522.13999999</v>
      </c>
      <c r="E212" s="31" t="s">
        <v>75</v>
      </c>
      <c r="F212" s="31">
        <v>212656522.13999999</v>
      </c>
      <c r="G212" s="31" t="s">
        <v>75</v>
      </c>
      <c r="H212" s="31">
        <v>101192400</v>
      </c>
      <c r="I212" s="31" t="s">
        <v>75</v>
      </c>
      <c r="J212" s="31" t="s">
        <v>75</v>
      </c>
      <c r="K212" s="31">
        <v>16017899.6</v>
      </c>
      <c r="L212" s="31" t="s">
        <v>75</v>
      </c>
      <c r="M212" s="31" t="s">
        <v>75</v>
      </c>
      <c r="N212" s="31">
        <v>95446222.540000007</v>
      </c>
      <c r="O212" s="31" t="s">
        <v>75</v>
      </c>
      <c r="P212" s="31" t="s">
        <v>75</v>
      </c>
      <c r="Q212" s="32" t="s">
        <v>75</v>
      </c>
      <c r="R212" s="45" t="s">
        <v>461</v>
      </c>
      <c r="S212" s="43" t="s">
        <v>73</v>
      </c>
      <c r="T212" s="44" t="s">
        <v>462</v>
      </c>
      <c r="U212" s="31">
        <v>131636010.53</v>
      </c>
      <c r="V212" s="31" t="s">
        <v>75</v>
      </c>
      <c r="W212" s="31">
        <v>131636010.53</v>
      </c>
      <c r="X212" s="31" t="s">
        <v>75</v>
      </c>
      <c r="Y212" s="31">
        <v>62819688.729999997</v>
      </c>
      <c r="Z212" s="31" t="s">
        <v>75</v>
      </c>
      <c r="AA212" s="31" t="s">
        <v>75</v>
      </c>
      <c r="AB212" s="31">
        <v>10513945.050000001</v>
      </c>
      <c r="AC212" s="31" t="s">
        <v>75</v>
      </c>
      <c r="AD212" s="31" t="s">
        <v>75</v>
      </c>
      <c r="AE212" s="31">
        <v>58302376.75</v>
      </c>
      <c r="AF212" s="34" t="s">
        <v>75</v>
      </c>
      <c r="AG212" s="31" t="s">
        <v>75</v>
      </c>
      <c r="AH212" s="32" t="s">
        <v>75</v>
      </c>
      <c r="AI212" s="8"/>
    </row>
    <row r="213" spans="1:35" x14ac:dyDescent="0.25">
      <c r="A213" s="42" t="s">
        <v>463</v>
      </c>
      <c r="B213" s="43" t="s">
        <v>73</v>
      </c>
      <c r="C213" s="44" t="s">
        <v>464</v>
      </c>
      <c r="D213" s="31">
        <v>178044522.13999999</v>
      </c>
      <c r="E213" s="31" t="s">
        <v>75</v>
      </c>
      <c r="F213" s="31">
        <v>178044522.13999999</v>
      </c>
      <c r="G213" s="31" t="s">
        <v>75</v>
      </c>
      <c r="H213" s="31">
        <v>66580400</v>
      </c>
      <c r="I213" s="31" t="s">
        <v>75</v>
      </c>
      <c r="J213" s="31" t="s">
        <v>75</v>
      </c>
      <c r="K213" s="31">
        <v>16017899.6</v>
      </c>
      <c r="L213" s="31" t="s">
        <v>75</v>
      </c>
      <c r="M213" s="31" t="s">
        <v>75</v>
      </c>
      <c r="N213" s="31">
        <v>95446222.540000007</v>
      </c>
      <c r="O213" s="31" t="s">
        <v>75</v>
      </c>
      <c r="P213" s="31" t="s">
        <v>75</v>
      </c>
      <c r="Q213" s="32" t="s">
        <v>75</v>
      </c>
      <c r="R213" s="45" t="s">
        <v>463</v>
      </c>
      <c r="S213" s="43" t="s">
        <v>73</v>
      </c>
      <c r="T213" s="44" t="s">
        <v>464</v>
      </c>
      <c r="U213" s="31">
        <v>114693869.63</v>
      </c>
      <c r="V213" s="31" t="s">
        <v>75</v>
      </c>
      <c r="W213" s="31">
        <v>114693869.63</v>
      </c>
      <c r="X213" s="31" t="s">
        <v>75</v>
      </c>
      <c r="Y213" s="31">
        <v>45877547.829999998</v>
      </c>
      <c r="Z213" s="31" t="s">
        <v>75</v>
      </c>
      <c r="AA213" s="31" t="s">
        <v>75</v>
      </c>
      <c r="AB213" s="31">
        <v>10513945.050000001</v>
      </c>
      <c r="AC213" s="31" t="s">
        <v>75</v>
      </c>
      <c r="AD213" s="31" t="s">
        <v>75</v>
      </c>
      <c r="AE213" s="31">
        <v>58302376.75</v>
      </c>
      <c r="AF213" s="34" t="s">
        <v>75</v>
      </c>
      <c r="AG213" s="31" t="s">
        <v>75</v>
      </c>
      <c r="AH213" s="32" t="s">
        <v>75</v>
      </c>
      <c r="AI213" s="8"/>
    </row>
    <row r="214" spans="1:35" ht="23.25" x14ac:dyDescent="0.25">
      <c r="A214" s="42" t="s">
        <v>465</v>
      </c>
      <c r="B214" s="43" t="s">
        <v>73</v>
      </c>
      <c r="C214" s="44" t="s">
        <v>466</v>
      </c>
      <c r="D214" s="31">
        <v>29212889.260000002</v>
      </c>
      <c r="E214" s="31" t="s">
        <v>75</v>
      </c>
      <c r="F214" s="31">
        <v>29212889.260000002</v>
      </c>
      <c r="G214" s="31" t="s">
        <v>75</v>
      </c>
      <c r="H214" s="31">
        <v>4341600</v>
      </c>
      <c r="I214" s="31" t="s">
        <v>75</v>
      </c>
      <c r="J214" s="31" t="s">
        <v>75</v>
      </c>
      <c r="K214" s="31">
        <v>4744810.78</v>
      </c>
      <c r="L214" s="31" t="s">
        <v>75</v>
      </c>
      <c r="M214" s="31" t="s">
        <v>75</v>
      </c>
      <c r="N214" s="31">
        <v>20126478.48</v>
      </c>
      <c r="O214" s="31" t="s">
        <v>75</v>
      </c>
      <c r="P214" s="31" t="s">
        <v>75</v>
      </c>
      <c r="Q214" s="32" t="s">
        <v>75</v>
      </c>
      <c r="R214" s="45" t="s">
        <v>465</v>
      </c>
      <c r="S214" s="43" t="s">
        <v>73</v>
      </c>
      <c r="T214" s="44" t="s">
        <v>466</v>
      </c>
      <c r="U214" s="31">
        <v>34512528.93</v>
      </c>
      <c r="V214" s="31" t="s">
        <v>75</v>
      </c>
      <c r="W214" s="31">
        <v>34512528.93</v>
      </c>
      <c r="X214" s="31" t="s">
        <v>75</v>
      </c>
      <c r="Y214" s="31">
        <v>13805011.529999999</v>
      </c>
      <c r="Z214" s="31" t="s">
        <v>75</v>
      </c>
      <c r="AA214" s="31" t="s">
        <v>75</v>
      </c>
      <c r="AB214" s="31">
        <v>2380555.5499999998</v>
      </c>
      <c r="AC214" s="31" t="s">
        <v>75</v>
      </c>
      <c r="AD214" s="31" t="s">
        <v>75</v>
      </c>
      <c r="AE214" s="31">
        <v>18326961.850000001</v>
      </c>
      <c r="AF214" s="34" t="s">
        <v>75</v>
      </c>
      <c r="AG214" s="31" t="s">
        <v>75</v>
      </c>
      <c r="AH214" s="32" t="s">
        <v>75</v>
      </c>
      <c r="AI214" s="8"/>
    </row>
    <row r="215" spans="1:35" x14ac:dyDescent="0.25">
      <c r="A215" s="42" t="s">
        <v>467</v>
      </c>
      <c r="B215" s="43" t="s">
        <v>73</v>
      </c>
      <c r="C215" s="44" t="s">
        <v>468</v>
      </c>
      <c r="D215" s="31">
        <v>8522444.9900000002</v>
      </c>
      <c r="E215" s="31" t="s">
        <v>75</v>
      </c>
      <c r="F215" s="31">
        <v>8522444.9900000002</v>
      </c>
      <c r="G215" s="31" t="s">
        <v>75</v>
      </c>
      <c r="H215" s="31">
        <v>5284800</v>
      </c>
      <c r="I215" s="31" t="s">
        <v>75</v>
      </c>
      <c r="J215" s="31" t="s">
        <v>75</v>
      </c>
      <c r="K215" s="31">
        <v>1967612.99</v>
      </c>
      <c r="L215" s="31" t="s">
        <v>75</v>
      </c>
      <c r="M215" s="31" t="s">
        <v>75</v>
      </c>
      <c r="N215" s="31">
        <v>1270032</v>
      </c>
      <c r="O215" s="31" t="s">
        <v>75</v>
      </c>
      <c r="P215" s="31" t="s">
        <v>75</v>
      </c>
      <c r="Q215" s="32" t="s">
        <v>75</v>
      </c>
      <c r="R215" s="45" t="s">
        <v>467</v>
      </c>
      <c r="S215" s="43" t="s">
        <v>73</v>
      </c>
      <c r="T215" s="44" t="s">
        <v>468</v>
      </c>
      <c r="U215" s="31">
        <v>1392497.89</v>
      </c>
      <c r="V215" s="31" t="s">
        <v>75</v>
      </c>
      <c r="W215" s="31">
        <v>1392497.89</v>
      </c>
      <c r="X215" s="31" t="s">
        <v>75</v>
      </c>
      <c r="Y215" s="31">
        <v>556999.15</v>
      </c>
      <c r="Z215" s="31" t="s">
        <v>75</v>
      </c>
      <c r="AA215" s="31" t="s">
        <v>75</v>
      </c>
      <c r="AB215" s="31">
        <v>46295.26</v>
      </c>
      <c r="AC215" s="31" t="s">
        <v>75</v>
      </c>
      <c r="AD215" s="31" t="s">
        <v>75</v>
      </c>
      <c r="AE215" s="31">
        <v>789203.48</v>
      </c>
      <c r="AF215" s="34" t="s">
        <v>75</v>
      </c>
      <c r="AG215" s="31" t="s">
        <v>75</v>
      </c>
      <c r="AH215" s="32" t="s">
        <v>75</v>
      </c>
      <c r="AI215" s="8"/>
    </row>
    <row r="216" spans="1:35" x14ac:dyDescent="0.25">
      <c r="A216" s="42" t="s">
        <v>469</v>
      </c>
      <c r="B216" s="43" t="s">
        <v>73</v>
      </c>
      <c r="C216" s="44" t="s">
        <v>470</v>
      </c>
      <c r="D216" s="31">
        <v>139339976.75</v>
      </c>
      <c r="E216" s="31" t="s">
        <v>75</v>
      </c>
      <c r="F216" s="31">
        <v>139339976.75</v>
      </c>
      <c r="G216" s="31" t="s">
        <v>75</v>
      </c>
      <c r="H216" s="31">
        <v>56339700</v>
      </c>
      <c r="I216" s="31" t="s">
        <v>75</v>
      </c>
      <c r="J216" s="31" t="s">
        <v>75</v>
      </c>
      <c r="K216" s="31">
        <v>9299475.8300000001</v>
      </c>
      <c r="L216" s="31" t="s">
        <v>75</v>
      </c>
      <c r="M216" s="31" t="s">
        <v>75</v>
      </c>
      <c r="N216" s="31">
        <v>73700800.920000002</v>
      </c>
      <c r="O216" s="31" t="s">
        <v>75</v>
      </c>
      <c r="P216" s="31" t="s">
        <v>75</v>
      </c>
      <c r="Q216" s="32" t="s">
        <v>75</v>
      </c>
      <c r="R216" s="45" t="s">
        <v>469</v>
      </c>
      <c r="S216" s="43" t="s">
        <v>73</v>
      </c>
      <c r="T216" s="44" t="s">
        <v>470</v>
      </c>
      <c r="U216" s="31">
        <v>76998360.129999995</v>
      </c>
      <c r="V216" s="31" t="s">
        <v>75</v>
      </c>
      <c r="W216" s="31">
        <v>76998360.129999995</v>
      </c>
      <c r="X216" s="31" t="s">
        <v>75</v>
      </c>
      <c r="Y216" s="31">
        <v>30799344.07</v>
      </c>
      <c r="Z216" s="31" t="s">
        <v>75</v>
      </c>
      <c r="AA216" s="31" t="s">
        <v>75</v>
      </c>
      <c r="AB216" s="31">
        <v>8083076.4500000002</v>
      </c>
      <c r="AC216" s="31" t="s">
        <v>75</v>
      </c>
      <c r="AD216" s="31" t="s">
        <v>75</v>
      </c>
      <c r="AE216" s="31">
        <v>38115939.609999999</v>
      </c>
      <c r="AF216" s="34" t="s">
        <v>75</v>
      </c>
      <c r="AG216" s="31" t="s">
        <v>75</v>
      </c>
      <c r="AH216" s="32" t="s">
        <v>75</v>
      </c>
      <c r="AI216" s="8"/>
    </row>
    <row r="217" spans="1:35" x14ac:dyDescent="0.25">
      <c r="A217" s="42" t="s">
        <v>471</v>
      </c>
      <c r="B217" s="43" t="s">
        <v>73</v>
      </c>
      <c r="C217" s="44" t="s">
        <v>472</v>
      </c>
      <c r="D217" s="31">
        <v>131938347.87</v>
      </c>
      <c r="E217" s="31" t="s">
        <v>75</v>
      </c>
      <c r="F217" s="31">
        <v>131938347.87</v>
      </c>
      <c r="G217" s="31" t="s">
        <v>75</v>
      </c>
      <c r="H217" s="31">
        <v>53212900</v>
      </c>
      <c r="I217" s="31" t="s">
        <v>75</v>
      </c>
      <c r="J217" s="31" t="s">
        <v>75</v>
      </c>
      <c r="K217" s="31">
        <v>9249566.0600000005</v>
      </c>
      <c r="L217" s="31" t="s">
        <v>75</v>
      </c>
      <c r="M217" s="31" t="s">
        <v>75</v>
      </c>
      <c r="N217" s="31">
        <v>69475881.810000002</v>
      </c>
      <c r="O217" s="31" t="s">
        <v>75</v>
      </c>
      <c r="P217" s="31" t="s">
        <v>75</v>
      </c>
      <c r="Q217" s="32" t="s">
        <v>75</v>
      </c>
      <c r="R217" s="45" t="s">
        <v>471</v>
      </c>
      <c r="S217" s="43" t="s">
        <v>73</v>
      </c>
      <c r="T217" s="44" t="s">
        <v>472</v>
      </c>
      <c r="U217" s="31">
        <v>72236400.040000007</v>
      </c>
      <c r="V217" s="31" t="s">
        <v>75</v>
      </c>
      <c r="W217" s="31">
        <v>72236400.040000007</v>
      </c>
      <c r="X217" s="31" t="s">
        <v>75</v>
      </c>
      <c r="Y217" s="31">
        <v>28894560.039999999</v>
      </c>
      <c r="Z217" s="31" t="s">
        <v>75</v>
      </c>
      <c r="AA217" s="31" t="s">
        <v>75</v>
      </c>
      <c r="AB217" s="31">
        <v>6510731.0099999998</v>
      </c>
      <c r="AC217" s="31" t="s">
        <v>75</v>
      </c>
      <c r="AD217" s="31" t="s">
        <v>75</v>
      </c>
      <c r="AE217" s="31">
        <v>36831108.990000002</v>
      </c>
      <c r="AF217" s="34" t="s">
        <v>75</v>
      </c>
      <c r="AG217" s="31" t="s">
        <v>75</v>
      </c>
      <c r="AH217" s="32" t="s">
        <v>75</v>
      </c>
      <c r="AI217" s="8"/>
    </row>
    <row r="218" spans="1:35" x14ac:dyDescent="0.25">
      <c r="A218" s="42" t="s">
        <v>473</v>
      </c>
      <c r="B218" s="43" t="s">
        <v>73</v>
      </c>
      <c r="C218" s="44" t="s">
        <v>474</v>
      </c>
      <c r="D218" s="31">
        <v>7401628.8799999999</v>
      </c>
      <c r="E218" s="31" t="s">
        <v>75</v>
      </c>
      <c r="F218" s="31">
        <v>7401628.8799999999</v>
      </c>
      <c r="G218" s="31" t="s">
        <v>75</v>
      </c>
      <c r="H218" s="31">
        <v>3126800</v>
      </c>
      <c r="I218" s="31" t="s">
        <v>75</v>
      </c>
      <c r="J218" s="31" t="s">
        <v>75</v>
      </c>
      <c r="K218" s="31">
        <v>49909.77</v>
      </c>
      <c r="L218" s="31" t="s">
        <v>75</v>
      </c>
      <c r="M218" s="31" t="s">
        <v>75</v>
      </c>
      <c r="N218" s="31">
        <v>4224919.1100000003</v>
      </c>
      <c r="O218" s="31" t="s">
        <v>75</v>
      </c>
      <c r="P218" s="31" t="s">
        <v>75</v>
      </c>
      <c r="Q218" s="32" t="s">
        <v>75</v>
      </c>
      <c r="R218" s="45" t="s">
        <v>473</v>
      </c>
      <c r="S218" s="43" t="s">
        <v>73</v>
      </c>
      <c r="T218" s="44" t="s">
        <v>474</v>
      </c>
      <c r="U218" s="31">
        <v>4761960.09</v>
      </c>
      <c r="V218" s="31" t="s">
        <v>75</v>
      </c>
      <c r="W218" s="31">
        <v>4761960.09</v>
      </c>
      <c r="X218" s="31" t="s">
        <v>75</v>
      </c>
      <c r="Y218" s="31">
        <v>1904784.03</v>
      </c>
      <c r="Z218" s="31" t="s">
        <v>75</v>
      </c>
      <c r="AA218" s="31" t="s">
        <v>75</v>
      </c>
      <c r="AB218" s="31">
        <v>1572345.44</v>
      </c>
      <c r="AC218" s="31" t="s">
        <v>75</v>
      </c>
      <c r="AD218" s="31" t="s">
        <v>75</v>
      </c>
      <c r="AE218" s="31">
        <v>1284830.6200000001</v>
      </c>
      <c r="AF218" s="34" t="s">
        <v>75</v>
      </c>
      <c r="AG218" s="31" t="s">
        <v>75</v>
      </c>
      <c r="AH218" s="32" t="s">
        <v>75</v>
      </c>
      <c r="AI218" s="8"/>
    </row>
    <row r="219" spans="1:35" ht="34.5" x14ac:dyDescent="0.25">
      <c r="A219" s="42" t="s">
        <v>475</v>
      </c>
      <c r="B219" s="43" t="s">
        <v>73</v>
      </c>
      <c r="C219" s="44" t="s">
        <v>476</v>
      </c>
      <c r="D219" s="31">
        <v>969211.14</v>
      </c>
      <c r="E219" s="31" t="s">
        <v>75</v>
      </c>
      <c r="F219" s="31">
        <v>969211.14</v>
      </c>
      <c r="G219" s="31" t="s">
        <v>75</v>
      </c>
      <c r="H219" s="31">
        <v>614300</v>
      </c>
      <c r="I219" s="31" t="s">
        <v>75</v>
      </c>
      <c r="J219" s="31" t="s">
        <v>75</v>
      </c>
      <c r="K219" s="31">
        <v>6000</v>
      </c>
      <c r="L219" s="31" t="s">
        <v>75</v>
      </c>
      <c r="M219" s="31" t="s">
        <v>75</v>
      </c>
      <c r="N219" s="31">
        <v>348911.14</v>
      </c>
      <c r="O219" s="31" t="s">
        <v>75</v>
      </c>
      <c r="P219" s="31" t="s">
        <v>75</v>
      </c>
      <c r="Q219" s="32" t="s">
        <v>75</v>
      </c>
      <c r="R219" s="45" t="s">
        <v>475</v>
      </c>
      <c r="S219" s="43" t="s">
        <v>73</v>
      </c>
      <c r="T219" s="44" t="s">
        <v>476</v>
      </c>
      <c r="U219" s="31">
        <v>1790482.68</v>
      </c>
      <c r="V219" s="31" t="s">
        <v>75</v>
      </c>
      <c r="W219" s="31">
        <v>1790482.68</v>
      </c>
      <c r="X219" s="31" t="s">
        <v>75</v>
      </c>
      <c r="Y219" s="31">
        <v>716193.08</v>
      </c>
      <c r="Z219" s="31" t="s">
        <v>75</v>
      </c>
      <c r="AA219" s="31" t="s">
        <v>75</v>
      </c>
      <c r="AB219" s="31">
        <v>4017.79</v>
      </c>
      <c r="AC219" s="31" t="s">
        <v>75</v>
      </c>
      <c r="AD219" s="31" t="s">
        <v>75</v>
      </c>
      <c r="AE219" s="31">
        <v>1070271.81</v>
      </c>
      <c r="AF219" s="34" t="s">
        <v>75</v>
      </c>
      <c r="AG219" s="31" t="s">
        <v>75</v>
      </c>
      <c r="AH219" s="32" t="s">
        <v>75</v>
      </c>
      <c r="AI219" s="8"/>
    </row>
    <row r="220" spans="1:35" x14ac:dyDescent="0.25">
      <c r="A220" s="42" t="s">
        <v>477</v>
      </c>
      <c r="B220" s="43" t="s">
        <v>73</v>
      </c>
      <c r="C220" s="44" t="s">
        <v>478</v>
      </c>
      <c r="D220" s="31">
        <v>30107000</v>
      </c>
      <c r="E220" s="31" t="s">
        <v>75</v>
      </c>
      <c r="F220" s="31">
        <v>30107000</v>
      </c>
      <c r="G220" s="31" t="s">
        <v>75</v>
      </c>
      <c r="H220" s="31">
        <v>30107000</v>
      </c>
      <c r="I220" s="31" t="s">
        <v>75</v>
      </c>
      <c r="J220" s="31" t="s">
        <v>75</v>
      </c>
      <c r="K220" s="31" t="s">
        <v>75</v>
      </c>
      <c r="L220" s="31" t="s">
        <v>75</v>
      </c>
      <c r="M220" s="31" t="s">
        <v>75</v>
      </c>
      <c r="N220" s="31" t="s">
        <v>75</v>
      </c>
      <c r="O220" s="31" t="s">
        <v>75</v>
      </c>
      <c r="P220" s="31" t="s">
        <v>75</v>
      </c>
      <c r="Q220" s="32" t="s">
        <v>75</v>
      </c>
      <c r="R220" s="45" t="s">
        <v>477</v>
      </c>
      <c r="S220" s="43" t="s">
        <v>73</v>
      </c>
      <c r="T220" s="44" t="s">
        <v>478</v>
      </c>
      <c r="U220" s="31">
        <v>14412729.689999999</v>
      </c>
      <c r="V220" s="31" t="s">
        <v>75</v>
      </c>
      <c r="W220" s="31">
        <v>14412729.689999999</v>
      </c>
      <c r="X220" s="31" t="s">
        <v>75</v>
      </c>
      <c r="Y220" s="31">
        <v>14412729.689999999</v>
      </c>
      <c r="Z220" s="31" t="s">
        <v>75</v>
      </c>
      <c r="AA220" s="31" t="s">
        <v>75</v>
      </c>
      <c r="AB220" s="31" t="s">
        <v>75</v>
      </c>
      <c r="AC220" s="31" t="s">
        <v>75</v>
      </c>
      <c r="AD220" s="31" t="s">
        <v>75</v>
      </c>
      <c r="AE220" s="31" t="s">
        <v>75</v>
      </c>
      <c r="AF220" s="34" t="s">
        <v>75</v>
      </c>
      <c r="AG220" s="31" t="s">
        <v>75</v>
      </c>
      <c r="AH220" s="32" t="s">
        <v>75</v>
      </c>
      <c r="AI220" s="8"/>
    </row>
    <row r="221" spans="1:35" ht="34.5" x14ac:dyDescent="0.25">
      <c r="A221" s="42" t="s">
        <v>479</v>
      </c>
      <c r="B221" s="43" t="s">
        <v>73</v>
      </c>
      <c r="C221" s="44" t="s">
        <v>480</v>
      </c>
      <c r="D221" s="31">
        <v>6900000</v>
      </c>
      <c r="E221" s="31" t="s">
        <v>75</v>
      </c>
      <c r="F221" s="31">
        <v>6900000</v>
      </c>
      <c r="G221" s="31" t="s">
        <v>75</v>
      </c>
      <c r="H221" s="31">
        <v>6900000</v>
      </c>
      <c r="I221" s="31" t="s">
        <v>75</v>
      </c>
      <c r="J221" s="31" t="s">
        <v>75</v>
      </c>
      <c r="K221" s="31" t="s">
        <v>75</v>
      </c>
      <c r="L221" s="31" t="s">
        <v>75</v>
      </c>
      <c r="M221" s="31" t="s">
        <v>75</v>
      </c>
      <c r="N221" s="31" t="s">
        <v>75</v>
      </c>
      <c r="O221" s="31" t="s">
        <v>75</v>
      </c>
      <c r="P221" s="31" t="s">
        <v>75</v>
      </c>
      <c r="Q221" s="32" t="s">
        <v>75</v>
      </c>
      <c r="R221" s="45" t="s">
        <v>479</v>
      </c>
      <c r="S221" s="43" t="s">
        <v>73</v>
      </c>
      <c r="T221" s="44" t="s">
        <v>480</v>
      </c>
      <c r="U221" s="31">
        <v>2921416</v>
      </c>
      <c r="V221" s="31" t="s">
        <v>75</v>
      </c>
      <c r="W221" s="31">
        <v>2921416</v>
      </c>
      <c r="X221" s="31" t="s">
        <v>75</v>
      </c>
      <c r="Y221" s="31">
        <v>2921416</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481</v>
      </c>
      <c r="B222" s="43" t="s">
        <v>73</v>
      </c>
      <c r="C222" s="44" t="s">
        <v>482</v>
      </c>
      <c r="D222" s="31">
        <v>6900000</v>
      </c>
      <c r="E222" s="31" t="s">
        <v>75</v>
      </c>
      <c r="F222" s="31">
        <v>6900000</v>
      </c>
      <c r="G222" s="31" t="s">
        <v>75</v>
      </c>
      <c r="H222" s="31">
        <v>6900000</v>
      </c>
      <c r="I222" s="31" t="s">
        <v>75</v>
      </c>
      <c r="J222" s="31" t="s">
        <v>75</v>
      </c>
      <c r="K222" s="31" t="s">
        <v>75</v>
      </c>
      <c r="L222" s="31" t="s">
        <v>75</v>
      </c>
      <c r="M222" s="31" t="s">
        <v>75</v>
      </c>
      <c r="N222" s="31" t="s">
        <v>75</v>
      </c>
      <c r="O222" s="31" t="s">
        <v>75</v>
      </c>
      <c r="P222" s="31" t="s">
        <v>75</v>
      </c>
      <c r="Q222" s="32" t="s">
        <v>75</v>
      </c>
      <c r="R222" s="45" t="s">
        <v>481</v>
      </c>
      <c r="S222" s="43" t="s">
        <v>73</v>
      </c>
      <c r="T222" s="44" t="s">
        <v>482</v>
      </c>
      <c r="U222" s="31">
        <v>2921416</v>
      </c>
      <c r="V222" s="31" t="s">
        <v>75</v>
      </c>
      <c r="W222" s="31">
        <v>2921416</v>
      </c>
      <c r="X222" s="31" t="s">
        <v>75</v>
      </c>
      <c r="Y222" s="31">
        <v>2921416</v>
      </c>
      <c r="Z222" s="31" t="s">
        <v>75</v>
      </c>
      <c r="AA222" s="31" t="s">
        <v>75</v>
      </c>
      <c r="AB222" s="31" t="s">
        <v>75</v>
      </c>
      <c r="AC222" s="31" t="s">
        <v>75</v>
      </c>
      <c r="AD222" s="31" t="s">
        <v>75</v>
      </c>
      <c r="AE222" s="31" t="s">
        <v>75</v>
      </c>
      <c r="AF222" s="34" t="s">
        <v>75</v>
      </c>
      <c r="AG222" s="31" t="s">
        <v>75</v>
      </c>
      <c r="AH222" s="32" t="s">
        <v>75</v>
      </c>
      <c r="AI222" s="8"/>
    </row>
    <row r="223" spans="1:35" ht="23.25" x14ac:dyDescent="0.25">
      <c r="A223" s="42" t="s">
        <v>483</v>
      </c>
      <c r="B223" s="43" t="s">
        <v>73</v>
      </c>
      <c r="C223" s="44" t="s">
        <v>484</v>
      </c>
      <c r="D223" s="31">
        <v>22087000</v>
      </c>
      <c r="E223" s="31" t="s">
        <v>75</v>
      </c>
      <c r="F223" s="31">
        <v>22087000</v>
      </c>
      <c r="G223" s="31" t="s">
        <v>75</v>
      </c>
      <c r="H223" s="31">
        <v>22087000</v>
      </c>
      <c r="I223" s="31" t="s">
        <v>75</v>
      </c>
      <c r="J223" s="31" t="s">
        <v>75</v>
      </c>
      <c r="K223" s="31" t="s">
        <v>75</v>
      </c>
      <c r="L223" s="31" t="s">
        <v>75</v>
      </c>
      <c r="M223" s="31" t="s">
        <v>75</v>
      </c>
      <c r="N223" s="31" t="s">
        <v>75</v>
      </c>
      <c r="O223" s="31" t="s">
        <v>75</v>
      </c>
      <c r="P223" s="31" t="s">
        <v>75</v>
      </c>
      <c r="Q223" s="32" t="s">
        <v>75</v>
      </c>
      <c r="R223" s="45" t="s">
        <v>483</v>
      </c>
      <c r="S223" s="43" t="s">
        <v>73</v>
      </c>
      <c r="T223" s="44" t="s">
        <v>484</v>
      </c>
      <c r="U223" s="31">
        <v>11276313.689999999</v>
      </c>
      <c r="V223" s="31" t="s">
        <v>75</v>
      </c>
      <c r="W223" s="31">
        <v>11276313.689999999</v>
      </c>
      <c r="X223" s="31" t="s">
        <v>75</v>
      </c>
      <c r="Y223" s="31">
        <v>11276313.689999999</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485</v>
      </c>
      <c r="B224" s="43" t="s">
        <v>73</v>
      </c>
      <c r="C224" s="44" t="s">
        <v>486</v>
      </c>
      <c r="D224" s="31">
        <v>575000</v>
      </c>
      <c r="E224" s="31" t="s">
        <v>75</v>
      </c>
      <c r="F224" s="31">
        <v>575000</v>
      </c>
      <c r="G224" s="31" t="s">
        <v>75</v>
      </c>
      <c r="H224" s="31">
        <v>575000</v>
      </c>
      <c r="I224" s="31" t="s">
        <v>75</v>
      </c>
      <c r="J224" s="31" t="s">
        <v>75</v>
      </c>
      <c r="K224" s="31" t="s">
        <v>75</v>
      </c>
      <c r="L224" s="31" t="s">
        <v>75</v>
      </c>
      <c r="M224" s="31" t="s">
        <v>75</v>
      </c>
      <c r="N224" s="31" t="s">
        <v>75</v>
      </c>
      <c r="O224" s="31" t="s">
        <v>75</v>
      </c>
      <c r="P224" s="31" t="s">
        <v>75</v>
      </c>
      <c r="Q224" s="32" t="s">
        <v>75</v>
      </c>
      <c r="R224" s="45" t="s">
        <v>485</v>
      </c>
      <c r="S224" s="43" t="s">
        <v>73</v>
      </c>
      <c r="T224" s="44" t="s">
        <v>486</v>
      </c>
      <c r="U224" s="31">
        <v>215000</v>
      </c>
      <c r="V224" s="31" t="s">
        <v>75</v>
      </c>
      <c r="W224" s="31">
        <v>215000</v>
      </c>
      <c r="X224" s="31" t="s">
        <v>75</v>
      </c>
      <c r="Y224" s="31">
        <v>215000</v>
      </c>
      <c r="Z224" s="31" t="s">
        <v>75</v>
      </c>
      <c r="AA224" s="31" t="s">
        <v>75</v>
      </c>
      <c r="AB224" s="31" t="s">
        <v>75</v>
      </c>
      <c r="AC224" s="31" t="s">
        <v>75</v>
      </c>
      <c r="AD224" s="31" t="s">
        <v>75</v>
      </c>
      <c r="AE224" s="31" t="s">
        <v>75</v>
      </c>
      <c r="AF224" s="34" t="s">
        <v>75</v>
      </c>
      <c r="AG224" s="31" t="s">
        <v>75</v>
      </c>
      <c r="AH224" s="32" t="s">
        <v>75</v>
      </c>
      <c r="AI224" s="8"/>
    </row>
    <row r="225" spans="1:35" ht="102" x14ac:dyDescent="0.25">
      <c r="A225" s="42" t="s">
        <v>487</v>
      </c>
      <c r="B225" s="43" t="s">
        <v>73</v>
      </c>
      <c r="C225" s="44" t="s">
        <v>488</v>
      </c>
      <c r="D225" s="31">
        <v>575000</v>
      </c>
      <c r="E225" s="31" t="s">
        <v>75</v>
      </c>
      <c r="F225" s="31">
        <v>575000</v>
      </c>
      <c r="G225" s="31" t="s">
        <v>75</v>
      </c>
      <c r="H225" s="31">
        <v>575000</v>
      </c>
      <c r="I225" s="31" t="s">
        <v>75</v>
      </c>
      <c r="J225" s="31" t="s">
        <v>75</v>
      </c>
      <c r="K225" s="31" t="s">
        <v>75</v>
      </c>
      <c r="L225" s="31" t="s">
        <v>75</v>
      </c>
      <c r="M225" s="31" t="s">
        <v>75</v>
      </c>
      <c r="N225" s="31" t="s">
        <v>75</v>
      </c>
      <c r="O225" s="31" t="s">
        <v>75</v>
      </c>
      <c r="P225" s="31" t="s">
        <v>75</v>
      </c>
      <c r="Q225" s="32" t="s">
        <v>75</v>
      </c>
      <c r="R225" s="45" t="s">
        <v>487</v>
      </c>
      <c r="S225" s="43" t="s">
        <v>73</v>
      </c>
      <c r="T225" s="44" t="s">
        <v>488</v>
      </c>
      <c r="U225" s="31">
        <v>215000</v>
      </c>
      <c r="V225" s="31" t="s">
        <v>75</v>
      </c>
      <c r="W225" s="31">
        <v>215000</v>
      </c>
      <c r="X225" s="31" t="s">
        <v>75</v>
      </c>
      <c r="Y225" s="31">
        <v>215000</v>
      </c>
      <c r="Z225" s="31" t="s">
        <v>75</v>
      </c>
      <c r="AA225" s="31" t="s">
        <v>75</v>
      </c>
      <c r="AB225" s="31" t="s">
        <v>75</v>
      </c>
      <c r="AC225" s="31" t="s">
        <v>75</v>
      </c>
      <c r="AD225" s="31" t="s">
        <v>75</v>
      </c>
      <c r="AE225" s="31" t="s">
        <v>75</v>
      </c>
      <c r="AF225" s="34" t="s">
        <v>75</v>
      </c>
      <c r="AG225" s="31" t="s">
        <v>75</v>
      </c>
      <c r="AH225" s="32" t="s">
        <v>75</v>
      </c>
      <c r="AI225" s="8"/>
    </row>
    <row r="226" spans="1:35" ht="23.25" x14ac:dyDescent="0.25">
      <c r="A226" s="42" t="s">
        <v>489</v>
      </c>
      <c r="B226" s="43" t="s">
        <v>73</v>
      </c>
      <c r="C226" s="44" t="s">
        <v>490</v>
      </c>
      <c r="D226" s="31">
        <v>545000</v>
      </c>
      <c r="E226" s="31" t="s">
        <v>75</v>
      </c>
      <c r="F226" s="31">
        <v>545000</v>
      </c>
      <c r="G226" s="31" t="s">
        <v>75</v>
      </c>
      <c r="H226" s="31">
        <v>545000</v>
      </c>
      <c r="I226" s="31" t="s">
        <v>75</v>
      </c>
      <c r="J226" s="31" t="s">
        <v>75</v>
      </c>
      <c r="K226" s="31" t="s">
        <v>75</v>
      </c>
      <c r="L226" s="31" t="s">
        <v>75</v>
      </c>
      <c r="M226" s="31" t="s">
        <v>75</v>
      </c>
      <c r="N226" s="31" t="s">
        <v>75</v>
      </c>
      <c r="O226" s="31" t="s">
        <v>75</v>
      </c>
      <c r="P226" s="31" t="s">
        <v>75</v>
      </c>
      <c r="Q226" s="32" t="s">
        <v>75</v>
      </c>
      <c r="R226" s="45" t="s">
        <v>489</v>
      </c>
      <c r="S226" s="43" t="s">
        <v>73</v>
      </c>
      <c r="T226" s="44" t="s">
        <v>490</v>
      </c>
      <c r="U226" s="31" t="s">
        <v>75</v>
      </c>
      <c r="V226" s="31" t="s">
        <v>75</v>
      </c>
      <c r="W226" s="31" t="s">
        <v>75</v>
      </c>
      <c r="X226" s="31" t="s">
        <v>75</v>
      </c>
      <c r="Y226" s="31" t="s">
        <v>75</v>
      </c>
      <c r="Z226" s="31" t="s">
        <v>75</v>
      </c>
      <c r="AA226" s="31" t="s">
        <v>75</v>
      </c>
      <c r="AB226" s="31" t="s">
        <v>75</v>
      </c>
      <c r="AC226" s="31" t="s">
        <v>75</v>
      </c>
      <c r="AD226" s="31" t="s">
        <v>75</v>
      </c>
      <c r="AE226" s="31" t="s">
        <v>75</v>
      </c>
      <c r="AF226" s="34" t="s">
        <v>75</v>
      </c>
      <c r="AG226" s="31" t="s">
        <v>75</v>
      </c>
      <c r="AH226" s="32" t="s">
        <v>75</v>
      </c>
      <c r="AI226" s="8"/>
    </row>
    <row r="227" spans="1:35" ht="23.25" x14ac:dyDescent="0.25">
      <c r="A227" s="42" t="s">
        <v>491</v>
      </c>
      <c r="B227" s="43" t="s">
        <v>73</v>
      </c>
      <c r="C227" s="44" t="s">
        <v>492</v>
      </c>
      <c r="D227" s="31">
        <v>545000</v>
      </c>
      <c r="E227" s="31" t="s">
        <v>75</v>
      </c>
      <c r="F227" s="31">
        <v>545000</v>
      </c>
      <c r="G227" s="31" t="s">
        <v>75</v>
      </c>
      <c r="H227" s="31">
        <v>545000</v>
      </c>
      <c r="I227" s="31" t="s">
        <v>75</v>
      </c>
      <c r="J227" s="31" t="s">
        <v>75</v>
      </c>
      <c r="K227" s="31" t="s">
        <v>75</v>
      </c>
      <c r="L227" s="31" t="s">
        <v>75</v>
      </c>
      <c r="M227" s="31" t="s">
        <v>75</v>
      </c>
      <c r="N227" s="31" t="s">
        <v>75</v>
      </c>
      <c r="O227" s="31" t="s">
        <v>75</v>
      </c>
      <c r="P227" s="31" t="s">
        <v>75</v>
      </c>
      <c r="Q227" s="32" t="s">
        <v>75</v>
      </c>
      <c r="R227" s="45" t="s">
        <v>491</v>
      </c>
      <c r="S227" s="43" t="s">
        <v>73</v>
      </c>
      <c r="T227" s="44" t="s">
        <v>492</v>
      </c>
      <c r="U227" s="31" t="s">
        <v>75</v>
      </c>
      <c r="V227" s="31" t="s">
        <v>75</v>
      </c>
      <c r="W227" s="31" t="s">
        <v>75</v>
      </c>
      <c r="X227" s="31" t="s">
        <v>75</v>
      </c>
      <c r="Y227" s="31" t="s">
        <v>75</v>
      </c>
      <c r="Z227" s="31" t="s">
        <v>75</v>
      </c>
      <c r="AA227" s="31" t="s">
        <v>75</v>
      </c>
      <c r="AB227" s="31" t="s">
        <v>75</v>
      </c>
      <c r="AC227" s="31" t="s">
        <v>75</v>
      </c>
      <c r="AD227" s="31" t="s">
        <v>75</v>
      </c>
      <c r="AE227" s="31" t="s">
        <v>75</v>
      </c>
      <c r="AF227" s="34" t="s">
        <v>75</v>
      </c>
      <c r="AG227" s="31" t="s">
        <v>75</v>
      </c>
      <c r="AH227" s="32" t="s">
        <v>75</v>
      </c>
      <c r="AI227" s="8"/>
    </row>
    <row r="228" spans="1:35" x14ac:dyDescent="0.25">
      <c r="A228" s="42" t="s">
        <v>493</v>
      </c>
      <c r="B228" s="43" t="s">
        <v>73</v>
      </c>
      <c r="C228" s="44" t="s">
        <v>494</v>
      </c>
      <c r="D228" s="31">
        <v>4505000</v>
      </c>
      <c r="E228" s="31" t="s">
        <v>75</v>
      </c>
      <c r="F228" s="31">
        <v>4505000</v>
      </c>
      <c r="G228" s="31" t="s">
        <v>75</v>
      </c>
      <c r="H228" s="31">
        <v>4505000</v>
      </c>
      <c r="I228" s="31" t="s">
        <v>75</v>
      </c>
      <c r="J228" s="31" t="s">
        <v>75</v>
      </c>
      <c r="K228" s="31" t="s">
        <v>75</v>
      </c>
      <c r="L228" s="31" t="s">
        <v>75</v>
      </c>
      <c r="M228" s="31" t="s">
        <v>75</v>
      </c>
      <c r="N228" s="31" t="s">
        <v>75</v>
      </c>
      <c r="O228" s="31" t="s">
        <v>75</v>
      </c>
      <c r="P228" s="31" t="s">
        <v>75</v>
      </c>
      <c r="Q228" s="32" t="s">
        <v>75</v>
      </c>
      <c r="R228" s="45" t="s">
        <v>493</v>
      </c>
      <c r="S228" s="43" t="s">
        <v>73</v>
      </c>
      <c r="T228" s="44" t="s">
        <v>494</v>
      </c>
      <c r="U228" s="31">
        <v>2529411.21</v>
      </c>
      <c r="V228" s="31" t="s">
        <v>75</v>
      </c>
      <c r="W228" s="31">
        <v>2529411.21</v>
      </c>
      <c r="X228" s="31" t="s">
        <v>75</v>
      </c>
      <c r="Y228" s="31">
        <v>2529411.21</v>
      </c>
      <c r="Z228" s="31" t="s">
        <v>75</v>
      </c>
      <c r="AA228" s="31" t="s">
        <v>75</v>
      </c>
      <c r="AB228" s="31" t="s">
        <v>75</v>
      </c>
      <c r="AC228" s="31" t="s">
        <v>75</v>
      </c>
      <c r="AD228" s="31" t="s">
        <v>75</v>
      </c>
      <c r="AE228" s="31" t="s">
        <v>75</v>
      </c>
      <c r="AF228" s="34" t="s">
        <v>75</v>
      </c>
      <c r="AG228" s="31" t="s">
        <v>75</v>
      </c>
      <c r="AH228" s="32" t="s">
        <v>75</v>
      </c>
      <c r="AI228" s="8"/>
    </row>
    <row r="229" spans="1:35" ht="23.25" x14ac:dyDescent="0.25">
      <c r="A229" s="42" t="s">
        <v>495</v>
      </c>
      <c r="B229" s="43" t="s">
        <v>73</v>
      </c>
      <c r="C229" s="44" t="s">
        <v>496</v>
      </c>
      <c r="D229" s="31">
        <v>4505000</v>
      </c>
      <c r="E229" s="31" t="s">
        <v>75</v>
      </c>
      <c r="F229" s="31">
        <v>4505000</v>
      </c>
      <c r="G229" s="31" t="s">
        <v>75</v>
      </c>
      <c r="H229" s="31">
        <v>4505000</v>
      </c>
      <c r="I229" s="31" t="s">
        <v>75</v>
      </c>
      <c r="J229" s="31" t="s">
        <v>75</v>
      </c>
      <c r="K229" s="31" t="s">
        <v>75</v>
      </c>
      <c r="L229" s="31" t="s">
        <v>75</v>
      </c>
      <c r="M229" s="31" t="s">
        <v>75</v>
      </c>
      <c r="N229" s="31" t="s">
        <v>75</v>
      </c>
      <c r="O229" s="31" t="s">
        <v>75</v>
      </c>
      <c r="P229" s="31" t="s">
        <v>75</v>
      </c>
      <c r="Q229" s="32" t="s">
        <v>75</v>
      </c>
      <c r="R229" s="45" t="s">
        <v>495</v>
      </c>
      <c r="S229" s="43" t="s">
        <v>73</v>
      </c>
      <c r="T229" s="44" t="s">
        <v>496</v>
      </c>
      <c r="U229" s="31">
        <v>2529411.21</v>
      </c>
      <c r="V229" s="31" t="s">
        <v>75</v>
      </c>
      <c r="W229" s="31">
        <v>2529411.21</v>
      </c>
      <c r="X229" s="31" t="s">
        <v>75</v>
      </c>
      <c r="Y229" s="31">
        <v>2529411.21</v>
      </c>
      <c r="Z229" s="31" t="s">
        <v>75</v>
      </c>
      <c r="AA229" s="31" t="s">
        <v>75</v>
      </c>
      <c r="AB229" s="31" t="s">
        <v>75</v>
      </c>
      <c r="AC229" s="31" t="s">
        <v>75</v>
      </c>
      <c r="AD229" s="31" t="s">
        <v>75</v>
      </c>
      <c r="AE229" s="31" t="s">
        <v>75</v>
      </c>
      <c r="AF229" s="34" t="s">
        <v>75</v>
      </c>
      <c r="AG229" s="31" t="s">
        <v>75</v>
      </c>
      <c r="AH229" s="32" t="s">
        <v>75</v>
      </c>
      <c r="AI229" s="8"/>
    </row>
    <row r="230" spans="1:35" ht="34.5" x14ac:dyDescent="0.25">
      <c r="A230" s="42" t="s">
        <v>497</v>
      </c>
      <c r="B230" s="43" t="s">
        <v>73</v>
      </c>
      <c r="C230" s="44" t="s">
        <v>498</v>
      </c>
      <c r="D230" s="31">
        <v>4505000</v>
      </c>
      <c r="E230" s="31" t="s">
        <v>75</v>
      </c>
      <c r="F230" s="31">
        <v>4505000</v>
      </c>
      <c r="G230" s="31" t="s">
        <v>75</v>
      </c>
      <c r="H230" s="31">
        <v>4505000</v>
      </c>
      <c r="I230" s="31" t="s">
        <v>75</v>
      </c>
      <c r="J230" s="31" t="s">
        <v>75</v>
      </c>
      <c r="K230" s="31" t="s">
        <v>75</v>
      </c>
      <c r="L230" s="31" t="s">
        <v>75</v>
      </c>
      <c r="M230" s="31" t="s">
        <v>75</v>
      </c>
      <c r="N230" s="31" t="s">
        <v>75</v>
      </c>
      <c r="O230" s="31" t="s">
        <v>75</v>
      </c>
      <c r="P230" s="31" t="s">
        <v>75</v>
      </c>
      <c r="Q230" s="32" t="s">
        <v>75</v>
      </c>
      <c r="R230" s="45" t="s">
        <v>497</v>
      </c>
      <c r="S230" s="43" t="s">
        <v>73</v>
      </c>
      <c r="T230" s="44" t="s">
        <v>498</v>
      </c>
      <c r="U230" s="31">
        <v>2529411.21</v>
      </c>
      <c r="V230" s="31" t="s">
        <v>75</v>
      </c>
      <c r="W230" s="31">
        <v>2529411.21</v>
      </c>
      <c r="X230" s="31" t="s">
        <v>75</v>
      </c>
      <c r="Y230" s="31">
        <v>2529411.21</v>
      </c>
      <c r="Z230" s="31" t="s">
        <v>75</v>
      </c>
      <c r="AA230" s="31" t="s">
        <v>75</v>
      </c>
      <c r="AB230" s="31" t="s">
        <v>75</v>
      </c>
      <c r="AC230" s="31" t="s">
        <v>75</v>
      </c>
      <c r="AD230" s="31" t="s">
        <v>75</v>
      </c>
      <c r="AE230" s="31" t="s">
        <v>75</v>
      </c>
      <c r="AF230" s="34" t="s">
        <v>75</v>
      </c>
      <c r="AG230" s="31" t="s">
        <v>75</v>
      </c>
      <c r="AH230" s="32" t="s">
        <v>75</v>
      </c>
      <c r="AI230" s="8"/>
    </row>
    <row r="231" spans="1:35" ht="23.25" x14ac:dyDescent="0.25">
      <c r="A231" s="42" t="s">
        <v>499</v>
      </c>
      <c r="B231" s="43" t="s">
        <v>73</v>
      </c>
      <c r="C231" s="44" t="s">
        <v>500</v>
      </c>
      <c r="D231" s="31">
        <v>1283660375.0599999</v>
      </c>
      <c r="E231" s="31" t="s">
        <v>75</v>
      </c>
      <c r="F231" s="31">
        <v>1138642875.0599999</v>
      </c>
      <c r="G231" s="31" t="s">
        <v>75</v>
      </c>
      <c r="H231" s="31">
        <v>219813300</v>
      </c>
      <c r="I231" s="31" t="s">
        <v>75</v>
      </c>
      <c r="J231" s="31" t="s">
        <v>75</v>
      </c>
      <c r="K231" s="31">
        <v>105681934.65000001</v>
      </c>
      <c r="L231" s="31" t="s">
        <v>75</v>
      </c>
      <c r="M231" s="31" t="s">
        <v>75</v>
      </c>
      <c r="N231" s="31">
        <v>619455940.71000004</v>
      </c>
      <c r="O231" s="31">
        <v>189383661.00999999</v>
      </c>
      <c r="P231" s="31">
        <v>4308038.6900000004</v>
      </c>
      <c r="Q231" s="32">
        <v>145017500</v>
      </c>
      <c r="R231" s="45" t="s">
        <v>499</v>
      </c>
      <c r="S231" s="43" t="s">
        <v>73</v>
      </c>
      <c r="T231" s="44" t="s">
        <v>500</v>
      </c>
      <c r="U231" s="31">
        <v>712615777.74000001</v>
      </c>
      <c r="V231" s="31" t="s">
        <v>75</v>
      </c>
      <c r="W231" s="31">
        <v>621852210.67999995</v>
      </c>
      <c r="X231" s="31" t="s">
        <v>75</v>
      </c>
      <c r="Y231" s="31">
        <v>189600954.66999999</v>
      </c>
      <c r="Z231" s="31" t="s">
        <v>75</v>
      </c>
      <c r="AA231" s="31" t="s">
        <v>75</v>
      </c>
      <c r="AB231" s="31">
        <v>76743664.469999999</v>
      </c>
      <c r="AC231" s="31" t="s">
        <v>75</v>
      </c>
      <c r="AD231" s="31" t="s">
        <v>75</v>
      </c>
      <c r="AE231" s="31">
        <v>263427370.36000001</v>
      </c>
      <c r="AF231" s="34">
        <v>89742949.010000005</v>
      </c>
      <c r="AG231" s="31">
        <v>2337272.17</v>
      </c>
      <c r="AH231" s="32">
        <v>90763567.060000002</v>
      </c>
      <c r="AI231" s="8"/>
    </row>
    <row r="232" spans="1:35" x14ac:dyDescent="0.25">
      <c r="A232" s="42" t="s">
        <v>501</v>
      </c>
      <c r="B232" s="43" t="s">
        <v>73</v>
      </c>
      <c r="C232" s="44" t="s">
        <v>502</v>
      </c>
      <c r="D232" s="31">
        <v>868921777.76999998</v>
      </c>
      <c r="E232" s="31" t="s">
        <v>75</v>
      </c>
      <c r="F232" s="31">
        <v>868921777.76999998</v>
      </c>
      <c r="G232" s="31" t="s">
        <v>75</v>
      </c>
      <c r="H232" s="31">
        <v>4100000</v>
      </c>
      <c r="I232" s="31" t="s">
        <v>75</v>
      </c>
      <c r="J232" s="31" t="s">
        <v>75</v>
      </c>
      <c r="K232" s="31">
        <v>88829496.25</v>
      </c>
      <c r="L232" s="31" t="s">
        <v>75</v>
      </c>
      <c r="M232" s="31" t="s">
        <v>75</v>
      </c>
      <c r="N232" s="31">
        <v>585300233.51999998</v>
      </c>
      <c r="O232" s="31">
        <v>187818048</v>
      </c>
      <c r="P232" s="31">
        <v>2874000</v>
      </c>
      <c r="Q232" s="32" t="s">
        <v>75</v>
      </c>
      <c r="R232" s="45" t="s">
        <v>501</v>
      </c>
      <c r="S232" s="43" t="s">
        <v>73</v>
      </c>
      <c r="T232" s="44" t="s">
        <v>502</v>
      </c>
      <c r="U232" s="31">
        <v>394173469.72000003</v>
      </c>
      <c r="V232" s="31" t="s">
        <v>75</v>
      </c>
      <c r="W232" s="31">
        <v>394173469.72000003</v>
      </c>
      <c r="X232" s="31" t="s">
        <v>75</v>
      </c>
      <c r="Y232" s="31">
        <v>3515256.81</v>
      </c>
      <c r="Z232" s="31" t="s">
        <v>75</v>
      </c>
      <c r="AA232" s="31" t="s">
        <v>75</v>
      </c>
      <c r="AB232" s="31">
        <v>59633317.75</v>
      </c>
      <c r="AC232" s="31" t="s">
        <v>75</v>
      </c>
      <c r="AD232" s="31" t="s">
        <v>75</v>
      </c>
      <c r="AE232" s="31">
        <v>241018930.11000001</v>
      </c>
      <c r="AF232" s="34">
        <v>88861349.650000006</v>
      </c>
      <c r="AG232" s="31">
        <v>1144615.3999999999</v>
      </c>
      <c r="AH232" s="32" t="s">
        <v>75</v>
      </c>
      <c r="AI232" s="8"/>
    </row>
    <row r="233" spans="1:35" ht="45.75" x14ac:dyDescent="0.25">
      <c r="A233" s="42" t="s">
        <v>503</v>
      </c>
      <c r="B233" s="43" t="s">
        <v>73</v>
      </c>
      <c r="C233" s="44" t="s">
        <v>504</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503</v>
      </c>
      <c r="S233" s="43" t="s">
        <v>73</v>
      </c>
      <c r="T233" s="44" t="s">
        <v>504</v>
      </c>
      <c r="U233" s="31">
        <v>77850</v>
      </c>
      <c r="V233" s="31" t="s">
        <v>75</v>
      </c>
      <c r="W233" s="31">
        <v>77850</v>
      </c>
      <c r="X233" s="31" t="s">
        <v>75</v>
      </c>
      <c r="Y233" s="31">
        <v>77850</v>
      </c>
      <c r="Z233" s="31" t="s">
        <v>75</v>
      </c>
      <c r="AA233" s="31" t="s">
        <v>75</v>
      </c>
      <c r="AB233" s="31" t="s">
        <v>75</v>
      </c>
      <c r="AC233" s="31" t="s">
        <v>75</v>
      </c>
      <c r="AD233" s="31" t="s">
        <v>75</v>
      </c>
      <c r="AE233" s="31" t="s">
        <v>75</v>
      </c>
      <c r="AF233" s="34" t="s">
        <v>75</v>
      </c>
      <c r="AG233" s="31" t="s">
        <v>75</v>
      </c>
      <c r="AH233" s="32" t="s">
        <v>75</v>
      </c>
      <c r="AI233" s="8"/>
    </row>
    <row r="234" spans="1:35" ht="23.25" x14ac:dyDescent="0.25">
      <c r="A234" s="42" t="s">
        <v>505</v>
      </c>
      <c r="B234" s="43" t="s">
        <v>73</v>
      </c>
      <c r="C234" s="44" t="s">
        <v>506</v>
      </c>
      <c r="D234" s="31" t="s">
        <v>75</v>
      </c>
      <c r="E234" s="31" t="s">
        <v>75</v>
      </c>
      <c r="F234" s="31" t="s">
        <v>75</v>
      </c>
      <c r="G234" s="31" t="s">
        <v>75</v>
      </c>
      <c r="H234" s="31" t="s">
        <v>75</v>
      </c>
      <c r="I234" s="31" t="s">
        <v>75</v>
      </c>
      <c r="J234" s="31" t="s">
        <v>75</v>
      </c>
      <c r="K234" s="31" t="s">
        <v>75</v>
      </c>
      <c r="L234" s="31" t="s">
        <v>75</v>
      </c>
      <c r="M234" s="31" t="s">
        <v>75</v>
      </c>
      <c r="N234" s="31" t="s">
        <v>75</v>
      </c>
      <c r="O234" s="31" t="s">
        <v>75</v>
      </c>
      <c r="P234" s="31" t="s">
        <v>75</v>
      </c>
      <c r="Q234" s="32" t="s">
        <v>75</v>
      </c>
      <c r="R234" s="45" t="s">
        <v>505</v>
      </c>
      <c r="S234" s="43" t="s">
        <v>73</v>
      </c>
      <c r="T234" s="44" t="s">
        <v>506</v>
      </c>
      <c r="U234" s="31">
        <v>-395</v>
      </c>
      <c r="V234" s="31" t="s">
        <v>75</v>
      </c>
      <c r="W234" s="31">
        <v>-395</v>
      </c>
      <c r="X234" s="31" t="s">
        <v>75</v>
      </c>
      <c r="Y234" s="31">
        <v>-395</v>
      </c>
      <c r="Z234" s="31" t="s">
        <v>75</v>
      </c>
      <c r="AA234" s="31" t="s">
        <v>75</v>
      </c>
      <c r="AB234" s="31" t="s">
        <v>75</v>
      </c>
      <c r="AC234" s="31" t="s">
        <v>75</v>
      </c>
      <c r="AD234" s="31" t="s">
        <v>75</v>
      </c>
      <c r="AE234" s="31" t="s">
        <v>75</v>
      </c>
      <c r="AF234" s="34" t="s">
        <v>75</v>
      </c>
      <c r="AG234" s="31" t="s">
        <v>75</v>
      </c>
      <c r="AH234" s="32" t="s">
        <v>75</v>
      </c>
      <c r="AI234" s="8"/>
    </row>
    <row r="235" spans="1:35" x14ac:dyDescent="0.25">
      <c r="A235" s="42" t="s">
        <v>507</v>
      </c>
      <c r="B235" s="43" t="s">
        <v>73</v>
      </c>
      <c r="C235" s="44" t="s">
        <v>508</v>
      </c>
      <c r="D235" s="31">
        <v>109000</v>
      </c>
      <c r="E235" s="31" t="s">
        <v>75</v>
      </c>
      <c r="F235" s="31">
        <v>109000</v>
      </c>
      <c r="G235" s="31" t="s">
        <v>75</v>
      </c>
      <c r="H235" s="31" t="s">
        <v>75</v>
      </c>
      <c r="I235" s="31" t="s">
        <v>75</v>
      </c>
      <c r="J235" s="31" t="s">
        <v>75</v>
      </c>
      <c r="K235" s="31" t="s">
        <v>75</v>
      </c>
      <c r="L235" s="31" t="s">
        <v>75</v>
      </c>
      <c r="M235" s="31" t="s">
        <v>75</v>
      </c>
      <c r="N235" s="31">
        <v>109000</v>
      </c>
      <c r="O235" s="31" t="s">
        <v>75</v>
      </c>
      <c r="P235" s="31" t="s">
        <v>75</v>
      </c>
      <c r="Q235" s="32" t="s">
        <v>75</v>
      </c>
      <c r="R235" s="45" t="s">
        <v>507</v>
      </c>
      <c r="S235" s="43" t="s">
        <v>73</v>
      </c>
      <c r="T235" s="44" t="s">
        <v>508</v>
      </c>
      <c r="U235" s="31">
        <v>44400</v>
      </c>
      <c r="V235" s="31" t="s">
        <v>75</v>
      </c>
      <c r="W235" s="31">
        <v>44400</v>
      </c>
      <c r="X235" s="31" t="s">
        <v>75</v>
      </c>
      <c r="Y235" s="31" t="s">
        <v>75</v>
      </c>
      <c r="Z235" s="31" t="s">
        <v>75</v>
      </c>
      <c r="AA235" s="31" t="s">
        <v>75</v>
      </c>
      <c r="AB235" s="31" t="s">
        <v>75</v>
      </c>
      <c r="AC235" s="31" t="s">
        <v>75</v>
      </c>
      <c r="AD235" s="31" t="s">
        <v>75</v>
      </c>
      <c r="AE235" s="31">
        <v>44400</v>
      </c>
      <c r="AF235" s="34" t="s">
        <v>75</v>
      </c>
      <c r="AG235" s="31" t="s">
        <v>75</v>
      </c>
      <c r="AH235" s="32" t="s">
        <v>75</v>
      </c>
      <c r="AI235" s="8"/>
    </row>
    <row r="236" spans="1:35" ht="34.5" x14ac:dyDescent="0.25">
      <c r="A236" s="42" t="s">
        <v>509</v>
      </c>
      <c r="B236" s="43" t="s">
        <v>73</v>
      </c>
      <c r="C236" s="44" t="s">
        <v>510</v>
      </c>
      <c r="D236" s="31">
        <v>109000</v>
      </c>
      <c r="E236" s="31" t="s">
        <v>75</v>
      </c>
      <c r="F236" s="31">
        <v>109000</v>
      </c>
      <c r="G236" s="31" t="s">
        <v>75</v>
      </c>
      <c r="H236" s="31" t="s">
        <v>75</v>
      </c>
      <c r="I236" s="31" t="s">
        <v>75</v>
      </c>
      <c r="J236" s="31" t="s">
        <v>75</v>
      </c>
      <c r="K236" s="31" t="s">
        <v>75</v>
      </c>
      <c r="L236" s="31" t="s">
        <v>75</v>
      </c>
      <c r="M236" s="31" t="s">
        <v>75</v>
      </c>
      <c r="N236" s="31">
        <v>109000</v>
      </c>
      <c r="O236" s="31" t="s">
        <v>75</v>
      </c>
      <c r="P236" s="31" t="s">
        <v>75</v>
      </c>
      <c r="Q236" s="32" t="s">
        <v>75</v>
      </c>
      <c r="R236" s="45" t="s">
        <v>509</v>
      </c>
      <c r="S236" s="43" t="s">
        <v>73</v>
      </c>
      <c r="T236" s="44" t="s">
        <v>510</v>
      </c>
      <c r="U236" s="31">
        <v>44400</v>
      </c>
      <c r="V236" s="31" t="s">
        <v>75</v>
      </c>
      <c r="W236" s="31">
        <v>44400</v>
      </c>
      <c r="X236" s="31" t="s">
        <v>75</v>
      </c>
      <c r="Y236" s="31" t="s">
        <v>75</v>
      </c>
      <c r="Z236" s="31" t="s">
        <v>75</v>
      </c>
      <c r="AA236" s="31" t="s">
        <v>75</v>
      </c>
      <c r="AB236" s="31" t="s">
        <v>75</v>
      </c>
      <c r="AC236" s="31" t="s">
        <v>75</v>
      </c>
      <c r="AD236" s="31" t="s">
        <v>75</v>
      </c>
      <c r="AE236" s="31">
        <v>44400</v>
      </c>
      <c r="AF236" s="34" t="s">
        <v>75</v>
      </c>
      <c r="AG236" s="31" t="s">
        <v>75</v>
      </c>
      <c r="AH236" s="32" t="s">
        <v>75</v>
      </c>
      <c r="AI236" s="8"/>
    </row>
    <row r="237" spans="1:35" ht="23.25" x14ac:dyDescent="0.25">
      <c r="A237" s="42" t="s">
        <v>511</v>
      </c>
      <c r="B237" s="43" t="s">
        <v>73</v>
      </c>
      <c r="C237" s="44" t="s">
        <v>512</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511</v>
      </c>
      <c r="S237" s="43" t="s">
        <v>73</v>
      </c>
      <c r="T237" s="44" t="s">
        <v>512</v>
      </c>
      <c r="U237" s="31">
        <v>5950</v>
      </c>
      <c r="V237" s="31" t="s">
        <v>75</v>
      </c>
      <c r="W237" s="31">
        <v>5950</v>
      </c>
      <c r="X237" s="31" t="s">
        <v>75</v>
      </c>
      <c r="Y237" s="31">
        <v>5950</v>
      </c>
      <c r="Z237" s="31" t="s">
        <v>75</v>
      </c>
      <c r="AA237" s="31" t="s">
        <v>75</v>
      </c>
      <c r="AB237" s="31" t="s">
        <v>75</v>
      </c>
      <c r="AC237" s="31" t="s">
        <v>75</v>
      </c>
      <c r="AD237" s="31" t="s">
        <v>75</v>
      </c>
      <c r="AE237" s="31" t="s">
        <v>75</v>
      </c>
      <c r="AF237" s="34" t="s">
        <v>75</v>
      </c>
      <c r="AG237" s="31" t="s">
        <v>75</v>
      </c>
      <c r="AH237" s="32" t="s">
        <v>75</v>
      </c>
      <c r="AI237" s="8"/>
    </row>
    <row r="238" spans="1:35" ht="23.25" x14ac:dyDescent="0.25">
      <c r="A238" s="42" t="s">
        <v>513</v>
      </c>
      <c r="B238" s="43" t="s">
        <v>73</v>
      </c>
      <c r="C238" s="44" t="s">
        <v>514</v>
      </c>
      <c r="D238" s="31">
        <v>80000</v>
      </c>
      <c r="E238" s="31" t="s">
        <v>75</v>
      </c>
      <c r="F238" s="31">
        <v>80000</v>
      </c>
      <c r="G238" s="31" t="s">
        <v>75</v>
      </c>
      <c r="H238" s="31">
        <v>80000</v>
      </c>
      <c r="I238" s="31" t="s">
        <v>75</v>
      </c>
      <c r="J238" s="31" t="s">
        <v>75</v>
      </c>
      <c r="K238" s="31" t="s">
        <v>75</v>
      </c>
      <c r="L238" s="31" t="s">
        <v>75</v>
      </c>
      <c r="M238" s="31" t="s">
        <v>75</v>
      </c>
      <c r="N238" s="31" t="s">
        <v>75</v>
      </c>
      <c r="O238" s="31" t="s">
        <v>75</v>
      </c>
      <c r="P238" s="31" t="s">
        <v>75</v>
      </c>
      <c r="Q238" s="32" t="s">
        <v>75</v>
      </c>
      <c r="R238" s="45" t="s">
        <v>513</v>
      </c>
      <c r="S238" s="43" t="s">
        <v>73</v>
      </c>
      <c r="T238" s="44" t="s">
        <v>514</v>
      </c>
      <c r="U238" s="31">
        <v>51250</v>
      </c>
      <c r="V238" s="31" t="s">
        <v>75</v>
      </c>
      <c r="W238" s="31">
        <v>51250</v>
      </c>
      <c r="X238" s="31" t="s">
        <v>75</v>
      </c>
      <c r="Y238" s="31">
        <v>51250</v>
      </c>
      <c r="Z238" s="31" t="s">
        <v>75</v>
      </c>
      <c r="AA238" s="31" t="s">
        <v>75</v>
      </c>
      <c r="AB238" s="31" t="s">
        <v>75</v>
      </c>
      <c r="AC238" s="31" t="s">
        <v>75</v>
      </c>
      <c r="AD238" s="31" t="s">
        <v>75</v>
      </c>
      <c r="AE238" s="31" t="s">
        <v>75</v>
      </c>
      <c r="AF238" s="34" t="s">
        <v>75</v>
      </c>
      <c r="AG238" s="31" t="s">
        <v>75</v>
      </c>
      <c r="AH238" s="32" t="s">
        <v>75</v>
      </c>
      <c r="AI238" s="8"/>
    </row>
    <row r="239" spans="1:35" ht="68.25" x14ac:dyDescent="0.25">
      <c r="A239" s="42" t="s">
        <v>515</v>
      </c>
      <c r="B239" s="43" t="s">
        <v>73</v>
      </c>
      <c r="C239" s="44" t="s">
        <v>516</v>
      </c>
      <c r="D239" s="31">
        <v>80000</v>
      </c>
      <c r="E239" s="31" t="s">
        <v>75</v>
      </c>
      <c r="F239" s="31">
        <v>80000</v>
      </c>
      <c r="G239" s="31" t="s">
        <v>75</v>
      </c>
      <c r="H239" s="31">
        <v>80000</v>
      </c>
      <c r="I239" s="31" t="s">
        <v>75</v>
      </c>
      <c r="J239" s="31" t="s">
        <v>75</v>
      </c>
      <c r="K239" s="31" t="s">
        <v>75</v>
      </c>
      <c r="L239" s="31" t="s">
        <v>75</v>
      </c>
      <c r="M239" s="31" t="s">
        <v>75</v>
      </c>
      <c r="N239" s="31" t="s">
        <v>75</v>
      </c>
      <c r="O239" s="31" t="s">
        <v>75</v>
      </c>
      <c r="P239" s="31" t="s">
        <v>75</v>
      </c>
      <c r="Q239" s="32" t="s">
        <v>75</v>
      </c>
      <c r="R239" s="45" t="s">
        <v>515</v>
      </c>
      <c r="S239" s="43" t="s">
        <v>73</v>
      </c>
      <c r="T239" s="44" t="s">
        <v>516</v>
      </c>
      <c r="U239" s="31">
        <v>51250</v>
      </c>
      <c r="V239" s="31" t="s">
        <v>75</v>
      </c>
      <c r="W239" s="31">
        <v>51250</v>
      </c>
      <c r="X239" s="31" t="s">
        <v>75</v>
      </c>
      <c r="Y239" s="31">
        <v>51250</v>
      </c>
      <c r="Z239" s="31" t="s">
        <v>75</v>
      </c>
      <c r="AA239" s="31" t="s">
        <v>75</v>
      </c>
      <c r="AB239" s="31" t="s">
        <v>75</v>
      </c>
      <c r="AC239" s="31" t="s">
        <v>75</v>
      </c>
      <c r="AD239" s="31" t="s">
        <v>75</v>
      </c>
      <c r="AE239" s="31" t="s">
        <v>75</v>
      </c>
      <c r="AF239" s="34" t="s">
        <v>75</v>
      </c>
      <c r="AG239" s="31" t="s">
        <v>75</v>
      </c>
      <c r="AH239" s="32" t="s">
        <v>75</v>
      </c>
      <c r="AI239" s="8"/>
    </row>
    <row r="240" spans="1:35" ht="34.5" x14ac:dyDescent="0.25">
      <c r="A240" s="42" t="s">
        <v>517</v>
      </c>
      <c r="B240" s="43" t="s">
        <v>73</v>
      </c>
      <c r="C240" s="44" t="s">
        <v>518</v>
      </c>
      <c r="D240" s="31">
        <v>57248</v>
      </c>
      <c r="E240" s="31" t="s">
        <v>75</v>
      </c>
      <c r="F240" s="31">
        <v>57248</v>
      </c>
      <c r="G240" s="31" t="s">
        <v>75</v>
      </c>
      <c r="H240" s="31">
        <v>50000</v>
      </c>
      <c r="I240" s="31" t="s">
        <v>75</v>
      </c>
      <c r="J240" s="31" t="s">
        <v>75</v>
      </c>
      <c r="K240" s="31" t="s">
        <v>75</v>
      </c>
      <c r="L240" s="31" t="s">
        <v>75</v>
      </c>
      <c r="M240" s="31" t="s">
        <v>75</v>
      </c>
      <c r="N240" s="31" t="s">
        <v>75</v>
      </c>
      <c r="O240" s="31">
        <v>7248</v>
      </c>
      <c r="P240" s="31" t="s">
        <v>75</v>
      </c>
      <c r="Q240" s="32" t="s">
        <v>75</v>
      </c>
      <c r="R240" s="45" t="s">
        <v>517</v>
      </c>
      <c r="S240" s="43" t="s">
        <v>73</v>
      </c>
      <c r="T240" s="44" t="s">
        <v>518</v>
      </c>
      <c r="U240" s="31">
        <v>74933</v>
      </c>
      <c r="V240" s="31" t="s">
        <v>75</v>
      </c>
      <c r="W240" s="31">
        <v>74933</v>
      </c>
      <c r="X240" s="31" t="s">
        <v>75</v>
      </c>
      <c r="Y240" s="31">
        <v>67685</v>
      </c>
      <c r="Z240" s="31" t="s">
        <v>75</v>
      </c>
      <c r="AA240" s="31" t="s">
        <v>75</v>
      </c>
      <c r="AB240" s="31" t="s">
        <v>75</v>
      </c>
      <c r="AC240" s="31" t="s">
        <v>75</v>
      </c>
      <c r="AD240" s="31" t="s">
        <v>75</v>
      </c>
      <c r="AE240" s="31" t="s">
        <v>75</v>
      </c>
      <c r="AF240" s="34">
        <v>7248</v>
      </c>
      <c r="AG240" s="31" t="s">
        <v>75</v>
      </c>
      <c r="AH240" s="32" t="s">
        <v>75</v>
      </c>
      <c r="AI240" s="8"/>
    </row>
    <row r="241" spans="1:35" ht="57" x14ac:dyDescent="0.25">
      <c r="A241" s="42" t="s">
        <v>519</v>
      </c>
      <c r="B241" s="43" t="s">
        <v>73</v>
      </c>
      <c r="C241" s="44" t="s">
        <v>520</v>
      </c>
      <c r="D241" s="31">
        <v>50000</v>
      </c>
      <c r="E241" s="31" t="s">
        <v>75</v>
      </c>
      <c r="F241" s="31">
        <v>50000</v>
      </c>
      <c r="G241" s="31" t="s">
        <v>75</v>
      </c>
      <c r="H241" s="31">
        <v>50000</v>
      </c>
      <c r="I241" s="31" t="s">
        <v>75</v>
      </c>
      <c r="J241" s="31" t="s">
        <v>75</v>
      </c>
      <c r="K241" s="31" t="s">
        <v>75</v>
      </c>
      <c r="L241" s="31" t="s">
        <v>75</v>
      </c>
      <c r="M241" s="31" t="s">
        <v>75</v>
      </c>
      <c r="N241" s="31" t="s">
        <v>75</v>
      </c>
      <c r="O241" s="31" t="s">
        <v>75</v>
      </c>
      <c r="P241" s="31" t="s">
        <v>75</v>
      </c>
      <c r="Q241" s="32" t="s">
        <v>75</v>
      </c>
      <c r="R241" s="45" t="s">
        <v>519</v>
      </c>
      <c r="S241" s="43" t="s">
        <v>73</v>
      </c>
      <c r="T241" s="44" t="s">
        <v>520</v>
      </c>
      <c r="U241" s="31">
        <v>67685</v>
      </c>
      <c r="V241" s="31" t="s">
        <v>75</v>
      </c>
      <c r="W241" s="31">
        <v>67685</v>
      </c>
      <c r="X241" s="31" t="s">
        <v>75</v>
      </c>
      <c r="Y241" s="31">
        <v>67685</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521</v>
      </c>
      <c r="B242" s="43" t="s">
        <v>73</v>
      </c>
      <c r="C242" s="44" t="s">
        <v>522</v>
      </c>
      <c r="D242" s="31">
        <v>7248</v>
      </c>
      <c r="E242" s="31" t="s">
        <v>75</v>
      </c>
      <c r="F242" s="31">
        <v>7248</v>
      </c>
      <c r="G242" s="31" t="s">
        <v>75</v>
      </c>
      <c r="H242" s="31" t="s">
        <v>75</v>
      </c>
      <c r="I242" s="31" t="s">
        <v>75</v>
      </c>
      <c r="J242" s="31" t="s">
        <v>75</v>
      </c>
      <c r="K242" s="31" t="s">
        <v>75</v>
      </c>
      <c r="L242" s="31" t="s">
        <v>75</v>
      </c>
      <c r="M242" s="31" t="s">
        <v>75</v>
      </c>
      <c r="N242" s="31" t="s">
        <v>75</v>
      </c>
      <c r="O242" s="31">
        <v>7248</v>
      </c>
      <c r="P242" s="31" t="s">
        <v>75</v>
      </c>
      <c r="Q242" s="32" t="s">
        <v>75</v>
      </c>
      <c r="R242" s="45" t="s">
        <v>521</v>
      </c>
      <c r="S242" s="43" t="s">
        <v>73</v>
      </c>
      <c r="T242" s="44" t="s">
        <v>522</v>
      </c>
      <c r="U242" s="31">
        <v>7248</v>
      </c>
      <c r="V242" s="31" t="s">
        <v>75</v>
      </c>
      <c r="W242" s="31">
        <v>7248</v>
      </c>
      <c r="X242" s="31" t="s">
        <v>75</v>
      </c>
      <c r="Y242" s="31" t="s">
        <v>75</v>
      </c>
      <c r="Z242" s="31" t="s">
        <v>75</v>
      </c>
      <c r="AA242" s="31" t="s">
        <v>75</v>
      </c>
      <c r="AB242" s="31" t="s">
        <v>75</v>
      </c>
      <c r="AC242" s="31" t="s">
        <v>75</v>
      </c>
      <c r="AD242" s="31" t="s">
        <v>75</v>
      </c>
      <c r="AE242" s="31" t="s">
        <v>75</v>
      </c>
      <c r="AF242" s="34">
        <v>7248</v>
      </c>
      <c r="AG242" s="31" t="s">
        <v>75</v>
      </c>
      <c r="AH242" s="32" t="s">
        <v>75</v>
      </c>
      <c r="AI242" s="8"/>
    </row>
    <row r="243" spans="1:35" x14ac:dyDescent="0.25">
      <c r="A243" s="42" t="s">
        <v>523</v>
      </c>
      <c r="B243" s="43" t="s">
        <v>73</v>
      </c>
      <c r="C243" s="44" t="s">
        <v>524</v>
      </c>
      <c r="D243" s="31">
        <v>868675529.76999998</v>
      </c>
      <c r="E243" s="31" t="s">
        <v>75</v>
      </c>
      <c r="F243" s="31">
        <v>868675529.76999998</v>
      </c>
      <c r="G243" s="31" t="s">
        <v>75</v>
      </c>
      <c r="H243" s="31">
        <v>3970000</v>
      </c>
      <c r="I243" s="31" t="s">
        <v>75</v>
      </c>
      <c r="J243" s="31" t="s">
        <v>75</v>
      </c>
      <c r="K243" s="31">
        <v>88829496.25</v>
      </c>
      <c r="L243" s="31" t="s">
        <v>75</v>
      </c>
      <c r="M243" s="31" t="s">
        <v>75</v>
      </c>
      <c r="N243" s="31">
        <v>585191233.51999998</v>
      </c>
      <c r="O243" s="31">
        <v>187810800</v>
      </c>
      <c r="P243" s="31">
        <v>2874000</v>
      </c>
      <c r="Q243" s="32" t="s">
        <v>75</v>
      </c>
      <c r="R243" s="45" t="s">
        <v>523</v>
      </c>
      <c r="S243" s="43" t="s">
        <v>73</v>
      </c>
      <c r="T243" s="44" t="s">
        <v>524</v>
      </c>
      <c r="U243" s="31">
        <v>393919481.72000003</v>
      </c>
      <c r="V243" s="31" t="s">
        <v>75</v>
      </c>
      <c r="W243" s="31">
        <v>393919481.72000003</v>
      </c>
      <c r="X243" s="31" t="s">
        <v>75</v>
      </c>
      <c r="Y243" s="31">
        <v>3312916.81</v>
      </c>
      <c r="Z243" s="31" t="s">
        <v>75</v>
      </c>
      <c r="AA243" s="31" t="s">
        <v>75</v>
      </c>
      <c r="AB243" s="31">
        <v>59633317.75</v>
      </c>
      <c r="AC243" s="31" t="s">
        <v>75</v>
      </c>
      <c r="AD243" s="31" t="s">
        <v>75</v>
      </c>
      <c r="AE243" s="31">
        <v>240974530.11000001</v>
      </c>
      <c r="AF243" s="34">
        <v>88854101.650000006</v>
      </c>
      <c r="AG243" s="31">
        <v>1144615.3999999999</v>
      </c>
      <c r="AH243" s="32" t="s">
        <v>75</v>
      </c>
      <c r="AI243" s="8"/>
    </row>
    <row r="244" spans="1:35" ht="23.25" x14ac:dyDescent="0.25">
      <c r="A244" s="42" t="s">
        <v>525</v>
      </c>
      <c r="B244" s="43" t="s">
        <v>73</v>
      </c>
      <c r="C244" s="44" t="s">
        <v>526</v>
      </c>
      <c r="D244" s="31" t="s">
        <v>75</v>
      </c>
      <c r="E244" s="31" t="s">
        <v>75</v>
      </c>
      <c r="F244" s="31" t="s">
        <v>75</v>
      </c>
      <c r="G244" s="31" t="s">
        <v>75</v>
      </c>
      <c r="H244" s="31" t="s">
        <v>75</v>
      </c>
      <c r="I244" s="31" t="s">
        <v>75</v>
      </c>
      <c r="J244" s="31" t="s">
        <v>75</v>
      </c>
      <c r="K244" s="31" t="s">
        <v>75</v>
      </c>
      <c r="L244" s="31" t="s">
        <v>75</v>
      </c>
      <c r="M244" s="31" t="s">
        <v>75</v>
      </c>
      <c r="N244" s="31" t="s">
        <v>75</v>
      </c>
      <c r="O244" s="31" t="s">
        <v>75</v>
      </c>
      <c r="P244" s="31" t="s">
        <v>75</v>
      </c>
      <c r="Q244" s="32" t="s">
        <v>75</v>
      </c>
      <c r="R244" s="45" t="s">
        <v>525</v>
      </c>
      <c r="S244" s="43" t="s">
        <v>73</v>
      </c>
      <c r="T244" s="44" t="s">
        <v>526</v>
      </c>
      <c r="U244" s="31">
        <v>400</v>
      </c>
      <c r="V244" s="31" t="s">
        <v>75</v>
      </c>
      <c r="W244" s="31">
        <v>400</v>
      </c>
      <c r="X244" s="31" t="s">
        <v>75</v>
      </c>
      <c r="Y244" s="31">
        <v>400</v>
      </c>
      <c r="Z244" s="31" t="s">
        <v>75</v>
      </c>
      <c r="AA244" s="31" t="s">
        <v>75</v>
      </c>
      <c r="AB244" s="31" t="s">
        <v>75</v>
      </c>
      <c r="AC244" s="31" t="s">
        <v>75</v>
      </c>
      <c r="AD244" s="31" t="s">
        <v>75</v>
      </c>
      <c r="AE244" s="31" t="s">
        <v>75</v>
      </c>
      <c r="AF244" s="34" t="s">
        <v>75</v>
      </c>
      <c r="AG244" s="31" t="s">
        <v>75</v>
      </c>
      <c r="AH244" s="32" t="s">
        <v>75</v>
      </c>
      <c r="AI244" s="8"/>
    </row>
    <row r="245" spans="1:35" ht="34.5" x14ac:dyDescent="0.25">
      <c r="A245" s="42" t="s">
        <v>527</v>
      </c>
      <c r="B245" s="43" t="s">
        <v>73</v>
      </c>
      <c r="C245" s="44" t="s">
        <v>528</v>
      </c>
      <c r="D245" s="31">
        <v>3970000</v>
      </c>
      <c r="E245" s="31" t="s">
        <v>75</v>
      </c>
      <c r="F245" s="31">
        <v>3970000</v>
      </c>
      <c r="G245" s="31" t="s">
        <v>75</v>
      </c>
      <c r="H245" s="31">
        <v>3970000</v>
      </c>
      <c r="I245" s="31" t="s">
        <v>75</v>
      </c>
      <c r="J245" s="31" t="s">
        <v>75</v>
      </c>
      <c r="K245" s="31" t="s">
        <v>75</v>
      </c>
      <c r="L245" s="31" t="s">
        <v>75</v>
      </c>
      <c r="M245" s="31" t="s">
        <v>75</v>
      </c>
      <c r="N245" s="31" t="s">
        <v>75</v>
      </c>
      <c r="O245" s="31" t="s">
        <v>75</v>
      </c>
      <c r="P245" s="31" t="s">
        <v>75</v>
      </c>
      <c r="Q245" s="32" t="s">
        <v>75</v>
      </c>
      <c r="R245" s="45" t="s">
        <v>527</v>
      </c>
      <c r="S245" s="43" t="s">
        <v>73</v>
      </c>
      <c r="T245" s="44" t="s">
        <v>528</v>
      </c>
      <c r="U245" s="31">
        <v>3312516.81</v>
      </c>
      <c r="V245" s="31" t="s">
        <v>75</v>
      </c>
      <c r="W245" s="31">
        <v>3312516.81</v>
      </c>
      <c r="X245" s="31" t="s">
        <v>75</v>
      </c>
      <c r="Y245" s="31">
        <v>3312516.81</v>
      </c>
      <c r="Z245" s="31" t="s">
        <v>75</v>
      </c>
      <c r="AA245" s="31" t="s">
        <v>75</v>
      </c>
      <c r="AB245" s="31" t="s">
        <v>75</v>
      </c>
      <c r="AC245" s="31" t="s">
        <v>75</v>
      </c>
      <c r="AD245" s="31" t="s">
        <v>75</v>
      </c>
      <c r="AE245" s="31" t="s">
        <v>75</v>
      </c>
      <c r="AF245" s="34" t="s">
        <v>75</v>
      </c>
      <c r="AG245" s="31" t="s">
        <v>75</v>
      </c>
      <c r="AH245" s="32" t="s">
        <v>75</v>
      </c>
      <c r="AI245" s="8"/>
    </row>
    <row r="246" spans="1:35" ht="23.25" x14ac:dyDescent="0.25">
      <c r="A246" s="42" t="s">
        <v>529</v>
      </c>
      <c r="B246" s="43" t="s">
        <v>73</v>
      </c>
      <c r="C246" s="44" t="s">
        <v>530</v>
      </c>
      <c r="D246" s="31">
        <v>88829496.25</v>
      </c>
      <c r="E246" s="31" t="s">
        <v>75</v>
      </c>
      <c r="F246" s="31">
        <v>88829496.25</v>
      </c>
      <c r="G246" s="31" t="s">
        <v>75</v>
      </c>
      <c r="H246" s="31" t="s">
        <v>75</v>
      </c>
      <c r="I246" s="31" t="s">
        <v>75</v>
      </c>
      <c r="J246" s="31" t="s">
        <v>75</v>
      </c>
      <c r="K246" s="31">
        <v>88829496.25</v>
      </c>
      <c r="L246" s="31" t="s">
        <v>75</v>
      </c>
      <c r="M246" s="31" t="s">
        <v>75</v>
      </c>
      <c r="N246" s="31" t="s">
        <v>75</v>
      </c>
      <c r="O246" s="31" t="s">
        <v>75</v>
      </c>
      <c r="P246" s="31" t="s">
        <v>75</v>
      </c>
      <c r="Q246" s="32" t="s">
        <v>75</v>
      </c>
      <c r="R246" s="45" t="s">
        <v>529</v>
      </c>
      <c r="S246" s="43" t="s">
        <v>73</v>
      </c>
      <c r="T246" s="44" t="s">
        <v>530</v>
      </c>
      <c r="U246" s="31">
        <v>59633317.75</v>
      </c>
      <c r="V246" s="31" t="s">
        <v>75</v>
      </c>
      <c r="W246" s="31">
        <v>59633317.75</v>
      </c>
      <c r="X246" s="31" t="s">
        <v>75</v>
      </c>
      <c r="Y246" s="31" t="s">
        <v>75</v>
      </c>
      <c r="Z246" s="31" t="s">
        <v>75</v>
      </c>
      <c r="AA246" s="31" t="s">
        <v>75</v>
      </c>
      <c r="AB246" s="31">
        <v>59633317.75</v>
      </c>
      <c r="AC246" s="31" t="s">
        <v>75</v>
      </c>
      <c r="AD246" s="31" t="s">
        <v>75</v>
      </c>
      <c r="AE246" s="31" t="s">
        <v>75</v>
      </c>
      <c r="AF246" s="34" t="s">
        <v>75</v>
      </c>
      <c r="AG246" s="31" t="s">
        <v>75</v>
      </c>
      <c r="AH246" s="32" t="s">
        <v>75</v>
      </c>
      <c r="AI246" s="8"/>
    </row>
    <row r="247" spans="1:35" ht="23.25" x14ac:dyDescent="0.25">
      <c r="A247" s="42" t="s">
        <v>531</v>
      </c>
      <c r="B247" s="43" t="s">
        <v>73</v>
      </c>
      <c r="C247" s="44" t="s">
        <v>532</v>
      </c>
      <c r="D247" s="31">
        <v>585191233.51999998</v>
      </c>
      <c r="E247" s="31" t="s">
        <v>75</v>
      </c>
      <c r="F247" s="31">
        <v>585191233.51999998</v>
      </c>
      <c r="G247" s="31" t="s">
        <v>75</v>
      </c>
      <c r="H247" s="31" t="s">
        <v>75</v>
      </c>
      <c r="I247" s="31" t="s">
        <v>75</v>
      </c>
      <c r="J247" s="31" t="s">
        <v>75</v>
      </c>
      <c r="K247" s="31" t="s">
        <v>75</v>
      </c>
      <c r="L247" s="31" t="s">
        <v>75</v>
      </c>
      <c r="M247" s="31" t="s">
        <v>75</v>
      </c>
      <c r="N247" s="31">
        <v>585191233.51999998</v>
      </c>
      <c r="O247" s="31" t="s">
        <v>75</v>
      </c>
      <c r="P247" s="31" t="s">
        <v>75</v>
      </c>
      <c r="Q247" s="32" t="s">
        <v>75</v>
      </c>
      <c r="R247" s="45" t="s">
        <v>531</v>
      </c>
      <c r="S247" s="43" t="s">
        <v>73</v>
      </c>
      <c r="T247" s="44" t="s">
        <v>532</v>
      </c>
      <c r="U247" s="31">
        <v>240974530.11000001</v>
      </c>
      <c r="V247" s="31" t="s">
        <v>75</v>
      </c>
      <c r="W247" s="31">
        <v>240974530.11000001</v>
      </c>
      <c r="X247" s="31" t="s">
        <v>75</v>
      </c>
      <c r="Y247" s="31" t="s">
        <v>75</v>
      </c>
      <c r="Z247" s="31" t="s">
        <v>75</v>
      </c>
      <c r="AA247" s="31" t="s">
        <v>75</v>
      </c>
      <c r="AB247" s="31" t="s">
        <v>75</v>
      </c>
      <c r="AC247" s="31" t="s">
        <v>75</v>
      </c>
      <c r="AD247" s="31" t="s">
        <v>75</v>
      </c>
      <c r="AE247" s="31">
        <v>240974530.11000001</v>
      </c>
      <c r="AF247" s="34" t="s">
        <v>75</v>
      </c>
      <c r="AG247" s="31" t="s">
        <v>75</v>
      </c>
      <c r="AH247" s="32" t="s">
        <v>75</v>
      </c>
      <c r="AI247" s="8"/>
    </row>
    <row r="248" spans="1:35" ht="23.25" x14ac:dyDescent="0.25">
      <c r="A248" s="42" t="s">
        <v>533</v>
      </c>
      <c r="B248" s="43" t="s">
        <v>73</v>
      </c>
      <c r="C248" s="44" t="s">
        <v>534</v>
      </c>
      <c r="D248" s="31">
        <v>2874000</v>
      </c>
      <c r="E248" s="31" t="s">
        <v>75</v>
      </c>
      <c r="F248" s="31">
        <v>2874000</v>
      </c>
      <c r="G248" s="31" t="s">
        <v>75</v>
      </c>
      <c r="H248" s="31" t="s">
        <v>75</v>
      </c>
      <c r="I248" s="31" t="s">
        <v>75</v>
      </c>
      <c r="J248" s="31" t="s">
        <v>75</v>
      </c>
      <c r="K248" s="31" t="s">
        <v>75</v>
      </c>
      <c r="L248" s="31" t="s">
        <v>75</v>
      </c>
      <c r="M248" s="31" t="s">
        <v>75</v>
      </c>
      <c r="N248" s="31" t="s">
        <v>75</v>
      </c>
      <c r="O248" s="31" t="s">
        <v>75</v>
      </c>
      <c r="P248" s="31">
        <v>2874000</v>
      </c>
      <c r="Q248" s="32" t="s">
        <v>75</v>
      </c>
      <c r="R248" s="45" t="s">
        <v>533</v>
      </c>
      <c r="S248" s="43" t="s">
        <v>73</v>
      </c>
      <c r="T248" s="44" t="s">
        <v>534</v>
      </c>
      <c r="U248" s="31">
        <v>1144615.3999999999</v>
      </c>
      <c r="V248" s="31" t="s">
        <v>75</v>
      </c>
      <c r="W248" s="31">
        <v>1144615.3999999999</v>
      </c>
      <c r="X248" s="31" t="s">
        <v>75</v>
      </c>
      <c r="Y248" s="31" t="s">
        <v>75</v>
      </c>
      <c r="Z248" s="31" t="s">
        <v>75</v>
      </c>
      <c r="AA248" s="31" t="s">
        <v>75</v>
      </c>
      <c r="AB248" s="31" t="s">
        <v>75</v>
      </c>
      <c r="AC248" s="31" t="s">
        <v>75</v>
      </c>
      <c r="AD248" s="31" t="s">
        <v>75</v>
      </c>
      <c r="AE248" s="31" t="s">
        <v>75</v>
      </c>
      <c r="AF248" s="34" t="s">
        <v>75</v>
      </c>
      <c r="AG248" s="31">
        <v>1144615.3999999999</v>
      </c>
      <c r="AH248" s="32" t="s">
        <v>75</v>
      </c>
      <c r="AI248" s="8"/>
    </row>
    <row r="249" spans="1:35" ht="23.25" x14ac:dyDescent="0.25">
      <c r="A249" s="42" t="s">
        <v>535</v>
      </c>
      <c r="B249" s="43" t="s">
        <v>73</v>
      </c>
      <c r="C249" s="44" t="s">
        <v>536</v>
      </c>
      <c r="D249" s="31">
        <v>187810800</v>
      </c>
      <c r="E249" s="31" t="s">
        <v>75</v>
      </c>
      <c r="F249" s="31">
        <v>187810800</v>
      </c>
      <c r="G249" s="31" t="s">
        <v>75</v>
      </c>
      <c r="H249" s="31" t="s">
        <v>75</v>
      </c>
      <c r="I249" s="31" t="s">
        <v>75</v>
      </c>
      <c r="J249" s="31" t="s">
        <v>75</v>
      </c>
      <c r="K249" s="31" t="s">
        <v>75</v>
      </c>
      <c r="L249" s="31" t="s">
        <v>75</v>
      </c>
      <c r="M249" s="31" t="s">
        <v>75</v>
      </c>
      <c r="N249" s="31" t="s">
        <v>75</v>
      </c>
      <c r="O249" s="31">
        <v>187810800</v>
      </c>
      <c r="P249" s="31" t="s">
        <v>75</v>
      </c>
      <c r="Q249" s="32" t="s">
        <v>75</v>
      </c>
      <c r="R249" s="45" t="s">
        <v>535</v>
      </c>
      <c r="S249" s="43" t="s">
        <v>73</v>
      </c>
      <c r="T249" s="44" t="s">
        <v>536</v>
      </c>
      <c r="U249" s="31">
        <v>88854101.650000006</v>
      </c>
      <c r="V249" s="31" t="s">
        <v>75</v>
      </c>
      <c r="W249" s="31">
        <v>88854101.650000006</v>
      </c>
      <c r="X249" s="31" t="s">
        <v>75</v>
      </c>
      <c r="Y249" s="31" t="s">
        <v>75</v>
      </c>
      <c r="Z249" s="31" t="s">
        <v>75</v>
      </c>
      <c r="AA249" s="31" t="s">
        <v>75</v>
      </c>
      <c r="AB249" s="31" t="s">
        <v>75</v>
      </c>
      <c r="AC249" s="31" t="s">
        <v>75</v>
      </c>
      <c r="AD249" s="31" t="s">
        <v>75</v>
      </c>
      <c r="AE249" s="31" t="s">
        <v>75</v>
      </c>
      <c r="AF249" s="34">
        <v>88854101.650000006</v>
      </c>
      <c r="AG249" s="31" t="s">
        <v>75</v>
      </c>
      <c r="AH249" s="32" t="s">
        <v>75</v>
      </c>
      <c r="AI249" s="8"/>
    </row>
    <row r="250" spans="1:35" x14ac:dyDescent="0.25">
      <c r="A250" s="42" t="s">
        <v>537</v>
      </c>
      <c r="B250" s="43" t="s">
        <v>73</v>
      </c>
      <c r="C250" s="44" t="s">
        <v>538</v>
      </c>
      <c r="D250" s="31">
        <v>414738597.29000002</v>
      </c>
      <c r="E250" s="31" t="s">
        <v>75</v>
      </c>
      <c r="F250" s="31">
        <v>269721097.29000002</v>
      </c>
      <c r="G250" s="31" t="s">
        <v>75</v>
      </c>
      <c r="H250" s="31">
        <v>215713300</v>
      </c>
      <c r="I250" s="31" t="s">
        <v>75</v>
      </c>
      <c r="J250" s="31" t="s">
        <v>75</v>
      </c>
      <c r="K250" s="31">
        <v>16852438.399999999</v>
      </c>
      <c r="L250" s="31" t="s">
        <v>75</v>
      </c>
      <c r="M250" s="31" t="s">
        <v>75</v>
      </c>
      <c r="N250" s="31">
        <v>34155707.189999998</v>
      </c>
      <c r="O250" s="31">
        <v>1565613.01</v>
      </c>
      <c r="P250" s="31">
        <v>1434038.69</v>
      </c>
      <c r="Q250" s="32">
        <v>145017500</v>
      </c>
      <c r="R250" s="45" t="s">
        <v>537</v>
      </c>
      <c r="S250" s="43" t="s">
        <v>73</v>
      </c>
      <c r="T250" s="44" t="s">
        <v>538</v>
      </c>
      <c r="U250" s="31">
        <v>318442308.01999998</v>
      </c>
      <c r="V250" s="31" t="s">
        <v>75</v>
      </c>
      <c r="W250" s="31">
        <v>227678740.96000001</v>
      </c>
      <c r="X250" s="31" t="s">
        <v>75</v>
      </c>
      <c r="Y250" s="31">
        <v>186085697.86000001</v>
      </c>
      <c r="Z250" s="31" t="s">
        <v>75</v>
      </c>
      <c r="AA250" s="31" t="s">
        <v>75</v>
      </c>
      <c r="AB250" s="31">
        <v>17110346.719999999</v>
      </c>
      <c r="AC250" s="31" t="s">
        <v>75</v>
      </c>
      <c r="AD250" s="31" t="s">
        <v>75</v>
      </c>
      <c r="AE250" s="31">
        <v>22408440.25</v>
      </c>
      <c r="AF250" s="34">
        <v>881599.36</v>
      </c>
      <c r="AG250" s="31">
        <v>1192656.77</v>
      </c>
      <c r="AH250" s="32">
        <v>90763567.060000002</v>
      </c>
      <c r="AI250" s="8"/>
    </row>
    <row r="251" spans="1:35" ht="34.5" x14ac:dyDescent="0.25">
      <c r="A251" s="42" t="s">
        <v>539</v>
      </c>
      <c r="B251" s="43" t="s">
        <v>73</v>
      </c>
      <c r="C251" s="44" t="s">
        <v>540</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539</v>
      </c>
      <c r="S251" s="43" t="s">
        <v>73</v>
      </c>
      <c r="T251" s="44" t="s">
        <v>540</v>
      </c>
      <c r="U251" s="31">
        <v>645.19000000000005</v>
      </c>
      <c r="V251" s="31" t="s">
        <v>75</v>
      </c>
      <c r="W251" s="31">
        <v>645.19000000000005</v>
      </c>
      <c r="X251" s="31" t="s">
        <v>75</v>
      </c>
      <c r="Y251" s="31">
        <v>645.19000000000005</v>
      </c>
      <c r="Z251" s="31" t="s">
        <v>75</v>
      </c>
      <c r="AA251" s="31" t="s">
        <v>75</v>
      </c>
      <c r="AB251" s="31" t="s">
        <v>75</v>
      </c>
      <c r="AC251" s="31" t="s">
        <v>75</v>
      </c>
      <c r="AD251" s="31" t="s">
        <v>75</v>
      </c>
      <c r="AE251" s="31" t="s">
        <v>75</v>
      </c>
      <c r="AF251" s="34" t="s">
        <v>75</v>
      </c>
      <c r="AG251" s="31" t="s">
        <v>75</v>
      </c>
      <c r="AH251" s="32" t="s">
        <v>75</v>
      </c>
      <c r="AI251" s="8"/>
    </row>
    <row r="252" spans="1:35" ht="23.25" x14ac:dyDescent="0.25">
      <c r="A252" s="42" t="s">
        <v>541</v>
      </c>
      <c r="B252" s="43" t="s">
        <v>73</v>
      </c>
      <c r="C252" s="44" t="s">
        <v>542</v>
      </c>
      <c r="D252" s="31">
        <v>1861067.7</v>
      </c>
      <c r="E252" s="31" t="s">
        <v>75</v>
      </c>
      <c r="F252" s="31">
        <v>1861067.7</v>
      </c>
      <c r="G252" s="31" t="s">
        <v>75</v>
      </c>
      <c r="H252" s="31" t="s">
        <v>75</v>
      </c>
      <c r="I252" s="31" t="s">
        <v>75</v>
      </c>
      <c r="J252" s="31" t="s">
        <v>75</v>
      </c>
      <c r="K252" s="31">
        <v>1054500</v>
      </c>
      <c r="L252" s="31" t="s">
        <v>75</v>
      </c>
      <c r="M252" s="31" t="s">
        <v>75</v>
      </c>
      <c r="N252" s="31">
        <v>586760</v>
      </c>
      <c r="O252" s="31">
        <v>50000</v>
      </c>
      <c r="P252" s="31">
        <v>169807.7</v>
      </c>
      <c r="Q252" s="32" t="s">
        <v>75</v>
      </c>
      <c r="R252" s="45" t="s">
        <v>541</v>
      </c>
      <c r="S252" s="43" t="s">
        <v>73</v>
      </c>
      <c r="T252" s="44" t="s">
        <v>542</v>
      </c>
      <c r="U252" s="31">
        <v>1078642.54</v>
      </c>
      <c r="V252" s="31" t="s">
        <v>75</v>
      </c>
      <c r="W252" s="31">
        <v>1078642.54</v>
      </c>
      <c r="X252" s="31" t="s">
        <v>75</v>
      </c>
      <c r="Y252" s="31">
        <v>148433</v>
      </c>
      <c r="Z252" s="31" t="s">
        <v>75</v>
      </c>
      <c r="AA252" s="31" t="s">
        <v>75</v>
      </c>
      <c r="AB252" s="31">
        <v>418539.04</v>
      </c>
      <c r="AC252" s="31" t="s">
        <v>75</v>
      </c>
      <c r="AD252" s="31" t="s">
        <v>75</v>
      </c>
      <c r="AE252" s="31">
        <v>398716.52</v>
      </c>
      <c r="AF252" s="34" t="s">
        <v>75</v>
      </c>
      <c r="AG252" s="31">
        <v>112953.98</v>
      </c>
      <c r="AH252" s="32" t="s">
        <v>75</v>
      </c>
      <c r="AI252" s="8"/>
    </row>
    <row r="253" spans="1:35" ht="34.5" x14ac:dyDescent="0.25">
      <c r="A253" s="42" t="s">
        <v>543</v>
      </c>
      <c r="B253" s="43" t="s">
        <v>73</v>
      </c>
      <c r="C253" s="44" t="s">
        <v>544</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543</v>
      </c>
      <c r="S253" s="43" t="s">
        <v>73</v>
      </c>
      <c r="T253" s="44" t="s">
        <v>544</v>
      </c>
      <c r="U253" s="31">
        <v>148433</v>
      </c>
      <c r="V253" s="31" t="s">
        <v>75</v>
      </c>
      <c r="W253" s="31">
        <v>148433</v>
      </c>
      <c r="X253" s="31" t="s">
        <v>75</v>
      </c>
      <c r="Y253" s="31">
        <v>148433</v>
      </c>
      <c r="Z253" s="31" t="s">
        <v>75</v>
      </c>
      <c r="AA253" s="31" t="s">
        <v>75</v>
      </c>
      <c r="AB253" s="31" t="s">
        <v>75</v>
      </c>
      <c r="AC253" s="31" t="s">
        <v>75</v>
      </c>
      <c r="AD253" s="31" t="s">
        <v>75</v>
      </c>
      <c r="AE253" s="31" t="s">
        <v>75</v>
      </c>
      <c r="AF253" s="34" t="s">
        <v>75</v>
      </c>
      <c r="AG253" s="31" t="s">
        <v>75</v>
      </c>
      <c r="AH253" s="32" t="s">
        <v>75</v>
      </c>
      <c r="AI253" s="8"/>
    </row>
    <row r="254" spans="1:35" ht="34.5" x14ac:dyDescent="0.25">
      <c r="A254" s="42" t="s">
        <v>545</v>
      </c>
      <c r="B254" s="43" t="s">
        <v>73</v>
      </c>
      <c r="C254" s="44" t="s">
        <v>546</v>
      </c>
      <c r="D254" s="31">
        <v>1054500</v>
      </c>
      <c r="E254" s="31" t="s">
        <v>75</v>
      </c>
      <c r="F254" s="31">
        <v>1054500</v>
      </c>
      <c r="G254" s="31" t="s">
        <v>75</v>
      </c>
      <c r="H254" s="31" t="s">
        <v>75</v>
      </c>
      <c r="I254" s="31" t="s">
        <v>75</v>
      </c>
      <c r="J254" s="31" t="s">
        <v>75</v>
      </c>
      <c r="K254" s="31">
        <v>1054500</v>
      </c>
      <c r="L254" s="31" t="s">
        <v>75</v>
      </c>
      <c r="M254" s="31" t="s">
        <v>75</v>
      </c>
      <c r="N254" s="31" t="s">
        <v>75</v>
      </c>
      <c r="O254" s="31" t="s">
        <v>75</v>
      </c>
      <c r="P254" s="31" t="s">
        <v>75</v>
      </c>
      <c r="Q254" s="32" t="s">
        <v>75</v>
      </c>
      <c r="R254" s="45" t="s">
        <v>545</v>
      </c>
      <c r="S254" s="43" t="s">
        <v>73</v>
      </c>
      <c r="T254" s="44" t="s">
        <v>546</v>
      </c>
      <c r="U254" s="31">
        <v>418539.04</v>
      </c>
      <c r="V254" s="31" t="s">
        <v>75</v>
      </c>
      <c r="W254" s="31">
        <v>418539.04</v>
      </c>
      <c r="X254" s="31" t="s">
        <v>75</v>
      </c>
      <c r="Y254" s="31" t="s">
        <v>75</v>
      </c>
      <c r="Z254" s="31" t="s">
        <v>75</v>
      </c>
      <c r="AA254" s="31" t="s">
        <v>75</v>
      </c>
      <c r="AB254" s="31">
        <v>418539.04</v>
      </c>
      <c r="AC254" s="31" t="s">
        <v>75</v>
      </c>
      <c r="AD254" s="31" t="s">
        <v>75</v>
      </c>
      <c r="AE254" s="31" t="s">
        <v>75</v>
      </c>
      <c r="AF254" s="34" t="s">
        <v>75</v>
      </c>
      <c r="AG254" s="31" t="s">
        <v>75</v>
      </c>
      <c r="AH254" s="32" t="s">
        <v>75</v>
      </c>
      <c r="AI254" s="8"/>
    </row>
    <row r="255" spans="1:35" ht="34.5" x14ac:dyDescent="0.25">
      <c r="A255" s="42" t="s">
        <v>547</v>
      </c>
      <c r="B255" s="43" t="s">
        <v>73</v>
      </c>
      <c r="C255" s="44" t="s">
        <v>548</v>
      </c>
      <c r="D255" s="31">
        <v>586760</v>
      </c>
      <c r="E255" s="31" t="s">
        <v>75</v>
      </c>
      <c r="F255" s="31">
        <v>586760</v>
      </c>
      <c r="G255" s="31" t="s">
        <v>75</v>
      </c>
      <c r="H255" s="31" t="s">
        <v>75</v>
      </c>
      <c r="I255" s="31" t="s">
        <v>75</v>
      </c>
      <c r="J255" s="31" t="s">
        <v>75</v>
      </c>
      <c r="K255" s="31" t="s">
        <v>75</v>
      </c>
      <c r="L255" s="31" t="s">
        <v>75</v>
      </c>
      <c r="M255" s="31" t="s">
        <v>75</v>
      </c>
      <c r="N255" s="31">
        <v>586760</v>
      </c>
      <c r="O255" s="31" t="s">
        <v>75</v>
      </c>
      <c r="P255" s="31" t="s">
        <v>75</v>
      </c>
      <c r="Q255" s="32" t="s">
        <v>75</v>
      </c>
      <c r="R255" s="45" t="s">
        <v>547</v>
      </c>
      <c r="S255" s="43" t="s">
        <v>73</v>
      </c>
      <c r="T255" s="44" t="s">
        <v>548</v>
      </c>
      <c r="U255" s="31">
        <v>398716.52</v>
      </c>
      <c r="V255" s="31" t="s">
        <v>75</v>
      </c>
      <c r="W255" s="31">
        <v>398716.52</v>
      </c>
      <c r="X255" s="31" t="s">
        <v>75</v>
      </c>
      <c r="Y255" s="31" t="s">
        <v>75</v>
      </c>
      <c r="Z255" s="31" t="s">
        <v>75</v>
      </c>
      <c r="AA255" s="31" t="s">
        <v>75</v>
      </c>
      <c r="AB255" s="31" t="s">
        <v>75</v>
      </c>
      <c r="AC255" s="31" t="s">
        <v>75</v>
      </c>
      <c r="AD255" s="31" t="s">
        <v>75</v>
      </c>
      <c r="AE255" s="31">
        <v>398716.52</v>
      </c>
      <c r="AF255" s="34" t="s">
        <v>75</v>
      </c>
      <c r="AG255" s="31" t="s">
        <v>75</v>
      </c>
      <c r="AH255" s="32" t="s">
        <v>75</v>
      </c>
      <c r="AI255" s="8"/>
    </row>
    <row r="256" spans="1:35" ht="34.5" x14ac:dyDescent="0.25">
      <c r="A256" s="42" t="s">
        <v>549</v>
      </c>
      <c r="B256" s="43" t="s">
        <v>73</v>
      </c>
      <c r="C256" s="44" t="s">
        <v>550</v>
      </c>
      <c r="D256" s="31">
        <v>169807.7</v>
      </c>
      <c r="E256" s="31" t="s">
        <v>75</v>
      </c>
      <c r="F256" s="31">
        <v>169807.7</v>
      </c>
      <c r="G256" s="31" t="s">
        <v>75</v>
      </c>
      <c r="H256" s="31" t="s">
        <v>75</v>
      </c>
      <c r="I256" s="31" t="s">
        <v>75</v>
      </c>
      <c r="J256" s="31" t="s">
        <v>75</v>
      </c>
      <c r="K256" s="31" t="s">
        <v>75</v>
      </c>
      <c r="L256" s="31" t="s">
        <v>75</v>
      </c>
      <c r="M256" s="31" t="s">
        <v>75</v>
      </c>
      <c r="N256" s="31" t="s">
        <v>75</v>
      </c>
      <c r="O256" s="31" t="s">
        <v>75</v>
      </c>
      <c r="P256" s="31">
        <v>169807.7</v>
      </c>
      <c r="Q256" s="32" t="s">
        <v>75</v>
      </c>
      <c r="R256" s="45" t="s">
        <v>549</v>
      </c>
      <c r="S256" s="43" t="s">
        <v>73</v>
      </c>
      <c r="T256" s="44" t="s">
        <v>550</v>
      </c>
      <c r="U256" s="31">
        <v>112953.98</v>
      </c>
      <c r="V256" s="31" t="s">
        <v>75</v>
      </c>
      <c r="W256" s="31">
        <v>112953.98</v>
      </c>
      <c r="X256" s="31" t="s">
        <v>75</v>
      </c>
      <c r="Y256" s="31" t="s">
        <v>75</v>
      </c>
      <c r="Z256" s="31" t="s">
        <v>75</v>
      </c>
      <c r="AA256" s="31" t="s">
        <v>75</v>
      </c>
      <c r="AB256" s="31" t="s">
        <v>75</v>
      </c>
      <c r="AC256" s="31" t="s">
        <v>75</v>
      </c>
      <c r="AD256" s="31" t="s">
        <v>75</v>
      </c>
      <c r="AE256" s="31" t="s">
        <v>75</v>
      </c>
      <c r="AF256" s="34" t="s">
        <v>75</v>
      </c>
      <c r="AG256" s="31">
        <v>112953.98</v>
      </c>
      <c r="AH256" s="32" t="s">
        <v>75</v>
      </c>
      <c r="AI256" s="8"/>
    </row>
    <row r="257" spans="1:35" ht="34.5" x14ac:dyDescent="0.25">
      <c r="A257" s="42" t="s">
        <v>551</v>
      </c>
      <c r="B257" s="43" t="s">
        <v>73</v>
      </c>
      <c r="C257" s="44" t="s">
        <v>552</v>
      </c>
      <c r="D257" s="31">
        <v>50000</v>
      </c>
      <c r="E257" s="31" t="s">
        <v>75</v>
      </c>
      <c r="F257" s="31">
        <v>50000</v>
      </c>
      <c r="G257" s="31" t="s">
        <v>75</v>
      </c>
      <c r="H257" s="31" t="s">
        <v>75</v>
      </c>
      <c r="I257" s="31" t="s">
        <v>75</v>
      </c>
      <c r="J257" s="31" t="s">
        <v>75</v>
      </c>
      <c r="K257" s="31" t="s">
        <v>75</v>
      </c>
      <c r="L257" s="31" t="s">
        <v>75</v>
      </c>
      <c r="M257" s="31" t="s">
        <v>75</v>
      </c>
      <c r="N257" s="31" t="s">
        <v>75</v>
      </c>
      <c r="O257" s="31">
        <v>50000</v>
      </c>
      <c r="P257" s="31" t="s">
        <v>75</v>
      </c>
      <c r="Q257" s="32" t="s">
        <v>75</v>
      </c>
      <c r="R257" s="45" t="s">
        <v>551</v>
      </c>
      <c r="S257" s="43" t="s">
        <v>73</v>
      </c>
      <c r="T257" s="44" t="s">
        <v>552</v>
      </c>
      <c r="U257" s="31" t="s">
        <v>75</v>
      </c>
      <c r="V257" s="31" t="s">
        <v>75</v>
      </c>
      <c r="W257" s="31" t="s">
        <v>75</v>
      </c>
      <c r="X257" s="31" t="s">
        <v>75</v>
      </c>
      <c r="Y257" s="31" t="s">
        <v>75</v>
      </c>
      <c r="Z257" s="31" t="s">
        <v>75</v>
      </c>
      <c r="AA257" s="31" t="s">
        <v>75</v>
      </c>
      <c r="AB257" s="31" t="s">
        <v>75</v>
      </c>
      <c r="AC257" s="31" t="s">
        <v>75</v>
      </c>
      <c r="AD257" s="31" t="s">
        <v>75</v>
      </c>
      <c r="AE257" s="31" t="s">
        <v>75</v>
      </c>
      <c r="AF257" s="34" t="s">
        <v>75</v>
      </c>
      <c r="AG257" s="31" t="s">
        <v>75</v>
      </c>
      <c r="AH257" s="32" t="s">
        <v>75</v>
      </c>
      <c r="AI257" s="8"/>
    </row>
    <row r="258" spans="1:35" x14ac:dyDescent="0.25">
      <c r="A258" s="42" t="s">
        <v>553</v>
      </c>
      <c r="B258" s="43" t="s">
        <v>73</v>
      </c>
      <c r="C258" s="44" t="s">
        <v>554</v>
      </c>
      <c r="D258" s="31">
        <v>412877529.58999997</v>
      </c>
      <c r="E258" s="31" t="s">
        <v>75</v>
      </c>
      <c r="F258" s="31">
        <v>267860029.59</v>
      </c>
      <c r="G258" s="31" t="s">
        <v>75</v>
      </c>
      <c r="H258" s="31">
        <v>215713300</v>
      </c>
      <c r="I258" s="31" t="s">
        <v>75</v>
      </c>
      <c r="J258" s="31" t="s">
        <v>75</v>
      </c>
      <c r="K258" s="31">
        <v>15797938.4</v>
      </c>
      <c r="L258" s="31" t="s">
        <v>75</v>
      </c>
      <c r="M258" s="31" t="s">
        <v>75</v>
      </c>
      <c r="N258" s="31">
        <v>33568947.189999998</v>
      </c>
      <c r="O258" s="31">
        <v>1515613.01</v>
      </c>
      <c r="P258" s="31">
        <v>1264230.99</v>
      </c>
      <c r="Q258" s="32">
        <v>145017500</v>
      </c>
      <c r="R258" s="45" t="s">
        <v>553</v>
      </c>
      <c r="S258" s="43" t="s">
        <v>73</v>
      </c>
      <c r="T258" s="44" t="s">
        <v>554</v>
      </c>
      <c r="U258" s="31">
        <v>317363020.29000002</v>
      </c>
      <c r="V258" s="31" t="s">
        <v>75</v>
      </c>
      <c r="W258" s="31">
        <v>226599453.22999999</v>
      </c>
      <c r="X258" s="31" t="s">
        <v>75</v>
      </c>
      <c r="Y258" s="31">
        <v>185936619.66999999</v>
      </c>
      <c r="Z258" s="31" t="s">
        <v>75</v>
      </c>
      <c r="AA258" s="31" t="s">
        <v>75</v>
      </c>
      <c r="AB258" s="31">
        <v>16691807.68</v>
      </c>
      <c r="AC258" s="31" t="s">
        <v>75</v>
      </c>
      <c r="AD258" s="31" t="s">
        <v>75</v>
      </c>
      <c r="AE258" s="31">
        <v>22009723.73</v>
      </c>
      <c r="AF258" s="34">
        <v>881599.36</v>
      </c>
      <c r="AG258" s="31">
        <v>1079702.79</v>
      </c>
      <c r="AH258" s="32">
        <v>90763567.060000002</v>
      </c>
      <c r="AI258" s="8"/>
    </row>
    <row r="259" spans="1:35" ht="23.25" x14ac:dyDescent="0.25">
      <c r="A259" s="42" t="s">
        <v>555</v>
      </c>
      <c r="B259" s="43" t="s">
        <v>73</v>
      </c>
      <c r="C259" s="44" t="s">
        <v>556</v>
      </c>
      <c r="D259" s="31">
        <v>215713300</v>
      </c>
      <c r="E259" s="31" t="s">
        <v>75</v>
      </c>
      <c r="F259" s="31">
        <v>215713300</v>
      </c>
      <c r="G259" s="31" t="s">
        <v>75</v>
      </c>
      <c r="H259" s="31">
        <v>215713300</v>
      </c>
      <c r="I259" s="31" t="s">
        <v>75</v>
      </c>
      <c r="J259" s="31" t="s">
        <v>75</v>
      </c>
      <c r="K259" s="31" t="s">
        <v>75</v>
      </c>
      <c r="L259" s="31" t="s">
        <v>75</v>
      </c>
      <c r="M259" s="31" t="s">
        <v>75</v>
      </c>
      <c r="N259" s="31" t="s">
        <v>75</v>
      </c>
      <c r="O259" s="31" t="s">
        <v>75</v>
      </c>
      <c r="P259" s="31" t="s">
        <v>75</v>
      </c>
      <c r="Q259" s="32" t="s">
        <v>75</v>
      </c>
      <c r="R259" s="45" t="s">
        <v>555</v>
      </c>
      <c r="S259" s="43" t="s">
        <v>73</v>
      </c>
      <c r="T259" s="44" t="s">
        <v>556</v>
      </c>
      <c r="U259" s="31">
        <v>185936619.66999999</v>
      </c>
      <c r="V259" s="31" t="s">
        <v>75</v>
      </c>
      <c r="W259" s="31">
        <v>185936619.66999999</v>
      </c>
      <c r="X259" s="31" t="s">
        <v>75</v>
      </c>
      <c r="Y259" s="31">
        <v>185936619.66999999</v>
      </c>
      <c r="Z259" s="31" t="s">
        <v>75</v>
      </c>
      <c r="AA259" s="31" t="s">
        <v>75</v>
      </c>
      <c r="AB259" s="31" t="s">
        <v>75</v>
      </c>
      <c r="AC259" s="31" t="s">
        <v>75</v>
      </c>
      <c r="AD259" s="31" t="s">
        <v>75</v>
      </c>
      <c r="AE259" s="31" t="s">
        <v>75</v>
      </c>
      <c r="AF259" s="34" t="s">
        <v>75</v>
      </c>
      <c r="AG259" s="31" t="s">
        <v>75</v>
      </c>
      <c r="AH259" s="32" t="s">
        <v>75</v>
      </c>
      <c r="AI259" s="8"/>
    </row>
    <row r="260" spans="1:35" ht="23.25" x14ac:dyDescent="0.25">
      <c r="A260" s="42" t="s">
        <v>557</v>
      </c>
      <c r="B260" s="43" t="s">
        <v>73</v>
      </c>
      <c r="C260" s="44" t="s">
        <v>558</v>
      </c>
      <c r="D260" s="31">
        <v>15797938.4</v>
      </c>
      <c r="E260" s="31" t="s">
        <v>75</v>
      </c>
      <c r="F260" s="31">
        <v>15797938.4</v>
      </c>
      <c r="G260" s="31" t="s">
        <v>75</v>
      </c>
      <c r="H260" s="31" t="s">
        <v>75</v>
      </c>
      <c r="I260" s="31" t="s">
        <v>75</v>
      </c>
      <c r="J260" s="31" t="s">
        <v>75</v>
      </c>
      <c r="K260" s="31">
        <v>15797938.4</v>
      </c>
      <c r="L260" s="31" t="s">
        <v>75</v>
      </c>
      <c r="M260" s="31" t="s">
        <v>75</v>
      </c>
      <c r="N260" s="31" t="s">
        <v>75</v>
      </c>
      <c r="O260" s="31" t="s">
        <v>75</v>
      </c>
      <c r="P260" s="31" t="s">
        <v>75</v>
      </c>
      <c r="Q260" s="32" t="s">
        <v>75</v>
      </c>
      <c r="R260" s="45" t="s">
        <v>557</v>
      </c>
      <c r="S260" s="43" t="s">
        <v>73</v>
      </c>
      <c r="T260" s="44" t="s">
        <v>558</v>
      </c>
      <c r="U260" s="31">
        <v>16691807.68</v>
      </c>
      <c r="V260" s="31" t="s">
        <v>75</v>
      </c>
      <c r="W260" s="31">
        <v>16691807.68</v>
      </c>
      <c r="X260" s="31" t="s">
        <v>75</v>
      </c>
      <c r="Y260" s="31" t="s">
        <v>75</v>
      </c>
      <c r="Z260" s="31" t="s">
        <v>75</v>
      </c>
      <c r="AA260" s="31" t="s">
        <v>75</v>
      </c>
      <c r="AB260" s="31">
        <v>16691807.68</v>
      </c>
      <c r="AC260" s="31" t="s">
        <v>75</v>
      </c>
      <c r="AD260" s="31" t="s">
        <v>75</v>
      </c>
      <c r="AE260" s="31" t="s">
        <v>75</v>
      </c>
      <c r="AF260" s="34" t="s">
        <v>75</v>
      </c>
      <c r="AG260" s="31" t="s">
        <v>75</v>
      </c>
      <c r="AH260" s="32" t="s">
        <v>75</v>
      </c>
      <c r="AI260" s="8"/>
    </row>
    <row r="261" spans="1:35" ht="23.25" x14ac:dyDescent="0.25">
      <c r="A261" s="42" t="s">
        <v>559</v>
      </c>
      <c r="B261" s="43" t="s">
        <v>73</v>
      </c>
      <c r="C261" s="44" t="s">
        <v>560</v>
      </c>
      <c r="D261" s="31">
        <v>33568947.189999998</v>
      </c>
      <c r="E261" s="31" t="s">
        <v>75</v>
      </c>
      <c r="F261" s="31">
        <v>33568947.189999998</v>
      </c>
      <c r="G261" s="31" t="s">
        <v>75</v>
      </c>
      <c r="H261" s="31" t="s">
        <v>75</v>
      </c>
      <c r="I261" s="31" t="s">
        <v>75</v>
      </c>
      <c r="J261" s="31" t="s">
        <v>75</v>
      </c>
      <c r="K261" s="31" t="s">
        <v>75</v>
      </c>
      <c r="L261" s="31" t="s">
        <v>75</v>
      </c>
      <c r="M261" s="31" t="s">
        <v>75</v>
      </c>
      <c r="N261" s="31">
        <v>33568947.189999998</v>
      </c>
      <c r="O261" s="31" t="s">
        <v>75</v>
      </c>
      <c r="P261" s="31" t="s">
        <v>75</v>
      </c>
      <c r="Q261" s="32" t="s">
        <v>75</v>
      </c>
      <c r="R261" s="45" t="s">
        <v>559</v>
      </c>
      <c r="S261" s="43" t="s">
        <v>73</v>
      </c>
      <c r="T261" s="44" t="s">
        <v>560</v>
      </c>
      <c r="U261" s="31">
        <v>22009723.73</v>
      </c>
      <c r="V261" s="31" t="s">
        <v>75</v>
      </c>
      <c r="W261" s="31">
        <v>22009723.73</v>
      </c>
      <c r="X261" s="31" t="s">
        <v>75</v>
      </c>
      <c r="Y261" s="31" t="s">
        <v>75</v>
      </c>
      <c r="Z261" s="31" t="s">
        <v>75</v>
      </c>
      <c r="AA261" s="31" t="s">
        <v>75</v>
      </c>
      <c r="AB261" s="31" t="s">
        <v>75</v>
      </c>
      <c r="AC261" s="31" t="s">
        <v>75</v>
      </c>
      <c r="AD261" s="31" t="s">
        <v>75</v>
      </c>
      <c r="AE261" s="31">
        <v>22009723.73</v>
      </c>
      <c r="AF261" s="34" t="s">
        <v>75</v>
      </c>
      <c r="AG261" s="31" t="s">
        <v>75</v>
      </c>
      <c r="AH261" s="32" t="s">
        <v>75</v>
      </c>
      <c r="AI261" s="8"/>
    </row>
    <row r="262" spans="1:35" ht="23.25" x14ac:dyDescent="0.25">
      <c r="A262" s="42" t="s">
        <v>561</v>
      </c>
      <c r="B262" s="43" t="s">
        <v>73</v>
      </c>
      <c r="C262" s="44" t="s">
        <v>562</v>
      </c>
      <c r="D262" s="31">
        <v>1264230.99</v>
      </c>
      <c r="E262" s="31" t="s">
        <v>75</v>
      </c>
      <c r="F262" s="31">
        <v>1264230.99</v>
      </c>
      <c r="G262" s="31" t="s">
        <v>75</v>
      </c>
      <c r="H262" s="31" t="s">
        <v>75</v>
      </c>
      <c r="I262" s="31" t="s">
        <v>75</v>
      </c>
      <c r="J262" s="31" t="s">
        <v>75</v>
      </c>
      <c r="K262" s="31" t="s">
        <v>75</v>
      </c>
      <c r="L262" s="31" t="s">
        <v>75</v>
      </c>
      <c r="M262" s="31" t="s">
        <v>75</v>
      </c>
      <c r="N262" s="31" t="s">
        <v>75</v>
      </c>
      <c r="O262" s="31" t="s">
        <v>75</v>
      </c>
      <c r="P262" s="31">
        <v>1264230.99</v>
      </c>
      <c r="Q262" s="32" t="s">
        <v>75</v>
      </c>
      <c r="R262" s="45" t="s">
        <v>561</v>
      </c>
      <c r="S262" s="43" t="s">
        <v>73</v>
      </c>
      <c r="T262" s="44" t="s">
        <v>562</v>
      </c>
      <c r="U262" s="31">
        <v>1079702.79</v>
      </c>
      <c r="V262" s="31" t="s">
        <v>75</v>
      </c>
      <c r="W262" s="31">
        <v>1079702.79</v>
      </c>
      <c r="X262" s="31" t="s">
        <v>75</v>
      </c>
      <c r="Y262" s="31" t="s">
        <v>75</v>
      </c>
      <c r="Z262" s="31" t="s">
        <v>75</v>
      </c>
      <c r="AA262" s="31" t="s">
        <v>75</v>
      </c>
      <c r="AB262" s="31" t="s">
        <v>75</v>
      </c>
      <c r="AC262" s="31" t="s">
        <v>75</v>
      </c>
      <c r="AD262" s="31" t="s">
        <v>75</v>
      </c>
      <c r="AE262" s="31" t="s">
        <v>75</v>
      </c>
      <c r="AF262" s="34" t="s">
        <v>75</v>
      </c>
      <c r="AG262" s="31">
        <v>1079702.79</v>
      </c>
      <c r="AH262" s="32" t="s">
        <v>75</v>
      </c>
      <c r="AI262" s="8"/>
    </row>
    <row r="263" spans="1:35" ht="23.25" x14ac:dyDescent="0.25">
      <c r="A263" s="42" t="s">
        <v>563</v>
      </c>
      <c r="B263" s="43" t="s">
        <v>73</v>
      </c>
      <c r="C263" s="44" t="s">
        <v>564</v>
      </c>
      <c r="D263" s="31">
        <v>1515613.01</v>
      </c>
      <c r="E263" s="31" t="s">
        <v>75</v>
      </c>
      <c r="F263" s="31">
        <v>1515613.01</v>
      </c>
      <c r="G263" s="31" t="s">
        <v>75</v>
      </c>
      <c r="H263" s="31" t="s">
        <v>75</v>
      </c>
      <c r="I263" s="31" t="s">
        <v>75</v>
      </c>
      <c r="J263" s="31" t="s">
        <v>75</v>
      </c>
      <c r="K263" s="31" t="s">
        <v>75</v>
      </c>
      <c r="L263" s="31" t="s">
        <v>75</v>
      </c>
      <c r="M263" s="31" t="s">
        <v>75</v>
      </c>
      <c r="N263" s="31" t="s">
        <v>75</v>
      </c>
      <c r="O263" s="31">
        <v>1515613.01</v>
      </c>
      <c r="P263" s="31" t="s">
        <v>75</v>
      </c>
      <c r="Q263" s="32" t="s">
        <v>75</v>
      </c>
      <c r="R263" s="45" t="s">
        <v>563</v>
      </c>
      <c r="S263" s="43" t="s">
        <v>73</v>
      </c>
      <c r="T263" s="44" t="s">
        <v>564</v>
      </c>
      <c r="U263" s="31">
        <v>881599.36</v>
      </c>
      <c r="V263" s="31" t="s">
        <v>75</v>
      </c>
      <c r="W263" s="31">
        <v>881599.36</v>
      </c>
      <c r="X263" s="31" t="s">
        <v>75</v>
      </c>
      <c r="Y263" s="31" t="s">
        <v>75</v>
      </c>
      <c r="Z263" s="31" t="s">
        <v>75</v>
      </c>
      <c r="AA263" s="31" t="s">
        <v>75</v>
      </c>
      <c r="AB263" s="31" t="s">
        <v>75</v>
      </c>
      <c r="AC263" s="31" t="s">
        <v>75</v>
      </c>
      <c r="AD263" s="31" t="s">
        <v>75</v>
      </c>
      <c r="AE263" s="31" t="s">
        <v>75</v>
      </c>
      <c r="AF263" s="34">
        <v>881599.36</v>
      </c>
      <c r="AG263" s="31" t="s">
        <v>75</v>
      </c>
      <c r="AH263" s="32" t="s">
        <v>75</v>
      </c>
      <c r="AI263" s="8"/>
    </row>
    <row r="264" spans="1:35" ht="34.5" x14ac:dyDescent="0.25">
      <c r="A264" s="42" t="s">
        <v>565</v>
      </c>
      <c r="B264" s="43" t="s">
        <v>73</v>
      </c>
      <c r="C264" s="44" t="s">
        <v>566</v>
      </c>
      <c r="D264" s="31">
        <v>145017500</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v>145017500</v>
      </c>
      <c r="R264" s="45" t="s">
        <v>565</v>
      </c>
      <c r="S264" s="43" t="s">
        <v>73</v>
      </c>
      <c r="T264" s="44" t="s">
        <v>566</v>
      </c>
      <c r="U264" s="31">
        <v>90763567.060000002</v>
      </c>
      <c r="V264" s="31" t="s">
        <v>75</v>
      </c>
      <c r="W264" s="31" t="s">
        <v>75</v>
      </c>
      <c r="X264" s="31" t="s">
        <v>75</v>
      </c>
      <c r="Y264" s="31" t="s">
        <v>75</v>
      </c>
      <c r="Z264" s="31" t="s">
        <v>75</v>
      </c>
      <c r="AA264" s="31" t="s">
        <v>75</v>
      </c>
      <c r="AB264" s="31" t="s">
        <v>75</v>
      </c>
      <c r="AC264" s="31" t="s">
        <v>75</v>
      </c>
      <c r="AD264" s="31" t="s">
        <v>75</v>
      </c>
      <c r="AE264" s="31" t="s">
        <v>75</v>
      </c>
      <c r="AF264" s="34" t="s">
        <v>75</v>
      </c>
      <c r="AG264" s="31" t="s">
        <v>75</v>
      </c>
      <c r="AH264" s="32">
        <v>90763567.060000002</v>
      </c>
      <c r="AI264" s="8"/>
    </row>
    <row r="265" spans="1:35" ht="23.25" x14ac:dyDescent="0.25">
      <c r="A265" s="42" t="s">
        <v>567</v>
      </c>
      <c r="B265" s="43" t="s">
        <v>73</v>
      </c>
      <c r="C265" s="44" t="s">
        <v>568</v>
      </c>
      <c r="D265" s="31">
        <v>1125749859.1600001</v>
      </c>
      <c r="E265" s="31" t="s">
        <v>75</v>
      </c>
      <c r="F265" s="31">
        <v>1125749859.1600001</v>
      </c>
      <c r="G265" s="31" t="s">
        <v>75</v>
      </c>
      <c r="H265" s="31" t="s">
        <v>75</v>
      </c>
      <c r="I265" s="31" t="s">
        <v>75</v>
      </c>
      <c r="J265" s="31" t="s">
        <v>75</v>
      </c>
      <c r="K265" s="31">
        <v>93244783</v>
      </c>
      <c r="L265" s="31" t="s">
        <v>75</v>
      </c>
      <c r="M265" s="31" t="s">
        <v>75</v>
      </c>
      <c r="N265" s="31">
        <v>720185031.46000004</v>
      </c>
      <c r="O265" s="31">
        <v>261319301.93000001</v>
      </c>
      <c r="P265" s="31">
        <v>51000742.770000003</v>
      </c>
      <c r="Q265" s="32" t="s">
        <v>75</v>
      </c>
      <c r="R265" s="45" t="s">
        <v>567</v>
      </c>
      <c r="S265" s="43" t="s">
        <v>73</v>
      </c>
      <c r="T265" s="44" t="s">
        <v>568</v>
      </c>
      <c r="U265" s="31">
        <v>351101477.66000003</v>
      </c>
      <c r="V265" s="31" t="s">
        <v>75</v>
      </c>
      <c r="W265" s="31">
        <v>351101477.66000003</v>
      </c>
      <c r="X265" s="31" t="s">
        <v>75</v>
      </c>
      <c r="Y265" s="31">
        <v>69083.59</v>
      </c>
      <c r="Z265" s="31" t="s">
        <v>75</v>
      </c>
      <c r="AA265" s="31" t="s">
        <v>75</v>
      </c>
      <c r="AB265" s="31">
        <v>37756374.799999997</v>
      </c>
      <c r="AC265" s="31" t="s">
        <v>75</v>
      </c>
      <c r="AD265" s="31" t="s">
        <v>75</v>
      </c>
      <c r="AE265" s="31">
        <v>224519613.46000001</v>
      </c>
      <c r="AF265" s="34">
        <v>26185721.75</v>
      </c>
      <c r="AG265" s="31">
        <v>62570684.060000002</v>
      </c>
      <c r="AH265" s="32" t="s">
        <v>75</v>
      </c>
      <c r="AI265" s="8"/>
    </row>
    <row r="266" spans="1:35" ht="68.25" x14ac:dyDescent="0.25">
      <c r="A266" s="42" t="s">
        <v>569</v>
      </c>
      <c r="B266" s="43" t="s">
        <v>73</v>
      </c>
      <c r="C266" s="44" t="s">
        <v>570</v>
      </c>
      <c r="D266" s="31">
        <v>667059285.84000003</v>
      </c>
      <c r="E266" s="31" t="s">
        <v>75</v>
      </c>
      <c r="F266" s="31">
        <v>667059285.84000003</v>
      </c>
      <c r="G266" s="31" t="s">
        <v>75</v>
      </c>
      <c r="H266" s="31" t="s">
        <v>75</v>
      </c>
      <c r="I266" s="31" t="s">
        <v>75</v>
      </c>
      <c r="J266" s="31" t="s">
        <v>75</v>
      </c>
      <c r="K266" s="31">
        <v>51044783</v>
      </c>
      <c r="L266" s="31" t="s">
        <v>75</v>
      </c>
      <c r="M266" s="31" t="s">
        <v>75</v>
      </c>
      <c r="N266" s="31">
        <v>391026632.14999998</v>
      </c>
      <c r="O266" s="31">
        <v>217298023.41999999</v>
      </c>
      <c r="P266" s="31">
        <v>7689847.2699999996</v>
      </c>
      <c r="Q266" s="32" t="s">
        <v>75</v>
      </c>
      <c r="R266" s="45" t="s">
        <v>569</v>
      </c>
      <c r="S266" s="43" t="s">
        <v>73</v>
      </c>
      <c r="T266" s="44" t="s">
        <v>570</v>
      </c>
      <c r="U266" s="31">
        <v>52587713.75</v>
      </c>
      <c r="V266" s="31" t="s">
        <v>75</v>
      </c>
      <c r="W266" s="31">
        <v>52587713.75</v>
      </c>
      <c r="X266" s="31" t="s">
        <v>75</v>
      </c>
      <c r="Y266" s="31">
        <v>40765.82</v>
      </c>
      <c r="Z266" s="31" t="s">
        <v>75</v>
      </c>
      <c r="AA266" s="31" t="s">
        <v>75</v>
      </c>
      <c r="AB266" s="31">
        <v>5835387.9800000004</v>
      </c>
      <c r="AC266" s="31" t="s">
        <v>75</v>
      </c>
      <c r="AD266" s="31" t="s">
        <v>75</v>
      </c>
      <c r="AE266" s="31">
        <v>36817983.460000001</v>
      </c>
      <c r="AF266" s="34">
        <v>3340954.27</v>
      </c>
      <c r="AG266" s="31">
        <v>6552622.2199999997</v>
      </c>
      <c r="AH266" s="32" t="s">
        <v>75</v>
      </c>
      <c r="AI266" s="8"/>
    </row>
    <row r="267" spans="1:35" ht="90.75" x14ac:dyDescent="0.25">
      <c r="A267" s="42" t="s">
        <v>571</v>
      </c>
      <c r="B267" s="43" t="s">
        <v>73</v>
      </c>
      <c r="C267" s="44" t="s">
        <v>572</v>
      </c>
      <c r="D267" s="31" t="s">
        <v>75</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t="s">
        <v>75</v>
      </c>
      <c r="R267" s="45" t="s">
        <v>571</v>
      </c>
      <c r="S267" s="43" t="s">
        <v>73</v>
      </c>
      <c r="T267" s="44" t="s">
        <v>572</v>
      </c>
      <c r="U267" s="31">
        <v>40765.82</v>
      </c>
      <c r="V267" s="31" t="s">
        <v>75</v>
      </c>
      <c r="W267" s="31">
        <v>40765.82</v>
      </c>
      <c r="X267" s="31" t="s">
        <v>75</v>
      </c>
      <c r="Y267" s="31">
        <v>40765.82</v>
      </c>
      <c r="Z267" s="31" t="s">
        <v>75</v>
      </c>
      <c r="AA267" s="31" t="s">
        <v>75</v>
      </c>
      <c r="AB267" s="31" t="s">
        <v>75</v>
      </c>
      <c r="AC267" s="31" t="s">
        <v>75</v>
      </c>
      <c r="AD267" s="31" t="s">
        <v>75</v>
      </c>
      <c r="AE267" s="31" t="s">
        <v>75</v>
      </c>
      <c r="AF267" s="34" t="s">
        <v>75</v>
      </c>
      <c r="AG267" s="31" t="s">
        <v>75</v>
      </c>
      <c r="AH267" s="32" t="s">
        <v>75</v>
      </c>
      <c r="AI267" s="8"/>
    </row>
    <row r="268" spans="1:35" ht="79.5" x14ac:dyDescent="0.25">
      <c r="A268" s="42" t="s">
        <v>573</v>
      </c>
      <c r="B268" s="43" t="s">
        <v>73</v>
      </c>
      <c r="C268" s="44" t="s">
        <v>574</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573</v>
      </c>
      <c r="S268" s="43" t="s">
        <v>73</v>
      </c>
      <c r="T268" s="44" t="s">
        <v>574</v>
      </c>
      <c r="U268" s="31">
        <v>40765.82</v>
      </c>
      <c r="V268" s="31" t="s">
        <v>75</v>
      </c>
      <c r="W268" s="31">
        <v>40765.82</v>
      </c>
      <c r="X268" s="31" t="s">
        <v>75</v>
      </c>
      <c r="Y268" s="31">
        <v>40765.82</v>
      </c>
      <c r="Z268" s="31" t="s">
        <v>75</v>
      </c>
      <c r="AA268" s="31" t="s">
        <v>75</v>
      </c>
      <c r="AB268" s="31" t="s">
        <v>75</v>
      </c>
      <c r="AC268" s="31" t="s">
        <v>75</v>
      </c>
      <c r="AD268" s="31" t="s">
        <v>75</v>
      </c>
      <c r="AE268" s="31" t="s">
        <v>75</v>
      </c>
      <c r="AF268" s="34" t="s">
        <v>75</v>
      </c>
      <c r="AG268" s="31" t="s">
        <v>75</v>
      </c>
      <c r="AH268" s="32" t="s">
        <v>75</v>
      </c>
      <c r="AI268" s="8"/>
    </row>
    <row r="269" spans="1:35" ht="79.5" x14ac:dyDescent="0.25">
      <c r="A269" s="42" t="s">
        <v>575</v>
      </c>
      <c r="B269" s="43" t="s">
        <v>73</v>
      </c>
      <c r="C269" s="44" t="s">
        <v>576</v>
      </c>
      <c r="D269" s="31">
        <v>50105200</v>
      </c>
      <c r="E269" s="31" t="s">
        <v>75</v>
      </c>
      <c r="F269" s="31">
        <v>50105200</v>
      </c>
      <c r="G269" s="31" t="s">
        <v>75</v>
      </c>
      <c r="H269" s="31" t="s">
        <v>75</v>
      </c>
      <c r="I269" s="31" t="s">
        <v>75</v>
      </c>
      <c r="J269" s="31" t="s">
        <v>75</v>
      </c>
      <c r="K269" s="31">
        <v>50105200</v>
      </c>
      <c r="L269" s="31" t="s">
        <v>75</v>
      </c>
      <c r="M269" s="31" t="s">
        <v>75</v>
      </c>
      <c r="N269" s="31" t="s">
        <v>75</v>
      </c>
      <c r="O269" s="31" t="s">
        <v>75</v>
      </c>
      <c r="P269" s="31" t="s">
        <v>75</v>
      </c>
      <c r="Q269" s="32" t="s">
        <v>75</v>
      </c>
      <c r="R269" s="45" t="s">
        <v>575</v>
      </c>
      <c r="S269" s="43" t="s">
        <v>73</v>
      </c>
      <c r="T269" s="44" t="s">
        <v>576</v>
      </c>
      <c r="U269" s="31">
        <v>4843307.9800000004</v>
      </c>
      <c r="V269" s="31" t="s">
        <v>75</v>
      </c>
      <c r="W269" s="31">
        <v>4843307.9800000004</v>
      </c>
      <c r="X269" s="31" t="s">
        <v>75</v>
      </c>
      <c r="Y269" s="31" t="s">
        <v>75</v>
      </c>
      <c r="Z269" s="31" t="s">
        <v>75</v>
      </c>
      <c r="AA269" s="31" t="s">
        <v>75</v>
      </c>
      <c r="AB269" s="31">
        <v>4843307.9800000004</v>
      </c>
      <c r="AC269" s="31" t="s">
        <v>75</v>
      </c>
      <c r="AD269" s="31" t="s">
        <v>75</v>
      </c>
      <c r="AE269" s="31" t="s">
        <v>75</v>
      </c>
      <c r="AF269" s="34" t="s">
        <v>75</v>
      </c>
      <c r="AG269" s="31" t="s">
        <v>75</v>
      </c>
      <c r="AH269" s="32" t="s">
        <v>75</v>
      </c>
      <c r="AI269" s="8"/>
    </row>
    <row r="270" spans="1:35" ht="68.25" x14ac:dyDescent="0.25">
      <c r="A270" s="42" t="s">
        <v>577</v>
      </c>
      <c r="B270" s="43" t="s">
        <v>73</v>
      </c>
      <c r="C270" s="44" t="s">
        <v>578</v>
      </c>
      <c r="D270" s="31">
        <v>175700</v>
      </c>
      <c r="E270" s="31" t="s">
        <v>75</v>
      </c>
      <c r="F270" s="31">
        <v>175700</v>
      </c>
      <c r="G270" s="31" t="s">
        <v>75</v>
      </c>
      <c r="H270" s="31" t="s">
        <v>75</v>
      </c>
      <c r="I270" s="31" t="s">
        <v>75</v>
      </c>
      <c r="J270" s="31" t="s">
        <v>75</v>
      </c>
      <c r="K270" s="31">
        <v>175700</v>
      </c>
      <c r="L270" s="31" t="s">
        <v>75</v>
      </c>
      <c r="M270" s="31" t="s">
        <v>75</v>
      </c>
      <c r="N270" s="31" t="s">
        <v>75</v>
      </c>
      <c r="O270" s="31" t="s">
        <v>75</v>
      </c>
      <c r="P270" s="31" t="s">
        <v>75</v>
      </c>
      <c r="Q270" s="32" t="s">
        <v>75</v>
      </c>
      <c r="R270" s="45" t="s">
        <v>577</v>
      </c>
      <c r="S270" s="43" t="s">
        <v>73</v>
      </c>
      <c r="T270" s="44" t="s">
        <v>578</v>
      </c>
      <c r="U270" s="31">
        <v>175697.42</v>
      </c>
      <c r="V270" s="31" t="s">
        <v>75</v>
      </c>
      <c r="W270" s="31">
        <v>175697.42</v>
      </c>
      <c r="X270" s="31" t="s">
        <v>75</v>
      </c>
      <c r="Y270" s="31" t="s">
        <v>75</v>
      </c>
      <c r="Z270" s="31" t="s">
        <v>75</v>
      </c>
      <c r="AA270" s="31" t="s">
        <v>75</v>
      </c>
      <c r="AB270" s="31">
        <v>175697.42</v>
      </c>
      <c r="AC270" s="31" t="s">
        <v>75</v>
      </c>
      <c r="AD270" s="31" t="s">
        <v>75</v>
      </c>
      <c r="AE270" s="31" t="s">
        <v>75</v>
      </c>
      <c r="AF270" s="34" t="s">
        <v>75</v>
      </c>
      <c r="AG270" s="31" t="s">
        <v>75</v>
      </c>
      <c r="AH270" s="32" t="s">
        <v>75</v>
      </c>
      <c r="AI270" s="8"/>
    </row>
    <row r="271" spans="1:35" ht="68.25" x14ac:dyDescent="0.25">
      <c r="A271" s="42" t="s">
        <v>579</v>
      </c>
      <c r="B271" s="43" t="s">
        <v>73</v>
      </c>
      <c r="C271" s="44" t="s">
        <v>580</v>
      </c>
      <c r="D271" s="31">
        <v>49929500</v>
      </c>
      <c r="E271" s="31" t="s">
        <v>75</v>
      </c>
      <c r="F271" s="31">
        <v>49929500</v>
      </c>
      <c r="G271" s="31" t="s">
        <v>75</v>
      </c>
      <c r="H271" s="31" t="s">
        <v>75</v>
      </c>
      <c r="I271" s="31" t="s">
        <v>75</v>
      </c>
      <c r="J271" s="31" t="s">
        <v>75</v>
      </c>
      <c r="K271" s="31">
        <v>49929500</v>
      </c>
      <c r="L271" s="31" t="s">
        <v>75</v>
      </c>
      <c r="M271" s="31" t="s">
        <v>75</v>
      </c>
      <c r="N271" s="31" t="s">
        <v>75</v>
      </c>
      <c r="O271" s="31" t="s">
        <v>75</v>
      </c>
      <c r="P271" s="31" t="s">
        <v>75</v>
      </c>
      <c r="Q271" s="32" t="s">
        <v>75</v>
      </c>
      <c r="R271" s="45" t="s">
        <v>579</v>
      </c>
      <c r="S271" s="43" t="s">
        <v>73</v>
      </c>
      <c r="T271" s="44" t="s">
        <v>580</v>
      </c>
      <c r="U271" s="31">
        <v>4667610.5599999996</v>
      </c>
      <c r="V271" s="31" t="s">
        <v>75</v>
      </c>
      <c r="W271" s="31">
        <v>4667610.5599999996</v>
      </c>
      <c r="X271" s="31" t="s">
        <v>75</v>
      </c>
      <c r="Y271" s="31" t="s">
        <v>75</v>
      </c>
      <c r="Z271" s="31" t="s">
        <v>75</v>
      </c>
      <c r="AA271" s="31" t="s">
        <v>75</v>
      </c>
      <c r="AB271" s="31">
        <v>4667610.5599999996</v>
      </c>
      <c r="AC271" s="31" t="s">
        <v>75</v>
      </c>
      <c r="AD271" s="31" t="s">
        <v>75</v>
      </c>
      <c r="AE271" s="31" t="s">
        <v>75</v>
      </c>
      <c r="AF271" s="34" t="s">
        <v>75</v>
      </c>
      <c r="AG271" s="31" t="s">
        <v>75</v>
      </c>
      <c r="AH271" s="32" t="s">
        <v>75</v>
      </c>
      <c r="AI271" s="8"/>
    </row>
    <row r="272" spans="1:35" ht="68.25" x14ac:dyDescent="0.25">
      <c r="A272" s="42" t="s">
        <v>581</v>
      </c>
      <c r="B272" s="43" t="s">
        <v>73</v>
      </c>
      <c r="C272" s="44" t="s">
        <v>582</v>
      </c>
      <c r="D272" s="31">
        <v>939583</v>
      </c>
      <c r="E272" s="31" t="s">
        <v>75</v>
      </c>
      <c r="F272" s="31">
        <v>939583</v>
      </c>
      <c r="G272" s="31" t="s">
        <v>75</v>
      </c>
      <c r="H272" s="31" t="s">
        <v>75</v>
      </c>
      <c r="I272" s="31" t="s">
        <v>75</v>
      </c>
      <c r="J272" s="31" t="s">
        <v>75</v>
      </c>
      <c r="K272" s="31">
        <v>939583</v>
      </c>
      <c r="L272" s="31" t="s">
        <v>75</v>
      </c>
      <c r="M272" s="31" t="s">
        <v>75</v>
      </c>
      <c r="N272" s="31" t="s">
        <v>75</v>
      </c>
      <c r="O272" s="31" t="s">
        <v>75</v>
      </c>
      <c r="P272" s="31" t="s">
        <v>75</v>
      </c>
      <c r="Q272" s="32" t="s">
        <v>75</v>
      </c>
      <c r="R272" s="45" t="s">
        <v>581</v>
      </c>
      <c r="S272" s="43" t="s">
        <v>73</v>
      </c>
      <c r="T272" s="44" t="s">
        <v>582</v>
      </c>
      <c r="U272" s="31">
        <v>992080</v>
      </c>
      <c r="V272" s="31" t="s">
        <v>75</v>
      </c>
      <c r="W272" s="31">
        <v>992080</v>
      </c>
      <c r="X272" s="31" t="s">
        <v>75</v>
      </c>
      <c r="Y272" s="31" t="s">
        <v>75</v>
      </c>
      <c r="Z272" s="31" t="s">
        <v>75</v>
      </c>
      <c r="AA272" s="31" t="s">
        <v>75</v>
      </c>
      <c r="AB272" s="31">
        <v>992080</v>
      </c>
      <c r="AC272" s="31" t="s">
        <v>75</v>
      </c>
      <c r="AD272" s="31" t="s">
        <v>75</v>
      </c>
      <c r="AE272" s="31" t="s">
        <v>75</v>
      </c>
      <c r="AF272" s="34" t="s">
        <v>75</v>
      </c>
      <c r="AG272" s="31" t="s">
        <v>75</v>
      </c>
      <c r="AH272" s="32" t="s">
        <v>75</v>
      </c>
      <c r="AI272" s="8"/>
    </row>
    <row r="273" spans="1:35" ht="68.25" x14ac:dyDescent="0.25">
      <c r="A273" s="42" t="s">
        <v>583</v>
      </c>
      <c r="B273" s="43" t="s">
        <v>73</v>
      </c>
      <c r="C273" s="44" t="s">
        <v>584</v>
      </c>
      <c r="D273" s="31">
        <v>48583</v>
      </c>
      <c r="E273" s="31" t="s">
        <v>75</v>
      </c>
      <c r="F273" s="31">
        <v>48583</v>
      </c>
      <c r="G273" s="31" t="s">
        <v>75</v>
      </c>
      <c r="H273" s="31" t="s">
        <v>75</v>
      </c>
      <c r="I273" s="31" t="s">
        <v>75</v>
      </c>
      <c r="J273" s="31" t="s">
        <v>75</v>
      </c>
      <c r="K273" s="31">
        <v>48583</v>
      </c>
      <c r="L273" s="31" t="s">
        <v>75</v>
      </c>
      <c r="M273" s="31" t="s">
        <v>75</v>
      </c>
      <c r="N273" s="31" t="s">
        <v>75</v>
      </c>
      <c r="O273" s="31" t="s">
        <v>75</v>
      </c>
      <c r="P273" s="31" t="s">
        <v>75</v>
      </c>
      <c r="Q273" s="32" t="s">
        <v>75</v>
      </c>
      <c r="R273" s="45" t="s">
        <v>583</v>
      </c>
      <c r="S273" s="43" t="s">
        <v>73</v>
      </c>
      <c r="T273" s="44" t="s">
        <v>584</v>
      </c>
      <c r="U273" s="31">
        <v>48583</v>
      </c>
      <c r="V273" s="31" t="s">
        <v>75</v>
      </c>
      <c r="W273" s="31">
        <v>48583</v>
      </c>
      <c r="X273" s="31" t="s">
        <v>75</v>
      </c>
      <c r="Y273" s="31" t="s">
        <v>75</v>
      </c>
      <c r="Z273" s="31" t="s">
        <v>75</v>
      </c>
      <c r="AA273" s="31" t="s">
        <v>75</v>
      </c>
      <c r="AB273" s="31">
        <v>48583</v>
      </c>
      <c r="AC273" s="31" t="s">
        <v>75</v>
      </c>
      <c r="AD273" s="31" t="s">
        <v>75</v>
      </c>
      <c r="AE273" s="31" t="s">
        <v>75</v>
      </c>
      <c r="AF273" s="34" t="s">
        <v>75</v>
      </c>
      <c r="AG273" s="31" t="s">
        <v>75</v>
      </c>
      <c r="AH273" s="32" t="s">
        <v>75</v>
      </c>
      <c r="AI273" s="8"/>
    </row>
    <row r="274" spans="1:35" ht="68.25" x14ac:dyDescent="0.25">
      <c r="A274" s="42" t="s">
        <v>585</v>
      </c>
      <c r="B274" s="43" t="s">
        <v>73</v>
      </c>
      <c r="C274" s="44" t="s">
        <v>586</v>
      </c>
      <c r="D274" s="31">
        <v>891000</v>
      </c>
      <c r="E274" s="31" t="s">
        <v>75</v>
      </c>
      <c r="F274" s="31">
        <v>891000</v>
      </c>
      <c r="G274" s="31" t="s">
        <v>75</v>
      </c>
      <c r="H274" s="31" t="s">
        <v>75</v>
      </c>
      <c r="I274" s="31" t="s">
        <v>75</v>
      </c>
      <c r="J274" s="31" t="s">
        <v>75</v>
      </c>
      <c r="K274" s="31">
        <v>891000</v>
      </c>
      <c r="L274" s="31" t="s">
        <v>75</v>
      </c>
      <c r="M274" s="31" t="s">
        <v>75</v>
      </c>
      <c r="N274" s="31" t="s">
        <v>75</v>
      </c>
      <c r="O274" s="31" t="s">
        <v>75</v>
      </c>
      <c r="P274" s="31" t="s">
        <v>75</v>
      </c>
      <c r="Q274" s="32" t="s">
        <v>75</v>
      </c>
      <c r="R274" s="45" t="s">
        <v>585</v>
      </c>
      <c r="S274" s="43" t="s">
        <v>73</v>
      </c>
      <c r="T274" s="44" t="s">
        <v>586</v>
      </c>
      <c r="U274" s="31">
        <v>943497</v>
      </c>
      <c r="V274" s="31" t="s">
        <v>75</v>
      </c>
      <c r="W274" s="31">
        <v>943497</v>
      </c>
      <c r="X274" s="31" t="s">
        <v>75</v>
      </c>
      <c r="Y274" s="31" t="s">
        <v>75</v>
      </c>
      <c r="Z274" s="31" t="s">
        <v>75</v>
      </c>
      <c r="AA274" s="31" t="s">
        <v>75</v>
      </c>
      <c r="AB274" s="31">
        <v>943497</v>
      </c>
      <c r="AC274" s="31" t="s">
        <v>75</v>
      </c>
      <c r="AD274" s="31" t="s">
        <v>75</v>
      </c>
      <c r="AE274" s="31" t="s">
        <v>75</v>
      </c>
      <c r="AF274" s="34" t="s">
        <v>75</v>
      </c>
      <c r="AG274" s="31" t="s">
        <v>75</v>
      </c>
      <c r="AH274" s="32" t="s">
        <v>75</v>
      </c>
      <c r="AI274" s="8"/>
    </row>
    <row r="275" spans="1:35" ht="79.5" x14ac:dyDescent="0.25">
      <c r="A275" s="42" t="s">
        <v>587</v>
      </c>
      <c r="B275" s="43" t="s">
        <v>73</v>
      </c>
      <c r="C275" s="44" t="s">
        <v>588</v>
      </c>
      <c r="D275" s="31">
        <v>390933878.14999998</v>
      </c>
      <c r="E275" s="31" t="s">
        <v>75</v>
      </c>
      <c r="F275" s="31">
        <v>390933878.14999998</v>
      </c>
      <c r="G275" s="31" t="s">
        <v>75</v>
      </c>
      <c r="H275" s="31" t="s">
        <v>75</v>
      </c>
      <c r="I275" s="31" t="s">
        <v>75</v>
      </c>
      <c r="J275" s="31" t="s">
        <v>75</v>
      </c>
      <c r="K275" s="31" t="s">
        <v>75</v>
      </c>
      <c r="L275" s="31" t="s">
        <v>75</v>
      </c>
      <c r="M275" s="31" t="s">
        <v>75</v>
      </c>
      <c r="N275" s="31">
        <v>390933878.14999998</v>
      </c>
      <c r="O275" s="31" t="s">
        <v>75</v>
      </c>
      <c r="P275" s="31" t="s">
        <v>75</v>
      </c>
      <c r="Q275" s="32" t="s">
        <v>75</v>
      </c>
      <c r="R275" s="45" t="s">
        <v>587</v>
      </c>
      <c r="S275" s="43" t="s">
        <v>73</v>
      </c>
      <c r="T275" s="44" t="s">
        <v>588</v>
      </c>
      <c r="U275" s="31">
        <v>36640257.460000001</v>
      </c>
      <c r="V275" s="31" t="s">
        <v>75</v>
      </c>
      <c r="W275" s="31">
        <v>36640257.460000001</v>
      </c>
      <c r="X275" s="31" t="s">
        <v>75</v>
      </c>
      <c r="Y275" s="31" t="s">
        <v>75</v>
      </c>
      <c r="Z275" s="31" t="s">
        <v>75</v>
      </c>
      <c r="AA275" s="31" t="s">
        <v>75</v>
      </c>
      <c r="AB275" s="31" t="s">
        <v>75</v>
      </c>
      <c r="AC275" s="31" t="s">
        <v>75</v>
      </c>
      <c r="AD275" s="31" t="s">
        <v>75</v>
      </c>
      <c r="AE275" s="31">
        <v>36640257.460000001</v>
      </c>
      <c r="AF275" s="34" t="s">
        <v>75</v>
      </c>
      <c r="AG275" s="31" t="s">
        <v>75</v>
      </c>
      <c r="AH275" s="32" t="s">
        <v>75</v>
      </c>
      <c r="AI275" s="8"/>
    </row>
    <row r="276" spans="1:35" ht="68.25" x14ac:dyDescent="0.25">
      <c r="A276" s="42" t="s">
        <v>589</v>
      </c>
      <c r="B276" s="43" t="s">
        <v>73</v>
      </c>
      <c r="C276" s="44" t="s">
        <v>590</v>
      </c>
      <c r="D276" s="31">
        <v>25332063.989999998</v>
      </c>
      <c r="E276" s="31" t="s">
        <v>75</v>
      </c>
      <c r="F276" s="31">
        <v>25332063.989999998</v>
      </c>
      <c r="G276" s="31" t="s">
        <v>75</v>
      </c>
      <c r="H276" s="31" t="s">
        <v>75</v>
      </c>
      <c r="I276" s="31" t="s">
        <v>75</v>
      </c>
      <c r="J276" s="31" t="s">
        <v>75</v>
      </c>
      <c r="K276" s="31" t="s">
        <v>75</v>
      </c>
      <c r="L276" s="31" t="s">
        <v>75</v>
      </c>
      <c r="M276" s="31" t="s">
        <v>75</v>
      </c>
      <c r="N276" s="31">
        <v>25332063.989999998</v>
      </c>
      <c r="O276" s="31" t="s">
        <v>75</v>
      </c>
      <c r="P276" s="31" t="s">
        <v>75</v>
      </c>
      <c r="Q276" s="32" t="s">
        <v>75</v>
      </c>
      <c r="R276" s="45" t="s">
        <v>589</v>
      </c>
      <c r="S276" s="43" t="s">
        <v>73</v>
      </c>
      <c r="T276" s="44" t="s">
        <v>590</v>
      </c>
      <c r="U276" s="31">
        <v>943600</v>
      </c>
      <c r="V276" s="31" t="s">
        <v>75</v>
      </c>
      <c r="W276" s="31">
        <v>943600</v>
      </c>
      <c r="X276" s="31" t="s">
        <v>75</v>
      </c>
      <c r="Y276" s="31" t="s">
        <v>75</v>
      </c>
      <c r="Z276" s="31" t="s">
        <v>75</v>
      </c>
      <c r="AA276" s="31" t="s">
        <v>75</v>
      </c>
      <c r="AB276" s="31" t="s">
        <v>75</v>
      </c>
      <c r="AC276" s="31" t="s">
        <v>75</v>
      </c>
      <c r="AD276" s="31" t="s">
        <v>75</v>
      </c>
      <c r="AE276" s="31">
        <v>943600</v>
      </c>
      <c r="AF276" s="34" t="s">
        <v>75</v>
      </c>
      <c r="AG276" s="31" t="s">
        <v>75</v>
      </c>
      <c r="AH276" s="32" t="s">
        <v>75</v>
      </c>
      <c r="AI276" s="8"/>
    </row>
    <row r="277" spans="1:35" ht="68.25" x14ac:dyDescent="0.25">
      <c r="A277" s="42" t="s">
        <v>591</v>
      </c>
      <c r="B277" s="43" t="s">
        <v>73</v>
      </c>
      <c r="C277" s="44" t="s">
        <v>592</v>
      </c>
      <c r="D277" s="31">
        <v>365601814.16000003</v>
      </c>
      <c r="E277" s="31" t="s">
        <v>75</v>
      </c>
      <c r="F277" s="31">
        <v>365601814.16000003</v>
      </c>
      <c r="G277" s="31" t="s">
        <v>75</v>
      </c>
      <c r="H277" s="31" t="s">
        <v>75</v>
      </c>
      <c r="I277" s="31" t="s">
        <v>75</v>
      </c>
      <c r="J277" s="31" t="s">
        <v>75</v>
      </c>
      <c r="K277" s="31" t="s">
        <v>75</v>
      </c>
      <c r="L277" s="31" t="s">
        <v>75</v>
      </c>
      <c r="M277" s="31" t="s">
        <v>75</v>
      </c>
      <c r="N277" s="31">
        <v>365601814.16000003</v>
      </c>
      <c r="O277" s="31" t="s">
        <v>75</v>
      </c>
      <c r="P277" s="31" t="s">
        <v>75</v>
      </c>
      <c r="Q277" s="32" t="s">
        <v>75</v>
      </c>
      <c r="R277" s="45" t="s">
        <v>591</v>
      </c>
      <c r="S277" s="43" t="s">
        <v>73</v>
      </c>
      <c r="T277" s="44" t="s">
        <v>592</v>
      </c>
      <c r="U277" s="31">
        <v>35696657.460000001</v>
      </c>
      <c r="V277" s="31" t="s">
        <v>75</v>
      </c>
      <c r="W277" s="31">
        <v>35696657.460000001</v>
      </c>
      <c r="X277" s="31" t="s">
        <v>75</v>
      </c>
      <c r="Y277" s="31" t="s">
        <v>75</v>
      </c>
      <c r="Z277" s="31" t="s">
        <v>75</v>
      </c>
      <c r="AA277" s="31" t="s">
        <v>75</v>
      </c>
      <c r="AB277" s="31" t="s">
        <v>75</v>
      </c>
      <c r="AC277" s="31" t="s">
        <v>75</v>
      </c>
      <c r="AD277" s="31" t="s">
        <v>75</v>
      </c>
      <c r="AE277" s="31">
        <v>35696657.460000001</v>
      </c>
      <c r="AF277" s="34" t="s">
        <v>75</v>
      </c>
      <c r="AG277" s="31" t="s">
        <v>75</v>
      </c>
      <c r="AH277" s="32" t="s">
        <v>75</v>
      </c>
      <c r="AI277" s="8"/>
    </row>
    <row r="278" spans="1:35" ht="68.25" x14ac:dyDescent="0.25">
      <c r="A278" s="42" t="s">
        <v>593</v>
      </c>
      <c r="B278" s="43" t="s">
        <v>73</v>
      </c>
      <c r="C278" s="44" t="s">
        <v>594</v>
      </c>
      <c r="D278" s="31">
        <v>92754</v>
      </c>
      <c r="E278" s="31" t="s">
        <v>75</v>
      </c>
      <c r="F278" s="31">
        <v>92754</v>
      </c>
      <c r="G278" s="31" t="s">
        <v>75</v>
      </c>
      <c r="H278" s="31" t="s">
        <v>75</v>
      </c>
      <c r="I278" s="31" t="s">
        <v>75</v>
      </c>
      <c r="J278" s="31" t="s">
        <v>75</v>
      </c>
      <c r="K278" s="31" t="s">
        <v>75</v>
      </c>
      <c r="L278" s="31" t="s">
        <v>75</v>
      </c>
      <c r="M278" s="31" t="s">
        <v>75</v>
      </c>
      <c r="N278" s="31">
        <v>92754</v>
      </c>
      <c r="O278" s="31" t="s">
        <v>75</v>
      </c>
      <c r="P278" s="31" t="s">
        <v>75</v>
      </c>
      <c r="Q278" s="32" t="s">
        <v>75</v>
      </c>
      <c r="R278" s="45" t="s">
        <v>593</v>
      </c>
      <c r="S278" s="43" t="s">
        <v>73</v>
      </c>
      <c r="T278" s="44" t="s">
        <v>594</v>
      </c>
      <c r="U278" s="31">
        <v>177726</v>
      </c>
      <c r="V278" s="31" t="s">
        <v>75</v>
      </c>
      <c r="W278" s="31">
        <v>177726</v>
      </c>
      <c r="X278" s="31" t="s">
        <v>75</v>
      </c>
      <c r="Y278" s="31" t="s">
        <v>75</v>
      </c>
      <c r="Z278" s="31" t="s">
        <v>75</v>
      </c>
      <c r="AA278" s="31" t="s">
        <v>75</v>
      </c>
      <c r="AB278" s="31" t="s">
        <v>75</v>
      </c>
      <c r="AC278" s="31" t="s">
        <v>75</v>
      </c>
      <c r="AD278" s="31" t="s">
        <v>75</v>
      </c>
      <c r="AE278" s="31">
        <v>177726</v>
      </c>
      <c r="AF278" s="34" t="s">
        <v>75</v>
      </c>
      <c r="AG278" s="31" t="s">
        <v>75</v>
      </c>
      <c r="AH278" s="32" t="s">
        <v>75</v>
      </c>
      <c r="AI278" s="8"/>
    </row>
    <row r="279" spans="1:35" ht="68.25" x14ac:dyDescent="0.25">
      <c r="A279" s="42" t="s">
        <v>595</v>
      </c>
      <c r="B279" s="43" t="s">
        <v>73</v>
      </c>
      <c r="C279" s="44" t="s">
        <v>596</v>
      </c>
      <c r="D279" s="31">
        <v>29754</v>
      </c>
      <c r="E279" s="31" t="s">
        <v>75</v>
      </c>
      <c r="F279" s="31">
        <v>29754</v>
      </c>
      <c r="G279" s="31" t="s">
        <v>75</v>
      </c>
      <c r="H279" s="31" t="s">
        <v>75</v>
      </c>
      <c r="I279" s="31" t="s">
        <v>75</v>
      </c>
      <c r="J279" s="31" t="s">
        <v>75</v>
      </c>
      <c r="K279" s="31" t="s">
        <v>75</v>
      </c>
      <c r="L279" s="31" t="s">
        <v>75</v>
      </c>
      <c r="M279" s="31" t="s">
        <v>75</v>
      </c>
      <c r="N279" s="31">
        <v>29754</v>
      </c>
      <c r="O279" s="31" t="s">
        <v>75</v>
      </c>
      <c r="P279" s="31" t="s">
        <v>75</v>
      </c>
      <c r="Q279" s="32" t="s">
        <v>75</v>
      </c>
      <c r="R279" s="45" t="s">
        <v>595</v>
      </c>
      <c r="S279" s="43" t="s">
        <v>73</v>
      </c>
      <c r="T279" s="44" t="s">
        <v>596</v>
      </c>
      <c r="U279" s="31">
        <v>29754</v>
      </c>
      <c r="V279" s="31" t="s">
        <v>75</v>
      </c>
      <c r="W279" s="31">
        <v>29754</v>
      </c>
      <c r="X279" s="31" t="s">
        <v>75</v>
      </c>
      <c r="Y279" s="31" t="s">
        <v>75</v>
      </c>
      <c r="Z279" s="31" t="s">
        <v>75</v>
      </c>
      <c r="AA279" s="31" t="s">
        <v>75</v>
      </c>
      <c r="AB279" s="31" t="s">
        <v>75</v>
      </c>
      <c r="AC279" s="31" t="s">
        <v>75</v>
      </c>
      <c r="AD279" s="31" t="s">
        <v>75</v>
      </c>
      <c r="AE279" s="31">
        <v>29754</v>
      </c>
      <c r="AF279" s="34" t="s">
        <v>75</v>
      </c>
      <c r="AG279" s="31" t="s">
        <v>75</v>
      </c>
      <c r="AH279" s="32" t="s">
        <v>75</v>
      </c>
      <c r="AI279" s="8"/>
    </row>
    <row r="280" spans="1:35" ht="68.25" x14ac:dyDescent="0.25">
      <c r="A280" s="42" t="s">
        <v>597</v>
      </c>
      <c r="B280" s="43" t="s">
        <v>73</v>
      </c>
      <c r="C280" s="44" t="s">
        <v>598</v>
      </c>
      <c r="D280" s="31">
        <v>63000</v>
      </c>
      <c r="E280" s="31" t="s">
        <v>75</v>
      </c>
      <c r="F280" s="31">
        <v>63000</v>
      </c>
      <c r="G280" s="31" t="s">
        <v>75</v>
      </c>
      <c r="H280" s="31" t="s">
        <v>75</v>
      </c>
      <c r="I280" s="31" t="s">
        <v>75</v>
      </c>
      <c r="J280" s="31" t="s">
        <v>75</v>
      </c>
      <c r="K280" s="31" t="s">
        <v>75</v>
      </c>
      <c r="L280" s="31" t="s">
        <v>75</v>
      </c>
      <c r="M280" s="31" t="s">
        <v>75</v>
      </c>
      <c r="N280" s="31">
        <v>63000</v>
      </c>
      <c r="O280" s="31" t="s">
        <v>75</v>
      </c>
      <c r="P280" s="31" t="s">
        <v>75</v>
      </c>
      <c r="Q280" s="32" t="s">
        <v>75</v>
      </c>
      <c r="R280" s="45" t="s">
        <v>597</v>
      </c>
      <c r="S280" s="43" t="s">
        <v>73</v>
      </c>
      <c r="T280" s="44" t="s">
        <v>598</v>
      </c>
      <c r="U280" s="31">
        <v>147972</v>
      </c>
      <c r="V280" s="31" t="s">
        <v>75</v>
      </c>
      <c r="W280" s="31">
        <v>147972</v>
      </c>
      <c r="X280" s="31" t="s">
        <v>75</v>
      </c>
      <c r="Y280" s="31" t="s">
        <v>75</v>
      </c>
      <c r="Z280" s="31" t="s">
        <v>75</v>
      </c>
      <c r="AA280" s="31" t="s">
        <v>75</v>
      </c>
      <c r="AB280" s="31" t="s">
        <v>75</v>
      </c>
      <c r="AC280" s="31" t="s">
        <v>75</v>
      </c>
      <c r="AD280" s="31" t="s">
        <v>75</v>
      </c>
      <c r="AE280" s="31">
        <v>147972</v>
      </c>
      <c r="AF280" s="34" t="s">
        <v>75</v>
      </c>
      <c r="AG280" s="31" t="s">
        <v>75</v>
      </c>
      <c r="AH280" s="32" t="s">
        <v>75</v>
      </c>
      <c r="AI280" s="8"/>
    </row>
    <row r="281" spans="1:35" ht="79.5" x14ac:dyDescent="0.25">
      <c r="A281" s="42" t="s">
        <v>599</v>
      </c>
      <c r="B281" s="43" t="s">
        <v>73</v>
      </c>
      <c r="C281" s="44" t="s">
        <v>600</v>
      </c>
      <c r="D281" s="31">
        <v>7155847.2699999996</v>
      </c>
      <c r="E281" s="31" t="s">
        <v>75</v>
      </c>
      <c r="F281" s="31">
        <v>7155847.2699999996</v>
      </c>
      <c r="G281" s="31" t="s">
        <v>75</v>
      </c>
      <c r="H281" s="31" t="s">
        <v>75</v>
      </c>
      <c r="I281" s="31" t="s">
        <v>75</v>
      </c>
      <c r="J281" s="31" t="s">
        <v>75</v>
      </c>
      <c r="K281" s="31" t="s">
        <v>75</v>
      </c>
      <c r="L281" s="31" t="s">
        <v>75</v>
      </c>
      <c r="M281" s="31" t="s">
        <v>75</v>
      </c>
      <c r="N281" s="31" t="s">
        <v>75</v>
      </c>
      <c r="O281" s="31" t="s">
        <v>75</v>
      </c>
      <c r="P281" s="31">
        <v>7155847.2699999996</v>
      </c>
      <c r="Q281" s="32" t="s">
        <v>75</v>
      </c>
      <c r="R281" s="45" t="s">
        <v>599</v>
      </c>
      <c r="S281" s="43" t="s">
        <v>73</v>
      </c>
      <c r="T281" s="44" t="s">
        <v>600</v>
      </c>
      <c r="U281" s="31">
        <v>5748873.2199999997</v>
      </c>
      <c r="V281" s="31" t="s">
        <v>75</v>
      </c>
      <c r="W281" s="31">
        <v>5748873.2199999997</v>
      </c>
      <c r="X281" s="31" t="s">
        <v>75</v>
      </c>
      <c r="Y281" s="31" t="s">
        <v>75</v>
      </c>
      <c r="Z281" s="31" t="s">
        <v>75</v>
      </c>
      <c r="AA281" s="31" t="s">
        <v>75</v>
      </c>
      <c r="AB281" s="31" t="s">
        <v>75</v>
      </c>
      <c r="AC281" s="31" t="s">
        <v>75</v>
      </c>
      <c r="AD281" s="31" t="s">
        <v>75</v>
      </c>
      <c r="AE281" s="31" t="s">
        <v>75</v>
      </c>
      <c r="AF281" s="34" t="s">
        <v>75</v>
      </c>
      <c r="AG281" s="31">
        <v>5748873.2199999997</v>
      </c>
      <c r="AH281" s="32" t="s">
        <v>75</v>
      </c>
      <c r="AI281" s="8"/>
    </row>
    <row r="282" spans="1:35" ht="68.25" x14ac:dyDescent="0.25">
      <c r="A282" s="42" t="s">
        <v>601</v>
      </c>
      <c r="B282" s="43" t="s">
        <v>73</v>
      </c>
      <c r="C282" s="44" t="s">
        <v>602</v>
      </c>
      <c r="D282" s="31">
        <v>690500</v>
      </c>
      <c r="E282" s="31" t="s">
        <v>75</v>
      </c>
      <c r="F282" s="31">
        <v>690500</v>
      </c>
      <c r="G282" s="31" t="s">
        <v>75</v>
      </c>
      <c r="H282" s="31" t="s">
        <v>75</v>
      </c>
      <c r="I282" s="31" t="s">
        <v>75</v>
      </c>
      <c r="J282" s="31" t="s">
        <v>75</v>
      </c>
      <c r="K282" s="31" t="s">
        <v>75</v>
      </c>
      <c r="L282" s="31" t="s">
        <v>75</v>
      </c>
      <c r="M282" s="31" t="s">
        <v>75</v>
      </c>
      <c r="N282" s="31" t="s">
        <v>75</v>
      </c>
      <c r="O282" s="31" t="s">
        <v>75</v>
      </c>
      <c r="P282" s="31">
        <v>690500</v>
      </c>
      <c r="Q282" s="32" t="s">
        <v>75</v>
      </c>
      <c r="R282" s="45" t="s">
        <v>601</v>
      </c>
      <c r="S282" s="43" t="s">
        <v>73</v>
      </c>
      <c r="T282" s="44" t="s">
        <v>602</v>
      </c>
      <c r="U282" s="31" t="s">
        <v>75</v>
      </c>
      <c r="V282" s="31" t="s">
        <v>75</v>
      </c>
      <c r="W282" s="31" t="s">
        <v>75</v>
      </c>
      <c r="X282" s="31" t="s">
        <v>75</v>
      </c>
      <c r="Y282" s="31" t="s">
        <v>75</v>
      </c>
      <c r="Z282" s="31" t="s">
        <v>75</v>
      </c>
      <c r="AA282" s="31" t="s">
        <v>75</v>
      </c>
      <c r="AB282" s="31" t="s">
        <v>75</v>
      </c>
      <c r="AC282" s="31" t="s">
        <v>75</v>
      </c>
      <c r="AD282" s="31" t="s">
        <v>75</v>
      </c>
      <c r="AE282" s="31" t="s">
        <v>75</v>
      </c>
      <c r="AF282" s="34" t="s">
        <v>75</v>
      </c>
      <c r="AG282" s="31" t="s">
        <v>75</v>
      </c>
      <c r="AH282" s="32" t="s">
        <v>75</v>
      </c>
      <c r="AI282" s="8"/>
    </row>
    <row r="283" spans="1:35" ht="68.25" x14ac:dyDescent="0.25">
      <c r="A283" s="42" t="s">
        <v>603</v>
      </c>
      <c r="B283" s="43" t="s">
        <v>73</v>
      </c>
      <c r="C283" s="44" t="s">
        <v>604</v>
      </c>
      <c r="D283" s="31">
        <v>6465347.2699999996</v>
      </c>
      <c r="E283" s="31" t="s">
        <v>75</v>
      </c>
      <c r="F283" s="31">
        <v>6465347.2699999996</v>
      </c>
      <c r="G283" s="31" t="s">
        <v>75</v>
      </c>
      <c r="H283" s="31" t="s">
        <v>75</v>
      </c>
      <c r="I283" s="31" t="s">
        <v>75</v>
      </c>
      <c r="J283" s="31" t="s">
        <v>75</v>
      </c>
      <c r="K283" s="31" t="s">
        <v>75</v>
      </c>
      <c r="L283" s="31" t="s">
        <v>75</v>
      </c>
      <c r="M283" s="31" t="s">
        <v>75</v>
      </c>
      <c r="N283" s="31" t="s">
        <v>75</v>
      </c>
      <c r="O283" s="31" t="s">
        <v>75</v>
      </c>
      <c r="P283" s="31">
        <v>6465347.2699999996</v>
      </c>
      <c r="Q283" s="32" t="s">
        <v>75</v>
      </c>
      <c r="R283" s="45" t="s">
        <v>603</v>
      </c>
      <c r="S283" s="43" t="s">
        <v>73</v>
      </c>
      <c r="T283" s="44" t="s">
        <v>604</v>
      </c>
      <c r="U283" s="31">
        <v>5748873.2199999997</v>
      </c>
      <c r="V283" s="31" t="s">
        <v>75</v>
      </c>
      <c r="W283" s="31">
        <v>5748873.2199999997</v>
      </c>
      <c r="X283" s="31" t="s">
        <v>75</v>
      </c>
      <c r="Y283" s="31" t="s">
        <v>75</v>
      </c>
      <c r="Z283" s="31" t="s">
        <v>75</v>
      </c>
      <c r="AA283" s="31" t="s">
        <v>75</v>
      </c>
      <c r="AB283" s="31" t="s">
        <v>75</v>
      </c>
      <c r="AC283" s="31" t="s">
        <v>75</v>
      </c>
      <c r="AD283" s="31" t="s">
        <v>75</v>
      </c>
      <c r="AE283" s="31" t="s">
        <v>75</v>
      </c>
      <c r="AF283" s="34" t="s">
        <v>75</v>
      </c>
      <c r="AG283" s="31">
        <v>5748873.2199999997</v>
      </c>
      <c r="AH283" s="32" t="s">
        <v>75</v>
      </c>
      <c r="AI283" s="8"/>
    </row>
    <row r="284" spans="1:35" ht="68.25" x14ac:dyDescent="0.25">
      <c r="A284" s="42" t="s">
        <v>605</v>
      </c>
      <c r="B284" s="43" t="s">
        <v>73</v>
      </c>
      <c r="C284" s="44" t="s">
        <v>606</v>
      </c>
      <c r="D284" s="31">
        <v>534000</v>
      </c>
      <c r="E284" s="31" t="s">
        <v>75</v>
      </c>
      <c r="F284" s="31">
        <v>534000</v>
      </c>
      <c r="G284" s="31" t="s">
        <v>75</v>
      </c>
      <c r="H284" s="31" t="s">
        <v>75</v>
      </c>
      <c r="I284" s="31" t="s">
        <v>75</v>
      </c>
      <c r="J284" s="31" t="s">
        <v>75</v>
      </c>
      <c r="K284" s="31" t="s">
        <v>75</v>
      </c>
      <c r="L284" s="31" t="s">
        <v>75</v>
      </c>
      <c r="M284" s="31" t="s">
        <v>75</v>
      </c>
      <c r="N284" s="31" t="s">
        <v>75</v>
      </c>
      <c r="O284" s="31" t="s">
        <v>75</v>
      </c>
      <c r="P284" s="31">
        <v>534000</v>
      </c>
      <c r="Q284" s="32" t="s">
        <v>75</v>
      </c>
      <c r="R284" s="45" t="s">
        <v>605</v>
      </c>
      <c r="S284" s="43" t="s">
        <v>73</v>
      </c>
      <c r="T284" s="44" t="s">
        <v>606</v>
      </c>
      <c r="U284" s="31">
        <v>803749</v>
      </c>
      <c r="V284" s="31" t="s">
        <v>75</v>
      </c>
      <c r="W284" s="31">
        <v>803749</v>
      </c>
      <c r="X284" s="31" t="s">
        <v>75</v>
      </c>
      <c r="Y284" s="31" t="s">
        <v>75</v>
      </c>
      <c r="Z284" s="31" t="s">
        <v>75</v>
      </c>
      <c r="AA284" s="31" t="s">
        <v>75</v>
      </c>
      <c r="AB284" s="31" t="s">
        <v>75</v>
      </c>
      <c r="AC284" s="31" t="s">
        <v>75</v>
      </c>
      <c r="AD284" s="31" t="s">
        <v>75</v>
      </c>
      <c r="AE284" s="31" t="s">
        <v>75</v>
      </c>
      <c r="AF284" s="34" t="s">
        <v>75</v>
      </c>
      <c r="AG284" s="31">
        <v>803749</v>
      </c>
      <c r="AH284" s="32" t="s">
        <v>75</v>
      </c>
      <c r="AI284" s="8"/>
    </row>
    <row r="285" spans="1:35" ht="68.25" x14ac:dyDescent="0.25">
      <c r="A285" s="42" t="s">
        <v>607</v>
      </c>
      <c r="B285" s="43" t="s">
        <v>73</v>
      </c>
      <c r="C285" s="44" t="s">
        <v>608</v>
      </c>
      <c r="D285" s="31">
        <v>534000</v>
      </c>
      <c r="E285" s="31" t="s">
        <v>75</v>
      </c>
      <c r="F285" s="31">
        <v>534000</v>
      </c>
      <c r="G285" s="31" t="s">
        <v>75</v>
      </c>
      <c r="H285" s="31" t="s">
        <v>75</v>
      </c>
      <c r="I285" s="31" t="s">
        <v>75</v>
      </c>
      <c r="J285" s="31" t="s">
        <v>75</v>
      </c>
      <c r="K285" s="31" t="s">
        <v>75</v>
      </c>
      <c r="L285" s="31" t="s">
        <v>75</v>
      </c>
      <c r="M285" s="31" t="s">
        <v>75</v>
      </c>
      <c r="N285" s="31" t="s">
        <v>75</v>
      </c>
      <c r="O285" s="31" t="s">
        <v>75</v>
      </c>
      <c r="P285" s="31">
        <v>534000</v>
      </c>
      <c r="Q285" s="32" t="s">
        <v>75</v>
      </c>
      <c r="R285" s="45" t="s">
        <v>607</v>
      </c>
      <c r="S285" s="43" t="s">
        <v>73</v>
      </c>
      <c r="T285" s="44" t="s">
        <v>608</v>
      </c>
      <c r="U285" s="31">
        <v>803749</v>
      </c>
      <c r="V285" s="31" t="s">
        <v>75</v>
      </c>
      <c r="W285" s="31">
        <v>803749</v>
      </c>
      <c r="X285" s="31" t="s">
        <v>75</v>
      </c>
      <c r="Y285" s="31" t="s">
        <v>75</v>
      </c>
      <c r="Z285" s="31" t="s">
        <v>75</v>
      </c>
      <c r="AA285" s="31" t="s">
        <v>75</v>
      </c>
      <c r="AB285" s="31" t="s">
        <v>75</v>
      </c>
      <c r="AC285" s="31" t="s">
        <v>75</v>
      </c>
      <c r="AD285" s="31" t="s">
        <v>75</v>
      </c>
      <c r="AE285" s="31" t="s">
        <v>75</v>
      </c>
      <c r="AF285" s="34" t="s">
        <v>75</v>
      </c>
      <c r="AG285" s="31">
        <v>803749</v>
      </c>
      <c r="AH285" s="32" t="s">
        <v>75</v>
      </c>
      <c r="AI285" s="8"/>
    </row>
    <row r="286" spans="1:35" ht="79.5" x14ac:dyDescent="0.25">
      <c r="A286" s="42" t="s">
        <v>609</v>
      </c>
      <c r="B286" s="43" t="s">
        <v>73</v>
      </c>
      <c r="C286" s="44" t="s">
        <v>610</v>
      </c>
      <c r="D286" s="31">
        <v>217298023.41999999</v>
      </c>
      <c r="E286" s="31" t="s">
        <v>75</v>
      </c>
      <c r="F286" s="31">
        <v>217298023.41999999</v>
      </c>
      <c r="G286" s="31" t="s">
        <v>75</v>
      </c>
      <c r="H286" s="31" t="s">
        <v>75</v>
      </c>
      <c r="I286" s="31" t="s">
        <v>75</v>
      </c>
      <c r="J286" s="31" t="s">
        <v>75</v>
      </c>
      <c r="K286" s="31" t="s">
        <v>75</v>
      </c>
      <c r="L286" s="31" t="s">
        <v>75</v>
      </c>
      <c r="M286" s="31" t="s">
        <v>75</v>
      </c>
      <c r="N286" s="31" t="s">
        <v>75</v>
      </c>
      <c r="O286" s="31">
        <v>217298023.41999999</v>
      </c>
      <c r="P286" s="31" t="s">
        <v>75</v>
      </c>
      <c r="Q286" s="32" t="s">
        <v>75</v>
      </c>
      <c r="R286" s="45" t="s">
        <v>609</v>
      </c>
      <c r="S286" s="43" t="s">
        <v>73</v>
      </c>
      <c r="T286" s="44" t="s">
        <v>610</v>
      </c>
      <c r="U286" s="31">
        <v>3340954.27</v>
      </c>
      <c r="V286" s="31" t="s">
        <v>75</v>
      </c>
      <c r="W286" s="31">
        <v>3340954.27</v>
      </c>
      <c r="X286" s="31" t="s">
        <v>75</v>
      </c>
      <c r="Y286" s="31" t="s">
        <v>75</v>
      </c>
      <c r="Z286" s="31" t="s">
        <v>75</v>
      </c>
      <c r="AA286" s="31" t="s">
        <v>75</v>
      </c>
      <c r="AB286" s="31" t="s">
        <v>75</v>
      </c>
      <c r="AC286" s="31" t="s">
        <v>75</v>
      </c>
      <c r="AD286" s="31" t="s">
        <v>75</v>
      </c>
      <c r="AE286" s="31" t="s">
        <v>75</v>
      </c>
      <c r="AF286" s="34">
        <v>3340954.27</v>
      </c>
      <c r="AG286" s="31" t="s">
        <v>75</v>
      </c>
      <c r="AH286" s="32" t="s">
        <v>75</v>
      </c>
      <c r="AI286" s="8"/>
    </row>
    <row r="287" spans="1:35" ht="68.25" x14ac:dyDescent="0.25">
      <c r="A287" s="42" t="s">
        <v>611</v>
      </c>
      <c r="B287" s="43" t="s">
        <v>73</v>
      </c>
      <c r="C287" s="44" t="s">
        <v>612</v>
      </c>
      <c r="D287" s="31">
        <v>217298023.41999999</v>
      </c>
      <c r="E287" s="31" t="s">
        <v>75</v>
      </c>
      <c r="F287" s="31">
        <v>217298023.41999999</v>
      </c>
      <c r="G287" s="31" t="s">
        <v>75</v>
      </c>
      <c r="H287" s="31" t="s">
        <v>75</v>
      </c>
      <c r="I287" s="31" t="s">
        <v>75</v>
      </c>
      <c r="J287" s="31" t="s">
        <v>75</v>
      </c>
      <c r="K287" s="31" t="s">
        <v>75</v>
      </c>
      <c r="L287" s="31" t="s">
        <v>75</v>
      </c>
      <c r="M287" s="31" t="s">
        <v>75</v>
      </c>
      <c r="N287" s="31" t="s">
        <v>75</v>
      </c>
      <c r="O287" s="31">
        <v>217298023.41999999</v>
      </c>
      <c r="P287" s="31" t="s">
        <v>75</v>
      </c>
      <c r="Q287" s="32" t="s">
        <v>75</v>
      </c>
      <c r="R287" s="45" t="s">
        <v>611</v>
      </c>
      <c r="S287" s="43" t="s">
        <v>73</v>
      </c>
      <c r="T287" s="44" t="s">
        <v>612</v>
      </c>
      <c r="U287" s="31">
        <v>3340954.27</v>
      </c>
      <c r="V287" s="31" t="s">
        <v>75</v>
      </c>
      <c r="W287" s="31">
        <v>3340954.27</v>
      </c>
      <c r="X287" s="31" t="s">
        <v>75</v>
      </c>
      <c r="Y287" s="31" t="s">
        <v>75</v>
      </c>
      <c r="Z287" s="31" t="s">
        <v>75</v>
      </c>
      <c r="AA287" s="31" t="s">
        <v>75</v>
      </c>
      <c r="AB287" s="31" t="s">
        <v>75</v>
      </c>
      <c r="AC287" s="31" t="s">
        <v>75</v>
      </c>
      <c r="AD287" s="31" t="s">
        <v>75</v>
      </c>
      <c r="AE287" s="31" t="s">
        <v>75</v>
      </c>
      <c r="AF287" s="34">
        <v>3340954.27</v>
      </c>
      <c r="AG287" s="31" t="s">
        <v>75</v>
      </c>
      <c r="AH287" s="32" t="s">
        <v>75</v>
      </c>
      <c r="AI287" s="8"/>
    </row>
    <row r="288" spans="1:35" ht="23.25" x14ac:dyDescent="0.25">
      <c r="A288" s="42" t="s">
        <v>613</v>
      </c>
      <c r="B288" s="43" t="s">
        <v>73</v>
      </c>
      <c r="C288" s="44" t="s">
        <v>614</v>
      </c>
      <c r="D288" s="31">
        <v>380366089.05000001</v>
      </c>
      <c r="E288" s="31" t="s">
        <v>75</v>
      </c>
      <c r="F288" s="31">
        <v>380366089.05000001</v>
      </c>
      <c r="G288" s="31" t="s">
        <v>75</v>
      </c>
      <c r="H288" s="31" t="s">
        <v>75</v>
      </c>
      <c r="I288" s="31" t="s">
        <v>75</v>
      </c>
      <c r="J288" s="31" t="s">
        <v>75</v>
      </c>
      <c r="K288" s="31">
        <v>40200000</v>
      </c>
      <c r="L288" s="31" t="s">
        <v>75</v>
      </c>
      <c r="M288" s="31" t="s">
        <v>75</v>
      </c>
      <c r="N288" s="31">
        <v>266806615.03999999</v>
      </c>
      <c r="O288" s="31">
        <v>31288578.510000002</v>
      </c>
      <c r="P288" s="31">
        <v>42070895.5</v>
      </c>
      <c r="Q288" s="32" t="s">
        <v>75</v>
      </c>
      <c r="R288" s="45" t="s">
        <v>613</v>
      </c>
      <c r="S288" s="43" t="s">
        <v>73</v>
      </c>
      <c r="T288" s="44" t="s">
        <v>614</v>
      </c>
      <c r="U288" s="31">
        <v>293462388.67000002</v>
      </c>
      <c r="V288" s="31" t="s">
        <v>75</v>
      </c>
      <c r="W288" s="31">
        <v>293462388.67000002</v>
      </c>
      <c r="X288" s="31" t="s">
        <v>75</v>
      </c>
      <c r="Y288" s="31">
        <v>28317.77</v>
      </c>
      <c r="Z288" s="31" t="s">
        <v>75</v>
      </c>
      <c r="AA288" s="31" t="s">
        <v>75</v>
      </c>
      <c r="AB288" s="31">
        <v>29842879.649999999</v>
      </c>
      <c r="AC288" s="31" t="s">
        <v>75</v>
      </c>
      <c r="AD288" s="31" t="s">
        <v>75</v>
      </c>
      <c r="AE288" s="31">
        <v>186145748.24000001</v>
      </c>
      <c r="AF288" s="34">
        <v>21656131.170000002</v>
      </c>
      <c r="AG288" s="31">
        <v>55789311.840000004</v>
      </c>
      <c r="AH288" s="32" t="s">
        <v>75</v>
      </c>
      <c r="AI288" s="8"/>
    </row>
    <row r="289" spans="1:35" ht="23.25" x14ac:dyDescent="0.25">
      <c r="A289" s="42" t="s">
        <v>615</v>
      </c>
      <c r="B289" s="43" t="s">
        <v>73</v>
      </c>
      <c r="C289" s="44" t="s">
        <v>616</v>
      </c>
      <c r="D289" s="31">
        <v>309327521.77999997</v>
      </c>
      <c r="E289" s="31" t="s">
        <v>75</v>
      </c>
      <c r="F289" s="31">
        <v>309327521.77999997</v>
      </c>
      <c r="G289" s="31" t="s">
        <v>75</v>
      </c>
      <c r="H289" s="31" t="s">
        <v>75</v>
      </c>
      <c r="I289" s="31" t="s">
        <v>75</v>
      </c>
      <c r="J289" s="31" t="s">
        <v>75</v>
      </c>
      <c r="K289" s="31">
        <v>40000000</v>
      </c>
      <c r="L289" s="31" t="s">
        <v>75</v>
      </c>
      <c r="M289" s="31" t="s">
        <v>75</v>
      </c>
      <c r="N289" s="31">
        <v>244516273.33000001</v>
      </c>
      <c r="O289" s="31">
        <v>24811248.449999999</v>
      </c>
      <c r="P289" s="31" t="s">
        <v>75</v>
      </c>
      <c r="Q289" s="32" t="s">
        <v>75</v>
      </c>
      <c r="R289" s="45" t="s">
        <v>615</v>
      </c>
      <c r="S289" s="43" t="s">
        <v>73</v>
      </c>
      <c r="T289" s="44" t="s">
        <v>616</v>
      </c>
      <c r="U289" s="31">
        <v>221375412.09</v>
      </c>
      <c r="V289" s="31" t="s">
        <v>75</v>
      </c>
      <c r="W289" s="31">
        <v>221375412.09</v>
      </c>
      <c r="X289" s="31" t="s">
        <v>75</v>
      </c>
      <c r="Y289" s="31" t="s">
        <v>75</v>
      </c>
      <c r="Z289" s="31" t="s">
        <v>75</v>
      </c>
      <c r="AA289" s="31" t="s">
        <v>75</v>
      </c>
      <c r="AB289" s="31">
        <v>29812665.949999999</v>
      </c>
      <c r="AC289" s="31" t="s">
        <v>75</v>
      </c>
      <c r="AD289" s="31" t="s">
        <v>75</v>
      </c>
      <c r="AE289" s="31">
        <v>172768112.36000001</v>
      </c>
      <c r="AF289" s="34">
        <v>18794633.780000001</v>
      </c>
      <c r="AG289" s="31" t="s">
        <v>75</v>
      </c>
      <c r="AH289" s="32" t="s">
        <v>75</v>
      </c>
      <c r="AI289" s="8"/>
    </row>
    <row r="290" spans="1:35" ht="34.5" x14ac:dyDescent="0.25">
      <c r="A290" s="42" t="s">
        <v>617</v>
      </c>
      <c r="B290" s="43" t="s">
        <v>73</v>
      </c>
      <c r="C290" s="44" t="s">
        <v>618</v>
      </c>
      <c r="D290" s="31">
        <v>40000000</v>
      </c>
      <c r="E290" s="31" t="s">
        <v>75</v>
      </c>
      <c r="F290" s="31">
        <v>40000000</v>
      </c>
      <c r="G290" s="31" t="s">
        <v>75</v>
      </c>
      <c r="H290" s="31" t="s">
        <v>75</v>
      </c>
      <c r="I290" s="31" t="s">
        <v>75</v>
      </c>
      <c r="J290" s="31" t="s">
        <v>75</v>
      </c>
      <c r="K290" s="31">
        <v>40000000</v>
      </c>
      <c r="L290" s="31" t="s">
        <v>75</v>
      </c>
      <c r="M290" s="31" t="s">
        <v>75</v>
      </c>
      <c r="N290" s="31" t="s">
        <v>75</v>
      </c>
      <c r="O290" s="31" t="s">
        <v>75</v>
      </c>
      <c r="P290" s="31" t="s">
        <v>75</v>
      </c>
      <c r="Q290" s="32" t="s">
        <v>75</v>
      </c>
      <c r="R290" s="45" t="s">
        <v>617</v>
      </c>
      <c r="S290" s="43" t="s">
        <v>73</v>
      </c>
      <c r="T290" s="44" t="s">
        <v>618</v>
      </c>
      <c r="U290" s="31">
        <v>29812665.949999999</v>
      </c>
      <c r="V290" s="31" t="s">
        <v>75</v>
      </c>
      <c r="W290" s="31">
        <v>29812665.949999999</v>
      </c>
      <c r="X290" s="31" t="s">
        <v>75</v>
      </c>
      <c r="Y290" s="31" t="s">
        <v>75</v>
      </c>
      <c r="Z290" s="31" t="s">
        <v>75</v>
      </c>
      <c r="AA290" s="31" t="s">
        <v>75</v>
      </c>
      <c r="AB290" s="31">
        <v>29812665.949999999</v>
      </c>
      <c r="AC290" s="31" t="s">
        <v>75</v>
      </c>
      <c r="AD290" s="31" t="s">
        <v>75</v>
      </c>
      <c r="AE290" s="31" t="s">
        <v>75</v>
      </c>
      <c r="AF290" s="34" t="s">
        <v>75</v>
      </c>
      <c r="AG290" s="31" t="s">
        <v>75</v>
      </c>
      <c r="AH290" s="32" t="s">
        <v>75</v>
      </c>
      <c r="AI290" s="8"/>
    </row>
    <row r="291" spans="1:35" ht="45.75" x14ac:dyDescent="0.25">
      <c r="A291" s="42" t="s">
        <v>619</v>
      </c>
      <c r="B291" s="43" t="s">
        <v>73</v>
      </c>
      <c r="C291" s="44" t="s">
        <v>620</v>
      </c>
      <c r="D291" s="31">
        <v>217395171.93000001</v>
      </c>
      <c r="E291" s="31" t="s">
        <v>75</v>
      </c>
      <c r="F291" s="31">
        <v>217395171.93000001</v>
      </c>
      <c r="G291" s="31" t="s">
        <v>75</v>
      </c>
      <c r="H291" s="31" t="s">
        <v>75</v>
      </c>
      <c r="I291" s="31" t="s">
        <v>75</v>
      </c>
      <c r="J291" s="31" t="s">
        <v>75</v>
      </c>
      <c r="K291" s="31" t="s">
        <v>75</v>
      </c>
      <c r="L291" s="31" t="s">
        <v>75</v>
      </c>
      <c r="M291" s="31" t="s">
        <v>75</v>
      </c>
      <c r="N291" s="31">
        <v>217395171.93000001</v>
      </c>
      <c r="O291" s="31" t="s">
        <v>75</v>
      </c>
      <c r="P291" s="31" t="s">
        <v>75</v>
      </c>
      <c r="Q291" s="32" t="s">
        <v>75</v>
      </c>
      <c r="R291" s="45" t="s">
        <v>619</v>
      </c>
      <c r="S291" s="43" t="s">
        <v>73</v>
      </c>
      <c r="T291" s="44" t="s">
        <v>620</v>
      </c>
      <c r="U291" s="31">
        <v>153973478.84999999</v>
      </c>
      <c r="V291" s="31" t="s">
        <v>75</v>
      </c>
      <c r="W291" s="31">
        <v>153973478.84999999</v>
      </c>
      <c r="X291" s="31" t="s">
        <v>75</v>
      </c>
      <c r="Y291" s="31" t="s">
        <v>75</v>
      </c>
      <c r="Z291" s="31" t="s">
        <v>75</v>
      </c>
      <c r="AA291" s="31" t="s">
        <v>75</v>
      </c>
      <c r="AB291" s="31" t="s">
        <v>75</v>
      </c>
      <c r="AC291" s="31" t="s">
        <v>75</v>
      </c>
      <c r="AD291" s="31" t="s">
        <v>75</v>
      </c>
      <c r="AE291" s="31">
        <v>153973478.84999999</v>
      </c>
      <c r="AF291" s="34" t="s">
        <v>75</v>
      </c>
      <c r="AG291" s="31" t="s">
        <v>75</v>
      </c>
      <c r="AH291" s="32" t="s">
        <v>75</v>
      </c>
      <c r="AI291" s="8"/>
    </row>
    <row r="292" spans="1:35" ht="34.5" x14ac:dyDescent="0.25">
      <c r="A292" s="42" t="s">
        <v>621</v>
      </c>
      <c r="B292" s="43" t="s">
        <v>73</v>
      </c>
      <c r="C292" s="44" t="s">
        <v>622</v>
      </c>
      <c r="D292" s="31">
        <v>51932349.850000001</v>
      </c>
      <c r="E292" s="31" t="s">
        <v>75</v>
      </c>
      <c r="F292" s="31">
        <v>51932349.850000001</v>
      </c>
      <c r="G292" s="31" t="s">
        <v>75</v>
      </c>
      <c r="H292" s="31" t="s">
        <v>75</v>
      </c>
      <c r="I292" s="31" t="s">
        <v>75</v>
      </c>
      <c r="J292" s="31" t="s">
        <v>75</v>
      </c>
      <c r="K292" s="31" t="s">
        <v>75</v>
      </c>
      <c r="L292" s="31" t="s">
        <v>75</v>
      </c>
      <c r="M292" s="31" t="s">
        <v>75</v>
      </c>
      <c r="N292" s="31">
        <v>27121101.399999999</v>
      </c>
      <c r="O292" s="31">
        <v>24811248.449999999</v>
      </c>
      <c r="P292" s="31" t="s">
        <v>75</v>
      </c>
      <c r="Q292" s="32" t="s">
        <v>75</v>
      </c>
      <c r="R292" s="45" t="s">
        <v>621</v>
      </c>
      <c r="S292" s="43" t="s">
        <v>73</v>
      </c>
      <c r="T292" s="44" t="s">
        <v>622</v>
      </c>
      <c r="U292" s="31">
        <v>37589267.289999999</v>
      </c>
      <c r="V292" s="31" t="s">
        <v>75</v>
      </c>
      <c r="W292" s="31">
        <v>37589267.289999999</v>
      </c>
      <c r="X292" s="31" t="s">
        <v>75</v>
      </c>
      <c r="Y292" s="31" t="s">
        <v>75</v>
      </c>
      <c r="Z292" s="31" t="s">
        <v>75</v>
      </c>
      <c r="AA292" s="31" t="s">
        <v>75</v>
      </c>
      <c r="AB292" s="31" t="s">
        <v>75</v>
      </c>
      <c r="AC292" s="31" t="s">
        <v>75</v>
      </c>
      <c r="AD292" s="31" t="s">
        <v>75</v>
      </c>
      <c r="AE292" s="31">
        <v>18794633.510000002</v>
      </c>
      <c r="AF292" s="34">
        <v>18794633.780000001</v>
      </c>
      <c r="AG292" s="31" t="s">
        <v>75</v>
      </c>
      <c r="AH292" s="32" t="s">
        <v>75</v>
      </c>
      <c r="AI292" s="8"/>
    </row>
    <row r="293" spans="1:35" ht="34.5" x14ac:dyDescent="0.25">
      <c r="A293" s="42" t="s">
        <v>623</v>
      </c>
      <c r="B293" s="43" t="s">
        <v>73</v>
      </c>
      <c r="C293" s="44" t="s">
        <v>624</v>
      </c>
      <c r="D293" s="31">
        <v>71038567.269999996</v>
      </c>
      <c r="E293" s="31" t="s">
        <v>75</v>
      </c>
      <c r="F293" s="31">
        <v>71038567.269999996</v>
      </c>
      <c r="G293" s="31" t="s">
        <v>75</v>
      </c>
      <c r="H293" s="31" t="s">
        <v>75</v>
      </c>
      <c r="I293" s="31" t="s">
        <v>75</v>
      </c>
      <c r="J293" s="31" t="s">
        <v>75</v>
      </c>
      <c r="K293" s="31">
        <v>200000</v>
      </c>
      <c r="L293" s="31" t="s">
        <v>75</v>
      </c>
      <c r="M293" s="31" t="s">
        <v>75</v>
      </c>
      <c r="N293" s="31">
        <v>22290341.710000001</v>
      </c>
      <c r="O293" s="31">
        <v>6477330.0599999996</v>
      </c>
      <c r="P293" s="31">
        <v>42070895.5</v>
      </c>
      <c r="Q293" s="32" t="s">
        <v>75</v>
      </c>
      <c r="R293" s="45" t="s">
        <v>623</v>
      </c>
      <c r="S293" s="43" t="s">
        <v>73</v>
      </c>
      <c r="T293" s="44" t="s">
        <v>624</v>
      </c>
      <c r="U293" s="31">
        <v>72086976.579999998</v>
      </c>
      <c r="V293" s="31" t="s">
        <v>75</v>
      </c>
      <c r="W293" s="31">
        <v>72086976.579999998</v>
      </c>
      <c r="X293" s="31" t="s">
        <v>75</v>
      </c>
      <c r="Y293" s="31">
        <v>28317.77</v>
      </c>
      <c r="Z293" s="31" t="s">
        <v>75</v>
      </c>
      <c r="AA293" s="31" t="s">
        <v>75</v>
      </c>
      <c r="AB293" s="31">
        <v>30213.7</v>
      </c>
      <c r="AC293" s="31" t="s">
        <v>75</v>
      </c>
      <c r="AD293" s="31" t="s">
        <v>75</v>
      </c>
      <c r="AE293" s="31">
        <v>13377635.880000001</v>
      </c>
      <c r="AF293" s="34">
        <v>2861497.39</v>
      </c>
      <c r="AG293" s="31">
        <v>55789311.840000004</v>
      </c>
      <c r="AH293" s="32" t="s">
        <v>75</v>
      </c>
      <c r="AI293" s="8"/>
    </row>
    <row r="294" spans="1:35" ht="45.75" x14ac:dyDescent="0.25">
      <c r="A294" s="42" t="s">
        <v>625</v>
      </c>
      <c r="B294" s="43" t="s">
        <v>73</v>
      </c>
      <c r="C294" s="44" t="s">
        <v>626</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625</v>
      </c>
      <c r="S294" s="43" t="s">
        <v>73</v>
      </c>
      <c r="T294" s="44" t="s">
        <v>626</v>
      </c>
      <c r="U294" s="31">
        <v>28317.77</v>
      </c>
      <c r="V294" s="31" t="s">
        <v>75</v>
      </c>
      <c r="W294" s="31">
        <v>28317.77</v>
      </c>
      <c r="X294" s="31" t="s">
        <v>75</v>
      </c>
      <c r="Y294" s="31">
        <v>28317.77</v>
      </c>
      <c r="Z294" s="31" t="s">
        <v>75</v>
      </c>
      <c r="AA294" s="31" t="s">
        <v>75</v>
      </c>
      <c r="AB294" s="31" t="s">
        <v>75</v>
      </c>
      <c r="AC294" s="31" t="s">
        <v>75</v>
      </c>
      <c r="AD294" s="31" t="s">
        <v>75</v>
      </c>
      <c r="AE294" s="31" t="s">
        <v>75</v>
      </c>
      <c r="AF294" s="34" t="s">
        <v>75</v>
      </c>
      <c r="AG294" s="31" t="s">
        <v>75</v>
      </c>
      <c r="AH294" s="32" t="s">
        <v>75</v>
      </c>
      <c r="AI294" s="8"/>
    </row>
    <row r="295" spans="1:35" ht="45.75" x14ac:dyDescent="0.25">
      <c r="A295" s="42" t="s">
        <v>627</v>
      </c>
      <c r="B295" s="43" t="s">
        <v>73</v>
      </c>
      <c r="C295" s="44" t="s">
        <v>628</v>
      </c>
      <c r="D295" s="31">
        <v>200000</v>
      </c>
      <c r="E295" s="31" t="s">
        <v>75</v>
      </c>
      <c r="F295" s="31">
        <v>200000</v>
      </c>
      <c r="G295" s="31" t="s">
        <v>75</v>
      </c>
      <c r="H295" s="31" t="s">
        <v>75</v>
      </c>
      <c r="I295" s="31" t="s">
        <v>75</v>
      </c>
      <c r="J295" s="31" t="s">
        <v>75</v>
      </c>
      <c r="K295" s="31">
        <v>200000</v>
      </c>
      <c r="L295" s="31" t="s">
        <v>75</v>
      </c>
      <c r="M295" s="31" t="s">
        <v>75</v>
      </c>
      <c r="N295" s="31" t="s">
        <v>75</v>
      </c>
      <c r="O295" s="31" t="s">
        <v>75</v>
      </c>
      <c r="P295" s="31" t="s">
        <v>75</v>
      </c>
      <c r="Q295" s="32" t="s">
        <v>75</v>
      </c>
      <c r="R295" s="45" t="s">
        <v>627</v>
      </c>
      <c r="S295" s="43" t="s">
        <v>73</v>
      </c>
      <c r="T295" s="44" t="s">
        <v>628</v>
      </c>
      <c r="U295" s="31">
        <v>30213.7</v>
      </c>
      <c r="V295" s="31" t="s">
        <v>75</v>
      </c>
      <c r="W295" s="31">
        <v>30213.7</v>
      </c>
      <c r="X295" s="31" t="s">
        <v>75</v>
      </c>
      <c r="Y295" s="31" t="s">
        <v>75</v>
      </c>
      <c r="Z295" s="31" t="s">
        <v>75</v>
      </c>
      <c r="AA295" s="31" t="s">
        <v>75</v>
      </c>
      <c r="AB295" s="31">
        <v>30213.7</v>
      </c>
      <c r="AC295" s="31" t="s">
        <v>75</v>
      </c>
      <c r="AD295" s="31" t="s">
        <v>75</v>
      </c>
      <c r="AE295" s="31" t="s">
        <v>75</v>
      </c>
      <c r="AF295" s="34" t="s">
        <v>75</v>
      </c>
      <c r="AG295" s="31" t="s">
        <v>75</v>
      </c>
      <c r="AH295" s="32" t="s">
        <v>75</v>
      </c>
      <c r="AI295" s="8"/>
    </row>
    <row r="296" spans="1:35" ht="45.75" x14ac:dyDescent="0.25">
      <c r="A296" s="42" t="s">
        <v>629</v>
      </c>
      <c r="B296" s="43" t="s">
        <v>73</v>
      </c>
      <c r="C296" s="44" t="s">
        <v>630</v>
      </c>
      <c r="D296" s="31">
        <v>22290341.710000001</v>
      </c>
      <c r="E296" s="31" t="s">
        <v>75</v>
      </c>
      <c r="F296" s="31">
        <v>22290341.710000001</v>
      </c>
      <c r="G296" s="31" t="s">
        <v>75</v>
      </c>
      <c r="H296" s="31" t="s">
        <v>75</v>
      </c>
      <c r="I296" s="31" t="s">
        <v>75</v>
      </c>
      <c r="J296" s="31" t="s">
        <v>75</v>
      </c>
      <c r="K296" s="31" t="s">
        <v>75</v>
      </c>
      <c r="L296" s="31" t="s">
        <v>75</v>
      </c>
      <c r="M296" s="31" t="s">
        <v>75</v>
      </c>
      <c r="N296" s="31">
        <v>22290341.710000001</v>
      </c>
      <c r="O296" s="31" t="s">
        <v>75</v>
      </c>
      <c r="P296" s="31" t="s">
        <v>75</v>
      </c>
      <c r="Q296" s="32" t="s">
        <v>75</v>
      </c>
      <c r="R296" s="45" t="s">
        <v>629</v>
      </c>
      <c r="S296" s="43" t="s">
        <v>73</v>
      </c>
      <c r="T296" s="44" t="s">
        <v>630</v>
      </c>
      <c r="U296" s="31">
        <v>13377635.880000001</v>
      </c>
      <c r="V296" s="31" t="s">
        <v>75</v>
      </c>
      <c r="W296" s="31">
        <v>13377635.880000001</v>
      </c>
      <c r="X296" s="31" t="s">
        <v>75</v>
      </c>
      <c r="Y296" s="31" t="s">
        <v>75</v>
      </c>
      <c r="Z296" s="31" t="s">
        <v>75</v>
      </c>
      <c r="AA296" s="31" t="s">
        <v>75</v>
      </c>
      <c r="AB296" s="31" t="s">
        <v>75</v>
      </c>
      <c r="AC296" s="31" t="s">
        <v>75</v>
      </c>
      <c r="AD296" s="31" t="s">
        <v>75</v>
      </c>
      <c r="AE296" s="31">
        <v>13377635.880000001</v>
      </c>
      <c r="AF296" s="34" t="s">
        <v>75</v>
      </c>
      <c r="AG296" s="31" t="s">
        <v>75</v>
      </c>
      <c r="AH296" s="32" t="s">
        <v>75</v>
      </c>
      <c r="AI296" s="8"/>
    </row>
    <row r="297" spans="1:35" ht="45.75" x14ac:dyDescent="0.25">
      <c r="A297" s="42" t="s">
        <v>631</v>
      </c>
      <c r="B297" s="43" t="s">
        <v>73</v>
      </c>
      <c r="C297" s="44" t="s">
        <v>632</v>
      </c>
      <c r="D297" s="31">
        <v>42070895.5</v>
      </c>
      <c r="E297" s="31" t="s">
        <v>75</v>
      </c>
      <c r="F297" s="31">
        <v>42070895.5</v>
      </c>
      <c r="G297" s="31" t="s">
        <v>75</v>
      </c>
      <c r="H297" s="31" t="s">
        <v>75</v>
      </c>
      <c r="I297" s="31" t="s">
        <v>75</v>
      </c>
      <c r="J297" s="31" t="s">
        <v>75</v>
      </c>
      <c r="K297" s="31" t="s">
        <v>75</v>
      </c>
      <c r="L297" s="31" t="s">
        <v>75</v>
      </c>
      <c r="M297" s="31" t="s">
        <v>75</v>
      </c>
      <c r="N297" s="31" t="s">
        <v>75</v>
      </c>
      <c r="O297" s="31" t="s">
        <v>75</v>
      </c>
      <c r="P297" s="31">
        <v>42070895.5</v>
      </c>
      <c r="Q297" s="32" t="s">
        <v>75</v>
      </c>
      <c r="R297" s="45" t="s">
        <v>631</v>
      </c>
      <c r="S297" s="43" t="s">
        <v>73</v>
      </c>
      <c r="T297" s="44" t="s">
        <v>632</v>
      </c>
      <c r="U297" s="31">
        <v>55789311.840000004</v>
      </c>
      <c r="V297" s="31" t="s">
        <v>75</v>
      </c>
      <c r="W297" s="31">
        <v>55789311.840000004</v>
      </c>
      <c r="X297" s="31" t="s">
        <v>75</v>
      </c>
      <c r="Y297" s="31" t="s">
        <v>75</v>
      </c>
      <c r="Z297" s="31" t="s">
        <v>75</v>
      </c>
      <c r="AA297" s="31" t="s">
        <v>75</v>
      </c>
      <c r="AB297" s="31" t="s">
        <v>75</v>
      </c>
      <c r="AC297" s="31" t="s">
        <v>75</v>
      </c>
      <c r="AD297" s="31" t="s">
        <v>75</v>
      </c>
      <c r="AE297" s="31" t="s">
        <v>75</v>
      </c>
      <c r="AF297" s="34" t="s">
        <v>75</v>
      </c>
      <c r="AG297" s="31">
        <v>55789311.840000004</v>
      </c>
      <c r="AH297" s="32" t="s">
        <v>75</v>
      </c>
      <c r="AI297" s="8"/>
    </row>
    <row r="298" spans="1:35" ht="45.75" x14ac:dyDescent="0.25">
      <c r="A298" s="42" t="s">
        <v>633</v>
      </c>
      <c r="B298" s="43" t="s">
        <v>73</v>
      </c>
      <c r="C298" s="44" t="s">
        <v>634</v>
      </c>
      <c r="D298" s="31">
        <v>6477330.0599999996</v>
      </c>
      <c r="E298" s="31" t="s">
        <v>75</v>
      </c>
      <c r="F298" s="31">
        <v>6477330.0599999996</v>
      </c>
      <c r="G298" s="31" t="s">
        <v>75</v>
      </c>
      <c r="H298" s="31" t="s">
        <v>75</v>
      </c>
      <c r="I298" s="31" t="s">
        <v>75</v>
      </c>
      <c r="J298" s="31" t="s">
        <v>75</v>
      </c>
      <c r="K298" s="31" t="s">
        <v>75</v>
      </c>
      <c r="L298" s="31" t="s">
        <v>75</v>
      </c>
      <c r="M298" s="31" t="s">
        <v>75</v>
      </c>
      <c r="N298" s="31" t="s">
        <v>75</v>
      </c>
      <c r="O298" s="31">
        <v>6477330.0599999996</v>
      </c>
      <c r="P298" s="31" t="s">
        <v>75</v>
      </c>
      <c r="Q298" s="32" t="s">
        <v>75</v>
      </c>
      <c r="R298" s="45" t="s">
        <v>633</v>
      </c>
      <c r="S298" s="43" t="s">
        <v>73</v>
      </c>
      <c r="T298" s="44" t="s">
        <v>634</v>
      </c>
      <c r="U298" s="31">
        <v>2861497.39</v>
      </c>
      <c r="V298" s="31" t="s">
        <v>75</v>
      </c>
      <c r="W298" s="31">
        <v>2861497.39</v>
      </c>
      <c r="X298" s="31" t="s">
        <v>75</v>
      </c>
      <c r="Y298" s="31" t="s">
        <v>75</v>
      </c>
      <c r="Z298" s="31" t="s">
        <v>75</v>
      </c>
      <c r="AA298" s="31" t="s">
        <v>75</v>
      </c>
      <c r="AB298" s="31" t="s">
        <v>75</v>
      </c>
      <c r="AC298" s="31" t="s">
        <v>75</v>
      </c>
      <c r="AD298" s="31" t="s">
        <v>75</v>
      </c>
      <c r="AE298" s="31" t="s">
        <v>75</v>
      </c>
      <c r="AF298" s="34">
        <v>2861497.39</v>
      </c>
      <c r="AG298" s="31" t="s">
        <v>75</v>
      </c>
      <c r="AH298" s="32" t="s">
        <v>75</v>
      </c>
      <c r="AI298" s="8"/>
    </row>
    <row r="299" spans="1:35" ht="57" x14ac:dyDescent="0.25">
      <c r="A299" s="42" t="s">
        <v>635</v>
      </c>
      <c r="B299" s="43" t="s">
        <v>73</v>
      </c>
      <c r="C299" s="44" t="s">
        <v>636</v>
      </c>
      <c r="D299" s="31">
        <v>6384484.2699999996</v>
      </c>
      <c r="E299" s="31" t="s">
        <v>75</v>
      </c>
      <c r="F299" s="31">
        <v>6384484.2699999996</v>
      </c>
      <c r="G299" s="31" t="s">
        <v>75</v>
      </c>
      <c r="H299" s="31" t="s">
        <v>75</v>
      </c>
      <c r="I299" s="31" t="s">
        <v>75</v>
      </c>
      <c r="J299" s="31" t="s">
        <v>75</v>
      </c>
      <c r="K299" s="31">
        <v>2000000</v>
      </c>
      <c r="L299" s="31" t="s">
        <v>75</v>
      </c>
      <c r="M299" s="31" t="s">
        <v>75</v>
      </c>
      <c r="N299" s="31">
        <v>2351784.27</v>
      </c>
      <c r="O299" s="31">
        <v>2032700</v>
      </c>
      <c r="P299" s="31" t="s">
        <v>75</v>
      </c>
      <c r="Q299" s="32" t="s">
        <v>75</v>
      </c>
      <c r="R299" s="45" t="s">
        <v>635</v>
      </c>
      <c r="S299" s="43" t="s">
        <v>73</v>
      </c>
      <c r="T299" s="44" t="s">
        <v>636</v>
      </c>
      <c r="U299" s="31">
        <v>4822625.24</v>
      </c>
      <c r="V299" s="31" t="s">
        <v>75</v>
      </c>
      <c r="W299" s="31">
        <v>4822625.24</v>
      </c>
      <c r="X299" s="31" t="s">
        <v>75</v>
      </c>
      <c r="Y299" s="31" t="s">
        <v>75</v>
      </c>
      <c r="Z299" s="31" t="s">
        <v>75</v>
      </c>
      <c r="AA299" s="31" t="s">
        <v>75</v>
      </c>
      <c r="AB299" s="31">
        <v>2078107.17</v>
      </c>
      <c r="AC299" s="31" t="s">
        <v>75</v>
      </c>
      <c r="AD299" s="31" t="s">
        <v>75</v>
      </c>
      <c r="AE299" s="31">
        <v>1555881.76</v>
      </c>
      <c r="AF299" s="34">
        <v>1188636.31</v>
      </c>
      <c r="AG299" s="31" t="s">
        <v>75</v>
      </c>
      <c r="AH299" s="32" t="s">
        <v>75</v>
      </c>
      <c r="AI299" s="8"/>
    </row>
    <row r="300" spans="1:35" ht="57" x14ac:dyDescent="0.25">
      <c r="A300" s="42" t="s">
        <v>637</v>
      </c>
      <c r="B300" s="43" t="s">
        <v>73</v>
      </c>
      <c r="C300" s="44" t="s">
        <v>638</v>
      </c>
      <c r="D300" s="31">
        <v>6371600</v>
      </c>
      <c r="E300" s="31" t="s">
        <v>75</v>
      </c>
      <c r="F300" s="31">
        <v>6371600</v>
      </c>
      <c r="G300" s="31" t="s">
        <v>75</v>
      </c>
      <c r="H300" s="31" t="s">
        <v>75</v>
      </c>
      <c r="I300" s="31" t="s">
        <v>75</v>
      </c>
      <c r="J300" s="31" t="s">
        <v>75</v>
      </c>
      <c r="K300" s="31">
        <v>2000000</v>
      </c>
      <c r="L300" s="31" t="s">
        <v>75</v>
      </c>
      <c r="M300" s="31" t="s">
        <v>75</v>
      </c>
      <c r="N300" s="31">
        <v>2338900</v>
      </c>
      <c r="O300" s="31">
        <v>2032700</v>
      </c>
      <c r="P300" s="31" t="s">
        <v>75</v>
      </c>
      <c r="Q300" s="32" t="s">
        <v>75</v>
      </c>
      <c r="R300" s="45" t="s">
        <v>637</v>
      </c>
      <c r="S300" s="43" t="s">
        <v>73</v>
      </c>
      <c r="T300" s="44" t="s">
        <v>638</v>
      </c>
      <c r="U300" s="31">
        <v>4809740.97</v>
      </c>
      <c r="V300" s="31" t="s">
        <v>75</v>
      </c>
      <c r="W300" s="31">
        <v>4809740.97</v>
      </c>
      <c r="X300" s="31" t="s">
        <v>75</v>
      </c>
      <c r="Y300" s="31" t="s">
        <v>75</v>
      </c>
      <c r="Z300" s="31" t="s">
        <v>75</v>
      </c>
      <c r="AA300" s="31" t="s">
        <v>75</v>
      </c>
      <c r="AB300" s="31">
        <v>2078107.17</v>
      </c>
      <c r="AC300" s="31" t="s">
        <v>75</v>
      </c>
      <c r="AD300" s="31" t="s">
        <v>75</v>
      </c>
      <c r="AE300" s="31">
        <v>1542997.49</v>
      </c>
      <c r="AF300" s="34">
        <v>1188636.31</v>
      </c>
      <c r="AG300" s="31" t="s">
        <v>75</v>
      </c>
      <c r="AH300" s="32" t="s">
        <v>75</v>
      </c>
      <c r="AI300" s="8"/>
    </row>
    <row r="301" spans="1:35" ht="68.25" x14ac:dyDescent="0.25">
      <c r="A301" s="42" t="s">
        <v>639</v>
      </c>
      <c r="B301" s="43" t="s">
        <v>73</v>
      </c>
      <c r="C301" s="44" t="s">
        <v>640</v>
      </c>
      <c r="D301" s="31">
        <v>2000000</v>
      </c>
      <c r="E301" s="31" t="s">
        <v>75</v>
      </c>
      <c r="F301" s="31">
        <v>2000000</v>
      </c>
      <c r="G301" s="31" t="s">
        <v>75</v>
      </c>
      <c r="H301" s="31" t="s">
        <v>75</v>
      </c>
      <c r="I301" s="31" t="s">
        <v>75</v>
      </c>
      <c r="J301" s="31" t="s">
        <v>75</v>
      </c>
      <c r="K301" s="31">
        <v>2000000</v>
      </c>
      <c r="L301" s="31" t="s">
        <v>75</v>
      </c>
      <c r="M301" s="31" t="s">
        <v>75</v>
      </c>
      <c r="N301" s="31" t="s">
        <v>75</v>
      </c>
      <c r="O301" s="31" t="s">
        <v>75</v>
      </c>
      <c r="P301" s="31" t="s">
        <v>75</v>
      </c>
      <c r="Q301" s="32" t="s">
        <v>75</v>
      </c>
      <c r="R301" s="45" t="s">
        <v>639</v>
      </c>
      <c r="S301" s="43" t="s">
        <v>73</v>
      </c>
      <c r="T301" s="44" t="s">
        <v>640</v>
      </c>
      <c r="U301" s="31">
        <v>2078107.17</v>
      </c>
      <c r="V301" s="31" t="s">
        <v>75</v>
      </c>
      <c r="W301" s="31">
        <v>2078107.17</v>
      </c>
      <c r="X301" s="31" t="s">
        <v>75</v>
      </c>
      <c r="Y301" s="31" t="s">
        <v>75</v>
      </c>
      <c r="Z301" s="31" t="s">
        <v>75</v>
      </c>
      <c r="AA301" s="31" t="s">
        <v>75</v>
      </c>
      <c r="AB301" s="31">
        <v>2078107.17</v>
      </c>
      <c r="AC301" s="31" t="s">
        <v>75</v>
      </c>
      <c r="AD301" s="31" t="s">
        <v>75</v>
      </c>
      <c r="AE301" s="31" t="s">
        <v>75</v>
      </c>
      <c r="AF301" s="34" t="s">
        <v>75</v>
      </c>
      <c r="AG301" s="31" t="s">
        <v>75</v>
      </c>
      <c r="AH301" s="32" t="s">
        <v>75</v>
      </c>
      <c r="AI301" s="8"/>
    </row>
    <row r="302" spans="1:35" ht="79.5" x14ac:dyDescent="0.25">
      <c r="A302" s="42" t="s">
        <v>641</v>
      </c>
      <c r="B302" s="43" t="s">
        <v>73</v>
      </c>
      <c r="C302" s="44" t="s">
        <v>642</v>
      </c>
      <c r="D302" s="31">
        <v>306200</v>
      </c>
      <c r="E302" s="31" t="s">
        <v>75</v>
      </c>
      <c r="F302" s="31">
        <v>306200</v>
      </c>
      <c r="G302" s="31" t="s">
        <v>75</v>
      </c>
      <c r="H302" s="31" t="s">
        <v>75</v>
      </c>
      <c r="I302" s="31" t="s">
        <v>75</v>
      </c>
      <c r="J302" s="31" t="s">
        <v>75</v>
      </c>
      <c r="K302" s="31" t="s">
        <v>75</v>
      </c>
      <c r="L302" s="31" t="s">
        <v>75</v>
      </c>
      <c r="M302" s="31" t="s">
        <v>75</v>
      </c>
      <c r="N302" s="31">
        <v>306200</v>
      </c>
      <c r="O302" s="31" t="s">
        <v>75</v>
      </c>
      <c r="P302" s="31" t="s">
        <v>75</v>
      </c>
      <c r="Q302" s="32" t="s">
        <v>75</v>
      </c>
      <c r="R302" s="45" t="s">
        <v>641</v>
      </c>
      <c r="S302" s="43" t="s">
        <v>73</v>
      </c>
      <c r="T302" s="44" t="s">
        <v>642</v>
      </c>
      <c r="U302" s="31">
        <v>354361.2</v>
      </c>
      <c r="V302" s="31" t="s">
        <v>75</v>
      </c>
      <c r="W302" s="31">
        <v>354361.2</v>
      </c>
      <c r="X302" s="31" t="s">
        <v>75</v>
      </c>
      <c r="Y302" s="31" t="s">
        <v>75</v>
      </c>
      <c r="Z302" s="31" t="s">
        <v>75</v>
      </c>
      <c r="AA302" s="31" t="s">
        <v>75</v>
      </c>
      <c r="AB302" s="31" t="s">
        <v>75</v>
      </c>
      <c r="AC302" s="31" t="s">
        <v>75</v>
      </c>
      <c r="AD302" s="31" t="s">
        <v>75</v>
      </c>
      <c r="AE302" s="31">
        <v>354361.2</v>
      </c>
      <c r="AF302" s="34" t="s">
        <v>75</v>
      </c>
      <c r="AG302" s="31" t="s">
        <v>75</v>
      </c>
      <c r="AH302" s="32" t="s">
        <v>75</v>
      </c>
      <c r="AI302" s="8"/>
    </row>
    <row r="303" spans="1:35" ht="68.25" x14ac:dyDescent="0.25">
      <c r="A303" s="42" t="s">
        <v>643</v>
      </c>
      <c r="B303" s="43" t="s">
        <v>73</v>
      </c>
      <c r="C303" s="44" t="s">
        <v>644</v>
      </c>
      <c r="D303" s="31">
        <v>4065400</v>
      </c>
      <c r="E303" s="31" t="s">
        <v>75</v>
      </c>
      <c r="F303" s="31">
        <v>4065400</v>
      </c>
      <c r="G303" s="31" t="s">
        <v>75</v>
      </c>
      <c r="H303" s="31" t="s">
        <v>75</v>
      </c>
      <c r="I303" s="31" t="s">
        <v>75</v>
      </c>
      <c r="J303" s="31" t="s">
        <v>75</v>
      </c>
      <c r="K303" s="31" t="s">
        <v>75</v>
      </c>
      <c r="L303" s="31" t="s">
        <v>75</v>
      </c>
      <c r="M303" s="31" t="s">
        <v>75</v>
      </c>
      <c r="N303" s="31">
        <v>2032700</v>
      </c>
      <c r="O303" s="31">
        <v>2032700</v>
      </c>
      <c r="P303" s="31" t="s">
        <v>75</v>
      </c>
      <c r="Q303" s="32" t="s">
        <v>75</v>
      </c>
      <c r="R303" s="45" t="s">
        <v>643</v>
      </c>
      <c r="S303" s="43" t="s">
        <v>73</v>
      </c>
      <c r="T303" s="44" t="s">
        <v>644</v>
      </c>
      <c r="U303" s="31">
        <v>2377272.6</v>
      </c>
      <c r="V303" s="31" t="s">
        <v>75</v>
      </c>
      <c r="W303" s="31">
        <v>2377272.6</v>
      </c>
      <c r="X303" s="31" t="s">
        <v>75</v>
      </c>
      <c r="Y303" s="31" t="s">
        <v>75</v>
      </c>
      <c r="Z303" s="31" t="s">
        <v>75</v>
      </c>
      <c r="AA303" s="31" t="s">
        <v>75</v>
      </c>
      <c r="AB303" s="31" t="s">
        <v>75</v>
      </c>
      <c r="AC303" s="31" t="s">
        <v>75</v>
      </c>
      <c r="AD303" s="31" t="s">
        <v>75</v>
      </c>
      <c r="AE303" s="31">
        <v>1188636.29</v>
      </c>
      <c r="AF303" s="34">
        <v>1188636.31</v>
      </c>
      <c r="AG303" s="31" t="s">
        <v>75</v>
      </c>
      <c r="AH303" s="32" t="s">
        <v>75</v>
      </c>
      <c r="AI303" s="8"/>
    </row>
    <row r="304" spans="1:35" ht="57" x14ac:dyDescent="0.25">
      <c r="A304" s="42" t="s">
        <v>645</v>
      </c>
      <c r="B304" s="43" t="s">
        <v>73</v>
      </c>
      <c r="C304" s="44" t="s">
        <v>646</v>
      </c>
      <c r="D304" s="31">
        <v>12884.27</v>
      </c>
      <c r="E304" s="31" t="s">
        <v>75</v>
      </c>
      <c r="F304" s="31">
        <v>12884.27</v>
      </c>
      <c r="G304" s="31" t="s">
        <v>75</v>
      </c>
      <c r="H304" s="31" t="s">
        <v>75</v>
      </c>
      <c r="I304" s="31" t="s">
        <v>75</v>
      </c>
      <c r="J304" s="31" t="s">
        <v>75</v>
      </c>
      <c r="K304" s="31" t="s">
        <v>75</v>
      </c>
      <c r="L304" s="31" t="s">
        <v>75</v>
      </c>
      <c r="M304" s="31" t="s">
        <v>75</v>
      </c>
      <c r="N304" s="31">
        <v>12884.27</v>
      </c>
      <c r="O304" s="31" t="s">
        <v>75</v>
      </c>
      <c r="P304" s="31" t="s">
        <v>75</v>
      </c>
      <c r="Q304" s="32" t="s">
        <v>75</v>
      </c>
      <c r="R304" s="45" t="s">
        <v>645</v>
      </c>
      <c r="S304" s="43" t="s">
        <v>73</v>
      </c>
      <c r="T304" s="44" t="s">
        <v>646</v>
      </c>
      <c r="U304" s="31">
        <v>12884.27</v>
      </c>
      <c r="V304" s="31" t="s">
        <v>75</v>
      </c>
      <c r="W304" s="31">
        <v>12884.27</v>
      </c>
      <c r="X304" s="31" t="s">
        <v>75</v>
      </c>
      <c r="Y304" s="31" t="s">
        <v>75</v>
      </c>
      <c r="Z304" s="31" t="s">
        <v>75</v>
      </c>
      <c r="AA304" s="31" t="s">
        <v>75</v>
      </c>
      <c r="AB304" s="31" t="s">
        <v>75</v>
      </c>
      <c r="AC304" s="31" t="s">
        <v>75</v>
      </c>
      <c r="AD304" s="31" t="s">
        <v>75</v>
      </c>
      <c r="AE304" s="31">
        <v>12884.27</v>
      </c>
      <c r="AF304" s="34" t="s">
        <v>75</v>
      </c>
      <c r="AG304" s="31" t="s">
        <v>75</v>
      </c>
      <c r="AH304" s="32" t="s">
        <v>75</v>
      </c>
      <c r="AI304" s="8"/>
    </row>
    <row r="305" spans="1:35" ht="57" x14ac:dyDescent="0.25">
      <c r="A305" s="42" t="s">
        <v>647</v>
      </c>
      <c r="B305" s="43" t="s">
        <v>73</v>
      </c>
      <c r="C305" s="44" t="s">
        <v>648</v>
      </c>
      <c r="D305" s="31">
        <v>12884.27</v>
      </c>
      <c r="E305" s="31" t="s">
        <v>75</v>
      </c>
      <c r="F305" s="31">
        <v>12884.27</v>
      </c>
      <c r="G305" s="31" t="s">
        <v>75</v>
      </c>
      <c r="H305" s="31" t="s">
        <v>75</v>
      </c>
      <c r="I305" s="31" t="s">
        <v>75</v>
      </c>
      <c r="J305" s="31" t="s">
        <v>75</v>
      </c>
      <c r="K305" s="31" t="s">
        <v>75</v>
      </c>
      <c r="L305" s="31" t="s">
        <v>75</v>
      </c>
      <c r="M305" s="31" t="s">
        <v>75</v>
      </c>
      <c r="N305" s="31">
        <v>12884.27</v>
      </c>
      <c r="O305" s="31" t="s">
        <v>75</v>
      </c>
      <c r="P305" s="31" t="s">
        <v>75</v>
      </c>
      <c r="Q305" s="32" t="s">
        <v>75</v>
      </c>
      <c r="R305" s="45" t="s">
        <v>647</v>
      </c>
      <c r="S305" s="43" t="s">
        <v>73</v>
      </c>
      <c r="T305" s="44" t="s">
        <v>648</v>
      </c>
      <c r="U305" s="31">
        <v>12884.27</v>
      </c>
      <c r="V305" s="31" t="s">
        <v>75</v>
      </c>
      <c r="W305" s="31">
        <v>12884.27</v>
      </c>
      <c r="X305" s="31" t="s">
        <v>75</v>
      </c>
      <c r="Y305" s="31" t="s">
        <v>75</v>
      </c>
      <c r="Z305" s="31" t="s">
        <v>75</v>
      </c>
      <c r="AA305" s="31" t="s">
        <v>75</v>
      </c>
      <c r="AB305" s="31" t="s">
        <v>75</v>
      </c>
      <c r="AC305" s="31" t="s">
        <v>75</v>
      </c>
      <c r="AD305" s="31" t="s">
        <v>75</v>
      </c>
      <c r="AE305" s="31">
        <v>12884.27</v>
      </c>
      <c r="AF305" s="34" t="s">
        <v>75</v>
      </c>
      <c r="AG305" s="31" t="s">
        <v>75</v>
      </c>
      <c r="AH305" s="32" t="s">
        <v>75</v>
      </c>
      <c r="AI305" s="8"/>
    </row>
    <row r="306" spans="1:35" ht="23.25" x14ac:dyDescent="0.25">
      <c r="A306" s="42" t="s">
        <v>649</v>
      </c>
      <c r="B306" s="43" t="s">
        <v>73</v>
      </c>
      <c r="C306" s="44" t="s">
        <v>650</v>
      </c>
      <c r="D306" s="31">
        <v>71940000</v>
      </c>
      <c r="E306" s="31" t="s">
        <v>75</v>
      </c>
      <c r="F306" s="31">
        <v>71940000</v>
      </c>
      <c r="G306" s="31" t="s">
        <v>75</v>
      </c>
      <c r="H306" s="31" t="s">
        <v>75</v>
      </c>
      <c r="I306" s="31" t="s">
        <v>75</v>
      </c>
      <c r="J306" s="31" t="s">
        <v>75</v>
      </c>
      <c r="K306" s="31" t="s">
        <v>75</v>
      </c>
      <c r="L306" s="31" t="s">
        <v>75</v>
      </c>
      <c r="M306" s="31" t="s">
        <v>75</v>
      </c>
      <c r="N306" s="31">
        <v>60000000</v>
      </c>
      <c r="O306" s="31">
        <v>10700000</v>
      </c>
      <c r="P306" s="31">
        <v>1240000</v>
      </c>
      <c r="Q306" s="32" t="s">
        <v>75</v>
      </c>
      <c r="R306" s="45" t="s">
        <v>649</v>
      </c>
      <c r="S306" s="43" t="s">
        <v>73</v>
      </c>
      <c r="T306" s="44" t="s">
        <v>650</v>
      </c>
      <c r="U306" s="31">
        <v>228750</v>
      </c>
      <c r="V306" s="31" t="s">
        <v>75</v>
      </c>
      <c r="W306" s="31">
        <v>228750</v>
      </c>
      <c r="X306" s="31" t="s">
        <v>75</v>
      </c>
      <c r="Y306" s="31" t="s">
        <v>75</v>
      </c>
      <c r="Z306" s="31" t="s">
        <v>75</v>
      </c>
      <c r="AA306" s="31" t="s">
        <v>75</v>
      </c>
      <c r="AB306" s="31" t="s">
        <v>75</v>
      </c>
      <c r="AC306" s="31" t="s">
        <v>75</v>
      </c>
      <c r="AD306" s="31" t="s">
        <v>75</v>
      </c>
      <c r="AE306" s="31" t="s">
        <v>75</v>
      </c>
      <c r="AF306" s="34" t="s">
        <v>75</v>
      </c>
      <c r="AG306" s="31">
        <v>228750</v>
      </c>
      <c r="AH306" s="32" t="s">
        <v>75</v>
      </c>
      <c r="AI306" s="8"/>
    </row>
    <row r="307" spans="1:35" ht="34.5" x14ac:dyDescent="0.25">
      <c r="A307" s="42" t="s">
        <v>651</v>
      </c>
      <c r="B307" s="43" t="s">
        <v>73</v>
      </c>
      <c r="C307" s="44" t="s">
        <v>652</v>
      </c>
      <c r="D307" s="31">
        <v>60000000</v>
      </c>
      <c r="E307" s="31" t="s">
        <v>75</v>
      </c>
      <c r="F307" s="31">
        <v>60000000</v>
      </c>
      <c r="G307" s="31" t="s">
        <v>75</v>
      </c>
      <c r="H307" s="31" t="s">
        <v>75</v>
      </c>
      <c r="I307" s="31" t="s">
        <v>75</v>
      </c>
      <c r="J307" s="31" t="s">
        <v>75</v>
      </c>
      <c r="K307" s="31" t="s">
        <v>75</v>
      </c>
      <c r="L307" s="31" t="s">
        <v>75</v>
      </c>
      <c r="M307" s="31" t="s">
        <v>75</v>
      </c>
      <c r="N307" s="31">
        <v>60000000</v>
      </c>
      <c r="O307" s="31" t="s">
        <v>75</v>
      </c>
      <c r="P307" s="31" t="s">
        <v>75</v>
      </c>
      <c r="Q307" s="32" t="s">
        <v>75</v>
      </c>
      <c r="R307" s="45" t="s">
        <v>651</v>
      </c>
      <c r="S307" s="43" t="s">
        <v>73</v>
      </c>
      <c r="T307" s="44" t="s">
        <v>652</v>
      </c>
      <c r="U307" s="31" t="s">
        <v>75</v>
      </c>
      <c r="V307" s="31" t="s">
        <v>75</v>
      </c>
      <c r="W307" s="31" t="s">
        <v>75</v>
      </c>
      <c r="X307" s="31" t="s">
        <v>75</v>
      </c>
      <c r="Y307" s="31" t="s">
        <v>75</v>
      </c>
      <c r="Z307" s="31" t="s">
        <v>75</v>
      </c>
      <c r="AA307" s="31" t="s">
        <v>75</v>
      </c>
      <c r="AB307" s="31" t="s">
        <v>75</v>
      </c>
      <c r="AC307" s="31" t="s">
        <v>75</v>
      </c>
      <c r="AD307" s="31" t="s">
        <v>75</v>
      </c>
      <c r="AE307" s="31" t="s">
        <v>75</v>
      </c>
      <c r="AF307" s="34" t="s">
        <v>75</v>
      </c>
      <c r="AG307" s="31" t="s">
        <v>75</v>
      </c>
      <c r="AH307" s="32" t="s">
        <v>75</v>
      </c>
      <c r="AI307" s="8"/>
    </row>
    <row r="308" spans="1:35" ht="34.5" x14ac:dyDescent="0.25">
      <c r="A308" s="42" t="s">
        <v>653</v>
      </c>
      <c r="B308" s="43" t="s">
        <v>73</v>
      </c>
      <c r="C308" s="44" t="s">
        <v>654</v>
      </c>
      <c r="D308" s="31">
        <v>1240000</v>
      </c>
      <c r="E308" s="31" t="s">
        <v>75</v>
      </c>
      <c r="F308" s="31">
        <v>1240000</v>
      </c>
      <c r="G308" s="31" t="s">
        <v>75</v>
      </c>
      <c r="H308" s="31" t="s">
        <v>75</v>
      </c>
      <c r="I308" s="31" t="s">
        <v>75</v>
      </c>
      <c r="J308" s="31" t="s">
        <v>75</v>
      </c>
      <c r="K308" s="31" t="s">
        <v>75</v>
      </c>
      <c r="L308" s="31" t="s">
        <v>75</v>
      </c>
      <c r="M308" s="31" t="s">
        <v>75</v>
      </c>
      <c r="N308" s="31" t="s">
        <v>75</v>
      </c>
      <c r="O308" s="31" t="s">
        <v>75</v>
      </c>
      <c r="P308" s="31">
        <v>1240000</v>
      </c>
      <c r="Q308" s="32" t="s">
        <v>75</v>
      </c>
      <c r="R308" s="45" t="s">
        <v>653</v>
      </c>
      <c r="S308" s="43" t="s">
        <v>73</v>
      </c>
      <c r="T308" s="44" t="s">
        <v>654</v>
      </c>
      <c r="U308" s="31">
        <v>228750</v>
      </c>
      <c r="V308" s="31" t="s">
        <v>75</v>
      </c>
      <c r="W308" s="31">
        <v>228750</v>
      </c>
      <c r="X308" s="31" t="s">
        <v>75</v>
      </c>
      <c r="Y308" s="31" t="s">
        <v>75</v>
      </c>
      <c r="Z308" s="31" t="s">
        <v>75</v>
      </c>
      <c r="AA308" s="31" t="s">
        <v>75</v>
      </c>
      <c r="AB308" s="31" t="s">
        <v>75</v>
      </c>
      <c r="AC308" s="31" t="s">
        <v>75</v>
      </c>
      <c r="AD308" s="31" t="s">
        <v>75</v>
      </c>
      <c r="AE308" s="31" t="s">
        <v>75</v>
      </c>
      <c r="AF308" s="34" t="s">
        <v>75</v>
      </c>
      <c r="AG308" s="31">
        <v>228750</v>
      </c>
      <c r="AH308" s="32" t="s">
        <v>75</v>
      </c>
      <c r="AI308" s="8"/>
    </row>
    <row r="309" spans="1:35" ht="34.5" x14ac:dyDescent="0.25">
      <c r="A309" s="42" t="s">
        <v>655</v>
      </c>
      <c r="B309" s="43" t="s">
        <v>73</v>
      </c>
      <c r="C309" s="44" t="s">
        <v>656</v>
      </c>
      <c r="D309" s="31">
        <v>10700000</v>
      </c>
      <c r="E309" s="31" t="s">
        <v>75</v>
      </c>
      <c r="F309" s="31">
        <v>10700000</v>
      </c>
      <c r="G309" s="31" t="s">
        <v>75</v>
      </c>
      <c r="H309" s="31" t="s">
        <v>75</v>
      </c>
      <c r="I309" s="31" t="s">
        <v>75</v>
      </c>
      <c r="J309" s="31" t="s">
        <v>75</v>
      </c>
      <c r="K309" s="31" t="s">
        <v>75</v>
      </c>
      <c r="L309" s="31" t="s">
        <v>75</v>
      </c>
      <c r="M309" s="31" t="s">
        <v>75</v>
      </c>
      <c r="N309" s="31" t="s">
        <v>75</v>
      </c>
      <c r="O309" s="31">
        <v>10700000</v>
      </c>
      <c r="P309" s="31" t="s">
        <v>75</v>
      </c>
      <c r="Q309" s="32" t="s">
        <v>75</v>
      </c>
      <c r="R309" s="45" t="s">
        <v>655</v>
      </c>
      <c r="S309" s="43" t="s">
        <v>73</v>
      </c>
      <c r="T309" s="44" t="s">
        <v>656</v>
      </c>
      <c r="U309" s="31" t="s">
        <v>75</v>
      </c>
      <c r="V309" s="31" t="s">
        <v>75</v>
      </c>
      <c r="W309" s="31" t="s">
        <v>75</v>
      </c>
      <c r="X309" s="31" t="s">
        <v>75</v>
      </c>
      <c r="Y309" s="31" t="s">
        <v>75</v>
      </c>
      <c r="Z309" s="31" t="s">
        <v>75</v>
      </c>
      <c r="AA309" s="31" t="s">
        <v>75</v>
      </c>
      <c r="AB309" s="31" t="s">
        <v>75</v>
      </c>
      <c r="AC309" s="31" t="s">
        <v>75</v>
      </c>
      <c r="AD309" s="31" t="s">
        <v>75</v>
      </c>
      <c r="AE309" s="31" t="s">
        <v>75</v>
      </c>
      <c r="AF309" s="34" t="s">
        <v>75</v>
      </c>
      <c r="AG309" s="31" t="s">
        <v>75</v>
      </c>
      <c r="AH309" s="32" t="s">
        <v>75</v>
      </c>
      <c r="AI309" s="8"/>
    </row>
    <row r="310" spans="1:35" x14ac:dyDescent="0.25">
      <c r="A310" s="42" t="s">
        <v>657</v>
      </c>
      <c r="B310" s="43" t="s">
        <v>73</v>
      </c>
      <c r="C310" s="44" t="s">
        <v>658</v>
      </c>
      <c r="D310" s="31">
        <v>13750000</v>
      </c>
      <c r="E310" s="31" t="s">
        <v>75</v>
      </c>
      <c r="F310" s="31">
        <v>13750000</v>
      </c>
      <c r="G310" s="31" t="s">
        <v>75</v>
      </c>
      <c r="H310" s="31">
        <v>13150000</v>
      </c>
      <c r="I310" s="31" t="s">
        <v>75</v>
      </c>
      <c r="J310" s="31" t="s">
        <v>75</v>
      </c>
      <c r="K310" s="31" t="s">
        <v>75</v>
      </c>
      <c r="L310" s="31" t="s">
        <v>75</v>
      </c>
      <c r="M310" s="31" t="s">
        <v>75</v>
      </c>
      <c r="N310" s="31" t="s">
        <v>75</v>
      </c>
      <c r="O310" s="31">
        <v>600000</v>
      </c>
      <c r="P310" s="31" t="s">
        <v>75</v>
      </c>
      <c r="Q310" s="32" t="s">
        <v>75</v>
      </c>
      <c r="R310" s="45" t="s">
        <v>657</v>
      </c>
      <c r="S310" s="43" t="s">
        <v>73</v>
      </c>
      <c r="T310" s="44" t="s">
        <v>658</v>
      </c>
      <c r="U310" s="31">
        <v>12957315.34</v>
      </c>
      <c r="V310" s="31" t="s">
        <v>75</v>
      </c>
      <c r="W310" s="31">
        <v>12957315.34</v>
      </c>
      <c r="X310" s="31" t="s">
        <v>75</v>
      </c>
      <c r="Y310" s="31">
        <v>12646225.34</v>
      </c>
      <c r="Z310" s="31" t="s">
        <v>75</v>
      </c>
      <c r="AA310" s="31" t="s">
        <v>75</v>
      </c>
      <c r="AB310" s="31" t="s">
        <v>75</v>
      </c>
      <c r="AC310" s="31" t="s">
        <v>75</v>
      </c>
      <c r="AD310" s="31" t="s">
        <v>75</v>
      </c>
      <c r="AE310" s="31" t="s">
        <v>75</v>
      </c>
      <c r="AF310" s="34">
        <v>311090</v>
      </c>
      <c r="AG310" s="31" t="s">
        <v>75</v>
      </c>
      <c r="AH310" s="32" t="s">
        <v>75</v>
      </c>
      <c r="AI310" s="8"/>
    </row>
    <row r="311" spans="1:35" ht="34.5" x14ac:dyDescent="0.25">
      <c r="A311" s="42" t="s">
        <v>659</v>
      </c>
      <c r="B311" s="43" t="s">
        <v>73</v>
      </c>
      <c r="C311" s="44" t="s">
        <v>660</v>
      </c>
      <c r="D311" s="31">
        <v>13750000</v>
      </c>
      <c r="E311" s="31" t="s">
        <v>75</v>
      </c>
      <c r="F311" s="31">
        <v>13750000</v>
      </c>
      <c r="G311" s="31" t="s">
        <v>75</v>
      </c>
      <c r="H311" s="31">
        <v>13150000</v>
      </c>
      <c r="I311" s="31" t="s">
        <v>75</v>
      </c>
      <c r="J311" s="31" t="s">
        <v>75</v>
      </c>
      <c r="K311" s="31" t="s">
        <v>75</v>
      </c>
      <c r="L311" s="31" t="s">
        <v>75</v>
      </c>
      <c r="M311" s="31" t="s">
        <v>75</v>
      </c>
      <c r="N311" s="31" t="s">
        <v>75</v>
      </c>
      <c r="O311" s="31">
        <v>600000</v>
      </c>
      <c r="P311" s="31" t="s">
        <v>75</v>
      </c>
      <c r="Q311" s="32" t="s">
        <v>75</v>
      </c>
      <c r="R311" s="45" t="s">
        <v>659</v>
      </c>
      <c r="S311" s="43" t="s">
        <v>73</v>
      </c>
      <c r="T311" s="44" t="s">
        <v>660</v>
      </c>
      <c r="U311" s="31">
        <v>12957315.34</v>
      </c>
      <c r="V311" s="31" t="s">
        <v>75</v>
      </c>
      <c r="W311" s="31">
        <v>12957315.34</v>
      </c>
      <c r="X311" s="31" t="s">
        <v>75</v>
      </c>
      <c r="Y311" s="31">
        <v>12646225.34</v>
      </c>
      <c r="Z311" s="31" t="s">
        <v>75</v>
      </c>
      <c r="AA311" s="31" t="s">
        <v>75</v>
      </c>
      <c r="AB311" s="31" t="s">
        <v>75</v>
      </c>
      <c r="AC311" s="31" t="s">
        <v>75</v>
      </c>
      <c r="AD311" s="31" t="s">
        <v>75</v>
      </c>
      <c r="AE311" s="31" t="s">
        <v>75</v>
      </c>
      <c r="AF311" s="34">
        <v>311090</v>
      </c>
      <c r="AG311" s="31" t="s">
        <v>75</v>
      </c>
      <c r="AH311" s="32" t="s">
        <v>75</v>
      </c>
      <c r="AI311" s="8"/>
    </row>
    <row r="312" spans="1:35" ht="34.5" x14ac:dyDescent="0.25">
      <c r="A312" s="42" t="s">
        <v>661</v>
      </c>
      <c r="B312" s="43" t="s">
        <v>73</v>
      </c>
      <c r="C312" s="44" t="s">
        <v>662</v>
      </c>
      <c r="D312" s="31">
        <v>13150000</v>
      </c>
      <c r="E312" s="31" t="s">
        <v>75</v>
      </c>
      <c r="F312" s="31">
        <v>13150000</v>
      </c>
      <c r="G312" s="31" t="s">
        <v>75</v>
      </c>
      <c r="H312" s="31">
        <v>13150000</v>
      </c>
      <c r="I312" s="31" t="s">
        <v>75</v>
      </c>
      <c r="J312" s="31" t="s">
        <v>75</v>
      </c>
      <c r="K312" s="31" t="s">
        <v>75</v>
      </c>
      <c r="L312" s="31" t="s">
        <v>75</v>
      </c>
      <c r="M312" s="31" t="s">
        <v>75</v>
      </c>
      <c r="N312" s="31" t="s">
        <v>75</v>
      </c>
      <c r="O312" s="31" t="s">
        <v>75</v>
      </c>
      <c r="P312" s="31" t="s">
        <v>75</v>
      </c>
      <c r="Q312" s="32" t="s">
        <v>75</v>
      </c>
      <c r="R312" s="45" t="s">
        <v>661</v>
      </c>
      <c r="S312" s="43" t="s">
        <v>73</v>
      </c>
      <c r="T312" s="44" t="s">
        <v>662</v>
      </c>
      <c r="U312" s="31">
        <v>12646225.34</v>
      </c>
      <c r="V312" s="31" t="s">
        <v>75</v>
      </c>
      <c r="W312" s="31">
        <v>12646225.34</v>
      </c>
      <c r="X312" s="31" t="s">
        <v>75</v>
      </c>
      <c r="Y312" s="31">
        <v>12646225.34</v>
      </c>
      <c r="Z312" s="31" t="s">
        <v>75</v>
      </c>
      <c r="AA312" s="31" t="s">
        <v>75</v>
      </c>
      <c r="AB312" s="31" t="s">
        <v>75</v>
      </c>
      <c r="AC312" s="31" t="s">
        <v>75</v>
      </c>
      <c r="AD312" s="31" t="s">
        <v>75</v>
      </c>
      <c r="AE312" s="31" t="s">
        <v>75</v>
      </c>
      <c r="AF312" s="34" t="s">
        <v>75</v>
      </c>
      <c r="AG312" s="31" t="s">
        <v>75</v>
      </c>
      <c r="AH312" s="32" t="s">
        <v>75</v>
      </c>
      <c r="AI312" s="8"/>
    </row>
    <row r="313" spans="1:35" ht="34.5" x14ac:dyDescent="0.25">
      <c r="A313" s="42" t="s">
        <v>663</v>
      </c>
      <c r="B313" s="43" t="s">
        <v>73</v>
      </c>
      <c r="C313" s="44" t="s">
        <v>664</v>
      </c>
      <c r="D313" s="31">
        <v>600000</v>
      </c>
      <c r="E313" s="31" t="s">
        <v>75</v>
      </c>
      <c r="F313" s="31">
        <v>600000</v>
      </c>
      <c r="G313" s="31" t="s">
        <v>75</v>
      </c>
      <c r="H313" s="31" t="s">
        <v>75</v>
      </c>
      <c r="I313" s="31" t="s">
        <v>75</v>
      </c>
      <c r="J313" s="31" t="s">
        <v>75</v>
      </c>
      <c r="K313" s="31" t="s">
        <v>75</v>
      </c>
      <c r="L313" s="31" t="s">
        <v>75</v>
      </c>
      <c r="M313" s="31" t="s">
        <v>75</v>
      </c>
      <c r="N313" s="31" t="s">
        <v>75</v>
      </c>
      <c r="O313" s="31">
        <v>600000</v>
      </c>
      <c r="P313" s="31" t="s">
        <v>75</v>
      </c>
      <c r="Q313" s="32" t="s">
        <v>75</v>
      </c>
      <c r="R313" s="45" t="s">
        <v>663</v>
      </c>
      <c r="S313" s="43" t="s">
        <v>73</v>
      </c>
      <c r="T313" s="44" t="s">
        <v>664</v>
      </c>
      <c r="U313" s="31">
        <v>311090</v>
      </c>
      <c r="V313" s="31" t="s">
        <v>75</v>
      </c>
      <c r="W313" s="31">
        <v>311090</v>
      </c>
      <c r="X313" s="31" t="s">
        <v>75</v>
      </c>
      <c r="Y313" s="31" t="s">
        <v>75</v>
      </c>
      <c r="Z313" s="31" t="s">
        <v>75</v>
      </c>
      <c r="AA313" s="31" t="s">
        <v>75</v>
      </c>
      <c r="AB313" s="31" t="s">
        <v>75</v>
      </c>
      <c r="AC313" s="31" t="s">
        <v>75</v>
      </c>
      <c r="AD313" s="31" t="s">
        <v>75</v>
      </c>
      <c r="AE313" s="31" t="s">
        <v>75</v>
      </c>
      <c r="AF313" s="34">
        <v>311090</v>
      </c>
      <c r="AG313" s="31" t="s">
        <v>75</v>
      </c>
      <c r="AH313" s="32" t="s">
        <v>75</v>
      </c>
      <c r="AI313" s="8"/>
    </row>
    <row r="314" spans="1:35" x14ac:dyDescent="0.25">
      <c r="A314" s="42" t="s">
        <v>665</v>
      </c>
      <c r="B314" s="43" t="s">
        <v>73</v>
      </c>
      <c r="C314" s="44" t="s">
        <v>666</v>
      </c>
      <c r="D314" s="31">
        <v>885935791.66999996</v>
      </c>
      <c r="E314" s="31" t="s">
        <v>75</v>
      </c>
      <c r="F314" s="31">
        <v>877866591.66999996</v>
      </c>
      <c r="G314" s="31" t="s">
        <v>75</v>
      </c>
      <c r="H314" s="31">
        <v>808264690</v>
      </c>
      <c r="I314" s="31" t="s">
        <v>75</v>
      </c>
      <c r="J314" s="31" t="s">
        <v>75</v>
      </c>
      <c r="K314" s="31">
        <v>40524477.450000003</v>
      </c>
      <c r="L314" s="31" t="s">
        <v>75</v>
      </c>
      <c r="M314" s="31" t="s">
        <v>75</v>
      </c>
      <c r="N314" s="31">
        <v>25815345.43</v>
      </c>
      <c r="O314" s="31">
        <v>2795013.49</v>
      </c>
      <c r="P314" s="31">
        <v>467065.3</v>
      </c>
      <c r="Q314" s="32">
        <v>8069200</v>
      </c>
      <c r="R314" s="45" t="s">
        <v>665</v>
      </c>
      <c r="S314" s="43" t="s">
        <v>73</v>
      </c>
      <c r="T314" s="44" t="s">
        <v>666</v>
      </c>
      <c r="U314" s="31">
        <v>530396501.75999999</v>
      </c>
      <c r="V314" s="31" t="s">
        <v>75</v>
      </c>
      <c r="W314" s="31">
        <v>520505993.12</v>
      </c>
      <c r="X314" s="31">
        <v>37340.49</v>
      </c>
      <c r="Y314" s="31">
        <v>457703418.44999999</v>
      </c>
      <c r="Z314" s="31" t="s">
        <v>75</v>
      </c>
      <c r="AA314" s="31" t="s">
        <v>75</v>
      </c>
      <c r="AB314" s="31">
        <v>34710882.149999999</v>
      </c>
      <c r="AC314" s="31" t="s">
        <v>75</v>
      </c>
      <c r="AD314" s="31" t="s">
        <v>75</v>
      </c>
      <c r="AE314" s="31">
        <v>18075435.809999999</v>
      </c>
      <c r="AF314" s="34">
        <v>9873914.2599999998</v>
      </c>
      <c r="AG314" s="31">
        <v>179682.94</v>
      </c>
      <c r="AH314" s="32">
        <v>9890508.6400000006</v>
      </c>
      <c r="AI314" s="8"/>
    </row>
    <row r="315" spans="1:35" ht="34.5" x14ac:dyDescent="0.25">
      <c r="A315" s="42" t="s">
        <v>667</v>
      </c>
      <c r="B315" s="43" t="s">
        <v>73</v>
      </c>
      <c r="C315" s="44" t="s">
        <v>668</v>
      </c>
      <c r="D315" s="31">
        <v>829548041.26999998</v>
      </c>
      <c r="E315" s="31" t="s">
        <v>75</v>
      </c>
      <c r="F315" s="31">
        <v>829548041.26999998</v>
      </c>
      <c r="G315" s="31" t="s">
        <v>75</v>
      </c>
      <c r="H315" s="31">
        <v>783579200</v>
      </c>
      <c r="I315" s="31" t="s">
        <v>75</v>
      </c>
      <c r="J315" s="31" t="s">
        <v>75</v>
      </c>
      <c r="K315" s="31">
        <v>31955090</v>
      </c>
      <c r="L315" s="31" t="s">
        <v>75</v>
      </c>
      <c r="M315" s="31" t="s">
        <v>75</v>
      </c>
      <c r="N315" s="31">
        <v>13983751.27</v>
      </c>
      <c r="O315" s="31">
        <v>30000</v>
      </c>
      <c r="P315" s="31" t="s">
        <v>75</v>
      </c>
      <c r="Q315" s="32" t="s">
        <v>75</v>
      </c>
      <c r="R315" s="45" t="s">
        <v>667</v>
      </c>
      <c r="S315" s="43" t="s">
        <v>73</v>
      </c>
      <c r="T315" s="44" t="s">
        <v>668</v>
      </c>
      <c r="U315" s="31">
        <v>478258819.32999998</v>
      </c>
      <c r="V315" s="31" t="s">
        <v>75</v>
      </c>
      <c r="W315" s="31">
        <v>478258819.32999998</v>
      </c>
      <c r="X315" s="31" t="s">
        <v>75</v>
      </c>
      <c r="Y315" s="31">
        <v>447223402.69999999</v>
      </c>
      <c r="Z315" s="31" t="s">
        <v>75</v>
      </c>
      <c r="AA315" s="31" t="s">
        <v>75</v>
      </c>
      <c r="AB315" s="31">
        <v>19845205.84</v>
      </c>
      <c r="AC315" s="31" t="s">
        <v>75</v>
      </c>
      <c r="AD315" s="31" t="s">
        <v>75</v>
      </c>
      <c r="AE315" s="31">
        <v>11180210.789999999</v>
      </c>
      <c r="AF315" s="34">
        <v>10000</v>
      </c>
      <c r="AG315" s="31" t="s">
        <v>75</v>
      </c>
      <c r="AH315" s="32" t="s">
        <v>75</v>
      </c>
      <c r="AI315" s="8"/>
    </row>
    <row r="316" spans="1:35" ht="45.75" x14ac:dyDescent="0.25">
      <c r="A316" s="42" t="s">
        <v>669</v>
      </c>
      <c r="B316" s="43" t="s">
        <v>73</v>
      </c>
      <c r="C316" s="44" t="s">
        <v>670</v>
      </c>
      <c r="D316" s="31">
        <v>3355825.08</v>
      </c>
      <c r="E316" s="31" t="s">
        <v>75</v>
      </c>
      <c r="F316" s="31">
        <v>3355825.08</v>
      </c>
      <c r="G316" s="31" t="s">
        <v>75</v>
      </c>
      <c r="H316" s="31">
        <v>1225500</v>
      </c>
      <c r="I316" s="31" t="s">
        <v>75</v>
      </c>
      <c r="J316" s="31" t="s">
        <v>75</v>
      </c>
      <c r="K316" s="31">
        <v>999560</v>
      </c>
      <c r="L316" s="31" t="s">
        <v>75</v>
      </c>
      <c r="M316" s="31" t="s">
        <v>75</v>
      </c>
      <c r="N316" s="31">
        <v>1130765.08</v>
      </c>
      <c r="O316" s="31" t="s">
        <v>75</v>
      </c>
      <c r="P316" s="31" t="s">
        <v>75</v>
      </c>
      <c r="Q316" s="32" t="s">
        <v>75</v>
      </c>
      <c r="R316" s="45" t="s">
        <v>669</v>
      </c>
      <c r="S316" s="43" t="s">
        <v>73</v>
      </c>
      <c r="T316" s="44" t="s">
        <v>670</v>
      </c>
      <c r="U316" s="31">
        <v>1576649.61</v>
      </c>
      <c r="V316" s="31" t="s">
        <v>75</v>
      </c>
      <c r="W316" s="31">
        <v>1576649.61</v>
      </c>
      <c r="X316" s="31" t="s">
        <v>75</v>
      </c>
      <c r="Y316" s="31">
        <v>566636.1</v>
      </c>
      <c r="Z316" s="31" t="s">
        <v>75</v>
      </c>
      <c r="AA316" s="31" t="s">
        <v>75</v>
      </c>
      <c r="AB316" s="31">
        <v>341283.56</v>
      </c>
      <c r="AC316" s="31" t="s">
        <v>75</v>
      </c>
      <c r="AD316" s="31" t="s">
        <v>75</v>
      </c>
      <c r="AE316" s="31">
        <v>668729.94999999995</v>
      </c>
      <c r="AF316" s="34" t="s">
        <v>75</v>
      </c>
      <c r="AG316" s="31" t="s">
        <v>75</v>
      </c>
      <c r="AH316" s="32" t="s">
        <v>75</v>
      </c>
      <c r="AI316" s="8"/>
    </row>
    <row r="317" spans="1:35" ht="68.25" x14ac:dyDescent="0.25">
      <c r="A317" s="42" t="s">
        <v>671</v>
      </c>
      <c r="B317" s="43" t="s">
        <v>73</v>
      </c>
      <c r="C317" s="44" t="s">
        <v>672</v>
      </c>
      <c r="D317" s="31">
        <v>3355825.08</v>
      </c>
      <c r="E317" s="31" t="s">
        <v>75</v>
      </c>
      <c r="F317" s="31">
        <v>3355825.08</v>
      </c>
      <c r="G317" s="31" t="s">
        <v>75</v>
      </c>
      <c r="H317" s="31">
        <v>1225500</v>
      </c>
      <c r="I317" s="31" t="s">
        <v>75</v>
      </c>
      <c r="J317" s="31" t="s">
        <v>75</v>
      </c>
      <c r="K317" s="31">
        <v>999560</v>
      </c>
      <c r="L317" s="31" t="s">
        <v>75</v>
      </c>
      <c r="M317" s="31" t="s">
        <v>75</v>
      </c>
      <c r="N317" s="31">
        <v>1130765.08</v>
      </c>
      <c r="O317" s="31" t="s">
        <v>75</v>
      </c>
      <c r="P317" s="31" t="s">
        <v>75</v>
      </c>
      <c r="Q317" s="32" t="s">
        <v>75</v>
      </c>
      <c r="R317" s="45" t="s">
        <v>671</v>
      </c>
      <c r="S317" s="43" t="s">
        <v>73</v>
      </c>
      <c r="T317" s="44" t="s">
        <v>672</v>
      </c>
      <c r="U317" s="31">
        <v>1576649.61</v>
      </c>
      <c r="V317" s="31" t="s">
        <v>75</v>
      </c>
      <c r="W317" s="31">
        <v>1576649.61</v>
      </c>
      <c r="X317" s="31" t="s">
        <v>75</v>
      </c>
      <c r="Y317" s="31">
        <v>566636.1</v>
      </c>
      <c r="Z317" s="31" t="s">
        <v>75</v>
      </c>
      <c r="AA317" s="31" t="s">
        <v>75</v>
      </c>
      <c r="AB317" s="31">
        <v>341283.56</v>
      </c>
      <c r="AC317" s="31" t="s">
        <v>75</v>
      </c>
      <c r="AD317" s="31" t="s">
        <v>75</v>
      </c>
      <c r="AE317" s="31">
        <v>668729.94999999995</v>
      </c>
      <c r="AF317" s="34" t="s">
        <v>75</v>
      </c>
      <c r="AG317" s="31" t="s">
        <v>75</v>
      </c>
      <c r="AH317" s="32" t="s">
        <v>75</v>
      </c>
      <c r="AI317" s="8"/>
    </row>
    <row r="318" spans="1:35" ht="57" x14ac:dyDescent="0.25">
      <c r="A318" s="42" t="s">
        <v>673</v>
      </c>
      <c r="B318" s="43" t="s">
        <v>73</v>
      </c>
      <c r="C318" s="44" t="s">
        <v>674</v>
      </c>
      <c r="D318" s="31">
        <v>10251591.189999999</v>
      </c>
      <c r="E318" s="31" t="s">
        <v>75</v>
      </c>
      <c r="F318" s="31">
        <v>10251591.189999999</v>
      </c>
      <c r="G318" s="31" t="s">
        <v>75</v>
      </c>
      <c r="H318" s="31">
        <v>4484600</v>
      </c>
      <c r="I318" s="31" t="s">
        <v>75</v>
      </c>
      <c r="J318" s="31" t="s">
        <v>75</v>
      </c>
      <c r="K318" s="31">
        <v>4226900</v>
      </c>
      <c r="L318" s="31" t="s">
        <v>75</v>
      </c>
      <c r="M318" s="31" t="s">
        <v>75</v>
      </c>
      <c r="N318" s="31">
        <v>1540091.19</v>
      </c>
      <c r="O318" s="31" t="s">
        <v>75</v>
      </c>
      <c r="P318" s="31" t="s">
        <v>75</v>
      </c>
      <c r="Q318" s="32" t="s">
        <v>75</v>
      </c>
      <c r="R318" s="45" t="s">
        <v>673</v>
      </c>
      <c r="S318" s="43" t="s">
        <v>73</v>
      </c>
      <c r="T318" s="44" t="s">
        <v>674</v>
      </c>
      <c r="U318" s="31">
        <v>5646917.6299999999</v>
      </c>
      <c r="V318" s="31" t="s">
        <v>75</v>
      </c>
      <c r="W318" s="31">
        <v>5646917.6299999999</v>
      </c>
      <c r="X318" s="31" t="s">
        <v>75</v>
      </c>
      <c r="Y318" s="31">
        <v>2750763.46</v>
      </c>
      <c r="Z318" s="31" t="s">
        <v>75</v>
      </c>
      <c r="AA318" s="31" t="s">
        <v>75</v>
      </c>
      <c r="AB318" s="31">
        <v>1320433.47</v>
      </c>
      <c r="AC318" s="31" t="s">
        <v>75</v>
      </c>
      <c r="AD318" s="31" t="s">
        <v>75</v>
      </c>
      <c r="AE318" s="31">
        <v>1575720.7</v>
      </c>
      <c r="AF318" s="34" t="s">
        <v>75</v>
      </c>
      <c r="AG318" s="31" t="s">
        <v>75</v>
      </c>
      <c r="AH318" s="32" t="s">
        <v>75</v>
      </c>
      <c r="AI318" s="8"/>
    </row>
    <row r="319" spans="1:35" ht="79.5" x14ac:dyDescent="0.25">
      <c r="A319" s="42" t="s">
        <v>675</v>
      </c>
      <c r="B319" s="43" t="s">
        <v>73</v>
      </c>
      <c r="C319" s="44" t="s">
        <v>676</v>
      </c>
      <c r="D319" s="31">
        <v>10251591.189999999</v>
      </c>
      <c r="E319" s="31" t="s">
        <v>75</v>
      </c>
      <c r="F319" s="31">
        <v>10251591.189999999</v>
      </c>
      <c r="G319" s="31" t="s">
        <v>75</v>
      </c>
      <c r="H319" s="31">
        <v>4484600</v>
      </c>
      <c r="I319" s="31" t="s">
        <v>75</v>
      </c>
      <c r="J319" s="31" t="s">
        <v>75</v>
      </c>
      <c r="K319" s="31">
        <v>4226900</v>
      </c>
      <c r="L319" s="31" t="s">
        <v>75</v>
      </c>
      <c r="M319" s="31" t="s">
        <v>75</v>
      </c>
      <c r="N319" s="31">
        <v>1540091.19</v>
      </c>
      <c r="O319" s="31" t="s">
        <v>75</v>
      </c>
      <c r="P319" s="31" t="s">
        <v>75</v>
      </c>
      <c r="Q319" s="32" t="s">
        <v>75</v>
      </c>
      <c r="R319" s="45" t="s">
        <v>675</v>
      </c>
      <c r="S319" s="43" t="s">
        <v>73</v>
      </c>
      <c r="T319" s="44" t="s">
        <v>676</v>
      </c>
      <c r="U319" s="31">
        <v>5646917.6299999999</v>
      </c>
      <c r="V319" s="31" t="s">
        <v>75</v>
      </c>
      <c r="W319" s="31">
        <v>5646917.6299999999</v>
      </c>
      <c r="X319" s="31" t="s">
        <v>75</v>
      </c>
      <c r="Y319" s="31">
        <v>2750763.46</v>
      </c>
      <c r="Z319" s="31" t="s">
        <v>75</v>
      </c>
      <c r="AA319" s="31" t="s">
        <v>75</v>
      </c>
      <c r="AB319" s="31">
        <v>1320433.47</v>
      </c>
      <c r="AC319" s="31" t="s">
        <v>75</v>
      </c>
      <c r="AD319" s="31" t="s">
        <v>75</v>
      </c>
      <c r="AE319" s="31">
        <v>1575720.7</v>
      </c>
      <c r="AF319" s="34" t="s">
        <v>75</v>
      </c>
      <c r="AG319" s="31" t="s">
        <v>75</v>
      </c>
      <c r="AH319" s="32" t="s">
        <v>75</v>
      </c>
      <c r="AI319" s="8"/>
    </row>
    <row r="320" spans="1:35" ht="45.75" x14ac:dyDescent="0.25">
      <c r="A320" s="42" t="s">
        <v>677</v>
      </c>
      <c r="B320" s="43" t="s">
        <v>73</v>
      </c>
      <c r="C320" s="44" t="s">
        <v>678</v>
      </c>
      <c r="D320" s="31">
        <v>8024305.5300000003</v>
      </c>
      <c r="E320" s="31" t="s">
        <v>75</v>
      </c>
      <c r="F320" s="31">
        <v>8024305.5300000003</v>
      </c>
      <c r="G320" s="31" t="s">
        <v>75</v>
      </c>
      <c r="H320" s="31">
        <v>6551300</v>
      </c>
      <c r="I320" s="31" t="s">
        <v>75</v>
      </c>
      <c r="J320" s="31" t="s">
        <v>75</v>
      </c>
      <c r="K320" s="31">
        <v>434840</v>
      </c>
      <c r="L320" s="31" t="s">
        <v>75</v>
      </c>
      <c r="M320" s="31" t="s">
        <v>75</v>
      </c>
      <c r="N320" s="31">
        <v>1023165.53</v>
      </c>
      <c r="O320" s="31">
        <v>15000</v>
      </c>
      <c r="P320" s="31" t="s">
        <v>75</v>
      </c>
      <c r="Q320" s="32" t="s">
        <v>75</v>
      </c>
      <c r="R320" s="45" t="s">
        <v>677</v>
      </c>
      <c r="S320" s="43" t="s">
        <v>73</v>
      </c>
      <c r="T320" s="44" t="s">
        <v>678</v>
      </c>
      <c r="U320" s="31">
        <v>4346892.84</v>
      </c>
      <c r="V320" s="31" t="s">
        <v>75</v>
      </c>
      <c r="W320" s="31">
        <v>4346892.84</v>
      </c>
      <c r="X320" s="31" t="s">
        <v>75</v>
      </c>
      <c r="Y320" s="31">
        <v>3070585.28</v>
      </c>
      <c r="Z320" s="31" t="s">
        <v>75</v>
      </c>
      <c r="AA320" s="31" t="s">
        <v>75</v>
      </c>
      <c r="AB320" s="31">
        <v>527354.69999999995</v>
      </c>
      <c r="AC320" s="31" t="s">
        <v>75</v>
      </c>
      <c r="AD320" s="31" t="s">
        <v>75</v>
      </c>
      <c r="AE320" s="31">
        <v>748952.86</v>
      </c>
      <c r="AF320" s="34" t="s">
        <v>75</v>
      </c>
      <c r="AG320" s="31" t="s">
        <v>75</v>
      </c>
      <c r="AH320" s="32" t="s">
        <v>75</v>
      </c>
      <c r="AI320" s="8"/>
    </row>
    <row r="321" spans="1:35" ht="79.5" x14ac:dyDescent="0.25">
      <c r="A321" s="42" t="s">
        <v>679</v>
      </c>
      <c r="B321" s="43" t="s">
        <v>73</v>
      </c>
      <c r="C321" s="44" t="s">
        <v>680</v>
      </c>
      <c r="D321" s="31">
        <v>5350500</v>
      </c>
      <c r="E321" s="31" t="s">
        <v>75</v>
      </c>
      <c r="F321" s="31">
        <v>5350500</v>
      </c>
      <c r="G321" s="31" t="s">
        <v>75</v>
      </c>
      <c r="H321" s="31">
        <v>5350500</v>
      </c>
      <c r="I321" s="31" t="s">
        <v>75</v>
      </c>
      <c r="J321" s="31" t="s">
        <v>75</v>
      </c>
      <c r="K321" s="31" t="s">
        <v>75</v>
      </c>
      <c r="L321" s="31" t="s">
        <v>75</v>
      </c>
      <c r="M321" s="31" t="s">
        <v>75</v>
      </c>
      <c r="N321" s="31" t="s">
        <v>75</v>
      </c>
      <c r="O321" s="31" t="s">
        <v>75</v>
      </c>
      <c r="P321" s="31" t="s">
        <v>75</v>
      </c>
      <c r="Q321" s="32" t="s">
        <v>75</v>
      </c>
      <c r="R321" s="45" t="s">
        <v>679</v>
      </c>
      <c r="S321" s="43" t="s">
        <v>73</v>
      </c>
      <c r="T321" s="44" t="s">
        <v>680</v>
      </c>
      <c r="U321" s="31">
        <v>1914771.38</v>
      </c>
      <c r="V321" s="31" t="s">
        <v>75</v>
      </c>
      <c r="W321" s="31">
        <v>1914771.38</v>
      </c>
      <c r="X321" s="31" t="s">
        <v>75</v>
      </c>
      <c r="Y321" s="31">
        <v>1914771.38</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681</v>
      </c>
      <c r="B322" s="43" t="s">
        <v>73</v>
      </c>
      <c r="C322" s="44" t="s">
        <v>682</v>
      </c>
      <c r="D322" s="31">
        <v>2354505.5299999998</v>
      </c>
      <c r="E322" s="31" t="s">
        <v>75</v>
      </c>
      <c r="F322" s="31">
        <v>2354505.5299999998</v>
      </c>
      <c r="G322" s="31" t="s">
        <v>75</v>
      </c>
      <c r="H322" s="31">
        <v>1200800</v>
      </c>
      <c r="I322" s="31" t="s">
        <v>75</v>
      </c>
      <c r="J322" s="31" t="s">
        <v>75</v>
      </c>
      <c r="K322" s="31">
        <v>434840</v>
      </c>
      <c r="L322" s="31" t="s">
        <v>75</v>
      </c>
      <c r="M322" s="31" t="s">
        <v>75</v>
      </c>
      <c r="N322" s="31">
        <v>718865.53</v>
      </c>
      <c r="O322" s="31" t="s">
        <v>75</v>
      </c>
      <c r="P322" s="31" t="s">
        <v>75</v>
      </c>
      <c r="Q322" s="32" t="s">
        <v>75</v>
      </c>
      <c r="R322" s="45" t="s">
        <v>681</v>
      </c>
      <c r="S322" s="43" t="s">
        <v>73</v>
      </c>
      <c r="T322" s="44" t="s">
        <v>682</v>
      </c>
      <c r="U322" s="31">
        <v>2342707.7799999998</v>
      </c>
      <c r="V322" s="31" t="s">
        <v>75</v>
      </c>
      <c r="W322" s="31">
        <v>2342707.7799999998</v>
      </c>
      <c r="X322" s="31" t="s">
        <v>75</v>
      </c>
      <c r="Y322" s="31">
        <v>1155813.8999999999</v>
      </c>
      <c r="Z322" s="31" t="s">
        <v>75</v>
      </c>
      <c r="AA322" s="31" t="s">
        <v>75</v>
      </c>
      <c r="AB322" s="31">
        <v>505354.7</v>
      </c>
      <c r="AC322" s="31" t="s">
        <v>75</v>
      </c>
      <c r="AD322" s="31" t="s">
        <v>75</v>
      </c>
      <c r="AE322" s="31">
        <v>681539.18</v>
      </c>
      <c r="AF322" s="34" t="s">
        <v>75</v>
      </c>
      <c r="AG322" s="31" t="s">
        <v>75</v>
      </c>
      <c r="AH322" s="32" t="s">
        <v>75</v>
      </c>
      <c r="AI322" s="8"/>
    </row>
    <row r="323" spans="1:35" ht="57" x14ac:dyDescent="0.25">
      <c r="A323" s="42" t="s">
        <v>683</v>
      </c>
      <c r="B323" s="43" t="s">
        <v>73</v>
      </c>
      <c r="C323" s="44" t="s">
        <v>684</v>
      </c>
      <c r="D323" s="31">
        <v>319300</v>
      </c>
      <c r="E323" s="31" t="s">
        <v>75</v>
      </c>
      <c r="F323" s="31">
        <v>319300</v>
      </c>
      <c r="G323" s="31" t="s">
        <v>75</v>
      </c>
      <c r="H323" s="31" t="s">
        <v>75</v>
      </c>
      <c r="I323" s="31" t="s">
        <v>75</v>
      </c>
      <c r="J323" s="31" t="s">
        <v>75</v>
      </c>
      <c r="K323" s="31" t="s">
        <v>75</v>
      </c>
      <c r="L323" s="31" t="s">
        <v>75</v>
      </c>
      <c r="M323" s="31" t="s">
        <v>75</v>
      </c>
      <c r="N323" s="31">
        <v>304300</v>
      </c>
      <c r="O323" s="31">
        <v>15000</v>
      </c>
      <c r="P323" s="31" t="s">
        <v>75</v>
      </c>
      <c r="Q323" s="32" t="s">
        <v>75</v>
      </c>
      <c r="R323" s="45" t="s">
        <v>683</v>
      </c>
      <c r="S323" s="43" t="s">
        <v>73</v>
      </c>
      <c r="T323" s="44" t="s">
        <v>684</v>
      </c>
      <c r="U323" s="31">
        <v>89413.68</v>
      </c>
      <c r="V323" s="31" t="s">
        <v>75</v>
      </c>
      <c r="W323" s="31">
        <v>89413.68</v>
      </c>
      <c r="X323" s="31" t="s">
        <v>75</v>
      </c>
      <c r="Y323" s="31" t="s">
        <v>75</v>
      </c>
      <c r="Z323" s="31" t="s">
        <v>75</v>
      </c>
      <c r="AA323" s="31" t="s">
        <v>75</v>
      </c>
      <c r="AB323" s="31">
        <v>22000</v>
      </c>
      <c r="AC323" s="31" t="s">
        <v>75</v>
      </c>
      <c r="AD323" s="31" t="s">
        <v>75</v>
      </c>
      <c r="AE323" s="31">
        <v>67413.679999999993</v>
      </c>
      <c r="AF323" s="34" t="s">
        <v>75</v>
      </c>
      <c r="AG323" s="31" t="s">
        <v>75</v>
      </c>
      <c r="AH323" s="32" t="s">
        <v>75</v>
      </c>
      <c r="AI323" s="8"/>
    </row>
    <row r="324" spans="1:35" ht="45.75" x14ac:dyDescent="0.25">
      <c r="A324" s="42" t="s">
        <v>685</v>
      </c>
      <c r="B324" s="43" t="s">
        <v>73</v>
      </c>
      <c r="C324" s="44" t="s">
        <v>686</v>
      </c>
      <c r="D324" s="31">
        <v>3168155.55</v>
      </c>
      <c r="E324" s="31" t="s">
        <v>75</v>
      </c>
      <c r="F324" s="31">
        <v>3168155.55</v>
      </c>
      <c r="G324" s="31" t="s">
        <v>75</v>
      </c>
      <c r="H324" s="31">
        <v>2317300</v>
      </c>
      <c r="I324" s="31" t="s">
        <v>75</v>
      </c>
      <c r="J324" s="31" t="s">
        <v>75</v>
      </c>
      <c r="K324" s="31">
        <v>432000</v>
      </c>
      <c r="L324" s="31" t="s">
        <v>75</v>
      </c>
      <c r="M324" s="31" t="s">
        <v>75</v>
      </c>
      <c r="N324" s="31">
        <v>403855.55</v>
      </c>
      <c r="O324" s="31">
        <v>15000</v>
      </c>
      <c r="P324" s="31" t="s">
        <v>75</v>
      </c>
      <c r="Q324" s="32" t="s">
        <v>75</v>
      </c>
      <c r="R324" s="45" t="s">
        <v>685</v>
      </c>
      <c r="S324" s="43" t="s">
        <v>73</v>
      </c>
      <c r="T324" s="44" t="s">
        <v>686</v>
      </c>
      <c r="U324" s="31">
        <v>2777817.75</v>
      </c>
      <c r="V324" s="31" t="s">
        <v>75</v>
      </c>
      <c r="W324" s="31">
        <v>2777817.75</v>
      </c>
      <c r="X324" s="31" t="s">
        <v>75</v>
      </c>
      <c r="Y324" s="31">
        <v>2300056.12</v>
      </c>
      <c r="Z324" s="31" t="s">
        <v>75</v>
      </c>
      <c r="AA324" s="31" t="s">
        <v>75</v>
      </c>
      <c r="AB324" s="31">
        <v>191052.57</v>
      </c>
      <c r="AC324" s="31" t="s">
        <v>75</v>
      </c>
      <c r="AD324" s="31" t="s">
        <v>75</v>
      </c>
      <c r="AE324" s="31">
        <v>276709.06</v>
      </c>
      <c r="AF324" s="34">
        <v>10000</v>
      </c>
      <c r="AG324" s="31" t="s">
        <v>75</v>
      </c>
      <c r="AH324" s="32" t="s">
        <v>75</v>
      </c>
      <c r="AI324" s="8"/>
    </row>
    <row r="325" spans="1:35" ht="79.5" x14ac:dyDescent="0.25">
      <c r="A325" s="42" t="s">
        <v>687</v>
      </c>
      <c r="B325" s="43" t="s">
        <v>73</v>
      </c>
      <c r="C325" s="44" t="s">
        <v>688</v>
      </c>
      <c r="D325" s="31">
        <v>1851000</v>
      </c>
      <c r="E325" s="31" t="s">
        <v>75</v>
      </c>
      <c r="F325" s="31">
        <v>1851000</v>
      </c>
      <c r="G325" s="31" t="s">
        <v>75</v>
      </c>
      <c r="H325" s="31">
        <v>1851000</v>
      </c>
      <c r="I325" s="31" t="s">
        <v>75</v>
      </c>
      <c r="J325" s="31" t="s">
        <v>75</v>
      </c>
      <c r="K325" s="31" t="s">
        <v>75</v>
      </c>
      <c r="L325" s="31" t="s">
        <v>75</v>
      </c>
      <c r="M325" s="31" t="s">
        <v>75</v>
      </c>
      <c r="N325" s="31" t="s">
        <v>75</v>
      </c>
      <c r="O325" s="31" t="s">
        <v>75</v>
      </c>
      <c r="P325" s="31" t="s">
        <v>75</v>
      </c>
      <c r="Q325" s="32" t="s">
        <v>75</v>
      </c>
      <c r="R325" s="45" t="s">
        <v>687</v>
      </c>
      <c r="S325" s="43" t="s">
        <v>73</v>
      </c>
      <c r="T325" s="44" t="s">
        <v>688</v>
      </c>
      <c r="U325" s="31">
        <v>1842294.43</v>
      </c>
      <c r="V325" s="31" t="s">
        <v>75</v>
      </c>
      <c r="W325" s="31">
        <v>1842294.43</v>
      </c>
      <c r="X325" s="31" t="s">
        <v>75</v>
      </c>
      <c r="Y325" s="31">
        <v>1842294.43</v>
      </c>
      <c r="Z325" s="31" t="s">
        <v>75</v>
      </c>
      <c r="AA325" s="31" t="s">
        <v>75</v>
      </c>
      <c r="AB325" s="31" t="s">
        <v>75</v>
      </c>
      <c r="AC325" s="31" t="s">
        <v>75</v>
      </c>
      <c r="AD325" s="31" t="s">
        <v>75</v>
      </c>
      <c r="AE325" s="31" t="s">
        <v>75</v>
      </c>
      <c r="AF325" s="34" t="s">
        <v>75</v>
      </c>
      <c r="AG325" s="31" t="s">
        <v>75</v>
      </c>
      <c r="AH325" s="32" t="s">
        <v>75</v>
      </c>
      <c r="AI325" s="8"/>
    </row>
    <row r="326" spans="1:35" ht="68.25" x14ac:dyDescent="0.25">
      <c r="A326" s="42" t="s">
        <v>689</v>
      </c>
      <c r="B326" s="43" t="s">
        <v>73</v>
      </c>
      <c r="C326" s="44" t="s">
        <v>690</v>
      </c>
      <c r="D326" s="31">
        <v>1141155.55</v>
      </c>
      <c r="E326" s="31" t="s">
        <v>75</v>
      </c>
      <c r="F326" s="31">
        <v>1141155.55</v>
      </c>
      <c r="G326" s="31" t="s">
        <v>75</v>
      </c>
      <c r="H326" s="31">
        <v>466300</v>
      </c>
      <c r="I326" s="31" t="s">
        <v>75</v>
      </c>
      <c r="J326" s="31" t="s">
        <v>75</v>
      </c>
      <c r="K326" s="31">
        <v>432000</v>
      </c>
      <c r="L326" s="31" t="s">
        <v>75</v>
      </c>
      <c r="M326" s="31" t="s">
        <v>75</v>
      </c>
      <c r="N326" s="31">
        <v>242855.55</v>
      </c>
      <c r="O326" s="31" t="s">
        <v>75</v>
      </c>
      <c r="P326" s="31" t="s">
        <v>75</v>
      </c>
      <c r="Q326" s="32" t="s">
        <v>75</v>
      </c>
      <c r="R326" s="45" t="s">
        <v>689</v>
      </c>
      <c r="S326" s="43" t="s">
        <v>73</v>
      </c>
      <c r="T326" s="44" t="s">
        <v>690</v>
      </c>
      <c r="U326" s="31">
        <v>915523.32</v>
      </c>
      <c r="V326" s="31" t="s">
        <v>75</v>
      </c>
      <c r="W326" s="31">
        <v>915523.32</v>
      </c>
      <c r="X326" s="31" t="s">
        <v>75</v>
      </c>
      <c r="Y326" s="31">
        <v>457761.69</v>
      </c>
      <c r="Z326" s="31" t="s">
        <v>75</v>
      </c>
      <c r="AA326" s="31" t="s">
        <v>75</v>
      </c>
      <c r="AB326" s="31">
        <v>191052.57</v>
      </c>
      <c r="AC326" s="31" t="s">
        <v>75</v>
      </c>
      <c r="AD326" s="31" t="s">
        <v>75</v>
      </c>
      <c r="AE326" s="31">
        <v>266709.06</v>
      </c>
      <c r="AF326" s="34" t="s">
        <v>75</v>
      </c>
      <c r="AG326" s="31" t="s">
        <v>75</v>
      </c>
      <c r="AH326" s="32" t="s">
        <v>75</v>
      </c>
      <c r="AI326" s="8"/>
    </row>
    <row r="327" spans="1:35" ht="68.25" x14ac:dyDescent="0.25">
      <c r="A327" s="42" t="s">
        <v>691</v>
      </c>
      <c r="B327" s="43" t="s">
        <v>73</v>
      </c>
      <c r="C327" s="44" t="s">
        <v>692</v>
      </c>
      <c r="D327" s="31">
        <v>176000</v>
      </c>
      <c r="E327" s="31" t="s">
        <v>75</v>
      </c>
      <c r="F327" s="31">
        <v>176000</v>
      </c>
      <c r="G327" s="31" t="s">
        <v>75</v>
      </c>
      <c r="H327" s="31" t="s">
        <v>75</v>
      </c>
      <c r="I327" s="31" t="s">
        <v>75</v>
      </c>
      <c r="J327" s="31" t="s">
        <v>75</v>
      </c>
      <c r="K327" s="31" t="s">
        <v>75</v>
      </c>
      <c r="L327" s="31" t="s">
        <v>75</v>
      </c>
      <c r="M327" s="31" t="s">
        <v>75</v>
      </c>
      <c r="N327" s="31">
        <v>161000</v>
      </c>
      <c r="O327" s="31">
        <v>15000</v>
      </c>
      <c r="P327" s="31" t="s">
        <v>75</v>
      </c>
      <c r="Q327" s="32" t="s">
        <v>75</v>
      </c>
      <c r="R327" s="45" t="s">
        <v>691</v>
      </c>
      <c r="S327" s="43" t="s">
        <v>73</v>
      </c>
      <c r="T327" s="44" t="s">
        <v>692</v>
      </c>
      <c r="U327" s="31">
        <v>20000</v>
      </c>
      <c r="V327" s="31" t="s">
        <v>75</v>
      </c>
      <c r="W327" s="31">
        <v>20000</v>
      </c>
      <c r="X327" s="31" t="s">
        <v>75</v>
      </c>
      <c r="Y327" s="31" t="s">
        <v>75</v>
      </c>
      <c r="Z327" s="31" t="s">
        <v>75</v>
      </c>
      <c r="AA327" s="31" t="s">
        <v>75</v>
      </c>
      <c r="AB327" s="31" t="s">
        <v>75</v>
      </c>
      <c r="AC327" s="31" t="s">
        <v>75</v>
      </c>
      <c r="AD327" s="31" t="s">
        <v>75</v>
      </c>
      <c r="AE327" s="31">
        <v>10000</v>
      </c>
      <c r="AF327" s="34">
        <v>10000</v>
      </c>
      <c r="AG327" s="31" t="s">
        <v>75</v>
      </c>
      <c r="AH327" s="32" t="s">
        <v>75</v>
      </c>
      <c r="AI327" s="8"/>
    </row>
    <row r="328" spans="1:35" ht="45.75" x14ac:dyDescent="0.25">
      <c r="A328" s="42" t="s">
        <v>693</v>
      </c>
      <c r="B328" s="43" t="s">
        <v>73</v>
      </c>
      <c r="C328" s="44" t="s">
        <v>694</v>
      </c>
      <c r="D328" s="31">
        <v>6760251</v>
      </c>
      <c r="E328" s="31" t="s">
        <v>75</v>
      </c>
      <c r="F328" s="31">
        <v>6760251</v>
      </c>
      <c r="G328" s="31" t="s">
        <v>75</v>
      </c>
      <c r="H328" s="31">
        <v>6707300</v>
      </c>
      <c r="I328" s="31" t="s">
        <v>75</v>
      </c>
      <c r="J328" s="31" t="s">
        <v>75</v>
      </c>
      <c r="K328" s="31">
        <v>38400</v>
      </c>
      <c r="L328" s="31" t="s">
        <v>75</v>
      </c>
      <c r="M328" s="31" t="s">
        <v>75</v>
      </c>
      <c r="N328" s="31">
        <v>14551</v>
      </c>
      <c r="O328" s="31" t="s">
        <v>75</v>
      </c>
      <c r="P328" s="31" t="s">
        <v>75</v>
      </c>
      <c r="Q328" s="32" t="s">
        <v>75</v>
      </c>
      <c r="R328" s="45" t="s">
        <v>693</v>
      </c>
      <c r="S328" s="43" t="s">
        <v>73</v>
      </c>
      <c r="T328" s="44" t="s">
        <v>694</v>
      </c>
      <c r="U328" s="31">
        <v>3776176.02</v>
      </c>
      <c r="V328" s="31" t="s">
        <v>75</v>
      </c>
      <c r="W328" s="31">
        <v>3776176.02</v>
      </c>
      <c r="X328" s="31" t="s">
        <v>75</v>
      </c>
      <c r="Y328" s="31">
        <v>3701775.83</v>
      </c>
      <c r="Z328" s="31" t="s">
        <v>75</v>
      </c>
      <c r="AA328" s="31" t="s">
        <v>75</v>
      </c>
      <c r="AB328" s="31">
        <v>26678.87</v>
      </c>
      <c r="AC328" s="31" t="s">
        <v>75</v>
      </c>
      <c r="AD328" s="31" t="s">
        <v>75</v>
      </c>
      <c r="AE328" s="31">
        <v>47721.32</v>
      </c>
      <c r="AF328" s="34" t="s">
        <v>75</v>
      </c>
      <c r="AG328" s="31" t="s">
        <v>75</v>
      </c>
      <c r="AH328" s="32" t="s">
        <v>75</v>
      </c>
      <c r="AI328" s="8"/>
    </row>
    <row r="329" spans="1:35" ht="79.5" x14ac:dyDescent="0.25">
      <c r="A329" s="42" t="s">
        <v>695</v>
      </c>
      <c r="B329" s="43" t="s">
        <v>73</v>
      </c>
      <c r="C329" s="44" t="s">
        <v>696</v>
      </c>
      <c r="D329" s="31">
        <v>6581800</v>
      </c>
      <c r="E329" s="31" t="s">
        <v>75</v>
      </c>
      <c r="F329" s="31">
        <v>6581800</v>
      </c>
      <c r="G329" s="31" t="s">
        <v>75</v>
      </c>
      <c r="H329" s="31">
        <v>6581800</v>
      </c>
      <c r="I329" s="31" t="s">
        <v>75</v>
      </c>
      <c r="J329" s="31" t="s">
        <v>75</v>
      </c>
      <c r="K329" s="31" t="s">
        <v>75</v>
      </c>
      <c r="L329" s="31" t="s">
        <v>75</v>
      </c>
      <c r="M329" s="31" t="s">
        <v>75</v>
      </c>
      <c r="N329" s="31" t="s">
        <v>75</v>
      </c>
      <c r="O329" s="31" t="s">
        <v>75</v>
      </c>
      <c r="P329" s="31" t="s">
        <v>75</v>
      </c>
      <c r="Q329" s="32" t="s">
        <v>75</v>
      </c>
      <c r="R329" s="45" t="s">
        <v>695</v>
      </c>
      <c r="S329" s="43" t="s">
        <v>73</v>
      </c>
      <c r="T329" s="44" t="s">
        <v>696</v>
      </c>
      <c r="U329" s="31">
        <v>3627375.63</v>
      </c>
      <c r="V329" s="31" t="s">
        <v>75</v>
      </c>
      <c r="W329" s="31">
        <v>3627375.63</v>
      </c>
      <c r="X329" s="31" t="s">
        <v>75</v>
      </c>
      <c r="Y329" s="31">
        <v>3627375.63</v>
      </c>
      <c r="Z329" s="31" t="s">
        <v>75</v>
      </c>
      <c r="AA329" s="31" t="s">
        <v>75</v>
      </c>
      <c r="AB329" s="31" t="s">
        <v>75</v>
      </c>
      <c r="AC329" s="31" t="s">
        <v>75</v>
      </c>
      <c r="AD329" s="31" t="s">
        <v>75</v>
      </c>
      <c r="AE329" s="31" t="s">
        <v>75</v>
      </c>
      <c r="AF329" s="34" t="s">
        <v>75</v>
      </c>
      <c r="AG329" s="31" t="s">
        <v>75</v>
      </c>
      <c r="AH329" s="32" t="s">
        <v>75</v>
      </c>
      <c r="AI329" s="8"/>
    </row>
    <row r="330" spans="1:35" ht="68.25" x14ac:dyDescent="0.25">
      <c r="A330" s="42" t="s">
        <v>697</v>
      </c>
      <c r="B330" s="43" t="s">
        <v>73</v>
      </c>
      <c r="C330" s="44" t="s">
        <v>698</v>
      </c>
      <c r="D330" s="31">
        <v>178451</v>
      </c>
      <c r="E330" s="31" t="s">
        <v>75</v>
      </c>
      <c r="F330" s="31">
        <v>178451</v>
      </c>
      <c r="G330" s="31" t="s">
        <v>75</v>
      </c>
      <c r="H330" s="31">
        <v>125500</v>
      </c>
      <c r="I330" s="31" t="s">
        <v>75</v>
      </c>
      <c r="J330" s="31" t="s">
        <v>75</v>
      </c>
      <c r="K330" s="31">
        <v>38400</v>
      </c>
      <c r="L330" s="31" t="s">
        <v>75</v>
      </c>
      <c r="M330" s="31" t="s">
        <v>75</v>
      </c>
      <c r="N330" s="31">
        <v>14551</v>
      </c>
      <c r="O330" s="31" t="s">
        <v>75</v>
      </c>
      <c r="P330" s="31" t="s">
        <v>75</v>
      </c>
      <c r="Q330" s="32" t="s">
        <v>75</v>
      </c>
      <c r="R330" s="45" t="s">
        <v>697</v>
      </c>
      <c r="S330" s="43" t="s">
        <v>73</v>
      </c>
      <c r="T330" s="44" t="s">
        <v>698</v>
      </c>
      <c r="U330" s="31">
        <v>148800.39000000001</v>
      </c>
      <c r="V330" s="31" t="s">
        <v>75</v>
      </c>
      <c r="W330" s="31">
        <v>148800.39000000001</v>
      </c>
      <c r="X330" s="31" t="s">
        <v>75</v>
      </c>
      <c r="Y330" s="31">
        <v>74400.2</v>
      </c>
      <c r="Z330" s="31" t="s">
        <v>75</v>
      </c>
      <c r="AA330" s="31" t="s">
        <v>75</v>
      </c>
      <c r="AB330" s="31">
        <v>26678.87</v>
      </c>
      <c r="AC330" s="31" t="s">
        <v>75</v>
      </c>
      <c r="AD330" s="31" t="s">
        <v>75</v>
      </c>
      <c r="AE330" s="31">
        <v>47721.32</v>
      </c>
      <c r="AF330" s="34" t="s">
        <v>75</v>
      </c>
      <c r="AG330" s="31" t="s">
        <v>75</v>
      </c>
      <c r="AH330" s="32" t="s">
        <v>75</v>
      </c>
      <c r="AI330" s="8"/>
    </row>
    <row r="331" spans="1:35" ht="45.75" x14ac:dyDescent="0.25">
      <c r="A331" s="42" t="s">
        <v>699</v>
      </c>
      <c r="B331" s="43" t="s">
        <v>73</v>
      </c>
      <c r="C331" s="44" t="s">
        <v>700</v>
      </c>
      <c r="D331" s="31">
        <v>7400</v>
      </c>
      <c r="E331" s="31" t="s">
        <v>75</v>
      </c>
      <c r="F331" s="31">
        <v>7400</v>
      </c>
      <c r="G331" s="31" t="s">
        <v>75</v>
      </c>
      <c r="H331" s="31">
        <v>3000</v>
      </c>
      <c r="I331" s="31" t="s">
        <v>75</v>
      </c>
      <c r="J331" s="31" t="s">
        <v>75</v>
      </c>
      <c r="K331" s="31">
        <v>2400</v>
      </c>
      <c r="L331" s="31" t="s">
        <v>75</v>
      </c>
      <c r="M331" s="31" t="s">
        <v>75</v>
      </c>
      <c r="N331" s="31">
        <v>2000</v>
      </c>
      <c r="O331" s="31" t="s">
        <v>75</v>
      </c>
      <c r="P331" s="31" t="s">
        <v>75</v>
      </c>
      <c r="Q331" s="32" t="s">
        <v>75</v>
      </c>
      <c r="R331" s="45" t="s">
        <v>699</v>
      </c>
      <c r="S331" s="43" t="s">
        <v>73</v>
      </c>
      <c r="T331" s="44" t="s">
        <v>700</v>
      </c>
      <c r="U331" s="31">
        <v>32000</v>
      </c>
      <c r="V331" s="31" t="s">
        <v>75</v>
      </c>
      <c r="W331" s="31">
        <v>32000</v>
      </c>
      <c r="X331" s="31" t="s">
        <v>75</v>
      </c>
      <c r="Y331" s="31">
        <v>16000</v>
      </c>
      <c r="Z331" s="31" t="s">
        <v>75</v>
      </c>
      <c r="AA331" s="31" t="s">
        <v>75</v>
      </c>
      <c r="AB331" s="31">
        <v>7500</v>
      </c>
      <c r="AC331" s="31" t="s">
        <v>75</v>
      </c>
      <c r="AD331" s="31" t="s">
        <v>75</v>
      </c>
      <c r="AE331" s="31">
        <v>8500</v>
      </c>
      <c r="AF331" s="34" t="s">
        <v>75</v>
      </c>
      <c r="AG331" s="31" t="s">
        <v>75</v>
      </c>
      <c r="AH331" s="32" t="s">
        <v>75</v>
      </c>
      <c r="AI331" s="8"/>
    </row>
    <row r="332" spans="1:35" ht="68.25" x14ac:dyDescent="0.25">
      <c r="A332" s="42" t="s">
        <v>701</v>
      </c>
      <c r="B332" s="43" t="s">
        <v>73</v>
      </c>
      <c r="C332" s="44" t="s">
        <v>702</v>
      </c>
      <c r="D332" s="31">
        <v>7400</v>
      </c>
      <c r="E332" s="31" t="s">
        <v>75</v>
      </c>
      <c r="F332" s="31">
        <v>7400</v>
      </c>
      <c r="G332" s="31" t="s">
        <v>75</v>
      </c>
      <c r="H332" s="31">
        <v>3000</v>
      </c>
      <c r="I332" s="31" t="s">
        <v>75</v>
      </c>
      <c r="J332" s="31" t="s">
        <v>75</v>
      </c>
      <c r="K332" s="31">
        <v>2400</v>
      </c>
      <c r="L332" s="31" t="s">
        <v>75</v>
      </c>
      <c r="M332" s="31" t="s">
        <v>75</v>
      </c>
      <c r="N332" s="31">
        <v>2000</v>
      </c>
      <c r="O332" s="31" t="s">
        <v>75</v>
      </c>
      <c r="P332" s="31" t="s">
        <v>75</v>
      </c>
      <c r="Q332" s="32" t="s">
        <v>75</v>
      </c>
      <c r="R332" s="45" t="s">
        <v>701</v>
      </c>
      <c r="S332" s="43" t="s">
        <v>73</v>
      </c>
      <c r="T332" s="44" t="s">
        <v>702</v>
      </c>
      <c r="U332" s="31">
        <v>32000</v>
      </c>
      <c r="V332" s="31" t="s">
        <v>75</v>
      </c>
      <c r="W332" s="31">
        <v>32000</v>
      </c>
      <c r="X332" s="31" t="s">
        <v>75</v>
      </c>
      <c r="Y332" s="31">
        <v>16000</v>
      </c>
      <c r="Z332" s="31" t="s">
        <v>75</v>
      </c>
      <c r="AA332" s="31" t="s">
        <v>75</v>
      </c>
      <c r="AB332" s="31">
        <v>7500</v>
      </c>
      <c r="AC332" s="31" t="s">
        <v>75</v>
      </c>
      <c r="AD332" s="31" t="s">
        <v>75</v>
      </c>
      <c r="AE332" s="31">
        <v>8500</v>
      </c>
      <c r="AF332" s="34" t="s">
        <v>75</v>
      </c>
      <c r="AG332" s="31" t="s">
        <v>75</v>
      </c>
      <c r="AH332" s="32" t="s">
        <v>75</v>
      </c>
      <c r="AI332" s="8"/>
    </row>
    <row r="333" spans="1:35" ht="45.75" x14ac:dyDescent="0.25">
      <c r="A333" s="42" t="s">
        <v>703</v>
      </c>
      <c r="B333" s="43" t="s">
        <v>73</v>
      </c>
      <c r="C333" s="44" t="s">
        <v>704</v>
      </c>
      <c r="D333" s="31">
        <v>121050.02</v>
      </c>
      <c r="E333" s="31" t="s">
        <v>75</v>
      </c>
      <c r="F333" s="31">
        <v>121050.02</v>
      </c>
      <c r="G333" s="31" t="s">
        <v>75</v>
      </c>
      <c r="H333" s="31">
        <v>8900</v>
      </c>
      <c r="I333" s="31" t="s">
        <v>75</v>
      </c>
      <c r="J333" s="31" t="s">
        <v>75</v>
      </c>
      <c r="K333" s="31">
        <v>2400</v>
      </c>
      <c r="L333" s="31" t="s">
        <v>75</v>
      </c>
      <c r="M333" s="31" t="s">
        <v>75</v>
      </c>
      <c r="N333" s="31">
        <v>109750.02</v>
      </c>
      <c r="O333" s="31" t="s">
        <v>75</v>
      </c>
      <c r="P333" s="31" t="s">
        <v>75</v>
      </c>
      <c r="Q333" s="32" t="s">
        <v>75</v>
      </c>
      <c r="R333" s="45" t="s">
        <v>703</v>
      </c>
      <c r="S333" s="43" t="s">
        <v>73</v>
      </c>
      <c r="T333" s="44" t="s">
        <v>704</v>
      </c>
      <c r="U333" s="31">
        <v>37390.03</v>
      </c>
      <c r="V333" s="31" t="s">
        <v>75</v>
      </c>
      <c r="W333" s="31">
        <v>37390.03</v>
      </c>
      <c r="X333" s="31" t="s">
        <v>75</v>
      </c>
      <c r="Y333" s="31">
        <v>10433.959999999999</v>
      </c>
      <c r="Z333" s="31" t="s">
        <v>75</v>
      </c>
      <c r="AA333" s="31" t="s">
        <v>75</v>
      </c>
      <c r="AB333" s="31">
        <v>522.1</v>
      </c>
      <c r="AC333" s="31" t="s">
        <v>75</v>
      </c>
      <c r="AD333" s="31" t="s">
        <v>75</v>
      </c>
      <c r="AE333" s="31">
        <v>26433.97</v>
      </c>
      <c r="AF333" s="34" t="s">
        <v>75</v>
      </c>
      <c r="AG333" s="31" t="s">
        <v>75</v>
      </c>
      <c r="AH333" s="32" t="s">
        <v>75</v>
      </c>
      <c r="AI333" s="8"/>
    </row>
    <row r="334" spans="1:35" ht="57" x14ac:dyDescent="0.25">
      <c r="A334" s="42" t="s">
        <v>705</v>
      </c>
      <c r="B334" s="43" t="s">
        <v>73</v>
      </c>
      <c r="C334" s="44" t="s">
        <v>706</v>
      </c>
      <c r="D334" s="31">
        <v>121050.02</v>
      </c>
      <c r="E334" s="31" t="s">
        <v>75</v>
      </c>
      <c r="F334" s="31">
        <v>121050.02</v>
      </c>
      <c r="G334" s="31" t="s">
        <v>75</v>
      </c>
      <c r="H334" s="31">
        <v>8900</v>
      </c>
      <c r="I334" s="31" t="s">
        <v>75</v>
      </c>
      <c r="J334" s="31" t="s">
        <v>75</v>
      </c>
      <c r="K334" s="31">
        <v>2400</v>
      </c>
      <c r="L334" s="31" t="s">
        <v>75</v>
      </c>
      <c r="M334" s="31" t="s">
        <v>75</v>
      </c>
      <c r="N334" s="31">
        <v>109750.02</v>
      </c>
      <c r="O334" s="31" t="s">
        <v>75</v>
      </c>
      <c r="P334" s="31" t="s">
        <v>75</v>
      </c>
      <c r="Q334" s="32" t="s">
        <v>75</v>
      </c>
      <c r="R334" s="45" t="s">
        <v>705</v>
      </c>
      <c r="S334" s="43" t="s">
        <v>73</v>
      </c>
      <c r="T334" s="44" t="s">
        <v>706</v>
      </c>
      <c r="U334" s="31">
        <v>37390.03</v>
      </c>
      <c r="V334" s="31" t="s">
        <v>75</v>
      </c>
      <c r="W334" s="31">
        <v>37390.03</v>
      </c>
      <c r="X334" s="31" t="s">
        <v>75</v>
      </c>
      <c r="Y334" s="31">
        <v>10433.959999999999</v>
      </c>
      <c r="Z334" s="31" t="s">
        <v>75</v>
      </c>
      <c r="AA334" s="31" t="s">
        <v>75</v>
      </c>
      <c r="AB334" s="31">
        <v>522.1</v>
      </c>
      <c r="AC334" s="31" t="s">
        <v>75</v>
      </c>
      <c r="AD334" s="31" t="s">
        <v>75</v>
      </c>
      <c r="AE334" s="31">
        <v>26433.97</v>
      </c>
      <c r="AF334" s="34" t="s">
        <v>75</v>
      </c>
      <c r="AG334" s="31" t="s">
        <v>75</v>
      </c>
      <c r="AH334" s="32" t="s">
        <v>75</v>
      </c>
      <c r="AI334" s="8"/>
    </row>
    <row r="335" spans="1:35" ht="45.75" x14ac:dyDescent="0.25">
      <c r="A335" s="42" t="s">
        <v>707</v>
      </c>
      <c r="B335" s="43" t="s">
        <v>73</v>
      </c>
      <c r="C335" s="44" t="s">
        <v>708</v>
      </c>
      <c r="D335" s="31">
        <v>733952850</v>
      </c>
      <c r="E335" s="31" t="s">
        <v>75</v>
      </c>
      <c r="F335" s="31">
        <v>733952850</v>
      </c>
      <c r="G335" s="31" t="s">
        <v>75</v>
      </c>
      <c r="H335" s="31">
        <v>733164400</v>
      </c>
      <c r="I335" s="31" t="s">
        <v>75</v>
      </c>
      <c r="J335" s="31" t="s">
        <v>75</v>
      </c>
      <c r="K335" s="31">
        <v>234600</v>
      </c>
      <c r="L335" s="31" t="s">
        <v>75</v>
      </c>
      <c r="M335" s="31" t="s">
        <v>75</v>
      </c>
      <c r="N335" s="31">
        <v>553850</v>
      </c>
      <c r="O335" s="31" t="s">
        <v>75</v>
      </c>
      <c r="P335" s="31" t="s">
        <v>75</v>
      </c>
      <c r="Q335" s="32" t="s">
        <v>75</v>
      </c>
      <c r="R335" s="45" t="s">
        <v>707</v>
      </c>
      <c r="S335" s="43" t="s">
        <v>73</v>
      </c>
      <c r="T335" s="44" t="s">
        <v>708</v>
      </c>
      <c r="U335" s="31">
        <v>407783211.97000003</v>
      </c>
      <c r="V335" s="31" t="s">
        <v>75</v>
      </c>
      <c r="W335" s="31">
        <v>407783211.97000003</v>
      </c>
      <c r="X335" s="31" t="s">
        <v>75</v>
      </c>
      <c r="Y335" s="31">
        <v>407579270.79000002</v>
      </c>
      <c r="Z335" s="31" t="s">
        <v>75</v>
      </c>
      <c r="AA335" s="31" t="s">
        <v>75</v>
      </c>
      <c r="AB335" s="31">
        <v>17937.29</v>
      </c>
      <c r="AC335" s="31" t="s">
        <v>75</v>
      </c>
      <c r="AD335" s="31" t="s">
        <v>75</v>
      </c>
      <c r="AE335" s="31">
        <v>186003.89</v>
      </c>
      <c r="AF335" s="34" t="s">
        <v>75</v>
      </c>
      <c r="AG335" s="31" t="s">
        <v>75</v>
      </c>
      <c r="AH335" s="32" t="s">
        <v>75</v>
      </c>
      <c r="AI335" s="8"/>
    </row>
    <row r="336" spans="1:35" ht="68.25" x14ac:dyDescent="0.25">
      <c r="A336" s="42" t="s">
        <v>709</v>
      </c>
      <c r="B336" s="43" t="s">
        <v>73</v>
      </c>
      <c r="C336" s="44" t="s">
        <v>710</v>
      </c>
      <c r="D336" s="31">
        <v>583126400</v>
      </c>
      <c r="E336" s="31" t="s">
        <v>75</v>
      </c>
      <c r="F336" s="31">
        <v>583126400</v>
      </c>
      <c r="G336" s="31" t="s">
        <v>75</v>
      </c>
      <c r="H336" s="31">
        <v>583126400</v>
      </c>
      <c r="I336" s="31" t="s">
        <v>75</v>
      </c>
      <c r="J336" s="31" t="s">
        <v>75</v>
      </c>
      <c r="K336" s="31" t="s">
        <v>75</v>
      </c>
      <c r="L336" s="31" t="s">
        <v>75</v>
      </c>
      <c r="M336" s="31" t="s">
        <v>75</v>
      </c>
      <c r="N336" s="31" t="s">
        <v>75</v>
      </c>
      <c r="O336" s="31" t="s">
        <v>75</v>
      </c>
      <c r="P336" s="31" t="s">
        <v>75</v>
      </c>
      <c r="Q336" s="32" t="s">
        <v>75</v>
      </c>
      <c r="R336" s="45" t="s">
        <v>709</v>
      </c>
      <c r="S336" s="43" t="s">
        <v>73</v>
      </c>
      <c r="T336" s="44" t="s">
        <v>710</v>
      </c>
      <c r="U336" s="31">
        <v>346412810.33999997</v>
      </c>
      <c r="V336" s="31" t="s">
        <v>75</v>
      </c>
      <c r="W336" s="31">
        <v>346412810.33999997</v>
      </c>
      <c r="X336" s="31" t="s">
        <v>75</v>
      </c>
      <c r="Y336" s="31">
        <v>346412810.33999997</v>
      </c>
      <c r="Z336" s="31" t="s">
        <v>75</v>
      </c>
      <c r="AA336" s="31" t="s">
        <v>75</v>
      </c>
      <c r="AB336" s="31" t="s">
        <v>75</v>
      </c>
      <c r="AC336" s="31" t="s">
        <v>75</v>
      </c>
      <c r="AD336" s="31" t="s">
        <v>75</v>
      </c>
      <c r="AE336" s="31" t="s">
        <v>75</v>
      </c>
      <c r="AF336" s="34" t="s">
        <v>75</v>
      </c>
      <c r="AG336" s="31" t="s">
        <v>75</v>
      </c>
      <c r="AH336" s="32" t="s">
        <v>75</v>
      </c>
      <c r="AI336" s="8"/>
    </row>
    <row r="337" spans="1:35" ht="79.5" x14ac:dyDescent="0.25">
      <c r="A337" s="42" t="s">
        <v>711</v>
      </c>
      <c r="B337" s="43" t="s">
        <v>73</v>
      </c>
      <c r="C337" s="44" t="s">
        <v>712</v>
      </c>
      <c r="D337" s="31">
        <v>38000</v>
      </c>
      <c r="E337" s="31" t="s">
        <v>75</v>
      </c>
      <c r="F337" s="31">
        <v>38000</v>
      </c>
      <c r="G337" s="31" t="s">
        <v>75</v>
      </c>
      <c r="H337" s="31">
        <v>38000</v>
      </c>
      <c r="I337" s="31" t="s">
        <v>75</v>
      </c>
      <c r="J337" s="31" t="s">
        <v>75</v>
      </c>
      <c r="K337" s="31" t="s">
        <v>75</v>
      </c>
      <c r="L337" s="31" t="s">
        <v>75</v>
      </c>
      <c r="M337" s="31" t="s">
        <v>75</v>
      </c>
      <c r="N337" s="31" t="s">
        <v>75</v>
      </c>
      <c r="O337" s="31" t="s">
        <v>75</v>
      </c>
      <c r="P337" s="31" t="s">
        <v>75</v>
      </c>
      <c r="Q337" s="32" t="s">
        <v>75</v>
      </c>
      <c r="R337" s="45" t="s">
        <v>711</v>
      </c>
      <c r="S337" s="43" t="s">
        <v>73</v>
      </c>
      <c r="T337" s="44" t="s">
        <v>712</v>
      </c>
      <c r="U337" s="31">
        <v>3200</v>
      </c>
      <c r="V337" s="31" t="s">
        <v>75</v>
      </c>
      <c r="W337" s="31">
        <v>3200</v>
      </c>
      <c r="X337" s="31" t="s">
        <v>75</v>
      </c>
      <c r="Y337" s="31">
        <v>3200</v>
      </c>
      <c r="Z337" s="31" t="s">
        <v>75</v>
      </c>
      <c r="AA337" s="31" t="s">
        <v>75</v>
      </c>
      <c r="AB337" s="31" t="s">
        <v>75</v>
      </c>
      <c r="AC337" s="31" t="s">
        <v>75</v>
      </c>
      <c r="AD337" s="31" t="s">
        <v>75</v>
      </c>
      <c r="AE337" s="31" t="s">
        <v>75</v>
      </c>
      <c r="AF337" s="34" t="s">
        <v>75</v>
      </c>
      <c r="AG337" s="31" t="s">
        <v>75</v>
      </c>
      <c r="AH337" s="32" t="s">
        <v>75</v>
      </c>
      <c r="AI337" s="8"/>
    </row>
    <row r="338" spans="1:35" ht="68.25" x14ac:dyDescent="0.25">
      <c r="A338" s="42" t="s">
        <v>713</v>
      </c>
      <c r="B338" s="43" t="s">
        <v>73</v>
      </c>
      <c r="C338" s="44" t="s">
        <v>714</v>
      </c>
      <c r="D338" s="31">
        <v>150788450</v>
      </c>
      <c r="E338" s="31" t="s">
        <v>75</v>
      </c>
      <c r="F338" s="31">
        <v>150788450</v>
      </c>
      <c r="G338" s="31" t="s">
        <v>75</v>
      </c>
      <c r="H338" s="31">
        <v>150000000</v>
      </c>
      <c r="I338" s="31" t="s">
        <v>75</v>
      </c>
      <c r="J338" s="31" t="s">
        <v>75</v>
      </c>
      <c r="K338" s="31">
        <v>234600</v>
      </c>
      <c r="L338" s="31" t="s">
        <v>75</v>
      </c>
      <c r="M338" s="31" t="s">
        <v>75</v>
      </c>
      <c r="N338" s="31">
        <v>553850</v>
      </c>
      <c r="O338" s="31" t="s">
        <v>75</v>
      </c>
      <c r="P338" s="31" t="s">
        <v>75</v>
      </c>
      <c r="Q338" s="32" t="s">
        <v>75</v>
      </c>
      <c r="R338" s="45" t="s">
        <v>713</v>
      </c>
      <c r="S338" s="43" t="s">
        <v>73</v>
      </c>
      <c r="T338" s="44" t="s">
        <v>714</v>
      </c>
      <c r="U338" s="31">
        <v>61367201.630000003</v>
      </c>
      <c r="V338" s="31" t="s">
        <v>75</v>
      </c>
      <c r="W338" s="31">
        <v>61367201.630000003</v>
      </c>
      <c r="X338" s="31" t="s">
        <v>75</v>
      </c>
      <c r="Y338" s="31">
        <v>61163260.450000003</v>
      </c>
      <c r="Z338" s="31" t="s">
        <v>75</v>
      </c>
      <c r="AA338" s="31" t="s">
        <v>75</v>
      </c>
      <c r="AB338" s="31">
        <v>17937.29</v>
      </c>
      <c r="AC338" s="31" t="s">
        <v>75</v>
      </c>
      <c r="AD338" s="31" t="s">
        <v>75</v>
      </c>
      <c r="AE338" s="31">
        <v>186003.89</v>
      </c>
      <c r="AF338" s="34" t="s">
        <v>75</v>
      </c>
      <c r="AG338" s="31" t="s">
        <v>75</v>
      </c>
      <c r="AH338" s="32" t="s">
        <v>75</v>
      </c>
      <c r="AI338" s="8"/>
    </row>
    <row r="339" spans="1:35" ht="45.75" x14ac:dyDescent="0.25">
      <c r="A339" s="42" t="s">
        <v>715</v>
      </c>
      <c r="B339" s="43" t="s">
        <v>73</v>
      </c>
      <c r="C339" s="44" t="s">
        <v>716</v>
      </c>
      <c r="D339" s="31">
        <v>2488700</v>
      </c>
      <c r="E339" s="31" t="s">
        <v>75</v>
      </c>
      <c r="F339" s="31">
        <v>2488700</v>
      </c>
      <c r="G339" s="31" t="s">
        <v>75</v>
      </c>
      <c r="H339" s="31">
        <v>1062600</v>
      </c>
      <c r="I339" s="31" t="s">
        <v>75</v>
      </c>
      <c r="J339" s="31" t="s">
        <v>75</v>
      </c>
      <c r="K339" s="31">
        <v>1321850</v>
      </c>
      <c r="L339" s="31" t="s">
        <v>75</v>
      </c>
      <c r="M339" s="31" t="s">
        <v>75</v>
      </c>
      <c r="N339" s="31">
        <v>104250</v>
      </c>
      <c r="O339" s="31" t="s">
        <v>75</v>
      </c>
      <c r="P339" s="31" t="s">
        <v>75</v>
      </c>
      <c r="Q339" s="32" t="s">
        <v>75</v>
      </c>
      <c r="R339" s="45" t="s">
        <v>715</v>
      </c>
      <c r="S339" s="43" t="s">
        <v>73</v>
      </c>
      <c r="T339" s="44" t="s">
        <v>716</v>
      </c>
      <c r="U339" s="31">
        <v>702109.23</v>
      </c>
      <c r="V339" s="31" t="s">
        <v>75</v>
      </c>
      <c r="W339" s="31">
        <v>702109.23</v>
      </c>
      <c r="X339" s="31" t="s">
        <v>75</v>
      </c>
      <c r="Y339" s="31">
        <v>383602.53</v>
      </c>
      <c r="Z339" s="31" t="s">
        <v>75</v>
      </c>
      <c r="AA339" s="31" t="s">
        <v>75</v>
      </c>
      <c r="AB339" s="31">
        <v>185738.7</v>
      </c>
      <c r="AC339" s="31" t="s">
        <v>75</v>
      </c>
      <c r="AD339" s="31" t="s">
        <v>75</v>
      </c>
      <c r="AE339" s="31">
        <v>132768</v>
      </c>
      <c r="AF339" s="34" t="s">
        <v>75</v>
      </c>
      <c r="AG339" s="31" t="s">
        <v>75</v>
      </c>
      <c r="AH339" s="32" t="s">
        <v>75</v>
      </c>
      <c r="AI339" s="8"/>
    </row>
    <row r="340" spans="1:35" ht="79.5" x14ac:dyDescent="0.25">
      <c r="A340" s="42" t="s">
        <v>717</v>
      </c>
      <c r="B340" s="43" t="s">
        <v>73</v>
      </c>
      <c r="C340" s="44" t="s">
        <v>718</v>
      </c>
      <c r="D340" s="31" t="s">
        <v>75</v>
      </c>
      <c r="E340" s="31" t="s">
        <v>75</v>
      </c>
      <c r="F340" s="31" t="s">
        <v>75</v>
      </c>
      <c r="G340" s="31" t="s">
        <v>75</v>
      </c>
      <c r="H340" s="31" t="s">
        <v>75</v>
      </c>
      <c r="I340" s="31" t="s">
        <v>75</v>
      </c>
      <c r="J340" s="31" t="s">
        <v>75</v>
      </c>
      <c r="K340" s="31" t="s">
        <v>75</v>
      </c>
      <c r="L340" s="31" t="s">
        <v>75</v>
      </c>
      <c r="M340" s="31" t="s">
        <v>75</v>
      </c>
      <c r="N340" s="31" t="s">
        <v>75</v>
      </c>
      <c r="O340" s="31" t="s">
        <v>75</v>
      </c>
      <c r="P340" s="31" t="s">
        <v>75</v>
      </c>
      <c r="Q340" s="32" t="s">
        <v>75</v>
      </c>
      <c r="R340" s="45" t="s">
        <v>717</v>
      </c>
      <c r="S340" s="43" t="s">
        <v>73</v>
      </c>
      <c r="T340" s="44" t="s">
        <v>718</v>
      </c>
      <c r="U340" s="31">
        <v>65095.83</v>
      </c>
      <c r="V340" s="31" t="s">
        <v>75</v>
      </c>
      <c r="W340" s="31">
        <v>65095.83</v>
      </c>
      <c r="X340" s="31" t="s">
        <v>75</v>
      </c>
      <c r="Y340" s="31">
        <v>65095.83</v>
      </c>
      <c r="Z340" s="31" t="s">
        <v>75</v>
      </c>
      <c r="AA340" s="31" t="s">
        <v>75</v>
      </c>
      <c r="AB340" s="31" t="s">
        <v>75</v>
      </c>
      <c r="AC340" s="31" t="s">
        <v>75</v>
      </c>
      <c r="AD340" s="31" t="s">
        <v>75</v>
      </c>
      <c r="AE340" s="31" t="s">
        <v>75</v>
      </c>
      <c r="AF340" s="34" t="s">
        <v>75</v>
      </c>
      <c r="AG340" s="31" t="s">
        <v>75</v>
      </c>
      <c r="AH340" s="32" t="s">
        <v>75</v>
      </c>
      <c r="AI340" s="8"/>
    </row>
    <row r="341" spans="1:35" ht="68.25" x14ac:dyDescent="0.25">
      <c r="A341" s="42" t="s">
        <v>719</v>
      </c>
      <c r="B341" s="43" t="s">
        <v>73</v>
      </c>
      <c r="C341" s="44" t="s">
        <v>720</v>
      </c>
      <c r="D341" s="31">
        <v>2488700</v>
      </c>
      <c r="E341" s="31" t="s">
        <v>75</v>
      </c>
      <c r="F341" s="31">
        <v>2488700</v>
      </c>
      <c r="G341" s="31" t="s">
        <v>75</v>
      </c>
      <c r="H341" s="31">
        <v>1062600</v>
      </c>
      <c r="I341" s="31" t="s">
        <v>75</v>
      </c>
      <c r="J341" s="31" t="s">
        <v>75</v>
      </c>
      <c r="K341" s="31">
        <v>1321850</v>
      </c>
      <c r="L341" s="31" t="s">
        <v>75</v>
      </c>
      <c r="M341" s="31" t="s">
        <v>75</v>
      </c>
      <c r="N341" s="31">
        <v>104250</v>
      </c>
      <c r="O341" s="31" t="s">
        <v>75</v>
      </c>
      <c r="P341" s="31" t="s">
        <v>75</v>
      </c>
      <c r="Q341" s="32" t="s">
        <v>75</v>
      </c>
      <c r="R341" s="45" t="s">
        <v>719</v>
      </c>
      <c r="S341" s="43" t="s">
        <v>73</v>
      </c>
      <c r="T341" s="44" t="s">
        <v>720</v>
      </c>
      <c r="U341" s="31">
        <v>637013.4</v>
      </c>
      <c r="V341" s="31" t="s">
        <v>75</v>
      </c>
      <c r="W341" s="31">
        <v>637013.4</v>
      </c>
      <c r="X341" s="31" t="s">
        <v>75</v>
      </c>
      <c r="Y341" s="31">
        <v>318506.7</v>
      </c>
      <c r="Z341" s="31" t="s">
        <v>75</v>
      </c>
      <c r="AA341" s="31" t="s">
        <v>75</v>
      </c>
      <c r="AB341" s="31">
        <v>185738.7</v>
      </c>
      <c r="AC341" s="31" t="s">
        <v>75</v>
      </c>
      <c r="AD341" s="31" t="s">
        <v>75</v>
      </c>
      <c r="AE341" s="31">
        <v>132768</v>
      </c>
      <c r="AF341" s="34" t="s">
        <v>75</v>
      </c>
      <c r="AG341" s="31" t="s">
        <v>75</v>
      </c>
      <c r="AH341" s="32" t="s">
        <v>75</v>
      </c>
      <c r="AI341" s="8"/>
    </row>
    <row r="342" spans="1:35" ht="57" x14ac:dyDescent="0.25">
      <c r="A342" s="42" t="s">
        <v>721</v>
      </c>
      <c r="B342" s="43" t="s">
        <v>73</v>
      </c>
      <c r="C342" s="44" t="s">
        <v>722</v>
      </c>
      <c r="D342" s="31">
        <v>16366923.460000001</v>
      </c>
      <c r="E342" s="31" t="s">
        <v>75</v>
      </c>
      <c r="F342" s="31">
        <v>16366923.460000001</v>
      </c>
      <c r="G342" s="31" t="s">
        <v>75</v>
      </c>
      <c r="H342" s="31">
        <v>9960700</v>
      </c>
      <c r="I342" s="31" t="s">
        <v>75</v>
      </c>
      <c r="J342" s="31" t="s">
        <v>75</v>
      </c>
      <c r="K342" s="31">
        <v>4085250</v>
      </c>
      <c r="L342" s="31" t="s">
        <v>75</v>
      </c>
      <c r="M342" s="31" t="s">
        <v>75</v>
      </c>
      <c r="N342" s="31">
        <v>2320973.46</v>
      </c>
      <c r="O342" s="31" t="s">
        <v>75</v>
      </c>
      <c r="P342" s="31" t="s">
        <v>75</v>
      </c>
      <c r="Q342" s="32" t="s">
        <v>75</v>
      </c>
      <c r="R342" s="45" t="s">
        <v>721</v>
      </c>
      <c r="S342" s="43" t="s">
        <v>73</v>
      </c>
      <c r="T342" s="44" t="s">
        <v>722</v>
      </c>
      <c r="U342" s="31">
        <v>7654391.4500000002</v>
      </c>
      <c r="V342" s="31" t="s">
        <v>75</v>
      </c>
      <c r="W342" s="31">
        <v>7654391.4500000002</v>
      </c>
      <c r="X342" s="31" t="s">
        <v>75</v>
      </c>
      <c r="Y342" s="31">
        <v>4687259.71</v>
      </c>
      <c r="Z342" s="31" t="s">
        <v>75</v>
      </c>
      <c r="AA342" s="31" t="s">
        <v>75</v>
      </c>
      <c r="AB342" s="31">
        <v>1367451.14</v>
      </c>
      <c r="AC342" s="31" t="s">
        <v>75</v>
      </c>
      <c r="AD342" s="31" t="s">
        <v>75</v>
      </c>
      <c r="AE342" s="31">
        <v>1599680.6</v>
      </c>
      <c r="AF342" s="34" t="s">
        <v>75</v>
      </c>
      <c r="AG342" s="31" t="s">
        <v>75</v>
      </c>
      <c r="AH342" s="32" t="s">
        <v>75</v>
      </c>
      <c r="AI342" s="8"/>
    </row>
    <row r="343" spans="1:35" ht="90.75" x14ac:dyDescent="0.25">
      <c r="A343" s="42" t="s">
        <v>723</v>
      </c>
      <c r="B343" s="43" t="s">
        <v>73</v>
      </c>
      <c r="C343" s="44" t="s">
        <v>724</v>
      </c>
      <c r="D343" s="31">
        <v>5055600</v>
      </c>
      <c r="E343" s="31" t="s">
        <v>75</v>
      </c>
      <c r="F343" s="31">
        <v>5055600</v>
      </c>
      <c r="G343" s="31" t="s">
        <v>75</v>
      </c>
      <c r="H343" s="31">
        <v>5055600</v>
      </c>
      <c r="I343" s="31" t="s">
        <v>75</v>
      </c>
      <c r="J343" s="31" t="s">
        <v>75</v>
      </c>
      <c r="K343" s="31" t="s">
        <v>75</v>
      </c>
      <c r="L343" s="31" t="s">
        <v>75</v>
      </c>
      <c r="M343" s="31" t="s">
        <v>75</v>
      </c>
      <c r="N343" s="31" t="s">
        <v>75</v>
      </c>
      <c r="O343" s="31" t="s">
        <v>75</v>
      </c>
      <c r="P343" s="31" t="s">
        <v>75</v>
      </c>
      <c r="Q343" s="32" t="s">
        <v>75</v>
      </c>
      <c r="R343" s="45" t="s">
        <v>723</v>
      </c>
      <c r="S343" s="43" t="s">
        <v>73</v>
      </c>
      <c r="T343" s="44" t="s">
        <v>724</v>
      </c>
      <c r="U343" s="31">
        <v>1720128.01</v>
      </c>
      <c r="V343" s="31" t="s">
        <v>75</v>
      </c>
      <c r="W343" s="31">
        <v>1720128.01</v>
      </c>
      <c r="X343" s="31" t="s">
        <v>75</v>
      </c>
      <c r="Y343" s="31">
        <v>1720128.01</v>
      </c>
      <c r="Z343" s="31" t="s">
        <v>75</v>
      </c>
      <c r="AA343" s="31" t="s">
        <v>75</v>
      </c>
      <c r="AB343" s="31" t="s">
        <v>75</v>
      </c>
      <c r="AC343" s="31" t="s">
        <v>75</v>
      </c>
      <c r="AD343" s="31" t="s">
        <v>75</v>
      </c>
      <c r="AE343" s="31" t="s">
        <v>75</v>
      </c>
      <c r="AF343" s="34" t="s">
        <v>75</v>
      </c>
      <c r="AG343" s="31" t="s">
        <v>75</v>
      </c>
      <c r="AH343" s="32" t="s">
        <v>75</v>
      </c>
      <c r="AI343" s="8"/>
    </row>
    <row r="344" spans="1:35" ht="79.5" x14ac:dyDescent="0.25">
      <c r="A344" s="42" t="s">
        <v>725</v>
      </c>
      <c r="B344" s="43" t="s">
        <v>73</v>
      </c>
      <c r="C344" s="44" t="s">
        <v>726</v>
      </c>
      <c r="D344" s="31">
        <v>11311323.460000001</v>
      </c>
      <c r="E344" s="31" t="s">
        <v>75</v>
      </c>
      <c r="F344" s="31">
        <v>11311323.460000001</v>
      </c>
      <c r="G344" s="31" t="s">
        <v>75</v>
      </c>
      <c r="H344" s="31">
        <v>4905100</v>
      </c>
      <c r="I344" s="31" t="s">
        <v>75</v>
      </c>
      <c r="J344" s="31" t="s">
        <v>75</v>
      </c>
      <c r="K344" s="31">
        <v>4085250</v>
      </c>
      <c r="L344" s="31" t="s">
        <v>75</v>
      </c>
      <c r="M344" s="31" t="s">
        <v>75</v>
      </c>
      <c r="N344" s="31">
        <v>2320973.46</v>
      </c>
      <c r="O344" s="31" t="s">
        <v>75</v>
      </c>
      <c r="P344" s="31" t="s">
        <v>75</v>
      </c>
      <c r="Q344" s="32" t="s">
        <v>75</v>
      </c>
      <c r="R344" s="45" t="s">
        <v>725</v>
      </c>
      <c r="S344" s="43" t="s">
        <v>73</v>
      </c>
      <c r="T344" s="44" t="s">
        <v>726</v>
      </c>
      <c r="U344" s="31">
        <v>5934263.4400000004</v>
      </c>
      <c r="V344" s="31" t="s">
        <v>75</v>
      </c>
      <c r="W344" s="31">
        <v>5934263.4400000004</v>
      </c>
      <c r="X344" s="31" t="s">
        <v>75</v>
      </c>
      <c r="Y344" s="31">
        <v>2967131.7</v>
      </c>
      <c r="Z344" s="31" t="s">
        <v>75</v>
      </c>
      <c r="AA344" s="31" t="s">
        <v>75</v>
      </c>
      <c r="AB344" s="31">
        <v>1367451.14</v>
      </c>
      <c r="AC344" s="31" t="s">
        <v>75</v>
      </c>
      <c r="AD344" s="31" t="s">
        <v>75</v>
      </c>
      <c r="AE344" s="31">
        <v>1599680.6</v>
      </c>
      <c r="AF344" s="34" t="s">
        <v>75</v>
      </c>
      <c r="AG344" s="31" t="s">
        <v>75</v>
      </c>
      <c r="AH344" s="32" t="s">
        <v>75</v>
      </c>
      <c r="AI344" s="8"/>
    </row>
    <row r="345" spans="1:35" ht="57" x14ac:dyDescent="0.25">
      <c r="A345" s="42" t="s">
        <v>727</v>
      </c>
      <c r="B345" s="43" t="s">
        <v>73</v>
      </c>
      <c r="C345" s="44" t="s">
        <v>728</v>
      </c>
      <c r="D345" s="31">
        <v>4928238</v>
      </c>
      <c r="E345" s="31" t="s">
        <v>75</v>
      </c>
      <c r="F345" s="31">
        <v>4928238</v>
      </c>
      <c r="G345" s="31" t="s">
        <v>75</v>
      </c>
      <c r="H345" s="31">
        <v>1715400</v>
      </c>
      <c r="I345" s="31" t="s">
        <v>75</v>
      </c>
      <c r="J345" s="31" t="s">
        <v>75</v>
      </c>
      <c r="K345" s="31">
        <v>3147400</v>
      </c>
      <c r="L345" s="31" t="s">
        <v>75</v>
      </c>
      <c r="M345" s="31" t="s">
        <v>75</v>
      </c>
      <c r="N345" s="31">
        <v>65438</v>
      </c>
      <c r="O345" s="31" t="s">
        <v>75</v>
      </c>
      <c r="P345" s="31" t="s">
        <v>75</v>
      </c>
      <c r="Q345" s="32" t="s">
        <v>75</v>
      </c>
      <c r="R345" s="45" t="s">
        <v>727</v>
      </c>
      <c r="S345" s="43" t="s">
        <v>73</v>
      </c>
      <c r="T345" s="44" t="s">
        <v>728</v>
      </c>
      <c r="U345" s="31">
        <v>2169870.2599999998</v>
      </c>
      <c r="V345" s="31" t="s">
        <v>75</v>
      </c>
      <c r="W345" s="31">
        <v>2169870.2599999998</v>
      </c>
      <c r="X345" s="31" t="s">
        <v>75</v>
      </c>
      <c r="Y345" s="31">
        <v>1123600.97</v>
      </c>
      <c r="Z345" s="31" t="s">
        <v>75</v>
      </c>
      <c r="AA345" s="31" t="s">
        <v>75</v>
      </c>
      <c r="AB345" s="31">
        <v>966629.21</v>
      </c>
      <c r="AC345" s="31" t="s">
        <v>75</v>
      </c>
      <c r="AD345" s="31" t="s">
        <v>75</v>
      </c>
      <c r="AE345" s="31">
        <v>79640.08</v>
      </c>
      <c r="AF345" s="34" t="s">
        <v>75</v>
      </c>
      <c r="AG345" s="31" t="s">
        <v>75</v>
      </c>
      <c r="AH345" s="32" t="s">
        <v>75</v>
      </c>
      <c r="AI345" s="8"/>
    </row>
    <row r="346" spans="1:35" ht="102" x14ac:dyDescent="0.25">
      <c r="A346" s="42" t="s">
        <v>729</v>
      </c>
      <c r="B346" s="43" t="s">
        <v>73</v>
      </c>
      <c r="C346" s="44" t="s">
        <v>730</v>
      </c>
      <c r="D346" s="31">
        <v>15000</v>
      </c>
      <c r="E346" s="31" t="s">
        <v>75</v>
      </c>
      <c r="F346" s="31">
        <v>15000</v>
      </c>
      <c r="G346" s="31" t="s">
        <v>75</v>
      </c>
      <c r="H346" s="31">
        <v>15000</v>
      </c>
      <c r="I346" s="31" t="s">
        <v>75</v>
      </c>
      <c r="J346" s="31" t="s">
        <v>75</v>
      </c>
      <c r="K346" s="31" t="s">
        <v>75</v>
      </c>
      <c r="L346" s="31" t="s">
        <v>75</v>
      </c>
      <c r="M346" s="31" t="s">
        <v>75</v>
      </c>
      <c r="N346" s="31" t="s">
        <v>75</v>
      </c>
      <c r="O346" s="31" t="s">
        <v>75</v>
      </c>
      <c r="P346" s="31" t="s">
        <v>75</v>
      </c>
      <c r="Q346" s="32" t="s">
        <v>75</v>
      </c>
      <c r="R346" s="45" t="s">
        <v>729</v>
      </c>
      <c r="S346" s="43" t="s">
        <v>73</v>
      </c>
      <c r="T346" s="44" t="s">
        <v>730</v>
      </c>
      <c r="U346" s="31">
        <v>15000</v>
      </c>
      <c r="V346" s="31" t="s">
        <v>75</v>
      </c>
      <c r="W346" s="31">
        <v>15000</v>
      </c>
      <c r="X346" s="31" t="s">
        <v>75</v>
      </c>
      <c r="Y346" s="31">
        <v>15000</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731</v>
      </c>
      <c r="B347" s="43" t="s">
        <v>73</v>
      </c>
      <c r="C347" s="44" t="s">
        <v>732</v>
      </c>
      <c r="D347" s="31">
        <v>4628238</v>
      </c>
      <c r="E347" s="31" t="s">
        <v>75</v>
      </c>
      <c r="F347" s="31">
        <v>4628238</v>
      </c>
      <c r="G347" s="31" t="s">
        <v>75</v>
      </c>
      <c r="H347" s="31">
        <v>1630400</v>
      </c>
      <c r="I347" s="31" t="s">
        <v>75</v>
      </c>
      <c r="J347" s="31" t="s">
        <v>75</v>
      </c>
      <c r="K347" s="31">
        <v>2947400</v>
      </c>
      <c r="L347" s="31" t="s">
        <v>75</v>
      </c>
      <c r="M347" s="31" t="s">
        <v>75</v>
      </c>
      <c r="N347" s="31">
        <v>50438</v>
      </c>
      <c r="O347" s="31" t="s">
        <v>75</v>
      </c>
      <c r="P347" s="31" t="s">
        <v>75</v>
      </c>
      <c r="Q347" s="32" t="s">
        <v>75</v>
      </c>
      <c r="R347" s="45" t="s">
        <v>731</v>
      </c>
      <c r="S347" s="43" t="s">
        <v>73</v>
      </c>
      <c r="T347" s="44" t="s">
        <v>732</v>
      </c>
      <c r="U347" s="31">
        <v>1852538.65</v>
      </c>
      <c r="V347" s="31" t="s">
        <v>75</v>
      </c>
      <c r="W347" s="31">
        <v>1852538.65</v>
      </c>
      <c r="X347" s="31" t="s">
        <v>75</v>
      </c>
      <c r="Y347" s="31">
        <v>926269.36</v>
      </c>
      <c r="Z347" s="31" t="s">
        <v>75</v>
      </c>
      <c r="AA347" s="31" t="s">
        <v>75</v>
      </c>
      <c r="AB347" s="31">
        <v>876629.21</v>
      </c>
      <c r="AC347" s="31" t="s">
        <v>75</v>
      </c>
      <c r="AD347" s="31" t="s">
        <v>75</v>
      </c>
      <c r="AE347" s="31">
        <v>49640.08</v>
      </c>
      <c r="AF347" s="34" t="s">
        <v>75</v>
      </c>
      <c r="AG347" s="31" t="s">
        <v>75</v>
      </c>
      <c r="AH347" s="32" t="s">
        <v>75</v>
      </c>
      <c r="AI347" s="8"/>
    </row>
    <row r="348" spans="1:35" ht="90.75" x14ac:dyDescent="0.25">
      <c r="A348" s="42" t="s">
        <v>733</v>
      </c>
      <c r="B348" s="43" t="s">
        <v>73</v>
      </c>
      <c r="C348" s="44" t="s">
        <v>734</v>
      </c>
      <c r="D348" s="31">
        <v>195000</v>
      </c>
      <c r="E348" s="31" t="s">
        <v>75</v>
      </c>
      <c r="F348" s="31">
        <v>195000</v>
      </c>
      <c r="G348" s="31" t="s">
        <v>75</v>
      </c>
      <c r="H348" s="31" t="s">
        <v>75</v>
      </c>
      <c r="I348" s="31" t="s">
        <v>75</v>
      </c>
      <c r="J348" s="31" t="s">
        <v>75</v>
      </c>
      <c r="K348" s="31">
        <v>180000</v>
      </c>
      <c r="L348" s="31" t="s">
        <v>75</v>
      </c>
      <c r="M348" s="31" t="s">
        <v>75</v>
      </c>
      <c r="N348" s="31">
        <v>15000</v>
      </c>
      <c r="O348" s="31" t="s">
        <v>75</v>
      </c>
      <c r="P348" s="31" t="s">
        <v>75</v>
      </c>
      <c r="Q348" s="32" t="s">
        <v>75</v>
      </c>
      <c r="R348" s="45" t="s">
        <v>733</v>
      </c>
      <c r="S348" s="43" t="s">
        <v>73</v>
      </c>
      <c r="T348" s="44" t="s">
        <v>734</v>
      </c>
      <c r="U348" s="31">
        <v>100000</v>
      </c>
      <c r="V348" s="31" t="s">
        <v>75</v>
      </c>
      <c r="W348" s="31">
        <v>100000</v>
      </c>
      <c r="X348" s="31" t="s">
        <v>75</v>
      </c>
      <c r="Y348" s="31" t="s">
        <v>75</v>
      </c>
      <c r="Z348" s="31" t="s">
        <v>75</v>
      </c>
      <c r="AA348" s="31" t="s">
        <v>75</v>
      </c>
      <c r="AB348" s="31">
        <v>70000</v>
      </c>
      <c r="AC348" s="31" t="s">
        <v>75</v>
      </c>
      <c r="AD348" s="31" t="s">
        <v>75</v>
      </c>
      <c r="AE348" s="31">
        <v>30000</v>
      </c>
      <c r="AF348" s="34" t="s">
        <v>75</v>
      </c>
      <c r="AG348" s="31" t="s">
        <v>75</v>
      </c>
      <c r="AH348" s="32" t="s">
        <v>75</v>
      </c>
      <c r="AI348" s="8"/>
    </row>
    <row r="349" spans="1:35" ht="169.5" x14ac:dyDescent="0.25">
      <c r="A349" s="42" t="s">
        <v>735</v>
      </c>
      <c r="B349" s="43" t="s">
        <v>73</v>
      </c>
      <c r="C349" s="44" t="s">
        <v>736</v>
      </c>
      <c r="D349" s="31">
        <v>70000</v>
      </c>
      <c r="E349" s="31" t="s">
        <v>75</v>
      </c>
      <c r="F349" s="31">
        <v>70000</v>
      </c>
      <c r="G349" s="31" t="s">
        <v>75</v>
      </c>
      <c r="H349" s="31">
        <v>70000</v>
      </c>
      <c r="I349" s="31" t="s">
        <v>75</v>
      </c>
      <c r="J349" s="31" t="s">
        <v>75</v>
      </c>
      <c r="K349" s="31" t="s">
        <v>75</v>
      </c>
      <c r="L349" s="31" t="s">
        <v>75</v>
      </c>
      <c r="M349" s="31" t="s">
        <v>75</v>
      </c>
      <c r="N349" s="31" t="s">
        <v>75</v>
      </c>
      <c r="O349" s="31" t="s">
        <v>75</v>
      </c>
      <c r="P349" s="31" t="s">
        <v>75</v>
      </c>
      <c r="Q349" s="32" t="s">
        <v>75</v>
      </c>
      <c r="R349" s="45" t="s">
        <v>735</v>
      </c>
      <c r="S349" s="43" t="s">
        <v>73</v>
      </c>
      <c r="T349" s="44" t="s">
        <v>736</v>
      </c>
      <c r="U349" s="31">
        <v>182331.61</v>
      </c>
      <c r="V349" s="31" t="s">
        <v>75</v>
      </c>
      <c r="W349" s="31">
        <v>182331.61</v>
      </c>
      <c r="X349" s="31" t="s">
        <v>75</v>
      </c>
      <c r="Y349" s="31">
        <v>182331.61</v>
      </c>
      <c r="Z349" s="31" t="s">
        <v>75</v>
      </c>
      <c r="AA349" s="31" t="s">
        <v>75</v>
      </c>
      <c r="AB349" s="31" t="s">
        <v>75</v>
      </c>
      <c r="AC349" s="31" t="s">
        <v>75</v>
      </c>
      <c r="AD349" s="31" t="s">
        <v>75</v>
      </c>
      <c r="AE349" s="31" t="s">
        <v>75</v>
      </c>
      <c r="AF349" s="34" t="s">
        <v>75</v>
      </c>
      <c r="AG349" s="31" t="s">
        <v>75</v>
      </c>
      <c r="AH349" s="32" t="s">
        <v>75</v>
      </c>
      <c r="AI349" s="8"/>
    </row>
    <row r="350" spans="1:35" ht="169.5" x14ac:dyDescent="0.25">
      <c r="A350" s="42" t="s">
        <v>737</v>
      </c>
      <c r="B350" s="43" t="s">
        <v>73</v>
      </c>
      <c r="C350" s="44" t="s">
        <v>738</v>
      </c>
      <c r="D350" s="31">
        <v>20000</v>
      </c>
      <c r="E350" s="31" t="s">
        <v>75</v>
      </c>
      <c r="F350" s="31">
        <v>20000</v>
      </c>
      <c r="G350" s="31" t="s">
        <v>75</v>
      </c>
      <c r="H350" s="31" t="s">
        <v>75</v>
      </c>
      <c r="I350" s="31" t="s">
        <v>75</v>
      </c>
      <c r="J350" s="31" t="s">
        <v>75</v>
      </c>
      <c r="K350" s="31">
        <v>20000</v>
      </c>
      <c r="L350" s="31" t="s">
        <v>75</v>
      </c>
      <c r="M350" s="31" t="s">
        <v>75</v>
      </c>
      <c r="N350" s="31" t="s">
        <v>75</v>
      </c>
      <c r="O350" s="31" t="s">
        <v>75</v>
      </c>
      <c r="P350" s="31" t="s">
        <v>75</v>
      </c>
      <c r="Q350" s="32" t="s">
        <v>75</v>
      </c>
      <c r="R350" s="45" t="s">
        <v>737</v>
      </c>
      <c r="S350" s="43" t="s">
        <v>73</v>
      </c>
      <c r="T350" s="44" t="s">
        <v>738</v>
      </c>
      <c r="U350" s="31">
        <v>20000</v>
      </c>
      <c r="V350" s="31" t="s">
        <v>75</v>
      </c>
      <c r="W350" s="31">
        <v>20000</v>
      </c>
      <c r="X350" s="31" t="s">
        <v>75</v>
      </c>
      <c r="Y350" s="31" t="s">
        <v>75</v>
      </c>
      <c r="Z350" s="31" t="s">
        <v>75</v>
      </c>
      <c r="AA350" s="31" t="s">
        <v>75</v>
      </c>
      <c r="AB350" s="31">
        <v>20000</v>
      </c>
      <c r="AC350" s="31" t="s">
        <v>75</v>
      </c>
      <c r="AD350" s="31" t="s">
        <v>75</v>
      </c>
      <c r="AE350" s="31" t="s">
        <v>75</v>
      </c>
      <c r="AF350" s="34" t="s">
        <v>75</v>
      </c>
      <c r="AG350" s="31" t="s">
        <v>75</v>
      </c>
      <c r="AH350" s="32" t="s">
        <v>75</v>
      </c>
      <c r="AI350" s="8"/>
    </row>
    <row r="351" spans="1:35" ht="45.75" x14ac:dyDescent="0.25">
      <c r="A351" s="42" t="s">
        <v>739</v>
      </c>
      <c r="B351" s="43" t="s">
        <v>73</v>
      </c>
      <c r="C351" s="44" t="s">
        <v>740</v>
      </c>
      <c r="D351" s="31">
        <v>42590</v>
      </c>
      <c r="E351" s="31" t="s">
        <v>75</v>
      </c>
      <c r="F351" s="31">
        <v>42590</v>
      </c>
      <c r="G351" s="31" t="s">
        <v>75</v>
      </c>
      <c r="H351" s="31">
        <v>39200</v>
      </c>
      <c r="I351" s="31" t="s">
        <v>75</v>
      </c>
      <c r="J351" s="31" t="s">
        <v>75</v>
      </c>
      <c r="K351" s="31">
        <v>1290</v>
      </c>
      <c r="L351" s="31" t="s">
        <v>75</v>
      </c>
      <c r="M351" s="31" t="s">
        <v>75</v>
      </c>
      <c r="N351" s="31">
        <v>2100</v>
      </c>
      <c r="O351" s="31" t="s">
        <v>75</v>
      </c>
      <c r="P351" s="31" t="s">
        <v>75</v>
      </c>
      <c r="Q351" s="32" t="s">
        <v>75</v>
      </c>
      <c r="R351" s="45" t="s">
        <v>739</v>
      </c>
      <c r="S351" s="43" t="s">
        <v>73</v>
      </c>
      <c r="T351" s="44" t="s">
        <v>740</v>
      </c>
      <c r="U351" s="31">
        <v>6706.32</v>
      </c>
      <c r="V351" s="31" t="s">
        <v>75</v>
      </c>
      <c r="W351" s="31">
        <v>6706.32</v>
      </c>
      <c r="X351" s="31" t="s">
        <v>75</v>
      </c>
      <c r="Y351" s="31">
        <v>3353.16</v>
      </c>
      <c r="Z351" s="31" t="s">
        <v>75</v>
      </c>
      <c r="AA351" s="31" t="s">
        <v>75</v>
      </c>
      <c r="AB351" s="31">
        <v>1853.16</v>
      </c>
      <c r="AC351" s="31" t="s">
        <v>75</v>
      </c>
      <c r="AD351" s="31" t="s">
        <v>75</v>
      </c>
      <c r="AE351" s="31">
        <v>1500</v>
      </c>
      <c r="AF351" s="34" t="s">
        <v>75</v>
      </c>
      <c r="AG351" s="31" t="s">
        <v>75</v>
      </c>
      <c r="AH351" s="32" t="s">
        <v>75</v>
      </c>
      <c r="AI351" s="8"/>
    </row>
    <row r="352" spans="1:35" ht="68.25" x14ac:dyDescent="0.25">
      <c r="A352" s="42" t="s">
        <v>741</v>
      </c>
      <c r="B352" s="43" t="s">
        <v>73</v>
      </c>
      <c r="C352" s="44" t="s">
        <v>742</v>
      </c>
      <c r="D352" s="31">
        <v>42590</v>
      </c>
      <c r="E352" s="31" t="s">
        <v>75</v>
      </c>
      <c r="F352" s="31">
        <v>42590</v>
      </c>
      <c r="G352" s="31" t="s">
        <v>75</v>
      </c>
      <c r="H352" s="31">
        <v>39200</v>
      </c>
      <c r="I352" s="31" t="s">
        <v>75</v>
      </c>
      <c r="J352" s="31" t="s">
        <v>75</v>
      </c>
      <c r="K352" s="31">
        <v>1290</v>
      </c>
      <c r="L352" s="31" t="s">
        <v>75</v>
      </c>
      <c r="M352" s="31" t="s">
        <v>75</v>
      </c>
      <c r="N352" s="31">
        <v>2100</v>
      </c>
      <c r="O352" s="31" t="s">
        <v>75</v>
      </c>
      <c r="P352" s="31" t="s">
        <v>75</v>
      </c>
      <c r="Q352" s="32" t="s">
        <v>75</v>
      </c>
      <c r="R352" s="45" t="s">
        <v>741</v>
      </c>
      <c r="S352" s="43" t="s">
        <v>73</v>
      </c>
      <c r="T352" s="44" t="s">
        <v>742</v>
      </c>
      <c r="U352" s="31">
        <v>6706.32</v>
      </c>
      <c r="V352" s="31" t="s">
        <v>75</v>
      </c>
      <c r="W352" s="31">
        <v>6706.32</v>
      </c>
      <c r="X352" s="31" t="s">
        <v>75</v>
      </c>
      <c r="Y352" s="31">
        <v>3353.16</v>
      </c>
      <c r="Z352" s="31" t="s">
        <v>75</v>
      </c>
      <c r="AA352" s="31" t="s">
        <v>75</v>
      </c>
      <c r="AB352" s="31">
        <v>1853.16</v>
      </c>
      <c r="AC352" s="31" t="s">
        <v>75</v>
      </c>
      <c r="AD352" s="31" t="s">
        <v>75</v>
      </c>
      <c r="AE352" s="31">
        <v>1500</v>
      </c>
      <c r="AF352" s="34" t="s">
        <v>75</v>
      </c>
      <c r="AG352" s="31" t="s">
        <v>75</v>
      </c>
      <c r="AH352" s="32" t="s">
        <v>75</v>
      </c>
      <c r="AI352" s="8"/>
    </row>
    <row r="353" spans="1:35" ht="45.75" x14ac:dyDescent="0.25">
      <c r="A353" s="42" t="s">
        <v>743</v>
      </c>
      <c r="B353" s="43" t="s">
        <v>73</v>
      </c>
      <c r="C353" s="44" t="s">
        <v>744</v>
      </c>
      <c r="D353" s="31">
        <v>270135</v>
      </c>
      <c r="E353" s="31" t="s">
        <v>75</v>
      </c>
      <c r="F353" s="31">
        <v>270135</v>
      </c>
      <c r="G353" s="31" t="s">
        <v>75</v>
      </c>
      <c r="H353" s="31">
        <v>160300</v>
      </c>
      <c r="I353" s="31" t="s">
        <v>75</v>
      </c>
      <c r="J353" s="31" t="s">
        <v>75</v>
      </c>
      <c r="K353" s="31">
        <v>67100</v>
      </c>
      <c r="L353" s="31" t="s">
        <v>75</v>
      </c>
      <c r="M353" s="31" t="s">
        <v>75</v>
      </c>
      <c r="N353" s="31">
        <v>42735</v>
      </c>
      <c r="O353" s="31" t="s">
        <v>75</v>
      </c>
      <c r="P353" s="31" t="s">
        <v>75</v>
      </c>
      <c r="Q353" s="32" t="s">
        <v>75</v>
      </c>
      <c r="R353" s="45" t="s">
        <v>743</v>
      </c>
      <c r="S353" s="43" t="s">
        <v>73</v>
      </c>
      <c r="T353" s="44" t="s">
        <v>744</v>
      </c>
      <c r="U353" s="31">
        <v>231070.05</v>
      </c>
      <c r="V353" s="31" t="s">
        <v>75</v>
      </c>
      <c r="W353" s="31">
        <v>231070.05</v>
      </c>
      <c r="X353" s="31" t="s">
        <v>75</v>
      </c>
      <c r="Y353" s="31">
        <v>115534.96</v>
      </c>
      <c r="Z353" s="31" t="s">
        <v>75</v>
      </c>
      <c r="AA353" s="31" t="s">
        <v>75</v>
      </c>
      <c r="AB353" s="31">
        <v>54608.62</v>
      </c>
      <c r="AC353" s="31" t="s">
        <v>75</v>
      </c>
      <c r="AD353" s="31" t="s">
        <v>75</v>
      </c>
      <c r="AE353" s="31">
        <v>60926.47</v>
      </c>
      <c r="AF353" s="34" t="s">
        <v>75</v>
      </c>
      <c r="AG353" s="31" t="s">
        <v>75</v>
      </c>
      <c r="AH353" s="32" t="s">
        <v>75</v>
      </c>
      <c r="AI353" s="8"/>
    </row>
    <row r="354" spans="1:35" ht="68.25" x14ac:dyDescent="0.25">
      <c r="A354" s="42" t="s">
        <v>745</v>
      </c>
      <c r="B354" s="43" t="s">
        <v>73</v>
      </c>
      <c r="C354" s="44" t="s">
        <v>746</v>
      </c>
      <c r="D354" s="31">
        <v>270135</v>
      </c>
      <c r="E354" s="31" t="s">
        <v>75</v>
      </c>
      <c r="F354" s="31">
        <v>270135</v>
      </c>
      <c r="G354" s="31" t="s">
        <v>75</v>
      </c>
      <c r="H354" s="31">
        <v>160300</v>
      </c>
      <c r="I354" s="31" t="s">
        <v>75</v>
      </c>
      <c r="J354" s="31" t="s">
        <v>75</v>
      </c>
      <c r="K354" s="31">
        <v>67100</v>
      </c>
      <c r="L354" s="31" t="s">
        <v>75</v>
      </c>
      <c r="M354" s="31" t="s">
        <v>75</v>
      </c>
      <c r="N354" s="31">
        <v>42735</v>
      </c>
      <c r="O354" s="31" t="s">
        <v>75</v>
      </c>
      <c r="P354" s="31" t="s">
        <v>75</v>
      </c>
      <c r="Q354" s="32" t="s">
        <v>75</v>
      </c>
      <c r="R354" s="45" t="s">
        <v>745</v>
      </c>
      <c r="S354" s="43" t="s">
        <v>73</v>
      </c>
      <c r="T354" s="44" t="s">
        <v>746</v>
      </c>
      <c r="U354" s="31">
        <v>231070.05</v>
      </c>
      <c r="V354" s="31" t="s">
        <v>75</v>
      </c>
      <c r="W354" s="31">
        <v>231070.05</v>
      </c>
      <c r="X354" s="31" t="s">
        <v>75</v>
      </c>
      <c r="Y354" s="31">
        <v>115534.96</v>
      </c>
      <c r="Z354" s="31" t="s">
        <v>75</v>
      </c>
      <c r="AA354" s="31" t="s">
        <v>75</v>
      </c>
      <c r="AB354" s="31">
        <v>54608.62</v>
      </c>
      <c r="AC354" s="31" t="s">
        <v>75</v>
      </c>
      <c r="AD354" s="31" t="s">
        <v>75</v>
      </c>
      <c r="AE354" s="31">
        <v>60926.47</v>
      </c>
      <c r="AF354" s="34" t="s">
        <v>75</v>
      </c>
      <c r="AG354" s="31" t="s">
        <v>75</v>
      </c>
      <c r="AH354" s="32" t="s">
        <v>75</v>
      </c>
      <c r="AI354" s="8"/>
    </row>
    <row r="355" spans="1:35" ht="79.5" x14ac:dyDescent="0.25">
      <c r="A355" s="42" t="s">
        <v>747</v>
      </c>
      <c r="B355" s="43" t="s">
        <v>73</v>
      </c>
      <c r="C355" s="44" t="s">
        <v>748</v>
      </c>
      <c r="D355" s="31">
        <v>78000</v>
      </c>
      <c r="E355" s="31" t="s">
        <v>75</v>
      </c>
      <c r="F355" s="31">
        <v>78000</v>
      </c>
      <c r="G355" s="31" t="s">
        <v>75</v>
      </c>
      <c r="H355" s="31">
        <v>69300</v>
      </c>
      <c r="I355" s="31" t="s">
        <v>75</v>
      </c>
      <c r="J355" s="31" t="s">
        <v>75</v>
      </c>
      <c r="K355" s="31">
        <v>2400</v>
      </c>
      <c r="L355" s="31" t="s">
        <v>75</v>
      </c>
      <c r="M355" s="31" t="s">
        <v>75</v>
      </c>
      <c r="N355" s="31">
        <v>6300</v>
      </c>
      <c r="O355" s="31" t="s">
        <v>75</v>
      </c>
      <c r="P355" s="31" t="s">
        <v>75</v>
      </c>
      <c r="Q355" s="32" t="s">
        <v>75</v>
      </c>
      <c r="R355" s="45" t="s">
        <v>747</v>
      </c>
      <c r="S355" s="43" t="s">
        <v>73</v>
      </c>
      <c r="T355" s="44" t="s">
        <v>748</v>
      </c>
      <c r="U355" s="31">
        <v>123856.29</v>
      </c>
      <c r="V355" s="31" t="s">
        <v>75</v>
      </c>
      <c r="W355" s="31">
        <v>123856.29</v>
      </c>
      <c r="X355" s="31" t="s">
        <v>75</v>
      </c>
      <c r="Y355" s="31">
        <v>61928.160000000003</v>
      </c>
      <c r="Z355" s="31" t="s">
        <v>75</v>
      </c>
      <c r="AA355" s="31" t="s">
        <v>75</v>
      </c>
      <c r="AB355" s="31">
        <v>47423.68</v>
      </c>
      <c r="AC355" s="31" t="s">
        <v>75</v>
      </c>
      <c r="AD355" s="31" t="s">
        <v>75</v>
      </c>
      <c r="AE355" s="31">
        <v>14504.45</v>
      </c>
      <c r="AF355" s="34" t="s">
        <v>75</v>
      </c>
      <c r="AG355" s="31" t="s">
        <v>75</v>
      </c>
      <c r="AH355" s="32" t="s">
        <v>75</v>
      </c>
      <c r="AI355" s="8"/>
    </row>
    <row r="356" spans="1:35" ht="90.75" x14ac:dyDescent="0.25">
      <c r="A356" s="42" t="s">
        <v>749</v>
      </c>
      <c r="B356" s="43" t="s">
        <v>73</v>
      </c>
      <c r="C356" s="44" t="s">
        <v>750</v>
      </c>
      <c r="D356" s="31">
        <v>78000</v>
      </c>
      <c r="E356" s="31" t="s">
        <v>75</v>
      </c>
      <c r="F356" s="31">
        <v>78000</v>
      </c>
      <c r="G356" s="31" t="s">
        <v>75</v>
      </c>
      <c r="H356" s="31">
        <v>69300</v>
      </c>
      <c r="I356" s="31" t="s">
        <v>75</v>
      </c>
      <c r="J356" s="31" t="s">
        <v>75</v>
      </c>
      <c r="K356" s="31">
        <v>2400</v>
      </c>
      <c r="L356" s="31" t="s">
        <v>75</v>
      </c>
      <c r="M356" s="31" t="s">
        <v>75</v>
      </c>
      <c r="N356" s="31">
        <v>6300</v>
      </c>
      <c r="O356" s="31" t="s">
        <v>75</v>
      </c>
      <c r="P356" s="31" t="s">
        <v>75</v>
      </c>
      <c r="Q356" s="32" t="s">
        <v>75</v>
      </c>
      <c r="R356" s="45" t="s">
        <v>749</v>
      </c>
      <c r="S356" s="43" t="s">
        <v>73</v>
      </c>
      <c r="T356" s="44" t="s">
        <v>750</v>
      </c>
      <c r="U356" s="31">
        <v>123856.29</v>
      </c>
      <c r="V356" s="31" t="s">
        <v>75</v>
      </c>
      <c r="W356" s="31">
        <v>123856.29</v>
      </c>
      <c r="X356" s="31" t="s">
        <v>75</v>
      </c>
      <c r="Y356" s="31">
        <v>61928.160000000003</v>
      </c>
      <c r="Z356" s="31" t="s">
        <v>75</v>
      </c>
      <c r="AA356" s="31" t="s">
        <v>75</v>
      </c>
      <c r="AB356" s="31">
        <v>47423.68</v>
      </c>
      <c r="AC356" s="31" t="s">
        <v>75</v>
      </c>
      <c r="AD356" s="31" t="s">
        <v>75</v>
      </c>
      <c r="AE356" s="31">
        <v>14504.45</v>
      </c>
      <c r="AF356" s="34" t="s">
        <v>75</v>
      </c>
      <c r="AG356" s="31" t="s">
        <v>75</v>
      </c>
      <c r="AH356" s="32" t="s">
        <v>75</v>
      </c>
      <c r="AI356" s="8"/>
    </row>
    <row r="357" spans="1:35" ht="45.75" x14ac:dyDescent="0.25">
      <c r="A357" s="42" t="s">
        <v>751</v>
      </c>
      <c r="B357" s="43" t="s">
        <v>73</v>
      </c>
      <c r="C357" s="44" t="s">
        <v>752</v>
      </c>
      <c r="D357" s="31">
        <v>24547818.949999999</v>
      </c>
      <c r="E357" s="31" t="s">
        <v>75</v>
      </c>
      <c r="F357" s="31">
        <v>24547818.949999999</v>
      </c>
      <c r="G357" s="31" t="s">
        <v>75</v>
      </c>
      <c r="H357" s="31">
        <v>9163300</v>
      </c>
      <c r="I357" s="31" t="s">
        <v>75</v>
      </c>
      <c r="J357" s="31" t="s">
        <v>75</v>
      </c>
      <c r="K357" s="31">
        <v>13326900</v>
      </c>
      <c r="L357" s="31" t="s">
        <v>75</v>
      </c>
      <c r="M357" s="31" t="s">
        <v>75</v>
      </c>
      <c r="N357" s="31">
        <v>2057618.95</v>
      </c>
      <c r="O357" s="31" t="s">
        <v>75</v>
      </c>
      <c r="P357" s="31" t="s">
        <v>75</v>
      </c>
      <c r="Q357" s="32" t="s">
        <v>75</v>
      </c>
      <c r="R357" s="45" t="s">
        <v>751</v>
      </c>
      <c r="S357" s="43" t="s">
        <v>73</v>
      </c>
      <c r="T357" s="44" t="s">
        <v>752</v>
      </c>
      <c r="U357" s="31">
        <v>29236259</v>
      </c>
      <c r="V357" s="31" t="s">
        <v>75</v>
      </c>
      <c r="W357" s="31">
        <v>29236259</v>
      </c>
      <c r="X357" s="31" t="s">
        <v>75</v>
      </c>
      <c r="Y357" s="31">
        <v>14825550.699999999</v>
      </c>
      <c r="Z357" s="31" t="s">
        <v>75</v>
      </c>
      <c r="AA357" s="31" t="s">
        <v>75</v>
      </c>
      <c r="AB357" s="31">
        <v>12671895.01</v>
      </c>
      <c r="AC357" s="31" t="s">
        <v>75</v>
      </c>
      <c r="AD357" s="31" t="s">
        <v>75</v>
      </c>
      <c r="AE357" s="31">
        <v>1738813.29</v>
      </c>
      <c r="AF357" s="34" t="s">
        <v>75</v>
      </c>
      <c r="AG357" s="31" t="s">
        <v>75</v>
      </c>
      <c r="AH357" s="32" t="s">
        <v>75</v>
      </c>
      <c r="AI357" s="8"/>
    </row>
    <row r="358" spans="1:35" ht="79.5" x14ac:dyDescent="0.25">
      <c r="A358" s="42" t="s">
        <v>753</v>
      </c>
      <c r="B358" s="43" t="s">
        <v>73</v>
      </c>
      <c r="C358" s="44" t="s">
        <v>754</v>
      </c>
      <c r="D358" s="31">
        <v>984200</v>
      </c>
      <c r="E358" s="31" t="s">
        <v>75</v>
      </c>
      <c r="F358" s="31">
        <v>984200</v>
      </c>
      <c r="G358" s="31" t="s">
        <v>75</v>
      </c>
      <c r="H358" s="31">
        <v>984200</v>
      </c>
      <c r="I358" s="31" t="s">
        <v>75</v>
      </c>
      <c r="J358" s="31" t="s">
        <v>75</v>
      </c>
      <c r="K358" s="31" t="s">
        <v>75</v>
      </c>
      <c r="L358" s="31" t="s">
        <v>75</v>
      </c>
      <c r="M358" s="31" t="s">
        <v>75</v>
      </c>
      <c r="N358" s="31" t="s">
        <v>75</v>
      </c>
      <c r="O358" s="31" t="s">
        <v>75</v>
      </c>
      <c r="P358" s="31" t="s">
        <v>75</v>
      </c>
      <c r="Q358" s="32" t="s">
        <v>75</v>
      </c>
      <c r="R358" s="45" t="s">
        <v>753</v>
      </c>
      <c r="S358" s="43" t="s">
        <v>73</v>
      </c>
      <c r="T358" s="44" t="s">
        <v>754</v>
      </c>
      <c r="U358" s="31">
        <v>454431.6</v>
      </c>
      <c r="V358" s="31" t="s">
        <v>75</v>
      </c>
      <c r="W358" s="31">
        <v>454431.6</v>
      </c>
      <c r="X358" s="31" t="s">
        <v>75</v>
      </c>
      <c r="Y358" s="31">
        <v>454431.6</v>
      </c>
      <c r="Z358" s="31" t="s">
        <v>75</v>
      </c>
      <c r="AA358" s="31" t="s">
        <v>75</v>
      </c>
      <c r="AB358" s="31" t="s">
        <v>75</v>
      </c>
      <c r="AC358" s="31" t="s">
        <v>75</v>
      </c>
      <c r="AD358" s="31" t="s">
        <v>75</v>
      </c>
      <c r="AE358" s="31" t="s">
        <v>75</v>
      </c>
      <c r="AF358" s="34" t="s">
        <v>75</v>
      </c>
      <c r="AG358" s="31" t="s">
        <v>75</v>
      </c>
      <c r="AH358" s="32" t="s">
        <v>75</v>
      </c>
      <c r="AI358" s="8"/>
    </row>
    <row r="359" spans="1:35" ht="57" x14ac:dyDescent="0.25">
      <c r="A359" s="42" t="s">
        <v>755</v>
      </c>
      <c r="B359" s="43" t="s">
        <v>73</v>
      </c>
      <c r="C359" s="44" t="s">
        <v>756</v>
      </c>
      <c r="D359" s="31">
        <v>23562868.949999999</v>
      </c>
      <c r="E359" s="31" t="s">
        <v>75</v>
      </c>
      <c r="F359" s="31">
        <v>23562868.949999999</v>
      </c>
      <c r="G359" s="31" t="s">
        <v>75</v>
      </c>
      <c r="H359" s="31">
        <v>8179100</v>
      </c>
      <c r="I359" s="31" t="s">
        <v>75</v>
      </c>
      <c r="J359" s="31" t="s">
        <v>75</v>
      </c>
      <c r="K359" s="31">
        <v>13326900</v>
      </c>
      <c r="L359" s="31" t="s">
        <v>75</v>
      </c>
      <c r="M359" s="31" t="s">
        <v>75</v>
      </c>
      <c r="N359" s="31">
        <v>2056868.95</v>
      </c>
      <c r="O359" s="31" t="s">
        <v>75</v>
      </c>
      <c r="P359" s="31" t="s">
        <v>75</v>
      </c>
      <c r="Q359" s="32" t="s">
        <v>75</v>
      </c>
      <c r="R359" s="45" t="s">
        <v>755</v>
      </c>
      <c r="S359" s="43" t="s">
        <v>73</v>
      </c>
      <c r="T359" s="44" t="s">
        <v>756</v>
      </c>
      <c r="U359" s="31">
        <v>28723237.91</v>
      </c>
      <c r="V359" s="31" t="s">
        <v>75</v>
      </c>
      <c r="W359" s="31">
        <v>28723237.91</v>
      </c>
      <c r="X359" s="31" t="s">
        <v>75</v>
      </c>
      <c r="Y359" s="31">
        <v>14351119.1</v>
      </c>
      <c r="Z359" s="31" t="s">
        <v>75</v>
      </c>
      <c r="AA359" s="31" t="s">
        <v>75</v>
      </c>
      <c r="AB359" s="31">
        <v>12638113.68</v>
      </c>
      <c r="AC359" s="31" t="s">
        <v>75</v>
      </c>
      <c r="AD359" s="31" t="s">
        <v>75</v>
      </c>
      <c r="AE359" s="31">
        <v>1734005.13</v>
      </c>
      <c r="AF359" s="34" t="s">
        <v>75</v>
      </c>
      <c r="AG359" s="31" t="s">
        <v>75</v>
      </c>
      <c r="AH359" s="32" t="s">
        <v>75</v>
      </c>
      <c r="AI359" s="8"/>
    </row>
    <row r="360" spans="1:35" ht="57" x14ac:dyDescent="0.25">
      <c r="A360" s="42" t="s">
        <v>757</v>
      </c>
      <c r="B360" s="43" t="s">
        <v>73</v>
      </c>
      <c r="C360" s="44" t="s">
        <v>758</v>
      </c>
      <c r="D360" s="31">
        <v>750</v>
      </c>
      <c r="E360" s="31" t="s">
        <v>75</v>
      </c>
      <c r="F360" s="31">
        <v>750</v>
      </c>
      <c r="G360" s="31" t="s">
        <v>75</v>
      </c>
      <c r="H360" s="31" t="s">
        <v>75</v>
      </c>
      <c r="I360" s="31" t="s">
        <v>75</v>
      </c>
      <c r="J360" s="31" t="s">
        <v>75</v>
      </c>
      <c r="K360" s="31" t="s">
        <v>75</v>
      </c>
      <c r="L360" s="31" t="s">
        <v>75</v>
      </c>
      <c r="M360" s="31" t="s">
        <v>75</v>
      </c>
      <c r="N360" s="31">
        <v>750</v>
      </c>
      <c r="O360" s="31" t="s">
        <v>75</v>
      </c>
      <c r="P360" s="31" t="s">
        <v>75</v>
      </c>
      <c r="Q360" s="32" t="s">
        <v>75</v>
      </c>
      <c r="R360" s="45" t="s">
        <v>757</v>
      </c>
      <c r="S360" s="43" t="s">
        <v>73</v>
      </c>
      <c r="T360" s="44" t="s">
        <v>758</v>
      </c>
      <c r="U360" s="31">
        <v>38589.49</v>
      </c>
      <c r="V360" s="31" t="s">
        <v>75</v>
      </c>
      <c r="W360" s="31">
        <v>38589.49</v>
      </c>
      <c r="X360" s="31" t="s">
        <v>75</v>
      </c>
      <c r="Y360" s="31" t="s">
        <v>75</v>
      </c>
      <c r="Z360" s="31" t="s">
        <v>75</v>
      </c>
      <c r="AA360" s="31" t="s">
        <v>75</v>
      </c>
      <c r="AB360" s="31">
        <v>33781.33</v>
      </c>
      <c r="AC360" s="31" t="s">
        <v>75</v>
      </c>
      <c r="AD360" s="31" t="s">
        <v>75</v>
      </c>
      <c r="AE360" s="31">
        <v>4808.16</v>
      </c>
      <c r="AF360" s="34" t="s">
        <v>75</v>
      </c>
      <c r="AG360" s="31" t="s">
        <v>75</v>
      </c>
      <c r="AH360" s="32" t="s">
        <v>75</v>
      </c>
      <c r="AI360" s="8"/>
    </row>
    <row r="361" spans="1:35" ht="68.25" x14ac:dyDescent="0.25">
      <c r="A361" s="42" t="s">
        <v>759</v>
      </c>
      <c r="B361" s="43" t="s">
        <v>73</v>
      </c>
      <c r="C361" s="44" t="s">
        <v>760</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759</v>
      </c>
      <c r="S361" s="43" t="s">
        <v>73</v>
      </c>
      <c r="T361" s="44" t="s">
        <v>760</v>
      </c>
      <c r="U361" s="31">
        <v>20000</v>
      </c>
      <c r="V361" s="31" t="s">
        <v>75</v>
      </c>
      <c r="W361" s="31">
        <v>20000</v>
      </c>
      <c r="X361" s="31" t="s">
        <v>75</v>
      </c>
      <c r="Y361" s="31">
        <v>20000</v>
      </c>
      <c r="Z361" s="31" t="s">
        <v>75</v>
      </c>
      <c r="AA361" s="31" t="s">
        <v>75</v>
      </c>
      <c r="AB361" s="31" t="s">
        <v>75</v>
      </c>
      <c r="AC361" s="31" t="s">
        <v>75</v>
      </c>
      <c r="AD361" s="31" t="s">
        <v>75</v>
      </c>
      <c r="AE361" s="31" t="s">
        <v>75</v>
      </c>
      <c r="AF361" s="34" t="s">
        <v>75</v>
      </c>
      <c r="AG361" s="31" t="s">
        <v>75</v>
      </c>
      <c r="AH361" s="32" t="s">
        <v>75</v>
      </c>
      <c r="AI361" s="8"/>
    </row>
    <row r="362" spans="1:35" ht="57" x14ac:dyDescent="0.25">
      <c r="A362" s="42" t="s">
        <v>761</v>
      </c>
      <c r="B362" s="43" t="s">
        <v>73</v>
      </c>
      <c r="C362" s="44" t="s">
        <v>762</v>
      </c>
      <c r="D362" s="31">
        <v>15017207.49</v>
      </c>
      <c r="E362" s="31" t="s">
        <v>75</v>
      </c>
      <c r="F362" s="31">
        <v>15017207.49</v>
      </c>
      <c r="G362" s="31" t="s">
        <v>75</v>
      </c>
      <c r="H362" s="31">
        <v>6779100</v>
      </c>
      <c r="I362" s="31" t="s">
        <v>75</v>
      </c>
      <c r="J362" s="31" t="s">
        <v>75</v>
      </c>
      <c r="K362" s="31">
        <v>3631800</v>
      </c>
      <c r="L362" s="31" t="s">
        <v>75</v>
      </c>
      <c r="M362" s="31" t="s">
        <v>75</v>
      </c>
      <c r="N362" s="31">
        <v>4606307.49</v>
      </c>
      <c r="O362" s="31" t="s">
        <v>75</v>
      </c>
      <c r="P362" s="31" t="s">
        <v>75</v>
      </c>
      <c r="Q362" s="32" t="s">
        <v>75</v>
      </c>
      <c r="R362" s="45" t="s">
        <v>761</v>
      </c>
      <c r="S362" s="43" t="s">
        <v>73</v>
      </c>
      <c r="T362" s="44" t="s">
        <v>762</v>
      </c>
      <c r="U362" s="31">
        <v>12107500.880000001</v>
      </c>
      <c r="V362" s="31" t="s">
        <v>75</v>
      </c>
      <c r="W362" s="31">
        <v>12107500.880000001</v>
      </c>
      <c r="X362" s="31" t="s">
        <v>75</v>
      </c>
      <c r="Y362" s="31">
        <v>5977050.9699999997</v>
      </c>
      <c r="Z362" s="31" t="s">
        <v>75</v>
      </c>
      <c r="AA362" s="31" t="s">
        <v>75</v>
      </c>
      <c r="AB362" s="31">
        <v>2116843.7599999998</v>
      </c>
      <c r="AC362" s="31" t="s">
        <v>75</v>
      </c>
      <c r="AD362" s="31" t="s">
        <v>75</v>
      </c>
      <c r="AE362" s="31">
        <v>4013606.15</v>
      </c>
      <c r="AF362" s="34" t="s">
        <v>75</v>
      </c>
      <c r="AG362" s="31" t="s">
        <v>75</v>
      </c>
      <c r="AH362" s="32" t="s">
        <v>75</v>
      </c>
      <c r="AI362" s="8"/>
    </row>
    <row r="363" spans="1:35" ht="79.5" x14ac:dyDescent="0.25">
      <c r="A363" s="42" t="s">
        <v>763</v>
      </c>
      <c r="B363" s="43" t="s">
        <v>73</v>
      </c>
      <c r="C363" s="44" t="s">
        <v>764</v>
      </c>
      <c r="D363" s="31">
        <v>25000</v>
      </c>
      <c r="E363" s="31" t="s">
        <v>75</v>
      </c>
      <c r="F363" s="31">
        <v>25000</v>
      </c>
      <c r="G363" s="31" t="s">
        <v>75</v>
      </c>
      <c r="H363" s="31">
        <v>25000</v>
      </c>
      <c r="I363" s="31" t="s">
        <v>75</v>
      </c>
      <c r="J363" s="31" t="s">
        <v>75</v>
      </c>
      <c r="K363" s="31" t="s">
        <v>75</v>
      </c>
      <c r="L363" s="31" t="s">
        <v>75</v>
      </c>
      <c r="M363" s="31" t="s">
        <v>75</v>
      </c>
      <c r="N363" s="31" t="s">
        <v>75</v>
      </c>
      <c r="O363" s="31" t="s">
        <v>75</v>
      </c>
      <c r="P363" s="31" t="s">
        <v>75</v>
      </c>
      <c r="Q363" s="32" t="s">
        <v>75</v>
      </c>
      <c r="R363" s="45" t="s">
        <v>763</v>
      </c>
      <c r="S363" s="43" t="s">
        <v>73</v>
      </c>
      <c r="T363" s="44" t="s">
        <v>764</v>
      </c>
      <c r="U363" s="31">
        <v>20000</v>
      </c>
      <c r="V363" s="31" t="s">
        <v>75</v>
      </c>
      <c r="W363" s="31">
        <v>20000</v>
      </c>
      <c r="X363" s="31" t="s">
        <v>75</v>
      </c>
      <c r="Y363" s="31">
        <v>20000</v>
      </c>
      <c r="Z363" s="31" t="s">
        <v>75</v>
      </c>
      <c r="AA363" s="31" t="s">
        <v>75</v>
      </c>
      <c r="AB363" s="31" t="s">
        <v>75</v>
      </c>
      <c r="AC363" s="31" t="s">
        <v>75</v>
      </c>
      <c r="AD363" s="31" t="s">
        <v>75</v>
      </c>
      <c r="AE363" s="31" t="s">
        <v>75</v>
      </c>
      <c r="AF363" s="34" t="s">
        <v>75</v>
      </c>
      <c r="AG363" s="31" t="s">
        <v>75</v>
      </c>
      <c r="AH363" s="32" t="s">
        <v>75</v>
      </c>
      <c r="AI363" s="8"/>
    </row>
    <row r="364" spans="1:35" ht="68.25" x14ac:dyDescent="0.25">
      <c r="A364" s="42" t="s">
        <v>765</v>
      </c>
      <c r="B364" s="43" t="s">
        <v>73</v>
      </c>
      <c r="C364" s="44" t="s">
        <v>766</v>
      </c>
      <c r="D364" s="31">
        <v>14992207.49</v>
      </c>
      <c r="E364" s="31" t="s">
        <v>75</v>
      </c>
      <c r="F364" s="31">
        <v>14992207.49</v>
      </c>
      <c r="G364" s="31" t="s">
        <v>75</v>
      </c>
      <c r="H364" s="31">
        <v>6754100</v>
      </c>
      <c r="I364" s="31" t="s">
        <v>75</v>
      </c>
      <c r="J364" s="31" t="s">
        <v>75</v>
      </c>
      <c r="K364" s="31">
        <v>3631800</v>
      </c>
      <c r="L364" s="31" t="s">
        <v>75</v>
      </c>
      <c r="M364" s="31" t="s">
        <v>75</v>
      </c>
      <c r="N364" s="31">
        <v>4606307.49</v>
      </c>
      <c r="O364" s="31" t="s">
        <v>75</v>
      </c>
      <c r="P364" s="31" t="s">
        <v>75</v>
      </c>
      <c r="Q364" s="32" t="s">
        <v>75</v>
      </c>
      <c r="R364" s="45" t="s">
        <v>765</v>
      </c>
      <c r="S364" s="43" t="s">
        <v>73</v>
      </c>
      <c r="T364" s="44" t="s">
        <v>766</v>
      </c>
      <c r="U364" s="31">
        <v>12054500.880000001</v>
      </c>
      <c r="V364" s="31" t="s">
        <v>75</v>
      </c>
      <c r="W364" s="31">
        <v>12054500.880000001</v>
      </c>
      <c r="X364" s="31" t="s">
        <v>75</v>
      </c>
      <c r="Y364" s="31">
        <v>5924050.9699999997</v>
      </c>
      <c r="Z364" s="31" t="s">
        <v>75</v>
      </c>
      <c r="AA364" s="31" t="s">
        <v>75</v>
      </c>
      <c r="AB364" s="31">
        <v>2116843.7599999998</v>
      </c>
      <c r="AC364" s="31" t="s">
        <v>75</v>
      </c>
      <c r="AD364" s="31" t="s">
        <v>75</v>
      </c>
      <c r="AE364" s="31">
        <v>4013606.15</v>
      </c>
      <c r="AF364" s="34" t="s">
        <v>75</v>
      </c>
      <c r="AG364" s="31" t="s">
        <v>75</v>
      </c>
      <c r="AH364" s="32" t="s">
        <v>75</v>
      </c>
      <c r="AI364" s="8"/>
    </row>
    <row r="365" spans="1:35" ht="113.25" x14ac:dyDescent="0.25">
      <c r="A365" s="42" t="s">
        <v>767</v>
      </c>
      <c r="B365" s="43" t="s">
        <v>73</v>
      </c>
      <c r="C365" s="44" t="s">
        <v>768</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767</v>
      </c>
      <c r="S365" s="43" t="s">
        <v>73</v>
      </c>
      <c r="T365" s="44" t="s">
        <v>768</v>
      </c>
      <c r="U365" s="31">
        <v>33000</v>
      </c>
      <c r="V365" s="31" t="s">
        <v>75</v>
      </c>
      <c r="W365" s="31">
        <v>33000</v>
      </c>
      <c r="X365" s="31" t="s">
        <v>75</v>
      </c>
      <c r="Y365" s="31">
        <v>33000</v>
      </c>
      <c r="Z365" s="31" t="s">
        <v>75</v>
      </c>
      <c r="AA365" s="31" t="s">
        <v>75</v>
      </c>
      <c r="AB365" s="31" t="s">
        <v>75</v>
      </c>
      <c r="AC365" s="31" t="s">
        <v>75</v>
      </c>
      <c r="AD365" s="31" t="s">
        <v>75</v>
      </c>
      <c r="AE365" s="31" t="s">
        <v>75</v>
      </c>
      <c r="AF365" s="34" t="s">
        <v>75</v>
      </c>
      <c r="AG365" s="31" t="s">
        <v>75</v>
      </c>
      <c r="AH365" s="32" t="s">
        <v>75</v>
      </c>
      <c r="AI365" s="8"/>
    </row>
    <row r="366" spans="1:35" ht="102" x14ac:dyDescent="0.25">
      <c r="A366" s="42" t="s">
        <v>769</v>
      </c>
      <c r="B366" s="43" t="s">
        <v>73</v>
      </c>
      <c r="C366" s="44" t="s">
        <v>770</v>
      </c>
      <c r="D366" s="31">
        <v>167000</v>
      </c>
      <c r="E366" s="31" t="s">
        <v>75</v>
      </c>
      <c r="F366" s="31">
        <v>167000</v>
      </c>
      <c r="G366" s="31" t="s">
        <v>75</v>
      </c>
      <c r="H366" s="31">
        <v>167000</v>
      </c>
      <c r="I366" s="31" t="s">
        <v>75</v>
      </c>
      <c r="J366" s="31" t="s">
        <v>75</v>
      </c>
      <c r="K366" s="31" t="s">
        <v>75</v>
      </c>
      <c r="L366" s="31" t="s">
        <v>75</v>
      </c>
      <c r="M366" s="31" t="s">
        <v>75</v>
      </c>
      <c r="N366" s="31" t="s">
        <v>75</v>
      </c>
      <c r="O366" s="31" t="s">
        <v>75</v>
      </c>
      <c r="P366" s="31" t="s">
        <v>75</v>
      </c>
      <c r="Q366" s="32" t="s">
        <v>75</v>
      </c>
      <c r="R366" s="45" t="s">
        <v>769</v>
      </c>
      <c r="S366" s="43" t="s">
        <v>73</v>
      </c>
      <c r="T366" s="44" t="s">
        <v>770</v>
      </c>
      <c r="U366" s="31">
        <v>50000</v>
      </c>
      <c r="V366" s="31" t="s">
        <v>75</v>
      </c>
      <c r="W366" s="31">
        <v>50000</v>
      </c>
      <c r="X366" s="31" t="s">
        <v>75</v>
      </c>
      <c r="Y366" s="31">
        <v>50000</v>
      </c>
      <c r="Z366" s="31" t="s">
        <v>75</v>
      </c>
      <c r="AA366" s="31" t="s">
        <v>75</v>
      </c>
      <c r="AB366" s="31" t="s">
        <v>75</v>
      </c>
      <c r="AC366" s="31" t="s">
        <v>75</v>
      </c>
      <c r="AD366" s="31" t="s">
        <v>75</v>
      </c>
      <c r="AE366" s="31" t="s">
        <v>75</v>
      </c>
      <c r="AF366" s="34" t="s">
        <v>75</v>
      </c>
      <c r="AG366" s="31" t="s">
        <v>75</v>
      </c>
      <c r="AH366" s="32" t="s">
        <v>75</v>
      </c>
      <c r="AI366" s="8"/>
    </row>
    <row r="367" spans="1:35" ht="90.75" x14ac:dyDescent="0.25">
      <c r="A367" s="42" t="s">
        <v>771</v>
      </c>
      <c r="B367" s="43" t="s">
        <v>73</v>
      </c>
      <c r="C367" s="44" t="s">
        <v>772</v>
      </c>
      <c r="D367" s="31">
        <v>167000</v>
      </c>
      <c r="E367" s="31" t="s">
        <v>75</v>
      </c>
      <c r="F367" s="31">
        <v>167000</v>
      </c>
      <c r="G367" s="31" t="s">
        <v>75</v>
      </c>
      <c r="H367" s="31">
        <v>167000</v>
      </c>
      <c r="I367" s="31" t="s">
        <v>75</v>
      </c>
      <c r="J367" s="31" t="s">
        <v>75</v>
      </c>
      <c r="K367" s="31" t="s">
        <v>75</v>
      </c>
      <c r="L367" s="31" t="s">
        <v>75</v>
      </c>
      <c r="M367" s="31" t="s">
        <v>75</v>
      </c>
      <c r="N367" s="31" t="s">
        <v>75</v>
      </c>
      <c r="O367" s="31" t="s">
        <v>75</v>
      </c>
      <c r="P367" s="31" t="s">
        <v>75</v>
      </c>
      <c r="Q367" s="32" t="s">
        <v>75</v>
      </c>
      <c r="R367" s="45" t="s">
        <v>771</v>
      </c>
      <c r="S367" s="43" t="s">
        <v>73</v>
      </c>
      <c r="T367" s="44" t="s">
        <v>772</v>
      </c>
      <c r="U367" s="31">
        <v>50000</v>
      </c>
      <c r="V367" s="31" t="s">
        <v>75</v>
      </c>
      <c r="W367" s="31">
        <v>50000</v>
      </c>
      <c r="X367" s="31" t="s">
        <v>75</v>
      </c>
      <c r="Y367" s="31">
        <v>50000</v>
      </c>
      <c r="Z367" s="31" t="s">
        <v>75</v>
      </c>
      <c r="AA367" s="31" t="s">
        <v>75</v>
      </c>
      <c r="AB367" s="31" t="s">
        <v>75</v>
      </c>
      <c r="AC367" s="31" t="s">
        <v>75</v>
      </c>
      <c r="AD367" s="31" t="s">
        <v>75</v>
      </c>
      <c r="AE367" s="31" t="s">
        <v>75</v>
      </c>
      <c r="AF367" s="34" t="s">
        <v>75</v>
      </c>
      <c r="AG367" s="31" t="s">
        <v>75</v>
      </c>
      <c r="AH367" s="32" t="s">
        <v>75</v>
      </c>
      <c r="AI367" s="8"/>
    </row>
    <row r="368" spans="1:35" ht="90.75" x14ac:dyDescent="0.25">
      <c r="A368" s="42" t="s">
        <v>773</v>
      </c>
      <c r="B368" s="43" t="s">
        <v>73</v>
      </c>
      <c r="C368" s="44" t="s">
        <v>774</v>
      </c>
      <c r="D368" s="31">
        <v>550000</v>
      </c>
      <c r="E368" s="31" t="s">
        <v>75</v>
      </c>
      <c r="F368" s="31">
        <v>550000</v>
      </c>
      <c r="G368" s="31" t="s">
        <v>75</v>
      </c>
      <c r="H368" s="31">
        <v>550000</v>
      </c>
      <c r="I368" s="31" t="s">
        <v>75</v>
      </c>
      <c r="J368" s="31" t="s">
        <v>75</v>
      </c>
      <c r="K368" s="31" t="s">
        <v>75</v>
      </c>
      <c r="L368" s="31" t="s">
        <v>75</v>
      </c>
      <c r="M368" s="31" t="s">
        <v>75</v>
      </c>
      <c r="N368" s="31" t="s">
        <v>75</v>
      </c>
      <c r="O368" s="31" t="s">
        <v>75</v>
      </c>
      <c r="P368" s="31" t="s">
        <v>75</v>
      </c>
      <c r="Q368" s="32" t="s">
        <v>75</v>
      </c>
      <c r="R368" s="45" t="s">
        <v>773</v>
      </c>
      <c r="S368" s="43" t="s">
        <v>73</v>
      </c>
      <c r="T368" s="44" t="s">
        <v>774</v>
      </c>
      <c r="U368" s="31">
        <v>33787.699999999997</v>
      </c>
      <c r="V368" s="31" t="s">
        <v>75</v>
      </c>
      <c r="W368" s="31">
        <v>33787.699999999997</v>
      </c>
      <c r="X368" s="31" t="s">
        <v>75</v>
      </c>
      <c r="Y368" s="31">
        <v>33787.699999999997</v>
      </c>
      <c r="Z368" s="31" t="s">
        <v>75</v>
      </c>
      <c r="AA368" s="31" t="s">
        <v>75</v>
      </c>
      <c r="AB368" s="31" t="s">
        <v>75</v>
      </c>
      <c r="AC368" s="31" t="s">
        <v>75</v>
      </c>
      <c r="AD368" s="31" t="s">
        <v>75</v>
      </c>
      <c r="AE368" s="31" t="s">
        <v>75</v>
      </c>
      <c r="AF368" s="34" t="s">
        <v>75</v>
      </c>
      <c r="AG368" s="31" t="s">
        <v>75</v>
      </c>
      <c r="AH368" s="32" t="s">
        <v>75</v>
      </c>
      <c r="AI368" s="8"/>
    </row>
    <row r="369" spans="1:35" ht="124.5" x14ac:dyDescent="0.25">
      <c r="A369" s="42" t="s">
        <v>775</v>
      </c>
      <c r="B369" s="43" t="s">
        <v>73</v>
      </c>
      <c r="C369" s="44" t="s">
        <v>776</v>
      </c>
      <c r="D369" s="31">
        <v>550000</v>
      </c>
      <c r="E369" s="31" t="s">
        <v>75</v>
      </c>
      <c r="F369" s="31">
        <v>550000</v>
      </c>
      <c r="G369" s="31" t="s">
        <v>75</v>
      </c>
      <c r="H369" s="31">
        <v>550000</v>
      </c>
      <c r="I369" s="31" t="s">
        <v>75</v>
      </c>
      <c r="J369" s="31" t="s">
        <v>75</v>
      </c>
      <c r="K369" s="31" t="s">
        <v>75</v>
      </c>
      <c r="L369" s="31" t="s">
        <v>75</v>
      </c>
      <c r="M369" s="31" t="s">
        <v>75</v>
      </c>
      <c r="N369" s="31" t="s">
        <v>75</v>
      </c>
      <c r="O369" s="31" t="s">
        <v>75</v>
      </c>
      <c r="P369" s="31" t="s">
        <v>75</v>
      </c>
      <c r="Q369" s="32" t="s">
        <v>75</v>
      </c>
      <c r="R369" s="45" t="s">
        <v>775</v>
      </c>
      <c r="S369" s="43" t="s">
        <v>73</v>
      </c>
      <c r="T369" s="44" t="s">
        <v>776</v>
      </c>
      <c r="U369" s="31">
        <v>33787.699999999997</v>
      </c>
      <c r="V369" s="31" t="s">
        <v>75</v>
      </c>
      <c r="W369" s="31">
        <v>33787.699999999997</v>
      </c>
      <c r="X369" s="31" t="s">
        <v>75</v>
      </c>
      <c r="Y369" s="31">
        <v>33787.699999999997</v>
      </c>
      <c r="Z369" s="31" t="s">
        <v>75</v>
      </c>
      <c r="AA369" s="31" t="s">
        <v>75</v>
      </c>
      <c r="AB369" s="31" t="s">
        <v>75</v>
      </c>
      <c r="AC369" s="31" t="s">
        <v>75</v>
      </c>
      <c r="AD369" s="31" t="s">
        <v>75</v>
      </c>
      <c r="AE369" s="31" t="s">
        <v>75</v>
      </c>
      <c r="AF369" s="34" t="s">
        <v>75</v>
      </c>
      <c r="AG369" s="31" t="s">
        <v>75</v>
      </c>
      <c r="AH369" s="32" t="s">
        <v>75</v>
      </c>
      <c r="AI369" s="8"/>
    </row>
    <row r="370" spans="1:35" ht="34.5" x14ac:dyDescent="0.25">
      <c r="A370" s="42" t="s">
        <v>777</v>
      </c>
      <c r="B370" s="43" t="s">
        <v>73</v>
      </c>
      <c r="C370" s="44" t="s">
        <v>778</v>
      </c>
      <c r="D370" s="31">
        <v>6917491.6799999997</v>
      </c>
      <c r="E370" s="31" t="s">
        <v>75</v>
      </c>
      <c r="F370" s="31">
        <v>6917491.6799999997</v>
      </c>
      <c r="G370" s="31" t="s">
        <v>75</v>
      </c>
      <c r="H370" s="31">
        <v>228400</v>
      </c>
      <c r="I370" s="31" t="s">
        <v>75</v>
      </c>
      <c r="J370" s="31" t="s">
        <v>75</v>
      </c>
      <c r="K370" s="31">
        <v>3195932.76</v>
      </c>
      <c r="L370" s="31" t="s">
        <v>75</v>
      </c>
      <c r="M370" s="31" t="s">
        <v>75</v>
      </c>
      <c r="N370" s="31">
        <v>1443800</v>
      </c>
      <c r="O370" s="31">
        <v>1798508.92</v>
      </c>
      <c r="P370" s="31">
        <v>250850</v>
      </c>
      <c r="Q370" s="32" t="s">
        <v>75</v>
      </c>
      <c r="R370" s="45" t="s">
        <v>777</v>
      </c>
      <c r="S370" s="43" t="s">
        <v>73</v>
      </c>
      <c r="T370" s="44" t="s">
        <v>778</v>
      </c>
      <c r="U370" s="31">
        <v>10043532.16</v>
      </c>
      <c r="V370" s="31" t="s">
        <v>75</v>
      </c>
      <c r="W370" s="31">
        <v>10043532.16</v>
      </c>
      <c r="X370" s="31" t="s">
        <v>75</v>
      </c>
      <c r="Y370" s="31">
        <v>76346.570000000007</v>
      </c>
      <c r="Z370" s="31" t="s">
        <v>75</v>
      </c>
      <c r="AA370" s="31" t="s">
        <v>75</v>
      </c>
      <c r="AB370" s="31">
        <v>7364488.3899999997</v>
      </c>
      <c r="AC370" s="31" t="s">
        <v>75</v>
      </c>
      <c r="AD370" s="31" t="s">
        <v>75</v>
      </c>
      <c r="AE370" s="31">
        <v>852691.22</v>
      </c>
      <c r="AF370" s="34">
        <v>1638218.35</v>
      </c>
      <c r="AG370" s="31">
        <v>111787.63</v>
      </c>
      <c r="AH370" s="32" t="s">
        <v>75</v>
      </c>
      <c r="AI370" s="8"/>
    </row>
    <row r="371" spans="1:35" ht="57" x14ac:dyDescent="0.25">
      <c r="A371" s="42" t="s">
        <v>779</v>
      </c>
      <c r="B371" s="43" t="s">
        <v>73</v>
      </c>
      <c r="C371" s="44" t="s">
        <v>780</v>
      </c>
      <c r="D371" s="31">
        <v>1795500</v>
      </c>
      <c r="E371" s="31" t="s">
        <v>75</v>
      </c>
      <c r="F371" s="31">
        <v>1795500</v>
      </c>
      <c r="G371" s="31" t="s">
        <v>75</v>
      </c>
      <c r="H371" s="31">
        <v>228400</v>
      </c>
      <c r="I371" s="31" t="s">
        <v>75</v>
      </c>
      <c r="J371" s="31" t="s">
        <v>75</v>
      </c>
      <c r="K371" s="31">
        <v>557100</v>
      </c>
      <c r="L371" s="31" t="s">
        <v>75</v>
      </c>
      <c r="M371" s="31" t="s">
        <v>75</v>
      </c>
      <c r="N371" s="31">
        <v>1010000</v>
      </c>
      <c r="O371" s="31" t="s">
        <v>75</v>
      </c>
      <c r="P371" s="31" t="s">
        <v>75</v>
      </c>
      <c r="Q371" s="32" t="s">
        <v>75</v>
      </c>
      <c r="R371" s="45" t="s">
        <v>779</v>
      </c>
      <c r="S371" s="43" t="s">
        <v>73</v>
      </c>
      <c r="T371" s="44" t="s">
        <v>780</v>
      </c>
      <c r="U371" s="31">
        <v>2045867.06</v>
      </c>
      <c r="V371" s="31" t="s">
        <v>75</v>
      </c>
      <c r="W371" s="31">
        <v>2045867.06</v>
      </c>
      <c r="X371" s="31" t="s">
        <v>75</v>
      </c>
      <c r="Y371" s="31">
        <v>76346.570000000007</v>
      </c>
      <c r="Z371" s="31" t="s">
        <v>75</v>
      </c>
      <c r="AA371" s="31" t="s">
        <v>75</v>
      </c>
      <c r="AB371" s="31">
        <v>1202927.1499999999</v>
      </c>
      <c r="AC371" s="31" t="s">
        <v>75</v>
      </c>
      <c r="AD371" s="31" t="s">
        <v>75</v>
      </c>
      <c r="AE371" s="31">
        <v>766593.34</v>
      </c>
      <c r="AF371" s="34" t="s">
        <v>75</v>
      </c>
      <c r="AG371" s="31" t="s">
        <v>75</v>
      </c>
      <c r="AH371" s="32" t="s">
        <v>75</v>
      </c>
      <c r="AI371" s="8"/>
    </row>
    <row r="372" spans="1:35" ht="45.75" x14ac:dyDescent="0.25">
      <c r="A372" s="42" t="s">
        <v>781</v>
      </c>
      <c r="B372" s="43" t="s">
        <v>73</v>
      </c>
      <c r="C372" s="44" t="s">
        <v>782</v>
      </c>
      <c r="D372" s="31">
        <v>5121991.68</v>
      </c>
      <c r="E372" s="31" t="s">
        <v>75</v>
      </c>
      <c r="F372" s="31">
        <v>5121991.68</v>
      </c>
      <c r="G372" s="31" t="s">
        <v>75</v>
      </c>
      <c r="H372" s="31" t="s">
        <v>75</v>
      </c>
      <c r="I372" s="31" t="s">
        <v>75</v>
      </c>
      <c r="J372" s="31" t="s">
        <v>75</v>
      </c>
      <c r="K372" s="31">
        <v>2638832.7599999998</v>
      </c>
      <c r="L372" s="31" t="s">
        <v>75</v>
      </c>
      <c r="M372" s="31" t="s">
        <v>75</v>
      </c>
      <c r="N372" s="31">
        <v>433800</v>
      </c>
      <c r="O372" s="31">
        <v>1798508.92</v>
      </c>
      <c r="P372" s="31">
        <v>250850</v>
      </c>
      <c r="Q372" s="32" t="s">
        <v>75</v>
      </c>
      <c r="R372" s="45" t="s">
        <v>781</v>
      </c>
      <c r="S372" s="43" t="s">
        <v>73</v>
      </c>
      <c r="T372" s="44" t="s">
        <v>782</v>
      </c>
      <c r="U372" s="31">
        <v>7997665.0999999996</v>
      </c>
      <c r="V372" s="31" t="s">
        <v>75</v>
      </c>
      <c r="W372" s="31">
        <v>7997665.0999999996</v>
      </c>
      <c r="X372" s="31" t="s">
        <v>75</v>
      </c>
      <c r="Y372" s="31" t="s">
        <v>75</v>
      </c>
      <c r="Z372" s="31" t="s">
        <v>75</v>
      </c>
      <c r="AA372" s="31" t="s">
        <v>75</v>
      </c>
      <c r="AB372" s="31">
        <v>6161561.2400000002</v>
      </c>
      <c r="AC372" s="31" t="s">
        <v>75</v>
      </c>
      <c r="AD372" s="31" t="s">
        <v>75</v>
      </c>
      <c r="AE372" s="31">
        <v>86097.88</v>
      </c>
      <c r="AF372" s="34">
        <v>1638218.35</v>
      </c>
      <c r="AG372" s="31">
        <v>111787.63</v>
      </c>
      <c r="AH372" s="32" t="s">
        <v>75</v>
      </c>
      <c r="AI372" s="8"/>
    </row>
    <row r="373" spans="1:35" ht="90.75" x14ac:dyDescent="0.25">
      <c r="A373" s="42" t="s">
        <v>783</v>
      </c>
      <c r="B373" s="43" t="s">
        <v>73</v>
      </c>
      <c r="C373" s="44" t="s">
        <v>784</v>
      </c>
      <c r="D373" s="31">
        <v>18149664.219999999</v>
      </c>
      <c r="E373" s="31" t="s">
        <v>75</v>
      </c>
      <c r="F373" s="31">
        <v>16710964.220000001</v>
      </c>
      <c r="G373" s="31" t="s">
        <v>75</v>
      </c>
      <c r="H373" s="31">
        <v>6725500</v>
      </c>
      <c r="I373" s="31" t="s">
        <v>75</v>
      </c>
      <c r="J373" s="31" t="s">
        <v>75</v>
      </c>
      <c r="K373" s="31">
        <v>4313218.43</v>
      </c>
      <c r="L373" s="31" t="s">
        <v>75</v>
      </c>
      <c r="M373" s="31" t="s">
        <v>75</v>
      </c>
      <c r="N373" s="31">
        <v>4651818.0999999996</v>
      </c>
      <c r="O373" s="31">
        <v>892559.49</v>
      </c>
      <c r="P373" s="31">
        <v>127868.2</v>
      </c>
      <c r="Q373" s="32">
        <v>1438700</v>
      </c>
      <c r="R373" s="45" t="s">
        <v>783</v>
      </c>
      <c r="S373" s="43" t="s">
        <v>73</v>
      </c>
      <c r="T373" s="44" t="s">
        <v>784</v>
      </c>
      <c r="U373" s="31">
        <v>20859961.98</v>
      </c>
      <c r="V373" s="31" t="s">
        <v>75</v>
      </c>
      <c r="W373" s="31">
        <v>19664179.77</v>
      </c>
      <c r="X373" s="31">
        <v>37340.49</v>
      </c>
      <c r="Y373" s="31">
        <v>5511038.29</v>
      </c>
      <c r="Z373" s="31" t="s">
        <v>75</v>
      </c>
      <c r="AA373" s="31" t="s">
        <v>75</v>
      </c>
      <c r="AB373" s="31">
        <v>4613342.38</v>
      </c>
      <c r="AC373" s="31" t="s">
        <v>75</v>
      </c>
      <c r="AD373" s="31" t="s">
        <v>75</v>
      </c>
      <c r="AE373" s="31">
        <v>1338019.3</v>
      </c>
      <c r="AF373" s="34">
        <v>8176941.6699999999</v>
      </c>
      <c r="AG373" s="31">
        <v>62178.62</v>
      </c>
      <c r="AH373" s="32">
        <v>1195782.21</v>
      </c>
      <c r="AI373" s="8"/>
    </row>
    <row r="374" spans="1:35" ht="45.75" x14ac:dyDescent="0.25">
      <c r="A374" s="42" t="s">
        <v>785</v>
      </c>
      <c r="B374" s="43" t="s">
        <v>73</v>
      </c>
      <c r="C374" s="44" t="s">
        <v>786</v>
      </c>
      <c r="D374" s="31">
        <v>6756430.0999999996</v>
      </c>
      <c r="E374" s="31" t="s">
        <v>75</v>
      </c>
      <c r="F374" s="31">
        <v>6756430.0999999996</v>
      </c>
      <c r="G374" s="31" t="s">
        <v>75</v>
      </c>
      <c r="H374" s="31">
        <v>5210800</v>
      </c>
      <c r="I374" s="31" t="s">
        <v>75</v>
      </c>
      <c r="J374" s="31" t="s">
        <v>75</v>
      </c>
      <c r="K374" s="31">
        <v>200418.43</v>
      </c>
      <c r="L374" s="31" t="s">
        <v>75</v>
      </c>
      <c r="M374" s="31" t="s">
        <v>75</v>
      </c>
      <c r="N374" s="31">
        <v>1227374.47</v>
      </c>
      <c r="O374" s="31">
        <v>43294</v>
      </c>
      <c r="P374" s="31">
        <v>74543.199999999997</v>
      </c>
      <c r="Q374" s="32" t="s">
        <v>75</v>
      </c>
      <c r="R374" s="45" t="s">
        <v>785</v>
      </c>
      <c r="S374" s="43" t="s">
        <v>73</v>
      </c>
      <c r="T374" s="44" t="s">
        <v>786</v>
      </c>
      <c r="U374" s="31">
        <v>9750504.2599999998</v>
      </c>
      <c r="V374" s="31" t="s">
        <v>75</v>
      </c>
      <c r="W374" s="31">
        <v>9750320.4100000001</v>
      </c>
      <c r="X374" s="31" t="s">
        <v>75</v>
      </c>
      <c r="Y374" s="31">
        <v>730479.43</v>
      </c>
      <c r="Z374" s="31" t="s">
        <v>75</v>
      </c>
      <c r="AA374" s="31" t="s">
        <v>75</v>
      </c>
      <c r="AB374" s="31">
        <v>400341.66</v>
      </c>
      <c r="AC374" s="31" t="s">
        <v>75</v>
      </c>
      <c r="AD374" s="31" t="s">
        <v>75</v>
      </c>
      <c r="AE374" s="31">
        <v>607735.97</v>
      </c>
      <c r="AF374" s="34">
        <v>7991776.3499999996</v>
      </c>
      <c r="AG374" s="31">
        <v>19987</v>
      </c>
      <c r="AH374" s="32">
        <v>183.85</v>
      </c>
      <c r="AI374" s="8"/>
    </row>
    <row r="375" spans="1:35" ht="68.25" x14ac:dyDescent="0.25">
      <c r="A375" s="42" t="s">
        <v>787</v>
      </c>
      <c r="B375" s="43" t="s">
        <v>73</v>
      </c>
      <c r="C375" s="44" t="s">
        <v>788</v>
      </c>
      <c r="D375" s="31">
        <v>5210800</v>
      </c>
      <c r="E375" s="31" t="s">
        <v>75</v>
      </c>
      <c r="F375" s="31">
        <v>5210800</v>
      </c>
      <c r="G375" s="31" t="s">
        <v>75</v>
      </c>
      <c r="H375" s="31">
        <v>5210800</v>
      </c>
      <c r="I375" s="31" t="s">
        <v>75</v>
      </c>
      <c r="J375" s="31" t="s">
        <v>75</v>
      </c>
      <c r="K375" s="31" t="s">
        <v>75</v>
      </c>
      <c r="L375" s="31" t="s">
        <v>75</v>
      </c>
      <c r="M375" s="31" t="s">
        <v>75</v>
      </c>
      <c r="N375" s="31" t="s">
        <v>75</v>
      </c>
      <c r="O375" s="31" t="s">
        <v>75</v>
      </c>
      <c r="P375" s="31" t="s">
        <v>75</v>
      </c>
      <c r="Q375" s="32" t="s">
        <v>75</v>
      </c>
      <c r="R375" s="45" t="s">
        <v>787</v>
      </c>
      <c r="S375" s="43" t="s">
        <v>73</v>
      </c>
      <c r="T375" s="44" t="s">
        <v>788</v>
      </c>
      <c r="U375" s="31">
        <v>730479.43</v>
      </c>
      <c r="V375" s="31" t="s">
        <v>75</v>
      </c>
      <c r="W375" s="31">
        <v>730479.43</v>
      </c>
      <c r="X375" s="31" t="s">
        <v>75</v>
      </c>
      <c r="Y375" s="31">
        <v>730479.43</v>
      </c>
      <c r="Z375" s="31" t="s">
        <v>75</v>
      </c>
      <c r="AA375" s="31" t="s">
        <v>75</v>
      </c>
      <c r="AB375" s="31" t="s">
        <v>75</v>
      </c>
      <c r="AC375" s="31" t="s">
        <v>75</v>
      </c>
      <c r="AD375" s="31" t="s">
        <v>75</v>
      </c>
      <c r="AE375" s="31" t="s">
        <v>75</v>
      </c>
      <c r="AF375" s="34" t="s">
        <v>75</v>
      </c>
      <c r="AG375" s="31" t="s">
        <v>75</v>
      </c>
      <c r="AH375" s="32" t="s">
        <v>75</v>
      </c>
      <c r="AI375" s="8"/>
    </row>
    <row r="376" spans="1:35" ht="57" x14ac:dyDescent="0.25">
      <c r="A376" s="42" t="s">
        <v>789</v>
      </c>
      <c r="B376" s="43" t="s">
        <v>73</v>
      </c>
      <c r="C376" s="44" t="s">
        <v>790</v>
      </c>
      <c r="D376" s="31">
        <v>200418.43</v>
      </c>
      <c r="E376" s="31" t="s">
        <v>75</v>
      </c>
      <c r="F376" s="31">
        <v>200418.43</v>
      </c>
      <c r="G376" s="31" t="s">
        <v>75</v>
      </c>
      <c r="H376" s="31" t="s">
        <v>75</v>
      </c>
      <c r="I376" s="31" t="s">
        <v>75</v>
      </c>
      <c r="J376" s="31" t="s">
        <v>75</v>
      </c>
      <c r="K376" s="31">
        <v>200418.43</v>
      </c>
      <c r="L376" s="31" t="s">
        <v>75</v>
      </c>
      <c r="M376" s="31" t="s">
        <v>75</v>
      </c>
      <c r="N376" s="31" t="s">
        <v>75</v>
      </c>
      <c r="O376" s="31" t="s">
        <v>75</v>
      </c>
      <c r="P376" s="31" t="s">
        <v>75</v>
      </c>
      <c r="Q376" s="32" t="s">
        <v>75</v>
      </c>
      <c r="R376" s="45" t="s">
        <v>789</v>
      </c>
      <c r="S376" s="43" t="s">
        <v>73</v>
      </c>
      <c r="T376" s="44" t="s">
        <v>790</v>
      </c>
      <c r="U376" s="31">
        <v>400341.66</v>
      </c>
      <c r="V376" s="31" t="s">
        <v>75</v>
      </c>
      <c r="W376" s="31">
        <v>400341.66</v>
      </c>
      <c r="X376" s="31" t="s">
        <v>75</v>
      </c>
      <c r="Y376" s="31" t="s">
        <v>75</v>
      </c>
      <c r="Z376" s="31" t="s">
        <v>75</v>
      </c>
      <c r="AA376" s="31" t="s">
        <v>75</v>
      </c>
      <c r="AB376" s="31">
        <v>400341.66</v>
      </c>
      <c r="AC376" s="31" t="s">
        <v>75</v>
      </c>
      <c r="AD376" s="31" t="s">
        <v>75</v>
      </c>
      <c r="AE376" s="31" t="s">
        <v>75</v>
      </c>
      <c r="AF376" s="34" t="s">
        <v>75</v>
      </c>
      <c r="AG376" s="31" t="s">
        <v>75</v>
      </c>
      <c r="AH376" s="32" t="s">
        <v>75</v>
      </c>
      <c r="AI376" s="8"/>
    </row>
    <row r="377" spans="1:35" ht="57" x14ac:dyDescent="0.25">
      <c r="A377" s="42" t="s">
        <v>791</v>
      </c>
      <c r="B377" s="43" t="s">
        <v>73</v>
      </c>
      <c r="C377" s="44" t="s">
        <v>792</v>
      </c>
      <c r="D377" s="31">
        <v>1227374.47</v>
      </c>
      <c r="E377" s="31" t="s">
        <v>75</v>
      </c>
      <c r="F377" s="31">
        <v>1227374.47</v>
      </c>
      <c r="G377" s="31" t="s">
        <v>75</v>
      </c>
      <c r="H377" s="31" t="s">
        <v>75</v>
      </c>
      <c r="I377" s="31" t="s">
        <v>75</v>
      </c>
      <c r="J377" s="31" t="s">
        <v>75</v>
      </c>
      <c r="K377" s="31" t="s">
        <v>75</v>
      </c>
      <c r="L377" s="31" t="s">
        <v>75</v>
      </c>
      <c r="M377" s="31" t="s">
        <v>75</v>
      </c>
      <c r="N377" s="31">
        <v>1227374.47</v>
      </c>
      <c r="O377" s="31" t="s">
        <v>75</v>
      </c>
      <c r="P377" s="31" t="s">
        <v>75</v>
      </c>
      <c r="Q377" s="32" t="s">
        <v>75</v>
      </c>
      <c r="R377" s="45" t="s">
        <v>791</v>
      </c>
      <c r="S377" s="43" t="s">
        <v>73</v>
      </c>
      <c r="T377" s="44" t="s">
        <v>792</v>
      </c>
      <c r="U377" s="31">
        <v>607735.97</v>
      </c>
      <c r="V377" s="31" t="s">
        <v>75</v>
      </c>
      <c r="W377" s="31">
        <v>607735.97</v>
      </c>
      <c r="X377" s="31" t="s">
        <v>75</v>
      </c>
      <c r="Y377" s="31" t="s">
        <v>75</v>
      </c>
      <c r="Z377" s="31" t="s">
        <v>75</v>
      </c>
      <c r="AA377" s="31" t="s">
        <v>75</v>
      </c>
      <c r="AB377" s="31" t="s">
        <v>75</v>
      </c>
      <c r="AC377" s="31" t="s">
        <v>75</v>
      </c>
      <c r="AD377" s="31" t="s">
        <v>75</v>
      </c>
      <c r="AE377" s="31">
        <v>607735.97</v>
      </c>
      <c r="AF377" s="34" t="s">
        <v>75</v>
      </c>
      <c r="AG377" s="31" t="s">
        <v>75</v>
      </c>
      <c r="AH377" s="32" t="s">
        <v>75</v>
      </c>
      <c r="AI377" s="8"/>
    </row>
    <row r="378" spans="1:35" ht="57" x14ac:dyDescent="0.25">
      <c r="A378" s="42" t="s">
        <v>793</v>
      </c>
      <c r="B378" s="43" t="s">
        <v>73</v>
      </c>
      <c r="C378" s="44" t="s">
        <v>794</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793</v>
      </c>
      <c r="S378" s="43" t="s">
        <v>73</v>
      </c>
      <c r="T378" s="44" t="s">
        <v>794</v>
      </c>
      <c r="U378" s="31">
        <v>183.85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v>183.85</v>
      </c>
      <c r="AI378" s="8"/>
    </row>
    <row r="379" spans="1:35" ht="57" x14ac:dyDescent="0.25">
      <c r="A379" s="42" t="s">
        <v>795</v>
      </c>
      <c r="B379" s="43" t="s">
        <v>73</v>
      </c>
      <c r="C379" s="44" t="s">
        <v>796</v>
      </c>
      <c r="D379" s="31">
        <v>74543.199999999997</v>
      </c>
      <c r="E379" s="31" t="s">
        <v>75</v>
      </c>
      <c r="F379" s="31">
        <v>74543.199999999997</v>
      </c>
      <c r="G379" s="31" t="s">
        <v>75</v>
      </c>
      <c r="H379" s="31" t="s">
        <v>75</v>
      </c>
      <c r="I379" s="31" t="s">
        <v>75</v>
      </c>
      <c r="J379" s="31" t="s">
        <v>75</v>
      </c>
      <c r="K379" s="31" t="s">
        <v>75</v>
      </c>
      <c r="L379" s="31" t="s">
        <v>75</v>
      </c>
      <c r="M379" s="31" t="s">
        <v>75</v>
      </c>
      <c r="N379" s="31" t="s">
        <v>75</v>
      </c>
      <c r="O379" s="31" t="s">
        <v>75</v>
      </c>
      <c r="P379" s="31">
        <v>74543.199999999997</v>
      </c>
      <c r="Q379" s="32" t="s">
        <v>75</v>
      </c>
      <c r="R379" s="45" t="s">
        <v>795</v>
      </c>
      <c r="S379" s="43" t="s">
        <v>73</v>
      </c>
      <c r="T379" s="44" t="s">
        <v>796</v>
      </c>
      <c r="U379" s="31">
        <v>19987</v>
      </c>
      <c r="V379" s="31" t="s">
        <v>75</v>
      </c>
      <c r="W379" s="31">
        <v>19987</v>
      </c>
      <c r="X379" s="31" t="s">
        <v>75</v>
      </c>
      <c r="Y379" s="31" t="s">
        <v>75</v>
      </c>
      <c r="Z379" s="31" t="s">
        <v>75</v>
      </c>
      <c r="AA379" s="31" t="s">
        <v>75</v>
      </c>
      <c r="AB379" s="31" t="s">
        <v>75</v>
      </c>
      <c r="AC379" s="31" t="s">
        <v>75</v>
      </c>
      <c r="AD379" s="31" t="s">
        <v>75</v>
      </c>
      <c r="AE379" s="31" t="s">
        <v>75</v>
      </c>
      <c r="AF379" s="34" t="s">
        <v>75</v>
      </c>
      <c r="AG379" s="31">
        <v>19987</v>
      </c>
      <c r="AH379" s="32" t="s">
        <v>75</v>
      </c>
      <c r="AI379" s="8"/>
    </row>
    <row r="380" spans="1:35" ht="57" x14ac:dyDescent="0.25">
      <c r="A380" s="42" t="s">
        <v>797</v>
      </c>
      <c r="B380" s="43" t="s">
        <v>73</v>
      </c>
      <c r="C380" s="44" t="s">
        <v>798</v>
      </c>
      <c r="D380" s="31">
        <v>43294</v>
      </c>
      <c r="E380" s="31" t="s">
        <v>75</v>
      </c>
      <c r="F380" s="31">
        <v>43294</v>
      </c>
      <c r="G380" s="31" t="s">
        <v>75</v>
      </c>
      <c r="H380" s="31" t="s">
        <v>75</v>
      </c>
      <c r="I380" s="31" t="s">
        <v>75</v>
      </c>
      <c r="J380" s="31" t="s">
        <v>75</v>
      </c>
      <c r="K380" s="31" t="s">
        <v>75</v>
      </c>
      <c r="L380" s="31" t="s">
        <v>75</v>
      </c>
      <c r="M380" s="31" t="s">
        <v>75</v>
      </c>
      <c r="N380" s="31" t="s">
        <v>75</v>
      </c>
      <c r="O380" s="31">
        <v>43294</v>
      </c>
      <c r="P380" s="31" t="s">
        <v>75</v>
      </c>
      <c r="Q380" s="32" t="s">
        <v>75</v>
      </c>
      <c r="R380" s="45" t="s">
        <v>797</v>
      </c>
      <c r="S380" s="43" t="s">
        <v>73</v>
      </c>
      <c r="T380" s="44" t="s">
        <v>798</v>
      </c>
      <c r="U380" s="31">
        <v>7991776.3499999996</v>
      </c>
      <c r="V380" s="31" t="s">
        <v>75</v>
      </c>
      <c r="W380" s="31">
        <v>7991776.3499999996</v>
      </c>
      <c r="X380" s="31" t="s">
        <v>75</v>
      </c>
      <c r="Y380" s="31" t="s">
        <v>75</v>
      </c>
      <c r="Z380" s="31" t="s">
        <v>75</v>
      </c>
      <c r="AA380" s="31" t="s">
        <v>75</v>
      </c>
      <c r="AB380" s="31" t="s">
        <v>75</v>
      </c>
      <c r="AC380" s="31" t="s">
        <v>75</v>
      </c>
      <c r="AD380" s="31" t="s">
        <v>75</v>
      </c>
      <c r="AE380" s="31" t="s">
        <v>75</v>
      </c>
      <c r="AF380" s="34">
        <v>7991776.3499999996</v>
      </c>
      <c r="AG380" s="31" t="s">
        <v>75</v>
      </c>
      <c r="AH380" s="32" t="s">
        <v>75</v>
      </c>
      <c r="AI380" s="8"/>
    </row>
    <row r="381" spans="1:35" ht="68.25" x14ac:dyDescent="0.25">
      <c r="A381" s="42" t="s">
        <v>799</v>
      </c>
      <c r="B381" s="43" t="s">
        <v>73</v>
      </c>
      <c r="C381" s="44" t="s">
        <v>800</v>
      </c>
      <c r="D381" s="31">
        <v>60000</v>
      </c>
      <c r="E381" s="31" t="s">
        <v>75</v>
      </c>
      <c r="F381" s="31">
        <v>60000</v>
      </c>
      <c r="G381" s="31" t="s">
        <v>75</v>
      </c>
      <c r="H381" s="31">
        <v>60000</v>
      </c>
      <c r="I381" s="31" t="s">
        <v>75</v>
      </c>
      <c r="J381" s="31" t="s">
        <v>75</v>
      </c>
      <c r="K381" s="31" t="s">
        <v>75</v>
      </c>
      <c r="L381" s="31" t="s">
        <v>75</v>
      </c>
      <c r="M381" s="31" t="s">
        <v>75</v>
      </c>
      <c r="N381" s="31" t="s">
        <v>75</v>
      </c>
      <c r="O381" s="31" t="s">
        <v>75</v>
      </c>
      <c r="P381" s="31" t="s">
        <v>75</v>
      </c>
      <c r="Q381" s="32" t="s">
        <v>75</v>
      </c>
      <c r="R381" s="45" t="s">
        <v>799</v>
      </c>
      <c r="S381" s="43" t="s">
        <v>73</v>
      </c>
      <c r="T381" s="44" t="s">
        <v>800</v>
      </c>
      <c r="U381" s="31">
        <v>55721.22</v>
      </c>
      <c r="V381" s="31" t="s">
        <v>75</v>
      </c>
      <c r="W381" s="31">
        <v>55721.22</v>
      </c>
      <c r="X381" s="31" t="s">
        <v>75</v>
      </c>
      <c r="Y381" s="31">
        <v>55721.22</v>
      </c>
      <c r="Z381" s="31" t="s">
        <v>75</v>
      </c>
      <c r="AA381" s="31" t="s">
        <v>75</v>
      </c>
      <c r="AB381" s="31" t="s">
        <v>75</v>
      </c>
      <c r="AC381" s="31" t="s">
        <v>75</v>
      </c>
      <c r="AD381" s="31" t="s">
        <v>75</v>
      </c>
      <c r="AE381" s="31" t="s">
        <v>75</v>
      </c>
      <c r="AF381" s="34" t="s">
        <v>75</v>
      </c>
      <c r="AG381" s="31" t="s">
        <v>75</v>
      </c>
      <c r="AH381" s="32" t="s">
        <v>75</v>
      </c>
      <c r="AI381" s="8"/>
    </row>
    <row r="382" spans="1:35" ht="68.25" x14ac:dyDescent="0.25">
      <c r="A382" s="42" t="s">
        <v>801</v>
      </c>
      <c r="B382" s="43" t="s">
        <v>73</v>
      </c>
      <c r="C382" s="44" t="s">
        <v>802</v>
      </c>
      <c r="D382" s="31">
        <v>60000</v>
      </c>
      <c r="E382" s="31" t="s">
        <v>75</v>
      </c>
      <c r="F382" s="31">
        <v>60000</v>
      </c>
      <c r="G382" s="31" t="s">
        <v>75</v>
      </c>
      <c r="H382" s="31">
        <v>60000</v>
      </c>
      <c r="I382" s="31" t="s">
        <v>75</v>
      </c>
      <c r="J382" s="31" t="s">
        <v>75</v>
      </c>
      <c r="K382" s="31" t="s">
        <v>75</v>
      </c>
      <c r="L382" s="31" t="s">
        <v>75</v>
      </c>
      <c r="M382" s="31" t="s">
        <v>75</v>
      </c>
      <c r="N382" s="31" t="s">
        <v>75</v>
      </c>
      <c r="O382" s="31" t="s">
        <v>75</v>
      </c>
      <c r="P382" s="31" t="s">
        <v>75</v>
      </c>
      <c r="Q382" s="32" t="s">
        <v>75</v>
      </c>
      <c r="R382" s="45" t="s">
        <v>801</v>
      </c>
      <c r="S382" s="43" t="s">
        <v>73</v>
      </c>
      <c r="T382" s="44" t="s">
        <v>802</v>
      </c>
      <c r="U382" s="31">
        <v>55721.22</v>
      </c>
      <c r="V382" s="31" t="s">
        <v>75</v>
      </c>
      <c r="W382" s="31">
        <v>55721.22</v>
      </c>
      <c r="X382" s="31" t="s">
        <v>75</v>
      </c>
      <c r="Y382" s="31">
        <v>55721.22</v>
      </c>
      <c r="Z382" s="31" t="s">
        <v>75</v>
      </c>
      <c r="AA382" s="31" t="s">
        <v>75</v>
      </c>
      <c r="AB382" s="31" t="s">
        <v>75</v>
      </c>
      <c r="AC382" s="31" t="s">
        <v>75</v>
      </c>
      <c r="AD382" s="31" t="s">
        <v>75</v>
      </c>
      <c r="AE382" s="31" t="s">
        <v>75</v>
      </c>
      <c r="AF382" s="34" t="s">
        <v>75</v>
      </c>
      <c r="AG382" s="31" t="s">
        <v>75</v>
      </c>
      <c r="AH382" s="32" t="s">
        <v>75</v>
      </c>
      <c r="AI382" s="8"/>
    </row>
    <row r="383" spans="1:35" ht="57" x14ac:dyDescent="0.25">
      <c r="A383" s="42" t="s">
        <v>803</v>
      </c>
      <c r="B383" s="43" t="s">
        <v>73</v>
      </c>
      <c r="C383" s="44" t="s">
        <v>804</v>
      </c>
      <c r="D383" s="31">
        <v>2200</v>
      </c>
      <c r="E383" s="31" t="s">
        <v>75</v>
      </c>
      <c r="F383" s="31">
        <v>2200</v>
      </c>
      <c r="G383" s="31" t="s">
        <v>75</v>
      </c>
      <c r="H383" s="31">
        <v>2200</v>
      </c>
      <c r="I383" s="31" t="s">
        <v>75</v>
      </c>
      <c r="J383" s="31" t="s">
        <v>75</v>
      </c>
      <c r="K383" s="31" t="s">
        <v>75</v>
      </c>
      <c r="L383" s="31" t="s">
        <v>75</v>
      </c>
      <c r="M383" s="31" t="s">
        <v>75</v>
      </c>
      <c r="N383" s="31" t="s">
        <v>75</v>
      </c>
      <c r="O383" s="31" t="s">
        <v>75</v>
      </c>
      <c r="P383" s="31" t="s">
        <v>75</v>
      </c>
      <c r="Q383" s="32" t="s">
        <v>75</v>
      </c>
      <c r="R383" s="45" t="s">
        <v>803</v>
      </c>
      <c r="S383" s="43" t="s">
        <v>73</v>
      </c>
      <c r="T383" s="44" t="s">
        <v>804</v>
      </c>
      <c r="U383" s="31">
        <v>334.91</v>
      </c>
      <c r="V383" s="31" t="s">
        <v>75</v>
      </c>
      <c r="W383" s="31">
        <v>334.91</v>
      </c>
      <c r="X383" s="31" t="s">
        <v>75</v>
      </c>
      <c r="Y383" s="31">
        <v>334.91</v>
      </c>
      <c r="Z383" s="31" t="s">
        <v>75</v>
      </c>
      <c r="AA383" s="31" t="s">
        <v>75</v>
      </c>
      <c r="AB383" s="31" t="s">
        <v>75</v>
      </c>
      <c r="AC383" s="31" t="s">
        <v>75</v>
      </c>
      <c r="AD383" s="31" t="s">
        <v>75</v>
      </c>
      <c r="AE383" s="31" t="s">
        <v>75</v>
      </c>
      <c r="AF383" s="34" t="s">
        <v>75</v>
      </c>
      <c r="AG383" s="31" t="s">
        <v>75</v>
      </c>
      <c r="AH383" s="32" t="s">
        <v>75</v>
      </c>
      <c r="AI383" s="8"/>
    </row>
    <row r="384" spans="1:35" ht="57" x14ac:dyDescent="0.25">
      <c r="A384" s="42" t="s">
        <v>805</v>
      </c>
      <c r="B384" s="43" t="s">
        <v>73</v>
      </c>
      <c r="C384" s="44" t="s">
        <v>806</v>
      </c>
      <c r="D384" s="31">
        <v>2200</v>
      </c>
      <c r="E384" s="31" t="s">
        <v>75</v>
      </c>
      <c r="F384" s="31">
        <v>2200</v>
      </c>
      <c r="G384" s="31" t="s">
        <v>75</v>
      </c>
      <c r="H384" s="31">
        <v>2200</v>
      </c>
      <c r="I384" s="31" t="s">
        <v>75</v>
      </c>
      <c r="J384" s="31" t="s">
        <v>75</v>
      </c>
      <c r="K384" s="31" t="s">
        <v>75</v>
      </c>
      <c r="L384" s="31" t="s">
        <v>75</v>
      </c>
      <c r="M384" s="31" t="s">
        <v>75</v>
      </c>
      <c r="N384" s="31" t="s">
        <v>75</v>
      </c>
      <c r="O384" s="31" t="s">
        <v>75</v>
      </c>
      <c r="P384" s="31" t="s">
        <v>75</v>
      </c>
      <c r="Q384" s="32" t="s">
        <v>75</v>
      </c>
      <c r="R384" s="45" t="s">
        <v>805</v>
      </c>
      <c r="S384" s="43" t="s">
        <v>73</v>
      </c>
      <c r="T384" s="44" t="s">
        <v>806</v>
      </c>
      <c r="U384" s="31">
        <v>334.91</v>
      </c>
      <c r="V384" s="31" t="s">
        <v>75</v>
      </c>
      <c r="W384" s="31">
        <v>334.91</v>
      </c>
      <c r="X384" s="31" t="s">
        <v>75</v>
      </c>
      <c r="Y384" s="31">
        <v>334.91</v>
      </c>
      <c r="Z384" s="31" t="s">
        <v>75</v>
      </c>
      <c r="AA384" s="31" t="s">
        <v>75</v>
      </c>
      <c r="AB384" s="31" t="s">
        <v>75</v>
      </c>
      <c r="AC384" s="31" t="s">
        <v>75</v>
      </c>
      <c r="AD384" s="31" t="s">
        <v>75</v>
      </c>
      <c r="AE384" s="31" t="s">
        <v>75</v>
      </c>
      <c r="AF384" s="34" t="s">
        <v>75</v>
      </c>
      <c r="AG384" s="31" t="s">
        <v>75</v>
      </c>
      <c r="AH384" s="32" t="s">
        <v>75</v>
      </c>
      <c r="AI384" s="8"/>
    </row>
    <row r="385" spans="1:35" ht="68.25" x14ac:dyDescent="0.25">
      <c r="A385" s="42" t="s">
        <v>807</v>
      </c>
      <c r="B385" s="43" t="s">
        <v>73</v>
      </c>
      <c r="C385" s="44" t="s">
        <v>808</v>
      </c>
      <c r="D385" s="31">
        <v>11331034.119999999</v>
      </c>
      <c r="E385" s="31" t="s">
        <v>75</v>
      </c>
      <c r="F385" s="31">
        <v>9892334.1199999992</v>
      </c>
      <c r="G385" s="31" t="s">
        <v>75</v>
      </c>
      <c r="H385" s="31">
        <v>1452500</v>
      </c>
      <c r="I385" s="31" t="s">
        <v>75</v>
      </c>
      <c r="J385" s="31" t="s">
        <v>75</v>
      </c>
      <c r="K385" s="31">
        <v>4112800</v>
      </c>
      <c r="L385" s="31" t="s">
        <v>75</v>
      </c>
      <c r="M385" s="31" t="s">
        <v>75</v>
      </c>
      <c r="N385" s="31">
        <v>3424443.63</v>
      </c>
      <c r="O385" s="31">
        <v>849265.49</v>
      </c>
      <c r="P385" s="31">
        <v>53325</v>
      </c>
      <c r="Q385" s="32">
        <v>1438700</v>
      </c>
      <c r="R385" s="45" t="s">
        <v>807</v>
      </c>
      <c r="S385" s="43" t="s">
        <v>73</v>
      </c>
      <c r="T385" s="44" t="s">
        <v>808</v>
      </c>
      <c r="U385" s="31">
        <v>11053401.59</v>
      </c>
      <c r="V385" s="31" t="s">
        <v>75</v>
      </c>
      <c r="W385" s="31">
        <v>9857803.2300000004</v>
      </c>
      <c r="X385" s="31">
        <v>37340.49</v>
      </c>
      <c r="Y385" s="31">
        <v>4724502.7300000004</v>
      </c>
      <c r="Z385" s="31" t="s">
        <v>75</v>
      </c>
      <c r="AA385" s="31" t="s">
        <v>75</v>
      </c>
      <c r="AB385" s="31">
        <v>4213000.72</v>
      </c>
      <c r="AC385" s="31" t="s">
        <v>75</v>
      </c>
      <c r="AD385" s="31" t="s">
        <v>75</v>
      </c>
      <c r="AE385" s="31">
        <v>730283.33</v>
      </c>
      <c r="AF385" s="34">
        <v>185165.32</v>
      </c>
      <c r="AG385" s="31">
        <v>42191.62</v>
      </c>
      <c r="AH385" s="32">
        <v>1195598.3600000001</v>
      </c>
      <c r="AI385" s="8"/>
    </row>
    <row r="386" spans="1:35" ht="57" x14ac:dyDescent="0.25">
      <c r="A386" s="42" t="s">
        <v>809</v>
      </c>
      <c r="B386" s="43" t="s">
        <v>73</v>
      </c>
      <c r="C386" s="44" t="s">
        <v>810</v>
      </c>
      <c r="D386" s="31">
        <v>1452500</v>
      </c>
      <c r="E386" s="31" t="s">
        <v>75</v>
      </c>
      <c r="F386" s="31">
        <v>1452500</v>
      </c>
      <c r="G386" s="31" t="s">
        <v>75</v>
      </c>
      <c r="H386" s="31">
        <v>1452500</v>
      </c>
      <c r="I386" s="31" t="s">
        <v>75</v>
      </c>
      <c r="J386" s="31" t="s">
        <v>75</v>
      </c>
      <c r="K386" s="31" t="s">
        <v>75</v>
      </c>
      <c r="L386" s="31" t="s">
        <v>75</v>
      </c>
      <c r="M386" s="31" t="s">
        <v>75</v>
      </c>
      <c r="N386" s="31" t="s">
        <v>75</v>
      </c>
      <c r="O386" s="31" t="s">
        <v>75</v>
      </c>
      <c r="P386" s="31" t="s">
        <v>75</v>
      </c>
      <c r="Q386" s="32" t="s">
        <v>75</v>
      </c>
      <c r="R386" s="45" t="s">
        <v>809</v>
      </c>
      <c r="S386" s="43" t="s">
        <v>73</v>
      </c>
      <c r="T386" s="44" t="s">
        <v>810</v>
      </c>
      <c r="U386" s="31">
        <v>4687162.24</v>
      </c>
      <c r="V386" s="31" t="s">
        <v>75</v>
      </c>
      <c r="W386" s="31">
        <v>4687162.24</v>
      </c>
      <c r="X386" s="31">
        <v>37340.49</v>
      </c>
      <c r="Y386" s="31">
        <v>4724502.7300000004</v>
      </c>
      <c r="Z386" s="31" t="s">
        <v>75</v>
      </c>
      <c r="AA386" s="31" t="s">
        <v>75</v>
      </c>
      <c r="AB386" s="31" t="s">
        <v>75</v>
      </c>
      <c r="AC386" s="31" t="s">
        <v>75</v>
      </c>
      <c r="AD386" s="31" t="s">
        <v>75</v>
      </c>
      <c r="AE386" s="31" t="s">
        <v>75</v>
      </c>
      <c r="AF386" s="34" t="s">
        <v>75</v>
      </c>
      <c r="AG386" s="31" t="s">
        <v>75</v>
      </c>
      <c r="AH386" s="32" t="s">
        <v>75</v>
      </c>
      <c r="AI386" s="8"/>
    </row>
    <row r="387" spans="1:35" ht="57" x14ac:dyDescent="0.25">
      <c r="A387" s="42" t="s">
        <v>811</v>
      </c>
      <c r="B387" s="43" t="s">
        <v>73</v>
      </c>
      <c r="C387" s="44" t="s">
        <v>812</v>
      </c>
      <c r="D387" s="31">
        <v>4112800</v>
      </c>
      <c r="E387" s="31" t="s">
        <v>75</v>
      </c>
      <c r="F387" s="31">
        <v>4112800</v>
      </c>
      <c r="G387" s="31" t="s">
        <v>75</v>
      </c>
      <c r="H387" s="31" t="s">
        <v>75</v>
      </c>
      <c r="I387" s="31" t="s">
        <v>75</v>
      </c>
      <c r="J387" s="31" t="s">
        <v>75</v>
      </c>
      <c r="K387" s="31">
        <v>4112800</v>
      </c>
      <c r="L387" s="31" t="s">
        <v>75</v>
      </c>
      <c r="M387" s="31" t="s">
        <v>75</v>
      </c>
      <c r="N387" s="31" t="s">
        <v>75</v>
      </c>
      <c r="O387" s="31" t="s">
        <v>75</v>
      </c>
      <c r="P387" s="31" t="s">
        <v>75</v>
      </c>
      <c r="Q387" s="32" t="s">
        <v>75</v>
      </c>
      <c r="R387" s="45" t="s">
        <v>811</v>
      </c>
      <c r="S387" s="43" t="s">
        <v>73</v>
      </c>
      <c r="T387" s="44" t="s">
        <v>812</v>
      </c>
      <c r="U387" s="31">
        <v>4213000.72</v>
      </c>
      <c r="V387" s="31" t="s">
        <v>75</v>
      </c>
      <c r="W387" s="31">
        <v>4213000.72</v>
      </c>
      <c r="X387" s="31" t="s">
        <v>75</v>
      </c>
      <c r="Y387" s="31" t="s">
        <v>75</v>
      </c>
      <c r="Z387" s="31" t="s">
        <v>75</v>
      </c>
      <c r="AA387" s="31" t="s">
        <v>75</v>
      </c>
      <c r="AB387" s="31">
        <v>4213000.72</v>
      </c>
      <c r="AC387" s="31" t="s">
        <v>75</v>
      </c>
      <c r="AD387" s="31" t="s">
        <v>75</v>
      </c>
      <c r="AE387" s="31" t="s">
        <v>75</v>
      </c>
      <c r="AF387" s="34" t="s">
        <v>75</v>
      </c>
      <c r="AG387" s="31" t="s">
        <v>75</v>
      </c>
      <c r="AH387" s="32" t="s">
        <v>75</v>
      </c>
      <c r="AI387" s="8"/>
    </row>
    <row r="388" spans="1:35" ht="57" x14ac:dyDescent="0.25">
      <c r="A388" s="42" t="s">
        <v>813</v>
      </c>
      <c r="B388" s="43" t="s">
        <v>73</v>
      </c>
      <c r="C388" s="44" t="s">
        <v>814</v>
      </c>
      <c r="D388" s="31">
        <v>3424443.63</v>
      </c>
      <c r="E388" s="31" t="s">
        <v>75</v>
      </c>
      <c r="F388" s="31">
        <v>3424443.63</v>
      </c>
      <c r="G388" s="31" t="s">
        <v>75</v>
      </c>
      <c r="H388" s="31" t="s">
        <v>75</v>
      </c>
      <c r="I388" s="31" t="s">
        <v>75</v>
      </c>
      <c r="J388" s="31" t="s">
        <v>75</v>
      </c>
      <c r="K388" s="31" t="s">
        <v>75</v>
      </c>
      <c r="L388" s="31" t="s">
        <v>75</v>
      </c>
      <c r="M388" s="31" t="s">
        <v>75</v>
      </c>
      <c r="N388" s="31">
        <v>3424443.63</v>
      </c>
      <c r="O388" s="31" t="s">
        <v>75</v>
      </c>
      <c r="P388" s="31" t="s">
        <v>75</v>
      </c>
      <c r="Q388" s="32" t="s">
        <v>75</v>
      </c>
      <c r="R388" s="45" t="s">
        <v>813</v>
      </c>
      <c r="S388" s="43" t="s">
        <v>73</v>
      </c>
      <c r="T388" s="44" t="s">
        <v>814</v>
      </c>
      <c r="U388" s="31">
        <v>730283.33</v>
      </c>
      <c r="V388" s="31" t="s">
        <v>75</v>
      </c>
      <c r="W388" s="31">
        <v>730283.33</v>
      </c>
      <c r="X388" s="31" t="s">
        <v>75</v>
      </c>
      <c r="Y388" s="31" t="s">
        <v>75</v>
      </c>
      <c r="Z388" s="31" t="s">
        <v>75</v>
      </c>
      <c r="AA388" s="31" t="s">
        <v>75</v>
      </c>
      <c r="AB388" s="31" t="s">
        <v>75</v>
      </c>
      <c r="AC388" s="31" t="s">
        <v>75</v>
      </c>
      <c r="AD388" s="31" t="s">
        <v>75</v>
      </c>
      <c r="AE388" s="31">
        <v>730283.33</v>
      </c>
      <c r="AF388" s="34" t="s">
        <v>75</v>
      </c>
      <c r="AG388" s="31" t="s">
        <v>75</v>
      </c>
      <c r="AH388" s="32" t="s">
        <v>75</v>
      </c>
      <c r="AI388" s="8"/>
    </row>
    <row r="389" spans="1:35" ht="57" x14ac:dyDescent="0.25">
      <c r="A389" s="42" t="s">
        <v>815</v>
      </c>
      <c r="B389" s="43" t="s">
        <v>73</v>
      </c>
      <c r="C389" s="44" t="s">
        <v>816</v>
      </c>
      <c r="D389" s="31">
        <v>1438700</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v>1438700</v>
      </c>
      <c r="R389" s="45" t="s">
        <v>815</v>
      </c>
      <c r="S389" s="43" t="s">
        <v>73</v>
      </c>
      <c r="T389" s="44" t="s">
        <v>816</v>
      </c>
      <c r="U389" s="31">
        <v>1195598.3600000001</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v>1195598.3600000001</v>
      </c>
      <c r="AI389" s="8"/>
    </row>
    <row r="390" spans="1:35" ht="57" x14ac:dyDescent="0.25">
      <c r="A390" s="42" t="s">
        <v>817</v>
      </c>
      <c r="B390" s="43" t="s">
        <v>73</v>
      </c>
      <c r="C390" s="44" t="s">
        <v>818</v>
      </c>
      <c r="D390" s="31">
        <v>53325</v>
      </c>
      <c r="E390" s="31" t="s">
        <v>75</v>
      </c>
      <c r="F390" s="31">
        <v>53325</v>
      </c>
      <c r="G390" s="31" t="s">
        <v>75</v>
      </c>
      <c r="H390" s="31" t="s">
        <v>75</v>
      </c>
      <c r="I390" s="31" t="s">
        <v>75</v>
      </c>
      <c r="J390" s="31" t="s">
        <v>75</v>
      </c>
      <c r="K390" s="31" t="s">
        <v>75</v>
      </c>
      <c r="L390" s="31" t="s">
        <v>75</v>
      </c>
      <c r="M390" s="31" t="s">
        <v>75</v>
      </c>
      <c r="N390" s="31" t="s">
        <v>75</v>
      </c>
      <c r="O390" s="31" t="s">
        <v>75</v>
      </c>
      <c r="P390" s="31">
        <v>53325</v>
      </c>
      <c r="Q390" s="32" t="s">
        <v>75</v>
      </c>
      <c r="R390" s="45" t="s">
        <v>817</v>
      </c>
      <c r="S390" s="43" t="s">
        <v>73</v>
      </c>
      <c r="T390" s="44" t="s">
        <v>818</v>
      </c>
      <c r="U390" s="31">
        <v>42191.62</v>
      </c>
      <c r="V390" s="31" t="s">
        <v>75</v>
      </c>
      <c r="W390" s="31">
        <v>42191.62</v>
      </c>
      <c r="X390" s="31" t="s">
        <v>75</v>
      </c>
      <c r="Y390" s="31" t="s">
        <v>75</v>
      </c>
      <c r="Z390" s="31" t="s">
        <v>75</v>
      </c>
      <c r="AA390" s="31" t="s">
        <v>75</v>
      </c>
      <c r="AB390" s="31" t="s">
        <v>75</v>
      </c>
      <c r="AC390" s="31" t="s">
        <v>75</v>
      </c>
      <c r="AD390" s="31" t="s">
        <v>75</v>
      </c>
      <c r="AE390" s="31" t="s">
        <v>75</v>
      </c>
      <c r="AF390" s="34" t="s">
        <v>75</v>
      </c>
      <c r="AG390" s="31">
        <v>42191.62</v>
      </c>
      <c r="AH390" s="32" t="s">
        <v>75</v>
      </c>
      <c r="AI390" s="8"/>
    </row>
    <row r="391" spans="1:35" ht="57" x14ac:dyDescent="0.25">
      <c r="A391" s="42" t="s">
        <v>819</v>
      </c>
      <c r="B391" s="43" t="s">
        <v>73</v>
      </c>
      <c r="C391" s="44" t="s">
        <v>820</v>
      </c>
      <c r="D391" s="31">
        <v>849265.49</v>
      </c>
      <c r="E391" s="31" t="s">
        <v>75</v>
      </c>
      <c r="F391" s="31">
        <v>849265.49</v>
      </c>
      <c r="G391" s="31" t="s">
        <v>75</v>
      </c>
      <c r="H391" s="31" t="s">
        <v>75</v>
      </c>
      <c r="I391" s="31" t="s">
        <v>75</v>
      </c>
      <c r="J391" s="31" t="s">
        <v>75</v>
      </c>
      <c r="K391" s="31" t="s">
        <v>75</v>
      </c>
      <c r="L391" s="31" t="s">
        <v>75</v>
      </c>
      <c r="M391" s="31" t="s">
        <v>75</v>
      </c>
      <c r="N391" s="31" t="s">
        <v>75</v>
      </c>
      <c r="O391" s="31">
        <v>849265.49</v>
      </c>
      <c r="P391" s="31" t="s">
        <v>75</v>
      </c>
      <c r="Q391" s="32" t="s">
        <v>75</v>
      </c>
      <c r="R391" s="45" t="s">
        <v>819</v>
      </c>
      <c r="S391" s="43" t="s">
        <v>73</v>
      </c>
      <c r="T391" s="44" t="s">
        <v>820</v>
      </c>
      <c r="U391" s="31">
        <v>185165.32</v>
      </c>
      <c r="V391" s="31" t="s">
        <v>75</v>
      </c>
      <c r="W391" s="31">
        <v>185165.32</v>
      </c>
      <c r="X391" s="31" t="s">
        <v>75</v>
      </c>
      <c r="Y391" s="31" t="s">
        <v>75</v>
      </c>
      <c r="Z391" s="31" t="s">
        <v>75</v>
      </c>
      <c r="AA391" s="31" t="s">
        <v>75</v>
      </c>
      <c r="AB391" s="31" t="s">
        <v>75</v>
      </c>
      <c r="AC391" s="31" t="s">
        <v>75</v>
      </c>
      <c r="AD391" s="31" t="s">
        <v>75</v>
      </c>
      <c r="AE391" s="31" t="s">
        <v>75</v>
      </c>
      <c r="AF391" s="34">
        <v>185165.32</v>
      </c>
      <c r="AG391" s="31" t="s">
        <v>75</v>
      </c>
      <c r="AH391" s="32" t="s">
        <v>75</v>
      </c>
      <c r="AI391" s="8"/>
    </row>
    <row r="392" spans="1:35" ht="45.75" x14ac:dyDescent="0.25">
      <c r="A392" s="42" t="s">
        <v>821</v>
      </c>
      <c r="B392" s="43" t="s">
        <v>73</v>
      </c>
      <c r="C392" s="44" t="s">
        <v>822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821</v>
      </c>
      <c r="S392" s="43" t="s">
        <v>73</v>
      </c>
      <c r="T392" s="44" t="s">
        <v>822</v>
      </c>
      <c r="U392" s="31">
        <v>48348.14</v>
      </c>
      <c r="V392" s="31" t="s">
        <v>75</v>
      </c>
      <c r="W392" s="31">
        <v>48348.14</v>
      </c>
      <c r="X392" s="31" t="s">
        <v>75</v>
      </c>
      <c r="Y392" s="31">
        <v>44598.14</v>
      </c>
      <c r="Z392" s="31" t="s">
        <v>75</v>
      </c>
      <c r="AA392" s="31" t="s">
        <v>75</v>
      </c>
      <c r="AB392" s="31" t="s">
        <v>75</v>
      </c>
      <c r="AC392" s="31" t="s">
        <v>75</v>
      </c>
      <c r="AD392" s="31" t="s">
        <v>75</v>
      </c>
      <c r="AE392" s="31">
        <v>3750</v>
      </c>
      <c r="AF392" s="34" t="s">
        <v>75</v>
      </c>
      <c r="AG392" s="31" t="s">
        <v>75</v>
      </c>
      <c r="AH392" s="32" t="s">
        <v>75</v>
      </c>
      <c r="AI392" s="8"/>
    </row>
    <row r="393" spans="1:35" ht="34.5" x14ac:dyDescent="0.25">
      <c r="A393" s="42" t="s">
        <v>823</v>
      </c>
      <c r="B393" s="43" t="s">
        <v>73</v>
      </c>
      <c r="C393" s="44" t="s">
        <v>824</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823</v>
      </c>
      <c r="S393" s="43" t="s">
        <v>73</v>
      </c>
      <c r="T393" s="44" t="s">
        <v>824</v>
      </c>
      <c r="U393" s="31">
        <v>44598.14</v>
      </c>
      <c r="V393" s="31" t="s">
        <v>75</v>
      </c>
      <c r="W393" s="31">
        <v>44598.14</v>
      </c>
      <c r="X393" s="31" t="s">
        <v>75</v>
      </c>
      <c r="Y393" s="31">
        <v>44598.14</v>
      </c>
      <c r="Z393" s="31" t="s">
        <v>75</v>
      </c>
      <c r="AA393" s="31" t="s">
        <v>75</v>
      </c>
      <c r="AB393" s="31" t="s">
        <v>75</v>
      </c>
      <c r="AC393" s="31" t="s">
        <v>75</v>
      </c>
      <c r="AD393" s="31" t="s">
        <v>75</v>
      </c>
      <c r="AE393" s="31" t="s">
        <v>75</v>
      </c>
      <c r="AF393" s="34" t="s">
        <v>75</v>
      </c>
      <c r="AG393" s="31" t="s">
        <v>75</v>
      </c>
      <c r="AH393" s="32" t="s">
        <v>75</v>
      </c>
      <c r="AI393" s="8"/>
    </row>
    <row r="394" spans="1:35" ht="34.5" x14ac:dyDescent="0.25">
      <c r="A394" s="42" t="s">
        <v>825</v>
      </c>
      <c r="B394" s="43" t="s">
        <v>73</v>
      </c>
      <c r="C394" s="44" t="s">
        <v>826</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825</v>
      </c>
      <c r="S394" s="43" t="s">
        <v>73</v>
      </c>
      <c r="T394" s="44" t="s">
        <v>826</v>
      </c>
      <c r="U394" s="31">
        <v>3750</v>
      </c>
      <c r="V394" s="31" t="s">
        <v>75</v>
      </c>
      <c r="W394" s="31">
        <v>3750</v>
      </c>
      <c r="X394" s="31" t="s">
        <v>75</v>
      </c>
      <c r="Y394" s="31" t="s">
        <v>75</v>
      </c>
      <c r="Z394" s="31" t="s">
        <v>75</v>
      </c>
      <c r="AA394" s="31" t="s">
        <v>75</v>
      </c>
      <c r="AB394" s="31" t="s">
        <v>75</v>
      </c>
      <c r="AC394" s="31" t="s">
        <v>75</v>
      </c>
      <c r="AD394" s="31" t="s">
        <v>75</v>
      </c>
      <c r="AE394" s="31">
        <v>3750</v>
      </c>
      <c r="AF394" s="34" t="s">
        <v>75</v>
      </c>
      <c r="AG394" s="31" t="s">
        <v>75</v>
      </c>
      <c r="AH394" s="32" t="s">
        <v>75</v>
      </c>
      <c r="AI394" s="8"/>
    </row>
    <row r="395" spans="1:35" ht="23.25" x14ac:dyDescent="0.25">
      <c r="A395" s="42" t="s">
        <v>827</v>
      </c>
      <c r="B395" s="43" t="s">
        <v>73</v>
      </c>
      <c r="C395" s="44" t="s">
        <v>828</v>
      </c>
      <c r="D395" s="31">
        <v>27654622.609999999</v>
      </c>
      <c r="E395" s="31" t="s">
        <v>75</v>
      </c>
      <c r="F395" s="31">
        <v>21024122.609999999</v>
      </c>
      <c r="G395" s="31" t="s">
        <v>75</v>
      </c>
      <c r="H395" s="31">
        <v>16631590</v>
      </c>
      <c r="I395" s="31" t="s">
        <v>75</v>
      </c>
      <c r="J395" s="31" t="s">
        <v>75</v>
      </c>
      <c r="K395" s="31">
        <v>86436.26</v>
      </c>
      <c r="L395" s="31" t="s">
        <v>75</v>
      </c>
      <c r="M395" s="31" t="s">
        <v>75</v>
      </c>
      <c r="N395" s="31">
        <v>4143804.17</v>
      </c>
      <c r="O395" s="31">
        <v>73945.08</v>
      </c>
      <c r="P395" s="31">
        <v>88347.1</v>
      </c>
      <c r="Q395" s="32">
        <v>6630500</v>
      </c>
      <c r="R395" s="45" t="s">
        <v>827</v>
      </c>
      <c r="S395" s="43" t="s">
        <v>73</v>
      </c>
      <c r="T395" s="44" t="s">
        <v>828</v>
      </c>
      <c r="U395" s="31">
        <v>17771089.550000001</v>
      </c>
      <c r="V395" s="31" t="s">
        <v>75</v>
      </c>
      <c r="W395" s="31">
        <v>9076363.1199999992</v>
      </c>
      <c r="X395" s="31" t="s">
        <v>75</v>
      </c>
      <c r="Y395" s="31">
        <v>4447594.84</v>
      </c>
      <c r="Z395" s="31" t="s">
        <v>75</v>
      </c>
      <c r="AA395" s="31" t="s">
        <v>75</v>
      </c>
      <c r="AB395" s="31">
        <v>1792946.14</v>
      </c>
      <c r="AC395" s="31" t="s">
        <v>75</v>
      </c>
      <c r="AD395" s="31" t="s">
        <v>75</v>
      </c>
      <c r="AE395" s="31">
        <v>2781351.21</v>
      </c>
      <c r="AF395" s="34">
        <v>48754.239999999998</v>
      </c>
      <c r="AG395" s="31">
        <v>5716.69</v>
      </c>
      <c r="AH395" s="32">
        <v>8694726.4299999997</v>
      </c>
      <c r="AI395" s="8"/>
    </row>
    <row r="396" spans="1:35" ht="79.5" x14ac:dyDescent="0.25">
      <c r="A396" s="42" t="s">
        <v>829</v>
      </c>
      <c r="B396" s="43" t="s">
        <v>73</v>
      </c>
      <c r="C396" s="44" t="s">
        <v>830</v>
      </c>
      <c r="D396" s="31">
        <v>15970</v>
      </c>
      <c r="E396" s="31" t="s">
        <v>75</v>
      </c>
      <c r="F396" s="31">
        <v>15970</v>
      </c>
      <c r="G396" s="31" t="s">
        <v>75</v>
      </c>
      <c r="H396" s="31">
        <v>15970</v>
      </c>
      <c r="I396" s="31" t="s">
        <v>75</v>
      </c>
      <c r="J396" s="31" t="s">
        <v>75</v>
      </c>
      <c r="K396" s="31" t="s">
        <v>75</v>
      </c>
      <c r="L396" s="31" t="s">
        <v>75</v>
      </c>
      <c r="M396" s="31" t="s">
        <v>75</v>
      </c>
      <c r="N396" s="31" t="s">
        <v>75</v>
      </c>
      <c r="O396" s="31" t="s">
        <v>75</v>
      </c>
      <c r="P396" s="31" t="s">
        <v>75</v>
      </c>
      <c r="Q396" s="32" t="s">
        <v>75</v>
      </c>
      <c r="R396" s="45" t="s">
        <v>829</v>
      </c>
      <c r="S396" s="43" t="s">
        <v>73</v>
      </c>
      <c r="T396" s="44" t="s">
        <v>830</v>
      </c>
      <c r="U396" s="31">
        <v>54034.31</v>
      </c>
      <c r="V396" s="31" t="s">
        <v>75</v>
      </c>
      <c r="W396" s="31">
        <v>54034.31</v>
      </c>
      <c r="X396" s="31" t="s">
        <v>75</v>
      </c>
      <c r="Y396" s="31">
        <v>54034.31</v>
      </c>
      <c r="Z396" s="31" t="s">
        <v>75</v>
      </c>
      <c r="AA396" s="31" t="s">
        <v>75</v>
      </c>
      <c r="AB396" s="31" t="s">
        <v>75</v>
      </c>
      <c r="AC396" s="31" t="s">
        <v>75</v>
      </c>
      <c r="AD396" s="31" t="s">
        <v>75</v>
      </c>
      <c r="AE396" s="31" t="s">
        <v>75</v>
      </c>
      <c r="AF396" s="34" t="s">
        <v>75</v>
      </c>
      <c r="AG396" s="31" t="s">
        <v>75</v>
      </c>
      <c r="AH396" s="32" t="s">
        <v>75</v>
      </c>
      <c r="AI396" s="8"/>
    </row>
    <row r="397" spans="1:35" ht="34.5" x14ac:dyDescent="0.25">
      <c r="A397" s="42" t="s">
        <v>831</v>
      </c>
      <c r="B397" s="43" t="s">
        <v>73</v>
      </c>
      <c r="C397" s="44" t="s">
        <v>832</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831</v>
      </c>
      <c r="S397" s="43" t="s">
        <v>73</v>
      </c>
      <c r="T397" s="44" t="s">
        <v>832</v>
      </c>
      <c r="U397" s="31">
        <v>38450</v>
      </c>
      <c r="V397" s="31" t="s">
        <v>75</v>
      </c>
      <c r="W397" s="31">
        <v>38450</v>
      </c>
      <c r="X397" s="31" t="s">
        <v>75</v>
      </c>
      <c r="Y397" s="31">
        <v>38450</v>
      </c>
      <c r="Z397" s="31" t="s">
        <v>75</v>
      </c>
      <c r="AA397" s="31" t="s">
        <v>75</v>
      </c>
      <c r="AB397" s="31" t="s">
        <v>75</v>
      </c>
      <c r="AC397" s="31" t="s">
        <v>75</v>
      </c>
      <c r="AD397" s="31" t="s">
        <v>75</v>
      </c>
      <c r="AE397" s="31" t="s">
        <v>75</v>
      </c>
      <c r="AF397" s="34" t="s">
        <v>75</v>
      </c>
      <c r="AG397" s="31" t="s">
        <v>75</v>
      </c>
      <c r="AH397" s="32" t="s">
        <v>75</v>
      </c>
      <c r="AI397" s="8"/>
    </row>
    <row r="398" spans="1:35" ht="57" x14ac:dyDescent="0.25">
      <c r="A398" s="42" t="s">
        <v>833</v>
      </c>
      <c r="B398" s="43" t="s">
        <v>73</v>
      </c>
      <c r="C398" s="44" t="s">
        <v>834</v>
      </c>
      <c r="D398" s="31">
        <v>15970</v>
      </c>
      <c r="E398" s="31" t="s">
        <v>75</v>
      </c>
      <c r="F398" s="31">
        <v>15970</v>
      </c>
      <c r="G398" s="31" t="s">
        <v>75</v>
      </c>
      <c r="H398" s="31">
        <v>15970</v>
      </c>
      <c r="I398" s="31" t="s">
        <v>75</v>
      </c>
      <c r="J398" s="31" t="s">
        <v>75</v>
      </c>
      <c r="K398" s="31" t="s">
        <v>75</v>
      </c>
      <c r="L398" s="31" t="s">
        <v>75</v>
      </c>
      <c r="M398" s="31" t="s">
        <v>75</v>
      </c>
      <c r="N398" s="31" t="s">
        <v>75</v>
      </c>
      <c r="O398" s="31" t="s">
        <v>75</v>
      </c>
      <c r="P398" s="31" t="s">
        <v>75</v>
      </c>
      <c r="Q398" s="32" t="s">
        <v>75</v>
      </c>
      <c r="R398" s="45" t="s">
        <v>833</v>
      </c>
      <c r="S398" s="43" t="s">
        <v>73</v>
      </c>
      <c r="T398" s="44" t="s">
        <v>834</v>
      </c>
      <c r="U398" s="31">
        <v>15584.31</v>
      </c>
      <c r="V398" s="31" t="s">
        <v>75</v>
      </c>
      <c r="W398" s="31">
        <v>15584.31</v>
      </c>
      <c r="X398" s="31" t="s">
        <v>75</v>
      </c>
      <c r="Y398" s="31">
        <v>15584.31</v>
      </c>
      <c r="Z398" s="31" t="s">
        <v>75</v>
      </c>
      <c r="AA398" s="31" t="s">
        <v>75</v>
      </c>
      <c r="AB398" s="31" t="s">
        <v>75</v>
      </c>
      <c r="AC398" s="31" t="s">
        <v>75</v>
      </c>
      <c r="AD398" s="31" t="s">
        <v>75</v>
      </c>
      <c r="AE398" s="31" t="s">
        <v>75</v>
      </c>
      <c r="AF398" s="34" t="s">
        <v>75</v>
      </c>
      <c r="AG398" s="31" t="s">
        <v>75</v>
      </c>
      <c r="AH398" s="32" t="s">
        <v>75</v>
      </c>
      <c r="AI398" s="8"/>
    </row>
    <row r="399" spans="1:35" ht="68.25" x14ac:dyDescent="0.25">
      <c r="A399" s="42" t="s">
        <v>835</v>
      </c>
      <c r="B399" s="43" t="s">
        <v>73</v>
      </c>
      <c r="C399" s="44" t="s">
        <v>836</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835</v>
      </c>
      <c r="S399" s="43" t="s">
        <v>73</v>
      </c>
      <c r="T399" s="44" t="s">
        <v>836</v>
      </c>
      <c r="U399" s="31">
        <v>150888.94</v>
      </c>
      <c r="V399" s="31" t="s">
        <v>75</v>
      </c>
      <c r="W399" s="31">
        <v>150888.94</v>
      </c>
      <c r="X399" s="31" t="s">
        <v>75</v>
      </c>
      <c r="Y399" s="31" t="s">
        <v>75</v>
      </c>
      <c r="Z399" s="31" t="s">
        <v>75</v>
      </c>
      <c r="AA399" s="31" t="s">
        <v>75</v>
      </c>
      <c r="AB399" s="31">
        <v>150888.94</v>
      </c>
      <c r="AC399" s="31" t="s">
        <v>75</v>
      </c>
      <c r="AD399" s="31" t="s">
        <v>75</v>
      </c>
      <c r="AE399" s="31" t="s">
        <v>75</v>
      </c>
      <c r="AF399" s="34" t="s">
        <v>75</v>
      </c>
      <c r="AG399" s="31" t="s">
        <v>75</v>
      </c>
      <c r="AH399" s="32" t="s">
        <v>75</v>
      </c>
      <c r="AI399" s="8"/>
    </row>
    <row r="400" spans="1:35" ht="68.25" x14ac:dyDescent="0.25">
      <c r="A400" s="42" t="s">
        <v>837</v>
      </c>
      <c r="B400" s="43" t="s">
        <v>73</v>
      </c>
      <c r="C400" s="44" t="s">
        <v>838</v>
      </c>
      <c r="D400" s="31">
        <v>1714500</v>
      </c>
      <c r="E400" s="31" t="s">
        <v>75</v>
      </c>
      <c r="F400" s="31">
        <v>1714500</v>
      </c>
      <c r="G400" s="31" t="s">
        <v>75</v>
      </c>
      <c r="H400" s="31" t="s">
        <v>75</v>
      </c>
      <c r="I400" s="31" t="s">
        <v>75</v>
      </c>
      <c r="J400" s="31" t="s">
        <v>75</v>
      </c>
      <c r="K400" s="31" t="s">
        <v>75</v>
      </c>
      <c r="L400" s="31" t="s">
        <v>75</v>
      </c>
      <c r="M400" s="31" t="s">
        <v>75</v>
      </c>
      <c r="N400" s="31">
        <v>1714500</v>
      </c>
      <c r="O400" s="31" t="s">
        <v>75</v>
      </c>
      <c r="P400" s="31" t="s">
        <v>75</v>
      </c>
      <c r="Q400" s="32" t="s">
        <v>75</v>
      </c>
      <c r="R400" s="45" t="s">
        <v>837</v>
      </c>
      <c r="S400" s="43" t="s">
        <v>73</v>
      </c>
      <c r="T400" s="44" t="s">
        <v>838</v>
      </c>
      <c r="U400" s="31">
        <v>1853409.9</v>
      </c>
      <c r="V400" s="31" t="s">
        <v>75</v>
      </c>
      <c r="W400" s="31">
        <v>1853409.9</v>
      </c>
      <c r="X400" s="31" t="s">
        <v>75</v>
      </c>
      <c r="Y400" s="31" t="s">
        <v>75</v>
      </c>
      <c r="Z400" s="31" t="s">
        <v>75</v>
      </c>
      <c r="AA400" s="31" t="s">
        <v>75</v>
      </c>
      <c r="AB400" s="31" t="s">
        <v>75</v>
      </c>
      <c r="AC400" s="31" t="s">
        <v>75</v>
      </c>
      <c r="AD400" s="31" t="s">
        <v>75</v>
      </c>
      <c r="AE400" s="31">
        <v>1853409.9</v>
      </c>
      <c r="AF400" s="34" t="s">
        <v>75</v>
      </c>
      <c r="AG400" s="31" t="s">
        <v>75</v>
      </c>
      <c r="AH400" s="32" t="s">
        <v>75</v>
      </c>
      <c r="AI400" s="8"/>
    </row>
    <row r="401" spans="1:35" ht="68.25" x14ac:dyDescent="0.25">
      <c r="A401" s="42" t="s">
        <v>839</v>
      </c>
      <c r="B401" s="43" t="s">
        <v>73</v>
      </c>
      <c r="C401" s="44" t="s">
        <v>840</v>
      </c>
      <c r="D401" s="31">
        <v>58654</v>
      </c>
      <c r="E401" s="31" t="s">
        <v>75</v>
      </c>
      <c r="F401" s="31">
        <v>58654</v>
      </c>
      <c r="G401" s="31" t="s">
        <v>75</v>
      </c>
      <c r="H401" s="31" t="s">
        <v>75</v>
      </c>
      <c r="I401" s="31" t="s">
        <v>75</v>
      </c>
      <c r="J401" s="31" t="s">
        <v>75</v>
      </c>
      <c r="K401" s="31" t="s">
        <v>75</v>
      </c>
      <c r="L401" s="31" t="s">
        <v>75</v>
      </c>
      <c r="M401" s="31" t="s">
        <v>75</v>
      </c>
      <c r="N401" s="31" t="s">
        <v>75</v>
      </c>
      <c r="O401" s="31">
        <v>58654</v>
      </c>
      <c r="P401" s="31" t="s">
        <v>75</v>
      </c>
      <c r="Q401" s="32" t="s">
        <v>75</v>
      </c>
      <c r="R401" s="45" t="s">
        <v>839</v>
      </c>
      <c r="S401" s="43" t="s">
        <v>73</v>
      </c>
      <c r="T401" s="44" t="s">
        <v>840</v>
      </c>
      <c r="U401" s="31">
        <v>24505</v>
      </c>
      <c r="V401" s="31" t="s">
        <v>75</v>
      </c>
      <c r="W401" s="31">
        <v>24505</v>
      </c>
      <c r="X401" s="31" t="s">
        <v>75</v>
      </c>
      <c r="Y401" s="31" t="s">
        <v>75</v>
      </c>
      <c r="Z401" s="31" t="s">
        <v>75</v>
      </c>
      <c r="AA401" s="31" t="s">
        <v>75</v>
      </c>
      <c r="AB401" s="31" t="s">
        <v>75</v>
      </c>
      <c r="AC401" s="31" t="s">
        <v>75</v>
      </c>
      <c r="AD401" s="31" t="s">
        <v>75</v>
      </c>
      <c r="AE401" s="31" t="s">
        <v>75</v>
      </c>
      <c r="AF401" s="34">
        <v>24505</v>
      </c>
      <c r="AG401" s="31" t="s">
        <v>75</v>
      </c>
      <c r="AH401" s="32" t="s">
        <v>75</v>
      </c>
      <c r="AI401" s="8"/>
    </row>
    <row r="402" spans="1:35" ht="34.5" x14ac:dyDescent="0.25">
      <c r="A402" s="42" t="s">
        <v>841</v>
      </c>
      <c r="B402" s="43" t="s">
        <v>73</v>
      </c>
      <c r="C402" s="44" t="s">
        <v>842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841</v>
      </c>
      <c r="S402" s="43" t="s">
        <v>73</v>
      </c>
      <c r="T402" s="44" t="s">
        <v>842</v>
      </c>
      <c r="U402" s="31">
        <v>150888.94</v>
      </c>
      <c r="V402" s="31" t="s">
        <v>75</v>
      </c>
      <c r="W402" s="31">
        <v>150888.94</v>
      </c>
      <c r="X402" s="31" t="s">
        <v>75</v>
      </c>
      <c r="Y402" s="31" t="s">
        <v>75</v>
      </c>
      <c r="Z402" s="31" t="s">
        <v>75</v>
      </c>
      <c r="AA402" s="31" t="s">
        <v>75</v>
      </c>
      <c r="AB402" s="31">
        <v>150888.94</v>
      </c>
      <c r="AC402" s="31" t="s">
        <v>75</v>
      </c>
      <c r="AD402" s="31" t="s">
        <v>75</v>
      </c>
      <c r="AE402" s="31" t="s">
        <v>75</v>
      </c>
      <c r="AF402" s="34" t="s">
        <v>75</v>
      </c>
      <c r="AG402" s="31" t="s">
        <v>75</v>
      </c>
      <c r="AH402" s="32" t="s">
        <v>75</v>
      </c>
      <c r="AI402" s="8"/>
    </row>
    <row r="403" spans="1:35" ht="34.5" x14ac:dyDescent="0.25">
      <c r="A403" s="42" t="s">
        <v>843</v>
      </c>
      <c r="B403" s="43" t="s">
        <v>73</v>
      </c>
      <c r="C403" s="44" t="s">
        <v>844</v>
      </c>
      <c r="D403" s="31">
        <v>135700</v>
      </c>
      <c r="E403" s="31" t="s">
        <v>75</v>
      </c>
      <c r="F403" s="31">
        <v>135700</v>
      </c>
      <c r="G403" s="31" t="s">
        <v>75</v>
      </c>
      <c r="H403" s="31" t="s">
        <v>75</v>
      </c>
      <c r="I403" s="31" t="s">
        <v>75</v>
      </c>
      <c r="J403" s="31" t="s">
        <v>75</v>
      </c>
      <c r="K403" s="31" t="s">
        <v>75</v>
      </c>
      <c r="L403" s="31" t="s">
        <v>75</v>
      </c>
      <c r="M403" s="31" t="s">
        <v>75</v>
      </c>
      <c r="N403" s="31">
        <v>135700</v>
      </c>
      <c r="O403" s="31" t="s">
        <v>75</v>
      </c>
      <c r="P403" s="31" t="s">
        <v>75</v>
      </c>
      <c r="Q403" s="32" t="s">
        <v>75</v>
      </c>
      <c r="R403" s="45" t="s">
        <v>843</v>
      </c>
      <c r="S403" s="43" t="s">
        <v>73</v>
      </c>
      <c r="T403" s="44" t="s">
        <v>844</v>
      </c>
      <c r="U403" s="31">
        <v>140184.82</v>
      </c>
      <c r="V403" s="31" t="s">
        <v>75</v>
      </c>
      <c r="W403" s="31">
        <v>140184.82</v>
      </c>
      <c r="X403" s="31" t="s">
        <v>75</v>
      </c>
      <c r="Y403" s="31" t="s">
        <v>75</v>
      </c>
      <c r="Z403" s="31" t="s">
        <v>75</v>
      </c>
      <c r="AA403" s="31" t="s">
        <v>75</v>
      </c>
      <c r="AB403" s="31" t="s">
        <v>75</v>
      </c>
      <c r="AC403" s="31" t="s">
        <v>75</v>
      </c>
      <c r="AD403" s="31" t="s">
        <v>75</v>
      </c>
      <c r="AE403" s="31">
        <v>140184.82</v>
      </c>
      <c r="AF403" s="34" t="s">
        <v>75</v>
      </c>
      <c r="AG403" s="31" t="s">
        <v>75</v>
      </c>
      <c r="AH403" s="32" t="s">
        <v>75</v>
      </c>
      <c r="AI403" s="8"/>
    </row>
    <row r="404" spans="1:35" ht="45.75" x14ac:dyDescent="0.25">
      <c r="A404" s="42" t="s">
        <v>845</v>
      </c>
      <c r="B404" s="43" t="s">
        <v>73</v>
      </c>
      <c r="C404" s="44" t="s">
        <v>846</v>
      </c>
      <c r="D404" s="31">
        <v>1578800</v>
      </c>
      <c r="E404" s="31" t="s">
        <v>75</v>
      </c>
      <c r="F404" s="31">
        <v>1578800</v>
      </c>
      <c r="G404" s="31" t="s">
        <v>75</v>
      </c>
      <c r="H404" s="31" t="s">
        <v>75</v>
      </c>
      <c r="I404" s="31" t="s">
        <v>75</v>
      </c>
      <c r="J404" s="31" t="s">
        <v>75</v>
      </c>
      <c r="K404" s="31" t="s">
        <v>75</v>
      </c>
      <c r="L404" s="31" t="s">
        <v>75</v>
      </c>
      <c r="M404" s="31" t="s">
        <v>75</v>
      </c>
      <c r="N404" s="31">
        <v>1578800</v>
      </c>
      <c r="O404" s="31" t="s">
        <v>75</v>
      </c>
      <c r="P404" s="31" t="s">
        <v>75</v>
      </c>
      <c r="Q404" s="32" t="s">
        <v>75</v>
      </c>
      <c r="R404" s="45" t="s">
        <v>845</v>
      </c>
      <c r="S404" s="43" t="s">
        <v>73</v>
      </c>
      <c r="T404" s="44" t="s">
        <v>846</v>
      </c>
      <c r="U404" s="31">
        <v>1713225.08</v>
      </c>
      <c r="V404" s="31" t="s">
        <v>75</v>
      </c>
      <c r="W404" s="31">
        <v>1713225.08</v>
      </c>
      <c r="X404" s="31" t="s">
        <v>75</v>
      </c>
      <c r="Y404" s="31" t="s">
        <v>75</v>
      </c>
      <c r="Z404" s="31" t="s">
        <v>75</v>
      </c>
      <c r="AA404" s="31" t="s">
        <v>75</v>
      </c>
      <c r="AB404" s="31" t="s">
        <v>75</v>
      </c>
      <c r="AC404" s="31" t="s">
        <v>75</v>
      </c>
      <c r="AD404" s="31" t="s">
        <v>75</v>
      </c>
      <c r="AE404" s="31">
        <v>1713225.08</v>
      </c>
      <c r="AF404" s="34" t="s">
        <v>75</v>
      </c>
      <c r="AG404" s="31" t="s">
        <v>75</v>
      </c>
      <c r="AH404" s="32" t="s">
        <v>75</v>
      </c>
      <c r="AI404" s="8"/>
    </row>
    <row r="405" spans="1:35" ht="45.75" x14ac:dyDescent="0.25">
      <c r="A405" s="42" t="s">
        <v>847</v>
      </c>
      <c r="B405" s="43" t="s">
        <v>73</v>
      </c>
      <c r="C405" s="44" t="s">
        <v>848</v>
      </c>
      <c r="D405" s="31">
        <v>58654</v>
      </c>
      <c r="E405" s="31" t="s">
        <v>75</v>
      </c>
      <c r="F405" s="31">
        <v>58654</v>
      </c>
      <c r="G405" s="31" t="s">
        <v>75</v>
      </c>
      <c r="H405" s="31" t="s">
        <v>75</v>
      </c>
      <c r="I405" s="31" t="s">
        <v>75</v>
      </c>
      <c r="J405" s="31" t="s">
        <v>75</v>
      </c>
      <c r="K405" s="31" t="s">
        <v>75</v>
      </c>
      <c r="L405" s="31" t="s">
        <v>75</v>
      </c>
      <c r="M405" s="31" t="s">
        <v>75</v>
      </c>
      <c r="N405" s="31" t="s">
        <v>75</v>
      </c>
      <c r="O405" s="31">
        <v>58654</v>
      </c>
      <c r="P405" s="31" t="s">
        <v>75</v>
      </c>
      <c r="Q405" s="32" t="s">
        <v>75</v>
      </c>
      <c r="R405" s="45" t="s">
        <v>847</v>
      </c>
      <c r="S405" s="43" t="s">
        <v>73</v>
      </c>
      <c r="T405" s="44" t="s">
        <v>848</v>
      </c>
      <c r="U405" s="31">
        <v>24505</v>
      </c>
      <c r="V405" s="31" t="s">
        <v>75</v>
      </c>
      <c r="W405" s="31">
        <v>24505</v>
      </c>
      <c r="X405" s="31" t="s">
        <v>75</v>
      </c>
      <c r="Y405" s="31" t="s">
        <v>75</v>
      </c>
      <c r="Z405" s="31" t="s">
        <v>75</v>
      </c>
      <c r="AA405" s="31" t="s">
        <v>75</v>
      </c>
      <c r="AB405" s="31" t="s">
        <v>75</v>
      </c>
      <c r="AC405" s="31" t="s">
        <v>75</v>
      </c>
      <c r="AD405" s="31" t="s">
        <v>75</v>
      </c>
      <c r="AE405" s="31" t="s">
        <v>75</v>
      </c>
      <c r="AF405" s="34">
        <v>24505</v>
      </c>
      <c r="AG405" s="31" t="s">
        <v>75</v>
      </c>
      <c r="AH405" s="32" t="s">
        <v>75</v>
      </c>
      <c r="AI405" s="8"/>
    </row>
    <row r="406" spans="1:35" ht="23.25" x14ac:dyDescent="0.25">
      <c r="A406" s="42" t="s">
        <v>849</v>
      </c>
      <c r="B406" s="43" t="s">
        <v>73</v>
      </c>
      <c r="C406" s="44" t="s">
        <v>850</v>
      </c>
      <c r="D406" s="31">
        <v>440000</v>
      </c>
      <c r="E406" s="31" t="s">
        <v>75</v>
      </c>
      <c r="F406" s="31">
        <v>440000</v>
      </c>
      <c r="G406" s="31" t="s">
        <v>75</v>
      </c>
      <c r="H406" s="31">
        <v>440000</v>
      </c>
      <c r="I406" s="31" t="s">
        <v>75</v>
      </c>
      <c r="J406" s="31" t="s">
        <v>75</v>
      </c>
      <c r="K406" s="31" t="s">
        <v>75</v>
      </c>
      <c r="L406" s="31" t="s">
        <v>75</v>
      </c>
      <c r="M406" s="31" t="s">
        <v>75</v>
      </c>
      <c r="N406" s="31" t="s">
        <v>75</v>
      </c>
      <c r="O406" s="31" t="s">
        <v>75</v>
      </c>
      <c r="P406" s="31" t="s">
        <v>75</v>
      </c>
      <c r="Q406" s="32" t="s">
        <v>75</v>
      </c>
      <c r="R406" s="45" t="s">
        <v>849</v>
      </c>
      <c r="S406" s="43" t="s">
        <v>73</v>
      </c>
      <c r="T406" s="44" t="s">
        <v>850</v>
      </c>
      <c r="U406" s="31">
        <v>154085.91</v>
      </c>
      <c r="V406" s="31" t="s">
        <v>75</v>
      </c>
      <c r="W406" s="31">
        <v>154085.91</v>
      </c>
      <c r="X406" s="31" t="s">
        <v>75</v>
      </c>
      <c r="Y406" s="31">
        <v>154085.91</v>
      </c>
      <c r="Z406" s="31" t="s">
        <v>75</v>
      </c>
      <c r="AA406" s="31" t="s">
        <v>75</v>
      </c>
      <c r="AB406" s="31" t="s">
        <v>75</v>
      </c>
      <c r="AC406" s="31" t="s">
        <v>75</v>
      </c>
      <c r="AD406" s="31" t="s">
        <v>75</v>
      </c>
      <c r="AE406" s="31" t="s">
        <v>75</v>
      </c>
      <c r="AF406" s="34" t="s">
        <v>75</v>
      </c>
      <c r="AG406" s="31" t="s">
        <v>75</v>
      </c>
      <c r="AH406" s="32" t="s">
        <v>75</v>
      </c>
      <c r="AI406" s="8"/>
    </row>
    <row r="407" spans="1:35" ht="135.75" x14ac:dyDescent="0.25">
      <c r="A407" s="42" t="s">
        <v>851</v>
      </c>
      <c r="B407" s="43" t="s">
        <v>73</v>
      </c>
      <c r="C407" s="44" t="s">
        <v>852</v>
      </c>
      <c r="D407" s="31">
        <v>440000</v>
      </c>
      <c r="E407" s="31" t="s">
        <v>75</v>
      </c>
      <c r="F407" s="31">
        <v>440000</v>
      </c>
      <c r="G407" s="31" t="s">
        <v>75</v>
      </c>
      <c r="H407" s="31">
        <v>440000</v>
      </c>
      <c r="I407" s="31" t="s">
        <v>75</v>
      </c>
      <c r="J407" s="31" t="s">
        <v>75</v>
      </c>
      <c r="K407" s="31" t="s">
        <v>75</v>
      </c>
      <c r="L407" s="31" t="s">
        <v>75</v>
      </c>
      <c r="M407" s="31" t="s">
        <v>75</v>
      </c>
      <c r="N407" s="31" t="s">
        <v>75</v>
      </c>
      <c r="O407" s="31" t="s">
        <v>75</v>
      </c>
      <c r="P407" s="31" t="s">
        <v>75</v>
      </c>
      <c r="Q407" s="32" t="s">
        <v>75</v>
      </c>
      <c r="R407" s="45" t="s">
        <v>851</v>
      </c>
      <c r="S407" s="43" t="s">
        <v>73</v>
      </c>
      <c r="T407" s="44" t="s">
        <v>852</v>
      </c>
      <c r="U407" s="31">
        <v>40655.78</v>
      </c>
      <c r="V407" s="31" t="s">
        <v>75</v>
      </c>
      <c r="W407" s="31">
        <v>40655.78</v>
      </c>
      <c r="X407" s="31" t="s">
        <v>75</v>
      </c>
      <c r="Y407" s="31">
        <v>40655.78</v>
      </c>
      <c r="Z407" s="31" t="s">
        <v>75</v>
      </c>
      <c r="AA407" s="31" t="s">
        <v>75</v>
      </c>
      <c r="AB407" s="31" t="s">
        <v>75</v>
      </c>
      <c r="AC407" s="31" t="s">
        <v>75</v>
      </c>
      <c r="AD407" s="31" t="s">
        <v>75</v>
      </c>
      <c r="AE407" s="31" t="s">
        <v>75</v>
      </c>
      <c r="AF407" s="34" t="s">
        <v>75</v>
      </c>
      <c r="AG407" s="31" t="s">
        <v>75</v>
      </c>
      <c r="AH407" s="32" t="s">
        <v>75</v>
      </c>
      <c r="AI407" s="8"/>
    </row>
    <row r="408" spans="1:35" ht="124.5" x14ac:dyDescent="0.25">
      <c r="A408" s="42" t="s">
        <v>853</v>
      </c>
      <c r="B408" s="43" t="s">
        <v>73</v>
      </c>
      <c r="C408" s="44" t="s">
        <v>854</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853</v>
      </c>
      <c r="S408" s="43" t="s">
        <v>73</v>
      </c>
      <c r="T408" s="44" t="s">
        <v>854</v>
      </c>
      <c r="U408" s="31">
        <v>113430.13</v>
      </c>
      <c r="V408" s="31" t="s">
        <v>75</v>
      </c>
      <c r="W408" s="31">
        <v>113430.13</v>
      </c>
      <c r="X408" s="31" t="s">
        <v>75</v>
      </c>
      <c r="Y408" s="31">
        <v>113430.13</v>
      </c>
      <c r="Z408" s="31" t="s">
        <v>75</v>
      </c>
      <c r="AA408" s="31" t="s">
        <v>75</v>
      </c>
      <c r="AB408" s="31" t="s">
        <v>75</v>
      </c>
      <c r="AC408" s="31" t="s">
        <v>75</v>
      </c>
      <c r="AD408" s="31" t="s">
        <v>75</v>
      </c>
      <c r="AE408" s="31" t="s">
        <v>75</v>
      </c>
      <c r="AF408" s="34" t="s">
        <v>75</v>
      </c>
      <c r="AG408" s="31" t="s">
        <v>75</v>
      </c>
      <c r="AH408" s="32" t="s">
        <v>75</v>
      </c>
      <c r="AI408" s="8"/>
    </row>
    <row r="409" spans="1:35" ht="23.25" x14ac:dyDescent="0.25">
      <c r="A409" s="42" t="s">
        <v>855</v>
      </c>
      <c r="B409" s="43" t="s">
        <v>73</v>
      </c>
      <c r="C409" s="44" t="s">
        <v>856</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855</v>
      </c>
      <c r="S409" s="43" t="s">
        <v>73</v>
      </c>
      <c r="T409" s="44" t="s">
        <v>856</v>
      </c>
      <c r="U409" s="31">
        <v>205322.6</v>
      </c>
      <c r="V409" s="31" t="s">
        <v>75</v>
      </c>
      <c r="W409" s="31">
        <v>205322.6</v>
      </c>
      <c r="X409" s="31" t="s">
        <v>75</v>
      </c>
      <c r="Y409" s="31" t="s">
        <v>75</v>
      </c>
      <c r="Z409" s="31" t="s">
        <v>75</v>
      </c>
      <c r="AA409" s="31" t="s">
        <v>75</v>
      </c>
      <c r="AB409" s="31" t="s">
        <v>75</v>
      </c>
      <c r="AC409" s="31" t="s">
        <v>75</v>
      </c>
      <c r="AD409" s="31" t="s">
        <v>75</v>
      </c>
      <c r="AE409" s="31">
        <v>205322.6</v>
      </c>
      <c r="AF409" s="34" t="s">
        <v>75</v>
      </c>
      <c r="AG409" s="31" t="s">
        <v>75</v>
      </c>
      <c r="AH409" s="32" t="s">
        <v>75</v>
      </c>
      <c r="AI409" s="8"/>
    </row>
    <row r="410" spans="1:35" ht="124.5" x14ac:dyDescent="0.25">
      <c r="A410" s="42" t="s">
        <v>857</v>
      </c>
      <c r="B410" s="43" t="s">
        <v>73</v>
      </c>
      <c r="C410" s="44" t="s">
        <v>858</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857</v>
      </c>
      <c r="S410" s="43" t="s">
        <v>73</v>
      </c>
      <c r="T410" s="44" t="s">
        <v>858</v>
      </c>
      <c r="U410" s="31">
        <v>205322.6</v>
      </c>
      <c r="V410" s="31" t="s">
        <v>75</v>
      </c>
      <c r="W410" s="31">
        <v>205322.6</v>
      </c>
      <c r="X410" s="31" t="s">
        <v>75</v>
      </c>
      <c r="Y410" s="31" t="s">
        <v>75</v>
      </c>
      <c r="Z410" s="31" t="s">
        <v>75</v>
      </c>
      <c r="AA410" s="31" t="s">
        <v>75</v>
      </c>
      <c r="AB410" s="31" t="s">
        <v>75</v>
      </c>
      <c r="AC410" s="31" t="s">
        <v>75</v>
      </c>
      <c r="AD410" s="31" t="s">
        <v>75</v>
      </c>
      <c r="AE410" s="31">
        <v>205322.6</v>
      </c>
      <c r="AF410" s="34" t="s">
        <v>75</v>
      </c>
      <c r="AG410" s="31" t="s">
        <v>75</v>
      </c>
      <c r="AH410" s="32" t="s">
        <v>75</v>
      </c>
      <c r="AI410" s="8"/>
    </row>
    <row r="411" spans="1:35" ht="34.5" x14ac:dyDescent="0.25">
      <c r="A411" s="42" t="s">
        <v>859</v>
      </c>
      <c r="B411" s="43" t="s">
        <v>73</v>
      </c>
      <c r="C411" s="44" t="s">
        <v>860</v>
      </c>
      <c r="D411" s="31">
        <v>200000</v>
      </c>
      <c r="E411" s="31" t="s">
        <v>75</v>
      </c>
      <c r="F411" s="31">
        <v>200000</v>
      </c>
      <c r="G411" s="31" t="s">
        <v>75</v>
      </c>
      <c r="H411" s="31" t="s">
        <v>75</v>
      </c>
      <c r="I411" s="31" t="s">
        <v>75</v>
      </c>
      <c r="J411" s="31" t="s">
        <v>75</v>
      </c>
      <c r="K411" s="31" t="s">
        <v>75</v>
      </c>
      <c r="L411" s="31" t="s">
        <v>75</v>
      </c>
      <c r="M411" s="31" t="s">
        <v>75</v>
      </c>
      <c r="N411" s="31">
        <v>200000</v>
      </c>
      <c r="O411" s="31" t="s">
        <v>75</v>
      </c>
      <c r="P411" s="31" t="s">
        <v>75</v>
      </c>
      <c r="Q411" s="32" t="s">
        <v>75</v>
      </c>
      <c r="R411" s="45" t="s">
        <v>859</v>
      </c>
      <c r="S411" s="43" t="s">
        <v>73</v>
      </c>
      <c r="T411" s="44" t="s">
        <v>860</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57" x14ac:dyDescent="0.25">
      <c r="A412" s="42" t="s">
        <v>861</v>
      </c>
      <c r="B412" s="43" t="s">
        <v>73</v>
      </c>
      <c r="C412" s="44" t="s">
        <v>862</v>
      </c>
      <c r="D412" s="31">
        <v>200000</v>
      </c>
      <c r="E412" s="31" t="s">
        <v>75</v>
      </c>
      <c r="F412" s="31">
        <v>200000</v>
      </c>
      <c r="G412" s="31" t="s">
        <v>75</v>
      </c>
      <c r="H412" s="31" t="s">
        <v>75</v>
      </c>
      <c r="I412" s="31" t="s">
        <v>75</v>
      </c>
      <c r="J412" s="31" t="s">
        <v>75</v>
      </c>
      <c r="K412" s="31" t="s">
        <v>75</v>
      </c>
      <c r="L412" s="31" t="s">
        <v>75</v>
      </c>
      <c r="M412" s="31" t="s">
        <v>75</v>
      </c>
      <c r="N412" s="31">
        <v>200000</v>
      </c>
      <c r="O412" s="31" t="s">
        <v>75</v>
      </c>
      <c r="P412" s="31" t="s">
        <v>75</v>
      </c>
      <c r="Q412" s="32" t="s">
        <v>75</v>
      </c>
      <c r="R412" s="45" t="s">
        <v>861</v>
      </c>
      <c r="S412" s="43" t="s">
        <v>73</v>
      </c>
      <c r="T412" s="44" t="s">
        <v>862</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34.5" x14ac:dyDescent="0.25">
      <c r="A413" s="42" t="s">
        <v>863</v>
      </c>
      <c r="B413" s="43" t="s">
        <v>73</v>
      </c>
      <c r="C413" s="44" t="s">
        <v>864</v>
      </c>
      <c r="D413" s="31">
        <v>2489800</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v>2489800</v>
      </c>
      <c r="R413" s="45" t="s">
        <v>863</v>
      </c>
      <c r="S413" s="43" t="s">
        <v>73</v>
      </c>
      <c r="T413" s="44" t="s">
        <v>864</v>
      </c>
      <c r="U413" s="31">
        <v>3533495.37</v>
      </c>
      <c r="V413" s="31" t="s">
        <v>75</v>
      </c>
      <c r="W413" s="31">
        <v>18861.63</v>
      </c>
      <c r="X413" s="31" t="s">
        <v>75</v>
      </c>
      <c r="Y413" s="31">
        <v>18861.63</v>
      </c>
      <c r="Z413" s="31" t="s">
        <v>75</v>
      </c>
      <c r="AA413" s="31" t="s">
        <v>75</v>
      </c>
      <c r="AB413" s="31" t="s">
        <v>75</v>
      </c>
      <c r="AC413" s="31" t="s">
        <v>75</v>
      </c>
      <c r="AD413" s="31" t="s">
        <v>75</v>
      </c>
      <c r="AE413" s="31" t="s">
        <v>75</v>
      </c>
      <c r="AF413" s="34" t="s">
        <v>75</v>
      </c>
      <c r="AG413" s="31" t="s">
        <v>75</v>
      </c>
      <c r="AH413" s="32">
        <v>3514633.74</v>
      </c>
      <c r="AI413" s="8"/>
    </row>
    <row r="414" spans="1:35" ht="45.75" x14ac:dyDescent="0.25">
      <c r="A414" s="42" t="s">
        <v>865</v>
      </c>
      <c r="B414" s="43" t="s">
        <v>73</v>
      </c>
      <c r="C414" s="44" t="s">
        <v>866</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865</v>
      </c>
      <c r="S414" s="43" t="s">
        <v>73</v>
      </c>
      <c r="T414" s="44" t="s">
        <v>866</v>
      </c>
      <c r="U414" s="31">
        <v>18861.63</v>
      </c>
      <c r="V414" s="31" t="s">
        <v>75</v>
      </c>
      <c r="W414" s="31">
        <v>18861.63</v>
      </c>
      <c r="X414" s="31" t="s">
        <v>75</v>
      </c>
      <c r="Y414" s="31">
        <v>18861.63</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867</v>
      </c>
      <c r="B415" s="43" t="s">
        <v>73</v>
      </c>
      <c r="C415" s="44" t="s">
        <v>868</v>
      </c>
      <c r="D415" s="31">
        <v>2489800</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v>2489800</v>
      </c>
      <c r="R415" s="45" t="s">
        <v>867</v>
      </c>
      <c r="S415" s="43" t="s">
        <v>73</v>
      </c>
      <c r="T415" s="44" t="s">
        <v>868</v>
      </c>
      <c r="U415" s="31">
        <v>3514633.74</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v>3514633.74</v>
      </c>
      <c r="AI415" s="8"/>
    </row>
    <row r="416" spans="1:35" ht="57" x14ac:dyDescent="0.25">
      <c r="A416" s="42" t="s">
        <v>869</v>
      </c>
      <c r="B416" s="43" t="s">
        <v>73</v>
      </c>
      <c r="C416" s="44" t="s">
        <v>870</v>
      </c>
      <c r="D416" s="31">
        <v>948600</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v>948600</v>
      </c>
      <c r="R416" s="45" t="s">
        <v>869</v>
      </c>
      <c r="S416" s="43" t="s">
        <v>73</v>
      </c>
      <c r="T416" s="44" t="s">
        <v>870</v>
      </c>
      <c r="U416" s="31">
        <v>876784.04</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v>876784.04</v>
      </c>
      <c r="AI416" s="8"/>
    </row>
    <row r="417" spans="1:35" ht="57" x14ac:dyDescent="0.25">
      <c r="A417" s="42" t="s">
        <v>871</v>
      </c>
      <c r="B417" s="43" t="s">
        <v>73</v>
      </c>
      <c r="C417" s="44" t="s">
        <v>872</v>
      </c>
      <c r="D417" s="31">
        <v>948600</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v>948600</v>
      </c>
      <c r="R417" s="45" t="s">
        <v>871</v>
      </c>
      <c r="S417" s="43" t="s">
        <v>73</v>
      </c>
      <c r="T417" s="44" t="s">
        <v>872</v>
      </c>
      <c r="U417" s="31">
        <v>876784.04</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v>876784.04</v>
      </c>
      <c r="AI417" s="8"/>
    </row>
    <row r="418" spans="1:35" ht="57" x14ac:dyDescent="0.25">
      <c r="A418" s="42" t="s">
        <v>873</v>
      </c>
      <c r="B418" s="43" t="s">
        <v>73</v>
      </c>
      <c r="C418" s="44" t="s">
        <v>874</v>
      </c>
      <c r="D418" s="31">
        <v>21787098.609999999</v>
      </c>
      <c r="E418" s="31" t="s">
        <v>75</v>
      </c>
      <c r="F418" s="31">
        <v>18594998.609999999</v>
      </c>
      <c r="G418" s="31" t="s">
        <v>75</v>
      </c>
      <c r="H418" s="31">
        <v>16175620</v>
      </c>
      <c r="I418" s="31" t="s">
        <v>75</v>
      </c>
      <c r="J418" s="31" t="s">
        <v>75</v>
      </c>
      <c r="K418" s="31">
        <v>86436.26</v>
      </c>
      <c r="L418" s="31" t="s">
        <v>75</v>
      </c>
      <c r="M418" s="31" t="s">
        <v>75</v>
      </c>
      <c r="N418" s="31">
        <v>2229304.17</v>
      </c>
      <c r="O418" s="31">
        <v>15291.08</v>
      </c>
      <c r="P418" s="31">
        <v>88347.1</v>
      </c>
      <c r="Q418" s="32">
        <v>3192100</v>
      </c>
      <c r="R418" s="45" t="s">
        <v>873</v>
      </c>
      <c r="S418" s="43" t="s">
        <v>73</v>
      </c>
      <c r="T418" s="44" t="s">
        <v>874</v>
      </c>
      <c r="U418" s="31">
        <v>10918563.48</v>
      </c>
      <c r="V418" s="31" t="s">
        <v>75</v>
      </c>
      <c r="W418" s="31">
        <v>6615254.8300000001</v>
      </c>
      <c r="X418" s="31" t="s">
        <v>75</v>
      </c>
      <c r="Y418" s="31">
        <v>4220612.99</v>
      </c>
      <c r="Z418" s="31" t="s">
        <v>75</v>
      </c>
      <c r="AA418" s="31" t="s">
        <v>75</v>
      </c>
      <c r="AB418" s="31">
        <v>1642057.2</v>
      </c>
      <c r="AC418" s="31" t="s">
        <v>75</v>
      </c>
      <c r="AD418" s="31" t="s">
        <v>75</v>
      </c>
      <c r="AE418" s="31">
        <v>722618.71</v>
      </c>
      <c r="AF418" s="34">
        <v>24249.24</v>
      </c>
      <c r="AG418" s="31">
        <v>5716.69</v>
      </c>
      <c r="AH418" s="32">
        <v>4303308.6500000004</v>
      </c>
      <c r="AI418" s="8"/>
    </row>
    <row r="419" spans="1:35" ht="57" x14ac:dyDescent="0.25">
      <c r="A419" s="42" t="s">
        <v>875</v>
      </c>
      <c r="B419" s="43" t="s">
        <v>73</v>
      </c>
      <c r="C419" s="44" t="s">
        <v>876</v>
      </c>
      <c r="D419" s="31">
        <v>16175620</v>
      </c>
      <c r="E419" s="31" t="s">
        <v>75</v>
      </c>
      <c r="F419" s="31">
        <v>16175620</v>
      </c>
      <c r="G419" s="31" t="s">
        <v>75</v>
      </c>
      <c r="H419" s="31">
        <v>16175620</v>
      </c>
      <c r="I419" s="31" t="s">
        <v>75</v>
      </c>
      <c r="J419" s="31" t="s">
        <v>75</v>
      </c>
      <c r="K419" s="31" t="s">
        <v>75</v>
      </c>
      <c r="L419" s="31" t="s">
        <v>75</v>
      </c>
      <c r="M419" s="31" t="s">
        <v>75</v>
      </c>
      <c r="N419" s="31" t="s">
        <v>75</v>
      </c>
      <c r="O419" s="31" t="s">
        <v>75</v>
      </c>
      <c r="P419" s="31" t="s">
        <v>75</v>
      </c>
      <c r="Q419" s="32" t="s">
        <v>75</v>
      </c>
      <c r="R419" s="45" t="s">
        <v>875</v>
      </c>
      <c r="S419" s="43" t="s">
        <v>73</v>
      </c>
      <c r="T419" s="44" t="s">
        <v>876</v>
      </c>
      <c r="U419" s="31">
        <v>4141206.32</v>
      </c>
      <c r="V419" s="31" t="s">
        <v>75</v>
      </c>
      <c r="W419" s="31">
        <v>4141206.32</v>
      </c>
      <c r="X419" s="31" t="s">
        <v>75</v>
      </c>
      <c r="Y419" s="31">
        <v>4141206.32</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877</v>
      </c>
      <c r="B420" s="43" t="s">
        <v>73</v>
      </c>
      <c r="C420" s="44" t="s">
        <v>878</v>
      </c>
      <c r="D420" s="31">
        <v>2403858.65</v>
      </c>
      <c r="E420" s="31" t="s">
        <v>75</v>
      </c>
      <c r="F420" s="31">
        <v>2403858.65</v>
      </c>
      <c r="G420" s="31" t="s">
        <v>75</v>
      </c>
      <c r="H420" s="31" t="s">
        <v>75</v>
      </c>
      <c r="I420" s="31" t="s">
        <v>75</v>
      </c>
      <c r="J420" s="31" t="s">
        <v>75</v>
      </c>
      <c r="K420" s="31">
        <v>86436.26</v>
      </c>
      <c r="L420" s="31" t="s">
        <v>75</v>
      </c>
      <c r="M420" s="31" t="s">
        <v>75</v>
      </c>
      <c r="N420" s="31">
        <v>2213784.21</v>
      </c>
      <c r="O420" s="31">
        <v>15291.08</v>
      </c>
      <c r="P420" s="31">
        <v>88347.1</v>
      </c>
      <c r="Q420" s="32" t="s">
        <v>75</v>
      </c>
      <c r="R420" s="45" t="s">
        <v>877</v>
      </c>
      <c r="S420" s="43" t="s">
        <v>73</v>
      </c>
      <c r="T420" s="44" t="s">
        <v>878</v>
      </c>
      <c r="U420" s="31">
        <v>2259896.1</v>
      </c>
      <c r="V420" s="31" t="s">
        <v>75</v>
      </c>
      <c r="W420" s="31">
        <v>2259896.1</v>
      </c>
      <c r="X420" s="31" t="s">
        <v>75</v>
      </c>
      <c r="Y420" s="31" t="s">
        <v>75</v>
      </c>
      <c r="Z420" s="31" t="s">
        <v>75</v>
      </c>
      <c r="AA420" s="31" t="s">
        <v>75</v>
      </c>
      <c r="AB420" s="31">
        <v>1534901.32</v>
      </c>
      <c r="AC420" s="31" t="s">
        <v>75</v>
      </c>
      <c r="AD420" s="31" t="s">
        <v>75</v>
      </c>
      <c r="AE420" s="31">
        <v>695028.85</v>
      </c>
      <c r="AF420" s="34">
        <v>24249.24</v>
      </c>
      <c r="AG420" s="31">
        <v>5716.69</v>
      </c>
      <c r="AH420" s="32" t="s">
        <v>75</v>
      </c>
      <c r="AI420" s="8"/>
    </row>
    <row r="421" spans="1:35" ht="57" x14ac:dyDescent="0.25">
      <c r="A421" s="42" t="s">
        <v>879</v>
      </c>
      <c r="B421" s="43" t="s">
        <v>73</v>
      </c>
      <c r="C421" s="44" t="s">
        <v>880</v>
      </c>
      <c r="D421" s="31">
        <v>3192100</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v>3192100</v>
      </c>
      <c r="R421" s="45" t="s">
        <v>879</v>
      </c>
      <c r="S421" s="43" t="s">
        <v>73</v>
      </c>
      <c r="T421" s="44" t="s">
        <v>880</v>
      </c>
      <c r="U421" s="31">
        <v>4303308.6500000004</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v>4303308.6500000004</v>
      </c>
      <c r="AI421" s="8"/>
    </row>
    <row r="422" spans="1:35" ht="57" x14ac:dyDescent="0.25">
      <c r="A422" s="42" t="s">
        <v>881</v>
      </c>
      <c r="B422" s="43" t="s">
        <v>73</v>
      </c>
      <c r="C422" s="44" t="s">
        <v>882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881</v>
      </c>
      <c r="S422" s="43" t="s">
        <v>73</v>
      </c>
      <c r="T422" s="44" t="s">
        <v>882</v>
      </c>
      <c r="U422" s="31">
        <v>79406.67</v>
      </c>
      <c r="V422" s="31" t="s">
        <v>75</v>
      </c>
      <c r="W422" s="31">
        <v>79406.67</v>
      </c>
      <c r="X422" s="31" t="s">
        <v>75</v>
      </c>
      <c r="Y422" s="31">
        <v>79406.67</v>
      </c>
      <c r="Z422" s="31" t="s">
        <v>75</v>
      </c>
      <c r="AA422" s="31" t="s">
        <v>75</v>
      </c>
      <c r="AB422" s="31" t="s">
        <v>75</v>
      </c>
      <c r="AC422" s="31" t="s">
        <v>75</v>
      </c>
      <c r="AD422" s="31" t="s">
        <v>75</v>
      </c>
      <c r="AE422" s="31" t="s">
        <v>75</v>
      </c>
      <c r="AF422" s="34" t="s">
        <v>75</v>
      </c>
      <c r="AG422" s="31" t="s">
        <v>75</v>
      </c>
      <c r="AH422" s="32" t="s">
        <v>75</v>
      </c>
      <c r="AI422" s="8"/>
    </row>
    <row r="423" spans="1:35" ht="57" x14ac:dyDescent="0.25">
      <c r="A423" s="42" t="s">
        <v>883</v>
      </c>
      <c r="B423" s="43" t="s">
        <v>73</v>
      </c>
      <c r="C423" s="44" t="s">
        <v>884</v>
      </c>
      <c r="D423" s="31">
        <v>15519.96</v>
      </c>
      <c r="E423" s="31" t="s">
        <v>75</v>
      </c>
      <c r="F423" s="31">
        <v>15519.96</v>
      </c>
      <c r="G423" s="31" t="s">
        <v>75</v>
      </c>
      <c r="H423" s="31" t="s">
        <v>75</v>
      </c>
      <c r="I423" s="31" t="s">
        <v>75</v>
      </c>
      <c r="J423" s="31" t="s">
        <v>75</v>
      </c>
      <c r="K423" s="31" t="s">
        <v>75</v>
      </c>
      <c r="L423" s="31" t="s">
        <v>75</v>
      </c>
      <c r="M423" s="31" t="s">
        <v>75</v>
      </c>
      <c r="N423" s="31">
        <v>15519.96</v>
      </c>
      <c r="O423" s="31" t="s">
        <v>75</v>
      </c>
      <c r="P423" s="31" t="s">
        <v>75</v>
      </c>
      <c r="Q423" s="32" t="s">
        <v>75</v>
      </c>
      <c r="R423" s="45" t="s">
        <v>883</v>
      </c>
      <c r="S423" s="43" t="s">
        <v>73</v>
      </c>
      <c r="T423" s="44" t="s">
        <v>884</v>
      </c>
      <c r="U423" s="31">
        <v>134745.74</v>
      </c>
      <c r="V423" s="31" t="s">
        <v>75</v>
      </c>
      <c r="W423" s="31">
        <v>134745.74</v>
      </c>
      <c r="X423" s="31" t="s">
        <v>75</v>
      </c>
      <c r="Y423" s="31" t="s">
        <v>75</v>
      </c>
      <c r="Z423" s="31" t="s">
        <v>75</v>
      </c>
      <c r="AA423" s="31" t="s">
        <v>75</v>
      </c>
      <c r="AB423" s="31">
        <v>107155.88</v>
      </c>
      <c r="AC423" s="31" t="s">
        <v>75</v>
      </c>
      <c r="AD423" s="31" t="s">
        <v>75</v>
      </c>
      <c r="AE423" s="31">
        <v>27589.86</v>
      </c>
      <c r="AF423" s="34" t="s">
        <v>75</v>
      </c>
      <c r="AG423" s="31" t="s">
        <v>75</v>
      </c>
      <c r="AH423" s="32" t="s">
        <v>75</v>
      </c>
      <c r="AI423" s="8"/>
    </row>
    <row r="424" spans="1:35" x14ac:dyDescent="0.25">
      <c r="A424" s="42" t="s">
        <v>885</v>
      </c>
      <c r="B424" s="43" t="s">
        <v>73</v>
      </c>
      <c r="C424" s="44" t="s">
        <v>886</v>
      </c>
      <c r="D424" s="31">
        <v>3115971.89</v>
      </c>
      <c r="E424" s="31" t="s">
        <v>75</v>
      </c>
      <c r="F424" s="31">
        <v>3115971.89</v>
      </c>
      <c r="G424" s="31" t="s">
        <v>75</v>
      </c>
      <c r="H424" s="31">
        <v>550000</v>
      </c>
      <c r="I424" s="31" t="s">
        <v>75</v>
      </c>
      <c r="J424" s="31" t="s">
        <v>75</v>
      </c>
      <c r="K424" s="31">
        <v>973800</v>
      </c>
      <c r="L424" s="31" t="s">
        <v>75</v>
      </c>
      <c r="M424" s="31" t="s">
        <v>75</v>
      </c>
      <c r="N424" s="31">
        <v>1592171.89</v>
      </c>
      <c r="O424" s="31" t="s">
        <v>75</v>
      </c>
      <c r="P424" s="31" t="s">
        <v>75</v>
      </c>
      <c r="Q424" s="32" t="s">
        <v>75</v>
      </c>
      <c r="R424" s="45" t="s">
        <v>885</v>
      </c>
      <c r="S424" s="43" t="s">
        <v>73</v>
      </c>
      <c r="T424" s="44" t="s">
        <v>886</v>
      </c>
      <c r="U424" s="31">
        <v>3380962.9</v>
      </c>
      <c r="V424" s="31" t="s">
        <v>75</v>
      </c>
      <c r="W424" s="31">
        <v>3380962.9</v>
      </c>
      <c r="X424" s="31" t="s">
        <v>75</v>
      </c>
      <c r="Y424" s="31">
        <v>366650.21</v>
      </c>
      <c r="Z424" s="31" t="s">
        <v>75</v>
      </c>
      <c r="AA424" s="31" t="s">
        <v>75</v>
      </c>
      <c r="AB424" s="31">
        <v>1094899.3999999999</v>
      </c>
      <c r="AC424" s="31" t="s">
        <v>75</v>
      </c>
      <c r="AD424" s="31" t="s">
        <v>75</v>
      </c>
      <c r="AE424" s="31">
        <v>1919413.29</v>
      </c>
      <c r="AF424" s="34" t="s">
        <v>75</v>
      </c>
      <c r="AG424" s="31" t="s">
        <v>75</v>
      </c>
      <c r="AH424" s="32" t="s">
        <v>75</v>
      </c>
      <c r="AI424" s="8"/>
    </row>
    <row r="425" spans="1:35" ht="57" x14ac:dyDescent="0.25">
      <c r="A425" s="42" t="s">
        <v>887</v>
      </c>
      <c r="B425" s="43" t="s">
        <v>73</v>
      </c>
      <c r="C425" s="44" t="s">
        <v>888</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887</v>
      </c>
      <c r="S425" s="43" t="s">
        <v>73</v>
      </c>
      <c r="T425" s="44" t="s">
        <v>888</v>
      </c>
      <c r="U425" s="31">
        <v>11194.83</v>
      </c>
      <c r="V425" s="31" t="s">
        <v>75</v>
      </c>
      <c r="W425" s="31">
        <v>11194.83</v>
      </c>
      <c r="X425" s="31" t="s">
        <v>75</v>
      </c>
      <c r="Y425" s="31">
        <v>11194.83</v>
      </c>
      <c r="Z425" s="31" t="s">
        <v>75</v>
      </c>
      <c r="AA425" s="31" t="s">
        <v>75</v>
      </c>
      <c r="AB425" s="31" t="s">
        <v>75</v>
      </c>
      <c r="AC425" s="31" t="s">
        <v>75</v>
      </c>
      <c r="AD425" s="31" t="s">
        <v>75</v>
      </c>
      <c r="AE425" s="31" t="s">
        <v>75</v>
      </c>
      <c r="AF425" s="34" t="s">
        <v>75</v>
      </c>
      <c r="AG425" s="31" t="s">
        <v>75</v>
      </c>
      <c r="AH425" s="32" t="s">
        <v>75</v>
      </c>
      <c r="AI425" s="8"/>
    </row>
    <row r="426" spans="1:35" ht="79.5" x14ac:dyDescent="0.25">
      <c r="A426" s="42" t="s">
        <v>889</v>
      </c>
      <c r="B426" s="43" t="s">
        <v>73</v>
      </c>
      <c r="C426" s="44" t="s">
        <v>890</v>
      </c>
      <c r="D426" s="31">
        <v>2565971.89</v>
      </c>
      <c r="E426" s="31" t="s">
        <v>75</v>
      </c>
      <c r="F426" s="31">
        <v>2565971.89</v>
      </c>
      <c r="G426" s="31" t="s">
        <v>75</v>
      </c>
      <c r="H426" s="31" t="s">
        <v>75</v>
      </c>
      <c r="I426" s="31" t="s">
        <v>75</v>
      </c>
      <c r="J426" s="31" t="s">
        <v>75</v>
      </c>
      <c r="K426" s="31">
        <v>973800</v>
      </c>
      <c r="L426" s="31" t="s">
        <v>75</v>
      </c>
      <c r="M426" s="31" t="s">
        <v>75</v>
      </c>
      <c r="N426" s="31">
        <v>1592171.89</v>
      </c>
      <c r="O426" s="31" t="s">
        <v>75</v>
      </c>
      <c r="P426" s="31" t="s">
        <v>75</v>
      </c>
      <c r="Q426" s="32" t="s">
        <v>75</v>
      </c>
      <c r="R426" s="45" t="s">
        <v>889</v>
      </c>
      <c r="S426" s="43" t="s">
        <v>73</v>
      </c>
      <c r="T426" s="44" t="s">
        <v>890</v>
      </c>
      <c r="U426" s="31">
        <v>3014312.69</v>
      </c>
      <c r="V426" s="31" t="s">
        <v>75</v>
      </c>
      <c r="W426" s="31">
        <v>3014312.69</v>
      </c>
      <c r="X426" s="31" t="s">
        <v>75</v>
      </c>
      <c r="Y426" s="31" t="s">
        <v>75</v>
      </c>
      <c r="Z426" s="31" t="s">
        <v>75</v>
      </c>
      <c r="AA426" s="31" t="s">
        <v>75</v>
      </c>
      <c r="AB426" s="31">
        <v>1094899.3999999999</v>
      </c>
      <c r="AC426" s="31" t="s">
        <v>75</v>
      </c>
      <c r="AD426" s="31" t="s">
        <v>75</v>
      </c>
      <c r="AE426" s="31">
        <v>1919413.29</v>
      </c>
      <c r="AF426" s="34" t="s">
        <v>75</v>
      </c>
      <c r="AG426" s="31" t="s">
        <v>75</v>
      </c>
      <c r="AH426" s="32" t="s">
        <v>75</v>
      </c>
      <c r="AI426" s="8"/>
    </row>
    <row r="427" spans="1:35" ht="23.25" x14ac:dyDescent="0.25">
      <c r="A427" s="42" t="s">
        <v>891</v>
      </c>
      <c r="B427" s="43" t="s">
        <v>73</v>
      </c>
      <c r="C427" s="44" t="s">
        <v>892</v>
      </c>
      <c r="D427" s="31">
        <v>550000</v>
      </c>
      <c r="E427" s="31" t="s">
        <v>75</v>
      </c>
      <c r="F427" s="31">
        <v>550000</v>
      </c>
      <c r="G427" s="31" t="s">
        <v>75</v>
      </c>
      <c r="H427" s="31">
        <v>550000</v>
      </c>
      <c r="I427" s="31" t="s">
        <v>75</v>
      </c>
      <c r="J427" s="31" t="s">
        <v>75</v>
      </c>
      <c r="K427" s="31" t="s">
        <v>75</v>
      </c>
      <c r="L427" s="31" t="s">
        <v>75</v>
      </c>
      <c r="M427" s="31" t="s">
        <v>75</v>
      </c>
      <c r="N427" s="31" t="s">
        <v>75</v>
      </c>
      <c r="O427" s="31" t="s">
        <v>75</v>
      </c>
      <c r="P427" s="31" t="s">
        <v>75</v>
      </c>
      <c r="Q427" s="32" t="s">
        <v>75</v>
      </c>
      <c r="R427" s="45" t="s">
        <v>891</v>
      </c>
      <c r="S427" s="43" t="s">
        <v>73</v>
      </c>
      <c r="T427" s="44" t="s">
        <v>892</v>
      </c>
      <c r="U427" s="31">
        <v>355455.38</v>
      </c>
      <c r="V427" s="31" t="s">
        <v>75</v>
      </c>
      <c r="W427" s="31">
        <v>355455.38</v>
      </c>
      <c r="X427" s="31" t="s">
        <v>75</v>
      </c>
      <c r="Y427" s="31">
        <v>355455.38</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893</v>
      </c>
      <c r="B428" s="43" t="s">
        <v>73</v>
      </c>
      <c r="C428" s="44" t="s">
        <v>894</v>
      </c>
      <c r="D428" s="31">
        <v>550000</v>
      </c>
      <c r="E428" s="31" t="s">
        <v>75</v>
      </c>
      <c r="F428" s="31">
        <v>550000</v>
      </c>
      <c r="G428" s="31" t="s">
        <v>75</v>
      </c>
      <c r="H428" s="31">
        <v>550000</v>
      </c>
      <c r="I428" s="31" t="s">
        <v>75</v>
      </c>
      <c r="J428" s="31" t="s">
        <v>75</v>
      </c>
      <c r="K428" s="31" t="s">
        <v>75</v>
      </c>
      <c r="L428" s="31" t="s">
        <v>75</v>
      </c>
      <c r="M428" s="31" t="s">
        <v>75</v>
      </c>
      <c r="N428" s="31" t="s">
        <v>75</v>
      </c>
      <c r="O428" s="31" t="s">
        <v>75</v>
      </c>
      <c r="P428" s="31" t="s">
        <v>75</v>
      </c>
      <c r="Q428" s="32" t="s">
        <v>75</v>
      </c>
      <c r="R428" s="45" t="s">
        <v>893</v>
      </c>
      <c r="S428" s="43" t="s">
        <v>73</v>
      </c>
      <c r="T428" s="44" t="s">
        <v>894</v>
      </c>
      <c r="U428" s="31">
        <v>355455.38</v>
      </c>
      <c r="V428" s="31" t="s">
        <v>75</v>
      </c>
      <c r="W428" s="31">
        <v>355455.38</v>
      </c>
      <c r="X428" s="31" t="s">
        <v>75</v>
      </c>
      <c r="Y428" s="31">
        <v>355455.38</v>
      </c>
      <c r="Z428" s="31" t="s">
        <v>75</v>
      </c>
      <c r="AA428" s="31" t="s">
        <v>75</v>
      </c>
      <c r="AB428" s="31" t="s">
        <v>75</v>
      </c>
      <c r="AC428" s="31" t="s">
        <v>75</v>
      </c>
      <c r="AD428" s="31" t="s">
        <v>75</v>
      </c>
      <c r="AE428" s="31" t="s">
        <v>75</v>
      </c>
      <c r="AF428" s="34" t="s">
        <v>75</v>
      </c>
      <c r="AG428" s="31" t="s">
        <v>75</v>
      </c>
      <c r="AH428" s="32" t="s">
        <v>75</v>
      </c>
      <c r="AI428" s="8"/>
    </row>
    <row r="429" spans="1:35" x14ac:dyDescent="0.25">
      <c r="A429" s="42" t="s">
        <v>895</v>
      </c>
      <c r="B429" s="43" t="s">
        <v>73</v>
      </c>
      <c r="C429" s="44" t="s">
        <v>896</v>
      </c>
      <c r="D429" s="31">
        <v>41628336.729999997</v>
      </c>
      <c r="E429" s="31" t="s">
        <v>75</v>
      </c>
      <c r="F429" s="31">
        <v>41628336.729999997</v>
      </c>
      <c r="G429" s="31" t="s">
        <v>75</v>
      </c>
      <c r="H429" s="31">
        <v>4000000</v>
      </c>
      <c r="I429" s="31" t="s">
        <v>75</v>
      </c>
      <c r="J429" s="31" t="s">
        <v>75</v>
      </c>
      <c r="K429" s="31">
        <v>358934.61</v>
      </c>
      <c r="L429" s="31" t="s">
        <v>75</v>
      </c>
      <c r="M429" s="31" t="s">
        <v>75</v>
      </c>
      <c r="N429" s="31">
        <v>2237828.27</v>
      </c>
      <c r="O429" s="31">
        <v>9713744.5299999993</v>
      </c>
      <c r="P429" s="31">
        <v>25317829.32</v>
      </c>
      <c r="Q429" s="32" t="s">
        <v>75</v>
      </c>
      <c r="R429" s="45" t="s">
        <v>895</v>
      </c>
      <c r="S429" s="43" t="s">
        <v>73</v>
      </c>
      <c r="T429" s="44" t="s">
        <v>896</v>
      </c>
      <c r="U429" s="31">
        <v>19161720.579999998</v>
      </c>
      <c r="V429" s="31" t="s">
        <v>75</v>
      </c>
      <c r="W429" s="31">
        <v>19161720.579999998</v>
      </c>
      <c r="X429" s="31" t="s">
        <v>75</v>
      </c>
      <c r="Y429" s="31">
        <v>6535435.1900000004</v>
      </c>
      <c r="Z429" s="31" t="s">
        <v>75</v>
      </c>
      <c r="AA429" s="31" t="s">
        <v>75</v>
      </c>
      <c r="AB429" s="31">
        <v>-21592.75</v>
      </c>
      <c r="AC429" s="31" t="s">
        <v>75</v>
      </c>
      <c r="AD429" s="31" t="s">
        <v>75</v>
      </c>
      <c r="AE429" s="31">
        <v>2960994.58</v>
      </c>
      <c r="AF429" s="34">
        <v>3817371.65</v>
      </c>
      <c r="AG429" s="31">
        <v>5869511.9100000001</v>
      </c>
      <c r="AH429" s="32" t="s">
        <v>75</v>
      </c>
      <c r="AI429" s="8"/>
    </row>
    <row r="430" spans="1:35" x14ac:dyDescent="0.25">
      <c r="A430" s="42" t="s">
        <v>897</v>
      </c>
      <c r="B430" s="43" t="s">
        <v>73</v>
      </c>
      <c r="C430" s="44" t="s">
        <v>898</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897</v>
      </c>
      <c r="S430" s="43" t="s">
        <v>73</v>
      </c>
      <c r="T430" s="44" t="s">
        <v>898</v>
      </c>
      <c r="U430" s="31">
        <v>876688.73</v>
      </c>
      <c r="V430" s="31" t="s">
        <v>75</v>
      </c>
      <c r="W430" s="31">
        <v>876688.73</v>
      </c>
      <c r="X430" s="31" t="s">
        <v>75</v>
      </c>
      <c r="Y430" s="31">
        <v>616380.16000000003</v>
      </c>
      <c r="Z430" s="31" t="s">
        <v>75</v>
      </c>
      <c r="AA430" s="31" t="s">
        <v>75</v>
      </c>
      <c r="AB430" s="31">
        <v>-53924.42</v>
      </c>
      <c r="AC430" s="31" t="s">
        <v>75</v>
      </c>
      <c r="AD430" s="31" t="s">
        <v>75</v>
      </c>
      <c r="AE430" s="31">
        <v>513124.05</v>
      </c>
      <c r="AF430" s="34">
        <v>-499235</v>
      </c>
      <c r="AG430" s="31">
        <v>300343.94</v>
      </c>
      <c r="AH430" s="32" t="s">
        <v>75</v>
      </c>
      <c r="AI430" s="8"/>
    </row>
    <row r="431" spans="1:35" ht="23.25" x14ac:dyDescent="0.25">
      <c r="A431" s="42" t="s">
        <v>899</v>
      </c>
      <c r="B431" s="43" t="s">
        <v>73</v>
      </c>
      <c r="C431" s="44" t="s">
        <v>900</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899</v>
      </c>
      <c r="S431" s="43" t="s">
        <v>73</v>
      </c>
      <c r="T431" s="44" t="s">
        <v>900</v>
      </c>
      <c r="U431" s="31">
        <v>616380.16000000003</v>
      </c>
      <c r="V431" s="31" t="s">
        <v>75</v>
      </c>
      <c r="W431" s="31">
        <v>616380.16000000003</v>
      </c>
      <c r="X431" s="31" t="s">
        <v>75</v>
      </c>
      <c r="Y431" s="31">
        <v>616380.16000000003</v>
      </c>
      <c r="Z431" s="31" t="s">
        <v>75</v>
      </c>
      <c r="AA431" s="31" t="s">
        <v>75</v>
      </c>
      <c r="AB431" s="31" t="s">
        <v>75</v>
      </c>
      <c r="AC431" s="31" t="s">
        <v>75</v>
      </c>
      <c r="AD431" s="31" t="s">
        <v>75</v>
      </c>
      <c r="AE431" s="31" t="s">
        <v>75</v>
      </c>
      <c r="AF431" s="34" t="s">
        <v>75</v>
      </c>
      <c r="AG431" s="31" t="s">
        <v>75</v>
      </c>
      <c r="AH431" s="32" t="s">
        <v>75</v>
      </c>
      <c r="AI431" s="8"/>
    </row>
    <row r="432" spans="1:35" ht="23.25" x14ac:dyDescent="0.25">
      <c r="A432" s="42" t="s">
        <v>901</v>
      </c>
      <c r="B432" s="43" t="s">
        <v>73</v>
      </c>
      <c r="C432" s="44" t="s">
        <v>902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901</v>
      </c>
      <c r="S432" s="43" t="s">
        <v>73</v>
      </c>
      <c r="T432" s="44" t="s">
        <v>902</v>
      </c>
      <c r="U432" s="31">
        <v>-53924.42</v>
      </c>
      <c r="V432" s="31" t="s">
        <v>75</v>
      </c>
      <c r="W432" s="31">
        <v>-53924.42</v>
      </c>
      <c r="X432" s="31" t="s">
        <v>75</v>
      </c>
      <c r="Y432" s="31" t="s">
        <v>75</v>
      </c>
      <c r="Z432" s="31" t="s">
        <v>75</v>
      </c>
      <c r="AA432" s="31" t="s">
        <v>75</v>
      </c>
      <c r="AB432" s="31">
        <v>-53924.42</v>
      </c>
      <c r="AC432" s="31" t="s">
        <v>75</v>
      </c>
      <c r="AD432" s="31" t="s">
        <v>75</v>
      </c>
      <c r="AE432" s="31" t="s">
        <v>75</v>
      </c>
      <c r="AF432" s="34" t="s">
        <v>75</v>
      </c>
      <c r="AG432" s="31" t="s">
        <v>75</v>
      </c>
      <c r="AH432" s="32" t="s">
        <v>75</v>
      </c>
      <c r="AI432" s="8"/>
    </row>
    <row r="433" spans="1:35" ht="23.25" x14ac:dyDescent="0.25">
      <c r="A433" s="42" t="s">
        <v>903</v>
      </c>
      <c r="B433" s="43" t="s">
        <v>73</v>
      </c>
      <c r="C433" s="44" t="s">
        <v>904</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903</v>
      </c>
      <c r="S433" s="43" t="s">
        <v>73</v>
      </c>
      <c r="T433" s="44" t="s">
        <v>904</v>
      </c>
      <c r="U433" s="31">
        <v>513124.05</v>
      </c>
      <c r="V433" s="31" t="s">
        <v>75</v>
      </c>
      <c r="W433" s="31">
        <v>513124.05</v>
      </c>
      <c r="X433" s="31" t="s">
        <v>75</v>
      </c>
      <c r="Y433" s="31" t="s">
        <v>75</v>
      </c>
      <c r="Z433" s="31" t="s">
        <v>75</v>
      </c>
      <c r="AA433" s="31" t="s">
        <v>75</v>
      </c>
      <c r="AB433" s="31" t="s">
        <v>75</v>
      </c>
      <c r="AC433" s="31" t="s">
        <v>75</v>
      </c>
      <c r="AD433" s="31" t="s">
        <v>75</v>
      </c>
      <c r="AE433" s="31">
        <v>513124.05</v>
      </c>
      <c r="AF433" s="34" t="s">
        <v>75</v>
      </c>
      <c r="AG433" s="31" t="s">
        <v>75</v>
      </c>
      <c r="AH433" s="32" t="s">
        <v>75</v>
      </c>
      <c r="AI433" s="8"/>
    </row>
    <row r="434" spans="1:35" ht="23.25" x14ac:dyDescent="0.25">
      <c r="A434" s="42" t="s">
        <v>905</v>
      </c>
      <c r="B434" s="43" t="s">
        <v>73</v>
      </c>
      <c r="C434" s="44" t="s">
        <v>906</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905</v>
      </c>
      <c r="S434" s="43" t="s">
        <v>73</v>
      </c>
      <c r="T434" s="44" t="s">
        <v>906</v>
      </c>
      <c r="U434" s="31">
        <v>300343.94</v>
      </c>
      <c r="V434" s="31" t="s">
        <v>75</v>
      </c>
      <c r="W434" s="31">
        <v>300343.94</v>
      </c>
      <c r="X434" s="31" t="s">
        <v>75</v>
      </c>
      <c r="Y434" s="31" t="s">
        <v>75</v>
      </c>
      <c r="Z434" s="31" t="s">
        <v>75</v>
      </c>
      <c r="AA434" s="31" t="s">
        <v>75</v>
      </c>
      <c r="AB434" s="31" t="s">
        <v>75</v>
      </c>
      <c r="AC434" s="31" t="s">
        <v>75</v>
      </c>
      <c r="AD434" s="31" t="s">
        <v>75</v>
      </c>
      <c r="AE434" s="31" t="s">
        <v>75</v>
      </c>
      <c r="AF434" s="34" t="s">
        <v>75</v>
      </c>
      <c r="AG434" s="31">
        <v>300343.94</v>
      </c>
      <c r="AH434" s="32" t="s">
        <v>75</v>
      </c>
      <c r="AI434" s="8"/>
    </row>
    <row r="435" spans="1:35" ht="23.25" x14ac:dyDescent="0.25">
      <c r="A435" s="42" t="s">
        <v>907</v>
      </c>
      <c r="B435" s="43" t="s">
        <v>73</v>
      </c>
      <c r="C435" s="44" t="s">
        <v>908</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907</v>
      </c>
      <c r="S435" s="43" t="s">
        <v>73</v>
      </c>
      <c r="T435" s="44" t="s">
        <v>908</v>
      </c>
      <c r="U435" s="31">
        <v>-499235</v>
      </c>
      <c r="V435" s="31" t="s">
        <v>75</v>
      </c>
      <c r="W435" s="31">
        <v>-499235</v>
      </c>
      <c r="X435" s="31" t="s">
        <v>75</v>
      </c>
      <c r="Y435" s="31" t="s">
        <v>75</v>
      </c>
      <c r="Z435" s="31" t="s">
        <v>75</v>
      </c>
      <c r="AA435" s="31" t="s">
        <v>75</v>
      </c>
      <c r="AB435" s="31" t="s">
        <v>75</v>
      </c>
      <c r="AC435" s="31" t="s">
        <v>75</v>
      </c>
      <c r="AD435" s="31" t="s">
        <v>75</v>
      </c>
      <c r="AE435" s="31" t="s">
        <v>75</v>
      </c>
      <c r="AF435" s="34">
        <v>-499235</v>
      </c>
      <c r="AG435" s="31" t="s">
        <v>75</v>
      </c>
      <c r="AH435" s="32" t="s">
        <v>75</v>
      </c>
      <c r="AI435" s="8"/>
    </row>
    <row r="436" spans="1:35" x14ac:dyDescent="0.25">
      <c r="A436" s="42" t="s">
        <v>909</v>
      </c>
      <c r="B436" s="43" t="s">
        <v>73</v>
      </c>
      <c r="C436" s="44" t="s">
        <v>910</v>
      </c>
      <c r="D436" s="31">
        <v>8069262.2699999996</v>
      </c>
      <c r="E436" s="31" t="s">
        <v>75</v>
      </c>
      <c r="F436" s="31">
        <v>8069262.2699999996</v>
      </c>
      <c r="G436" s="31" t="s">
        <v>75</v>
      </c>
      <c r="H436" s="31">
        <v>4000000</v>
      </c>
      <c r="I436" s="31" t="s">
        <v>75</v>
      </c>
      <c r="J436" s="31" t="s">
        <v>75</v>
      </c>
      <c r="K436" s="31">
        <v>1800</v>
      </c>
      <c r="L436" s="31" t="s">
        <v>75</v>
      </c>
      <c r="M436" s="31" t="s">
        <v>75</v>
      </c>
      <c r="N436" s="31">
        <v>2237828.27</v>
      </c>
      <c r="O436" s="31">
        <v>836004</v>
      </c>
      <c r="P436" s="31">
        <v>993630</v>
      </c>
      <c r="Q436" s="32" t="s">
        <v>75</v>
      </c>
      <c r="R436" s="45" t="s">
        <v>909</v>
      </c>
      <c r="S436" s="43" t="s">
        <v>73</v>
      </c>
      <c r="T436" s="44" t="s">
        <v>910</v>
      </c>
      <c r="U436" s="31">
        <v>6805211.5499999998</v>
      </c>
      <c r="V436" s="31" t="s">
        <v>75</v>
      </c>
      <c r="W436" s="31">
        <v>6805211.5499999998</v>
      </c>
      <c r="X436" s="31" t="s">
        <v>75</v>
      </c>
      <c r="Y436" s="31">
        <v>2984283.46</v>
      </c>
      <c r="Z436" s="31" t="s">
        <v>75</v>
      </c>
      <c r="AA436" s="31" t="s">
        <v>75</v>
      </c>
      <c r="AB436" s="31">
        <v>5303</v>
      </c>
      <c r="AC436" s="31" t="s">
        <v>75</v>
      </c>
      <c r="AD436" s="31" t="s">
        <v>75</v>
      </c>
      <c r="AE436" s="31">
        <v>2447870.5299999998</v>
      </c>
      <c r="AF436" s="34">
        <v>955706.65</v>
      </c>
      <c r="AG436" s="31">
        <v>412047.91</v>
      </c>
      <c r="AH436" s="32" t="s">
        <v>75</v>
      </c>
      <c r="AI436" s="8"/>
    </row>
    <row r="437" spans="1:35" ht="23.25" x14ac:dyDescent="0.25">
      <c r="A437" s="42" t="s">
        <v>911</v>
      </c>
      <c r="B437" s="43" t="s">
        <v>73</v>
      </c>
      <c r="C437" s="44" t="s">
        <v>912</v>
      </c>
      <c r="D437" s="31">
        <v>4000000</v>
      </c>
      <c r="E437" s="31" t="s">
        <v>75</v>
      </c>
      <c r="F437" s="31">
        <v>4000000</v>
      </c>
      <c r="G437" s="31" t="s">
        <v>75</v>
      </c>
      <c r="H437" s="31">
        <v>4000000</v>
      </c>
      <c r="I437" s="31" t="s">
        <v>75</v>
      </c>
      <c r="J437" s="31" t="s">
        <v>75</v>
      </c>
      <c r="K437" s="31" t="s">
        <v>75</v>
      </c>
      <c r="L437" s="31" t="s">
        <v>75</v>
      </c>
      <c r="M437" s="31" t="s">
        <v>75</v>
      </c>
      <c r="N437" s="31" t="s">
        <v>75</v>
      </c>
      <c r="O437" s="31" t="s">
        <v>75</v>
      </c>
      <c r="P437" s="31" t="s">
        <v>75</v>
      </c>
      <c r="Q437" s="32" t="s">
        <v>75</v>
      </c>
      <c r="R437" s="45" t="s">
        <v>911</v>
      </c>
      <c r="S437" s="43" t="s">
        <v>73</v>
      </c>
      <c r="T437" s="44" t="s">
        <v>912</v>
      </c>
      <c r="U437" s="31">
        <v>2984283.46</v>
      </c>
      <c r="V437" s="31" t="s">
        <v>75</v>
      </c>
      <c r="W437" s="31">
        <v>2984283.46</v>
      </c>
      <c r="X437" s="31" t="s">
        <v>75</v>
      </c>
      <c r="Y437" s="31">
        <v>2984283.46</v>
      </c>
      <c r="Z437" s="31" t="s">
        <v>75</v>
      </c>
      <c r="AA437" s="31" t="s">
        <v>75</v>
      </c>
      <c r="AB437" s="31" t="s">
        <v>75</v>
      </c>
      <c r="AC437" s="31" t="s">
        <v>75</v>
      </c>
      <c r="AD437" s="31" t="s">
        <v>75</v>
      </c>
      <c r="AE437" s="31" t="s">
        <v>75</v>
      </c>
      <c r="AF437" s="34" t="s">
        <v>75</v>
      </c>
      <c r="AG437" s="31" t="s">
        <v>75</v>
      </c>
      <c r="AH437" s="32" t="s">
        <v>75</v>
      </c>
      <c r="AI437" s="8"/>
    </row>
    <row r="438" spans="1:35" x14ac:dyDescent="0.25">
      <c r="A438" s="42" t="s">
        <v>913</v>
      </c>
      <c r="B438" s="43" t="s">
        <v>73</v>
      </c>
      <c r="C438" s="44" t="s">
        <v>914</v>
      </c>
      <c r="D438" s="31">
        <v>1800</v>
      </c>
      <c r="E438" s="31" t="s">
        <v>75</v>
      </c>
      <c r="F438" s="31">
        <v>1800</v>
      </c>
      <c r="G438" s="31" t="s">
        <v>75</v>
      </c>
      <c r="H438" s="31" t="s">
        <v>75</v>
      </c>
      <c r="I438" s="31" t="s">
        <v>75</v>
      </c>
      <c r="J438" s="31" t="s">
        <v>75</v>
      </c>
      <c r="K438" s="31">
        <v>1800</v>
      </c>
      <c r="L438" s="31" t="s">
        <v>75</v>
      </c>
      <c r="M438" s="31" t="s">
        <v>75</v>
      </c>
      <c r="N438" s="31" t="s">
        <v>75</v>
      </c>
      <c r="O438" s="31" t="s">
        <v>75</v>
      </c>
      <c r="P438" s="31" t="s">
        <v>75</v>
      </c>
      <c r="Q438" s="32" t="s">
        <v>75</v>
      </c>
      <c r="R438" s="45" t="s">
        <v>913</v>
      </c>
      <c r="S438" s="43" t="s">
        <v>73</v>
      </c>
      <c r="T438" s="44" t="s">
        <v>914</v>
      </c>
      <c r="U438" s="31">
        <v>5303</v>
      </c>
      <c r="V438" s="31" t="s">
        <v>75</v>
      </c>
      <c r="W438" s="31">
        <v>5303</v>
      </c>
      <c r="X438" s="31" t="s">
        <v>75</v>
      </c>
      <c r="Y438" s="31" t="s">
        <v>75</v>
      </c>
      <c r="Z438" s="31" t="s">
        <v>75</v>
      </c>
      <c r="AA438" s="31" t="s">
        <v>75</v>
      </c>
      <c r="AB438" s="31">
        <v>5303</v>
      </c>
      <c r="AC438" s="31" t="s">
        <v>75</v>
      </c>
      <c r="AD438" s="31" t="s">
        <v>75</v>
      </c>
      <c r="AE438" s="31" t="s">
        <v>75</v>
      </c>
      <c r="AF438" s="34" t="s">
        <v>75</v>
      </c>
      <c r="AG438" s="31" t="s">
        <v>75</v>
      </c>
      <c r="AH438" s="32" t="s">
        <v>75</v>
      </c>
      <c r="AI438" s="8"/>
    </row>
    <row r="439" spans="1:35" ht="23.25" x14ac:dyDescent="0.25">
      <c r="A439" s="42" t="s">
        <v>915</v>
      </c>
      <c r="B439" s="43" t="s">
        <v>73</v>
      </c>
      <c r="C439" s="44" t="s">
        <v>916</v>
      </c>
      <c r="D439" s="31">
        <v>2237828.27</v>
      </c>
      <c r="E439" s="31" t="s">
        <v>75</v>
      </c>
      <c r="F439" s="31">
        <v>2237828.27</v>
      </c>
      <c r="G439" s="31" t="s">
        <v>75</v>
      </c>
      <c r="H439" s="31" t="s">
        <v>75</v>
      </c>
      <c r="I439" s="31" t="s">
        <v>75</v>
      </c>
      <c r="J439" s="31" t="s">
        <v>75</v>
      </c>
      <c r="K439" s="31" t="s">
        <v>75</v>
      </c>
      <c r="L439" s="31" t="s">
        <v>75</v>
      </c>
      <c r="M439" s="31" t="s">
        <v>75</v>
      </c>
      <c r="N439" s="31">
        <v>2237828.27</v>
      </c>
      <c r="O439" s="31" t="s">
        <v>75</v>
      </c>
      <c r="P439" s="31" t="s">
        <v>75</v>
      </c>
      <c r="Q439" s="32" t="s">
        <v>75</v>
      </c>
      <c r="R439" s="45" t="s">
        <v>915</v>
      </c>
      <c r="S439" s="43" t="s">
        <v>73</v>
      </c>
      <c r="T439" s="44" t="s">
        <v>916</v>
      </c>
      <c r="U439" s="31">
        <v>2447870.5299999998</v>
      </c>
      <c r="V439" s="31" t="s">
        <v>75</v>
      </c>
      <c r="W439" s="31">
        <v>2447870.5299999998</v>
      </c>
      <c r="X439" s="31" t="s">
        <v>75</v>
      </c>
      <c r="Y439" s="31" t="s">
        <v>75</v>
      </c>
      <c r="Z439" s="31" t="s">
        <v>75</v>
      </c>
      <c r="AA439" s="31" t="s">
        <v>75</v>
      </c>
      <c r="AB439" s="31" t="s">
        <v>75</v>
      </c>
      <c r="AC439" s="31" t="s">
        <v>75</v>
      </c>
      <c r="AD439" s="31" t="s">
        <v>75</v>
      </c>
      <c r="AE439" s="31">
        <v>2447870.5299999998</v>
      </c>
      <c r="AF439" s="34" t="s">
        <v>75</v>
      </c>
      <c r="AG439" s="31" t="s">
        <v>75</v>
      </c>
      <c r="AH439" s="32" t="s">
        <v>75</v>
      </c>
      <c r="AI439" s="8"/>
    </row>
    <row r="440" spans="1:35" x14ac:dyDescent="0.25">
      <c r="A440" s="42" t="s">
        <v>917</v>
      </c>
      <c r="B440" s="43" t="s">
        <v>73</v>
      </c>
      <c r="C440" s="44" t="s">
        <v>918</v>
      </c>
      <c r="D440" s="31">
        <v>993630</v>
      </c>
      <c r="E440" s="31" t="s">
        <v>75</v>
      </c>
      <c r="F440" s="31">
        <v>993630</v>
      </c>
      <c r="G440" s="31" t="s">
        <v>75</v>
      </c>
      <c r="H440" s="31" t="s">
        <v>75</v>
      </c>
      <c r="I440" s="31" t="s">
        <v>75</v>
      </c>
      <c r="J440" s="31" t="s">
        <v>75</v>
      </c>
      <c r="K440" s="31" t="s">
        <v>75</v>
      </c>
      <c r="L440" s="31" t="s">
        <v>75</v>
      </c>
      <c r="M440" s="31" t="s">
        <v>75</v>
      </c>
      <c r="N440" s="31" t="s">
        <v>75</v>
      </c>
      <c r="O440" s="31" t="s">
        <v>75</v>
      </c>
      <c r="P440" s="31">
        <v>993630</v>
      </c>
      <c r="Q440" s="32" t="s">
        <v>75</v>
      </c>
      <c r="R440" s="45" t="s">
        <v>917</v>
      </c>
      <c r="S440" s="43" t="s">
        <v>73</v>
      </c>
      <c r="T440" s="44" t="s">
        <v>918</v>
      </c>
      <c r="U440" s="31">
        <v>412047.91</v>
      </c>
      <c r="V440" s="31" t="s">
        <v>75</v>
      </c>
      <c r="W440" s="31">
        <v>412047.91</v>
      </c>
      <c r="X440" s="31" t="s">
        <v>75</v>
      </c>
      <c r="Y440" s="31" t="s">
        <v>75</v>
      </c>
      <c r="Z440" s="31" t="s">
        <v>75</v>
      </c>
      <c r="AA440" s="31" t="s">
        <v>75</v>
      </c>
      <c r="AB440" s="31" t="s">
        <v>75</v>
      </c>
      <c r="AC440" s="31" t="s">
        <v>75</v>
      </c>
      <c r="AD440" s="31" t="s">
        <v>75</v>
      </c>
      <c r="AE440" s="31" t="s">
        <v>75</v>
      </c>
      <c r="AF440" s="34" t="s">
        <v>75</v>
      </c>
      <c r="AG440" s="31">
        <v>412047.91</v>
      </c>
      <c r="AH440" s="32" t="s">
        <v>75</v>
      </c>
      <c r="AI440" s="8"/>
    </row>
    <row r="441" spans="1:35" x14ac:dyDescent="0.25">
      <c r="A441" s="42" t="s">
        <v>919</v>
      </c>
      <c r="B441" s="43" t="s">
        <v>73</v>
      </c>
      <c r="C441" s="44" t="s">
        <v>920</v>
      </c>
      <c r="D441" s="31">
        <v>836004</v>
      </c>
      <c r="E441" s="31" t="s">
        <v>75</v>
      </c>
      <c r="F441" s="31">
        <v>836004</v>
      </c>
      <c r="G441" s="31" t="s">
        <v>75</v>
      </c>
      <c r="H441" s="31" t="s">
        <v>75</v>
      </c>
      <c r="I441" s="31" t="s">
        <v>75</v>
      </c>
      <c r="J441" s="31" t="s">
        <v>75</v>
      </c>
      <c r="K441" s="31" t="s">
        <v>75</v>
      </c>
      <c r="L441" s="31" t="s">
        <v>75</v>
      </c>
      <c r="M441" s="31" t="s">
        <v>75</v>
      </c>
      <c r="N441" s="31" t="s">
        <v>75</v>
      </c>
      <c r="O441" s="31">
        <v>836004</v>
      </c>
      <c r="P441" s="31" t="s">
        <v>75</v>
      </c>
      <c r="Q441" s="32" t="s">
        <v>75</v>
      </c>
      <c r="R441" s="45" t="s">
        <v>919</v>
      </c>
      <c r="S441" s="43" t="s">
        <v>73</v>
      </c>
      <c r="T441" s="44" t="s">
        <v>920</v>
      </c>
      <c r="U441" s="31">
        <v>955706.65</v>
      </c>
      <c r="V441" s="31" t="s">
        <v>75</v>
      </c>
      <c r="W441" s="31">
        <v>955706.65</v>
      </c>
      <c r="X441" s="31" t="s">
        <v>75</v>
      </c>
      <c r="Y441" s="31" t="s">
        <v>75</v>
      </c>
      <c r="Z441" s="31" t="s">
        <v>75</v>
      </c>
      <c r="AA441" s="31" t="s">
        <v>75</v>
      </c>
      <c r="AB441" s="31" t="s">
        <v>75</v>
      </c>
      <c r="AC441" s="31" t="s">
        <v>75</v>
      </c>
      <c r="AD441" s="31" t="s">
        <v>75</v>
      </c>
      <c r="AE441" s="31" t="s">
        <v>75</v>
      </c>
      <c r="AF441" s="34">
        <v>955706.65</v>
      </c>
      <c r="AG441" s="31" t="s">
        <v>75</v>
      </c>
      <c r="AH441" s="32" t="s">
        <v>75</v>
      </c>
      <c r="AI441" s="8"/>
    </row>
    <row r="442" spans="1:35" x14ac:dyDescent="0.25">
      <c r="A442" s="42" t="s">
        <v>921</v>
      </c>
      <c r="B442" s="43" t="s">
        <v>73</v>
      </c>
      <c r="C442" s="44" t="s">
        <v>922</v>
      </c>
      <c r="D442" s="31">
        <v>33559074.460000001</v>
      </c>
      <c r="E442" s="31" t="s">
        <v>75</v>
      </c>
      <c r="F442" s="31">
        <v>33559074.460000001</v>
      </c>
      <c r="G442" s="31" t="s">
        <v>75</v>
      </c>
      <c r="H442" s="31" t="s">
        <v>75</v>
      </c>
      <c r="I442" s="31" t="s">
        <v>75</v>
      </c>
      <c r="J442" s="31" t="s">
        <v>75</v>
      </c>
      <c r="K442" s="31">
        <v>357134.61</v>
      </c>
      <c r="L442" s="31" t="s">
        <v>75</v>
      </c>
      <c r="M442" s="31" t="s">
        <v>75</v>
      </c>
      <c r="N442" s="31" t="s">
        <v>75</v>
      </c>
      <c r="O442" s="31">
        <v>8877740.5299999993</v>
      </c>
      <c r="P442" s="31">
        <v>24324199.32</v>
      </c>
      <c r="Q442" s="32" t="s">
        <v>75</v>
      </c>
      <c r="R442" s="45" t="s">
        <v>921</v>
      </c>
      <c r="S442" s="43" t="s">
        <v>73</v>
      </c>
      <c r="T442" s="44" t="s">
        <v>922</v>
      </c>
      <c r="U442" s="31">
        <v>8545048.7300000004</v>
      </c>
      <c r="V442" s="31" t="s">
        <v>75</v>
      </c>
      <c r="W442" s="31">
        <v>8545048.7300000004</v>
      </c>
      <c r="X442" s="31" t="s">
        <v>75</v>
      </c>
      <c r="Y442" s="31" t="s">
        <v>75</v>
      </c>
      <c r="Z442" s="31" t="s">
        <v>75</v>
      </c>
      <c r="AA442" s="31" t="s">
        <v>75</v>
      </c>
      <c r="AB442" s="31">
        <v>27028.67</v>
      </c>
      <c r="AC442" s="31" t="s">
        <v>75</v>
      </c>
      <c r="AD442" s="31" t="s">
        <v>75</v>
      </c>
      <c r="AE442" s="31" t="s">
        <v>75</v>
      </c>
      <c r="AF442" s="34">
        <v>3360900</v>
      </c>
      <c r="AG442" s="31">
        <v>5157120.0599999996</v>
      </c>
      <c r="AH442" s="32" t="s">
        <v>75</v>
      </c>
      <c r="AI442" s="8"/>
    </row>
    <row r="443" spans="1:35" ht="23.25" x14ac:dyDescent="0.25">
      <c r="A443" s="42" t="s">
        <v>923</v>
      </c>
      <c r="B443" s="43" t="s">
        <v>73</v>
      </c>
      <c r="C443" s="44" t="s">
        <v>924</v>
      </c>
      <c r="D443" s="31">
        <v>357134.61</v>
      </c>
      <c r="E443" s="31" t="s">
        <v>75</v>
      </c>
      <c r="F443" s="31">
        <v>357134.61</v>
      </c>
      <c r="G443" s="31" t="s">
        <v>75</v>
      </c>
      <c r="H443" s="31" t="s">
        <v>75</v>
      </c>
      <c r="I443" s="31" t="s">
        <v>75</v>
      </c>
      <c r="J443" s="31" t="s">
        <v>75</v>
      </c>
      <c r="K443" s="31">
        <v>357134.61</v>
      </c>
      <c r="L443" s="31" t="s">
        <v>75</v>
      </c>
      <c r="M443" s="31" t="s">
        <v>75</v>
      </c>
      <c r="N443" s="31" t="s">
        <v>75</v>
      </c>
      <c r="O443" s="31" t="s">
        <v>75</v>
      </c>
      <c r="P443" s="31" t="s">
        <v>75</v>
      </c>
      <c r="Q443" s="32" t="s">
        <v>75</v>
      </c>
      <c r="R443" s="45" t="s">
        <v>923</v>
      </c>
      <c r="S443" s="43" t="s">
        <v>73</v>
      </c>
      <c r="T443" s="44" t="s">
        <v>924</v>
      </c>
      <c r="U443" s="31">
        <v>27028.67</v>
      </c>
      <c r="V443" s="31" t="s">
        <v>75</v>
      </c>
      <c r="W443" s="31">
        <v>27028.67</v>
      </c>
      <c r="X443" s="31" t="s">
        <v>75</v>
      </c>
      <c r="Y443" s="31" t="s">
        <v>75</v>
      </c>
      <c r="Z443" s="31" t="s">
        <v>75</v>
      </c>
      <c r="AA443" s="31" t="s">
        <v>75</v>
      </c>
      <c r="AB443" s="31">
        <v>27028.67</v>
      </c>
      <c r="AC443" s="31" t="s">
        <v>75</v>
      </c>
      <c r="AD443" s="31" t="s">
        <v>75</v>
      </c>
      <c r="AE443" s="31" t="s">
        <v>75</v>
      </c>
      <c r="AF443" s="34" t="s">
        <v>75</v>
      </c>
      <c r="AG443" s="31" t="s">
        <v>75</v>
      </c>
      <c r="AH443" s="32" t="s">
        <v>75</v>
      </c>
      <c r="AI443" s="8"/>
    </row>
    <row r="444" spans="1:35" ht="23.25" x14ac:dyDescent="0.25">
      <c r="A444" s="42" t="s">
        <v>925</v>
      </c>
      <c r="B444" s="43" t="s">
        <v>73</v>
      </c>
      <c r="C444" s="44" t="s">
        <v>926</v>
      </c>
      <c r="D444" s="31">
        <v>24324199.32</v>
      </c>
      <c r="E444" s="31" t="s">
        <v>75</v>
      </c>
      <c r="F444" s="31">
        <v>24324199.32</v>
      </c>
      <c r="G444" s="31" t="s">
        <v>75</v>
      </c>
      <c r="H444" s="31" t="s">
        <v>75</v>
      </c>
      <c r="I444" s="31" t="s">
        <v>75</v>
      </c>
      <c r="J444" s="31" t="s">
        <v>75</v>
      </c>
      <c r="K444" s="31" t="s">
        <v>75</v>
      </c>
      <c r="L444" s="31" t="s">
        <v>75</v>
      </c>
      <c r="M444" s="31" t="s">
        <v>75</v>
      </c>
      <c r="N444" s="31" t="s">
        <v>75</v>
      </c>
      <c r="O444" s="31" t="s">
        <v>75</v>
      </c>
      <c r="P444" s="31">
        <v>24324199.32</v>
      </c>
      <c r="Q444" s="32" t="s">
        <v>75</v>
      </c>
      <c r="R444" s="45" t="s">
        <v>925</v>
      </c>
      <c r="S444" s="43" t="s">
        <v>73</v>
      </c>
      <c r="T444" s="44" t="s">
        <v>926</v>
      </c>
      <c r="U444" s="31">
        <v>5157120.0599999996</v>
      </c>
      <c r="V444" s="31" t="s">
        <v>75</v>
      </c>
      <c r="W444" s="31">
        <v>5157120.0599999996</v>
      </c>
      <c r="X444" s="31" t="s">
        <v>75</v>
      </c>
      <c r="Y444" s="31" t="s">
        <v>75</v>
      </c>
      <c r="Z444" s="31" t="s">
        <v>75</v>
      </c>
      <c r="AA444" s="31" t="s">
        <v>75</v>
      </c>
      <c r="AB444" s="31" t="s">
        <v>75</v>
      </c>
      <c r="AC444" s="31" t="s">
        <v>75</v>
      </c>
      <c r="AD444" s="31" t="s">
        <v>75</v>
      </c>
      <c r="AE444" s="31" t="s">
        <v>75</v>
      </c>
      <c r="AF444" s="34" t="s">
        <v>75</v>
      </c>
      <c r="AG444" s="31">
        <v>5157120.0599999996</v>
      </c>
      <c r="AH444" s="32" t="s">
        <v>75</v>
      </c>
      <c r="AI444" s="8"/>
    </row>
    <row r="445" spans="1:35" ht="23.25" x14ac:dyDescent="0.25">
      <c r="A445" s="42" t="s">
        <v>927</v>
      </c>
      <c r="B445" s="43" t="s">
        <v>73</v>
      </c>
      <c r="C445" s="44" t="s">
        <v>928</v>
      </c>
      <c r="D445" s="31">
        <v>8877740.5299999993</v>
      </c>
      <c r="E445" s="31" t="s">
        <v>75</v>
      </c>
      <c r="F445" s="31">
        <v>8877740.5299999993</v>
      </c>
      <c r="G445" s="31" t="s">
        <v>75</v>
      </c>
      <c r="H445" s="31" t="s">
        <v>75</v>
      </c>
      <c r="I445" s="31" t="s">
        <v>75</v>
      </c>
      <c r="J445" s="31" t="s">
        <v>75</v>
      </c>
      <c r="K445" s="31" t="s">
        <v>75</v>
      </c>
      <c r="L445" s="31" t="s">
        <v>75</v>
      </c>
      <c r="M445" s="31" t="s">
        <v>75</v>
      </c>
      <c r="N445" s="31" t="s">
        <v>75</v>
      </c>
      <c r="O445" s="31">
        <v>8877740.5299999993</v>
      </c>
      <c r="P445" s="31" t="s">
        <v>75</v>
      </c>
      <c r="Q445" s="32" t="s">
        <v>75</v>
      </c>
      <c r="R445" s="45" t="s">
        <v>927</v>
      </c>
      <c r="S445" s="43" t="s">
        <v>73</v>
      </c>
      <c r="T445" s="44" t="s">
        <v>928</v>
      </c>
      <c r="U445" s="31">
        <v>3360900</v>
      </c>
      <c r="V445" s="31" t="s">
        <v>75</v>
      </c>
      <c r="W445" s="31">
        <v>3360900</v>
      </c>
      <c r="X445" s="31" t="s">
        <v>75</v>
      </c>
      <c r="Y445" s="31" t="s">
        <v>75</v>
      </c>
      <c r="Z445" s="31" t="s">
        <v>75</v>
      </c>
      <c r="AA445" s="31" t="s">
        <v>75</v>
      </c>
      <c r="AB445" s="31" t="s">
        <v>75</v>
      </c>
      <c r="AC445" s="31" t="s">
        <v>75</v>
      </c>
      <c r="AD445" s="31" t="s">
        <v>75</v>
      </c>
      <c r="AE445" s="31" t="s">
        <v>75</v>
      </c>
      <c r="AF445" s="34">
        <v>3360900</v>
      </c>
      <c r="AG445" s="31" t="s">
        <v>75</v>
      </c>
      <c r="AH445" s="32" t="s">
        <v>75</v>
      </c>
      <c r="AI445" s="8"/>
    </row>
    <row r="446" spans="1:35" ht="57" x14ac:dyDescent="0.25">
      <c r="A446" s="42" t="s">
        <v>929</v>
      </c>
      <c r="B446" s="43" t="s">
        <v>73</v>
      </c>
      <c r="C446" s="44" t="s">
        <v>930</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929</v>
      </c>
      <c r="S446" s="43" t="s">
        <v>73</v>
      </c>
      <c r="T446" s="44" t="s">
        <v>930</v>
      </c>
      <c r="U446" s="31">
        <v>2934771.57</v>
      </c>
      <c r="V446" s="31" t="s">
        <v>75</v>
      </c>
      <c r="W446" s="31">
        <v>2934771.57</v>
      </c>
      <c r="X446" s="31" t="s">
        <v>75</v>
      </c>
      <c r="Y446" s="31">
        <v>2934771.57</v>
      </c>
      <c r="Z446" s="31" t="s">
        <v>75</v>
      </c>
      <c r="AA446" s="31" t="s">
        <v>75</v>
      </c>
      <c r="AB446" s="31" t="s">
        <v>75</v>
      </c>
      <c r="AC446" s="31" t="s">
        <v>75</v>
      </c>
      <c r="AD446" s="31" t="s">
        <v>75</v>
      </c>
      <c r="AE446" s="31" t="s">
        <v>75</v>
      </c>
      <c r="AF446" s="34" t="s">
        <v>75</v>
      </c>
      <c r="AG446" s="31" t="s">
        <v>75</v>
      </c>
      <c r="AH446" s="32" t="s">
        <v>75</v>
      </c>
      <c r="AI446" s="8"/>
    </row>
    <row r="447" spans="1:35" ht="57" x14ac:dyDescent="0.25">
      <c r="A447" s="42" t="s">
        <v>931</v>
      </c>
      <c r="B447" s="43" t="s">
        <v>73</v>
      </c>
      <c r="C447" s="44" t="s">
        <v>932</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931</v>
      </c>
      <c r="S447" s="43" t="s">
        <v>73</v>
      </c>
      <c r="T447" s="44" t="s">
        <v>932</v>
      </c>
      <c r="U447" s="31">
        <v>2934771.57</v>
      </c>
      <c r="V447" s="31" t="s">
        <v>75</v>
      </c>
      <c r="W447" s="31">
        <v>2934771.57</v>
      </c>
      <c r="X447" s="31" t="s">
        <v>75</v>
      </c>
      <c r="Y447" s="31">
        <v>2934771.57</v>
      </c>
      <c r="Z447" s="31" t="s">
        <v>75</v>
      </c>
      <c r="AA447" s="31" t="s">
        <v>75</v>
      </c>
      <c r="AB447" s="31" t="s">
        <v>75</v>
      </c>
      <c r="AC447" s="31" t="s">
        <v>75</v>
      </c>
      <c r="AD447" s="31" t="s">
        <v>75</v>
      </c>
      <c r="AE447" s="31" t="s">
        <v>75</v>
      </c>
      <c r="AF447" s="34" t="s">
        <v>75</v>
      </c>
      <c r="AG447" s="31" t="s">
        <v>75</v>
      </c>
      <c r="AH447" s="32" t="s">
        <v>75</v>
      </c>
      <c r="AI447" s="8"/>
    </row>
    <row r="448" spans="1:35" x14ac:dyDescent="0.25">
      <c r="A448" s="42" t="s">
        <v>933</v>
      </c>
      <c r="B448" s="43" t="s">
        <v>73</v>
      </c>
      <c r="C448" s="44" t="s">
        <v>934</v>
      </c>
      <c r="D448" s="31">
        <v>95627892028.580002</v>
      </c>
      <c r="E448" s="31" t="s">
        <v>75</v>
      </c>
      <c r="F448" s="31">
        <v>61503713628.580002</v>
      </c>
      <c r="G448" s="31">
        <v>45343283948.139999</v>
      </c>
      <c r="H448" s="31">
        <v>61334825073.900002</v>
      </c>
      <c r="I448" s="31" t="s">
        <v>75</v>
      </c>
      <c r="J448" s="31" t="s">
        <v>75</v>
      </c>
      <c r="K448" s="31">
        <v>14142985639.92</v>
      </c>
      <c r="L448" s="31" t="s">
        <v>75</v>
      </c>
      <c r="M448" s="31" t="s">
        <v>75</v>
      </c>
      <c r="N448" s="31">
        <v>25708513999.82</v>
      </c>
      <c r="O448" s="31">
        <v>3307761598.77</v>
      </c>
      <c r="P448" s="31">
        <v>2352911264.3099999</v>
      </c>
      <c r="Q448" s="32">
        <v>34124178400</v>
      </c>
      <c r="R448" s="45" t="s">
        <v>933</v>
      </c>
      <c r="S448" s="43" t="s">
        <v>73</v>
      </c>
      <c r="T448" s="44" t="s">
        <v>934</v>
      </c>
      <c r="U448" s="31">
        <v>42169433077.800003</v>
      </c>
      <c r="V448" s="31">
        <v>99868100</v>
      </c>
      <c r="W448" s="31">
        <v>23233885116.400002</v>
      </c>
      <c r="X448" s="31">
        <v>20576686078.709999</v>
      </c>
      <c r="Y448" s="31">
        <v>23079451161.25</v>
      </c>
      <c r="Z448" s="31" t="s">
        <v>75</v>
      </c>
      <c r="AA448" s="31" t="s">
        <v>75</v>
      </c>
      <c r="AB448" s="31">
        <v>6622212566.5</v>
      </c>
      <c r="AC448" s="31" t="s">
        <v>75</v>
      </c>
      <c r="AD448" s="31" t="s">
        <v>75</v>
      </c>
      <c r="AE448" s="31">
        <v>12410094522.719999</v>
      </c>
      <c r="AF448" s="34">
        <v>1089633104.6700001</v>
      </c>
      <c r="AG448" s="31">
        <v>609179839.97000003</v>
      </c>
      <c r="AH448" s="32">
        <v>19035416061.400002</v>
      </c>
      <c r="AI448" s="8"/>
    </row>
    <row r="449" spans="1:35" ht="23.25" x14ac:dyDescent="0.25">
      <c r="A449" s="42" t="s">
        <v>935</v>
      </c>
      <c r="B449" s="43" t="s">
        <v>73</v>
      </c>
      <c r="C449" s="44" t="s">
        <v>936</v>
      </c>
      <c r="D449" s="31">
        <v>94547714563</v>
      </c>
      <c r="E449" s="31" t="s">
        <v>75</v>
      </c>
      <c r="F449" s="31">
        <v>60416905663</v>
      </c>
      <c r="G449" s="31">
        <v>45343283948.139999</v>
      </c>
      <c r="H449" s="31">
        <v>60416905663</v>
      </c>
      <c r="I449" s="31" t="s">
        <v>75</v>
      </c>
      <c r="J449" s="31" t="s">
        <v>75</v>
      </c>
      <c r="K449" s="31">
        <v>14157965247.01</v>
      </c>
      <c r="L449" s="31" t="s">
        <v>75</v>
      </c>
      <c r="M449" s="31" t="s">
        <v>75</v>
      </c>
      <c r="N449" s="31">
        <v>25536045191.700001</v>
      </c>
      <c r="O449" s="31">
        <v>3308079080.8000002</v>
      </c>
      <c r="P449" s="31">
        <v>2341194428.6300001</v>
      </c>
      <c r="Q449" s="32">
        <v>34130808900</v>
      </c>
      <c r="R449" s="45" t="s">
        <v>935</v>
      </c>
      <c r="S449" s="43" t="s">
        <v>73</v>
      </c>
      <c r="T449" s="44" t="s">
        <v>936</v>
      </c>
      <c r="U449" s="31">
        <v>41375216588.25</v>
      </c>
      <c r="V449" s="31">
        <v>99868100</v>
      </c>
      <c r="W449" s="31">
        <v>22362530255.400002</v>
      </c>
      <c r="X449" s="31">
        <v>20576686078.709999</v>
      </c>
      <c r="Y449" s="31">
        <v>22362530029.360001</v>
      </c>
      <c r="Z449" s="31" t="s">
        <v>75</v>
      </c>
      <c r="AA449" s="31" t="s">
        <v>75</v>
      </c>
      <c r="AB449" s="31">
        <v>6636822707.9899998</v>
      </c>
      <c r="AC449" s="31" t="s">
        <v>75</v>
      </c>
      <c r="AD449" s="31" t="s">
        <v>75</v>
      </c>
      <c r="AE449" s="31">
        <v>12245851038.030001</v>
      </c>
      <c r="AF449" s="34">
        <v>1090706653.6800001</v>
      </c>
      <c r="AG449" s="31">
        <v>603305905.04999995</v>
      </c>
      <c r="AH449" s="32">
        <v>19112554432.849998</v>
      </c>
      <c r="AI449" s="8"/>
    </row>
    <row r="450" spans="1:35" ht="23.25" x14ac:dyDescent="0.25">
      <c r="A450" s="42" t="s">
        <v>937</v>
      </c>
      <c r="B450" s="43" t="s">
        <v>73</v>
      </c>
      <c r="C450" s="44" t="s">
        <v>938</v>
      </c>
      <c r="D450" s="31">
        <v>13230219100</v>
      </c>
      <c r="E450" s="31" t="s">
        <v>75</v>
      </c>
      <c r="F450" s="31">
        <v>13230219100</v>
      </c>
      <c r="G450" s="31">
        <v>4192187884</v>
      </c>
      <c r="H450" s="31">
        <v>13230219100</v>
      </c>
      <c r="I450" s="31" t="s">
        <v>75</v>
      </c>
      <c r="J450" s="31" t="s">
        <v>75</v>
      </c>
      <c r="K450" s="31">
        <v>261244900</v>
      </c>
      <c r="L450" s="31" t="s">
        <v>75</v>
      </c>
      <c r="M450" s="31" t="s">
        <v>75</v>
      </c>
      <c r="N450" s="31">
        <v>3784837200</v>
      </c>
      <c r="O450" s="31">
        <v>67276911</v>
      </c>
      <c r="P450" s="31">
        <v>78828873</v>
      </c>
      <c r="Q450" s="32" t="s">
        <v>75</v>
      </c>
      <c r="R450" s="45" t="s">
        <v>937</v>
      </c>
      <c r="S450" s="43" t="s">
        <v>73</v>
      </c>
      <c r="T450" s="44" t="s">
        <v>938</v>
      </c>
      <c r="U450" s="31">
        <v>6940416700</v>
      </c>
      <c r="V450" s="31" t="s">
        <v>75</v>
      </c>
      <c r="W450" s="31">
        <v>6940416700</v>
      </c>
      <c r="X450" s="31">
        <v>2113823064.8599999</v>
      </c>
      <c r="Y450" s="31">
        <v>6940416700</v>
      </c>
      <c r="Z450" s="31" t="s">
        <v>75</v>
      </c>
      <c r="AA450" s="31" t="s">
        <v>75</v>
      </c>
      <c r="AB450" s="31">
        <v>130623200</v>
      </c>
      <c r="AC450" s="31" t="s">
        <v>75</v>
      </c>
      <c r="AD450" s="31" t="s">
        <v>75</v>
      </c>
      <c r="AE450" s="31">
        <v>1907590400</v>
      </c>
      <c r="AF450" s="34">
        <v>36105132.159999996</v>
      </c>
      <c r="AG450" s="31">
        <v>39504332.700000003</v>
      </c>
      <c r="AH450" s="32" t="s">
        <v>75</v>
      </c>
      <c r="AI450" s="8"/>
    </row>
    <row r="451" spans="1:35" x14ac:dyDescent="0.25">
      <c r="A451" s="42" t="s">
        <v>939</v>
      </c>
      <c r="B451" s="43" t="s">
        <v>73</v>
      </c>
      <c r="C451" s="44" t="s">
        <v>940</v>
      </c>
      <c r="D451" s="31">
        <v>10527398400</v>
      </c>
      <c r="E451" s="31" t="s">
        <v>75</v>
      </c>
      <c r="F451" s="31">
        <v>10527398400</v>
      </c>
      <c r="G451" s="31">
        <v>3500996000</v>
      </c>
      <c r="H451" s="31">
        <v>10527398400</v>
      </c>
      <c r="I451" s="31" t="s">
        <v>75</v>
      </c>
      <c r="J451" s="31" t="s">
        <v>75</v>
      </c>
      <c r="K451" s="31">
        <v>149668600</v>
      </c>
      <c r="L451" s="31" t="s">
        <v>75</v>
      </c>
      <c r="M451" s="31" t="s">
        <v>75</v>
      </c>
      <c r="N451" s="31">
        <v>3351327400</v>
      </c>
      <c r="O451" s="31" t="s">
        <v>75</v>
      </c>
      <c r="P451" s="31" t="s">
        <v>75</v>
      </c>
      <c r="Q451" s="32" t="s">
        <v>75</v>
      </c>
      <c r="R451" s="45" t="s">
        <v>939</v>
      </c>
      <c r="S451" s="43" t="s">
        <v>73</v>
      </c>
      <c r="T451" s="44" t="s">
        <v>940</v>
      </c>
      <c r="U451" s="31">
        <v>5263698000</v>
      </c>
      <c r="V451" s="31" t="s">
        <v>75</v>
      </c>
      <c r="W451" s="31">
        <v>5263698000</v>
      </c>
      <c r="X451" s="31">
        <v>1765670200</v>
      </c>
      <c r="Y451" s="31">
        <v>5263698000</v>
      </c>
      <c r="Z451" s="31" t="s">
        <v>75</v>
      </c>
      <c r="AA451" s="31" t="s">
        <v>75</v>
      </c>
      <c r="AB451" s="31">
        <v>74834400</v>
      </c>
      <c r="AC451" s="31" t="s">
        <v>75</v>
      </c>
      <c r="AD451" s="31" t="s">
        <v>75</v>
      </c>
      <c r="AE451" s="31">
        <v>1690835800</v>
      </c>
      <c r="AF451" s="34" t="s">
        <v>75</v>
      </c>
      <c r="AG451" s="31" t="s">
        <v>75</v>
      </c>
      <c r="AH451" s="32" t="s">
        <v>75</v>
      </c>
      <c r="AI451" s="8"/>
    </row>
    <row r="452" spans="1:35" ht="23.25" x14ac:dyDescent="0.25">
      <c r="A452" s="42" t="s">
        <v>941</v>
      </c>
      <c r="B452" s="43" t="s">
        <v>73</v>
      </c>
      <c r="C452" s="44" t="s">
        <v>942</v>
      </c>
      <c r="D452" s="31">
        <v>10527398400</v>
      </c>
      <c r="E452" s="31" t="s">
        <v>75</v>
      </c>
      <c r="F452" s="31">
        <v>10527398400</v>
      </c>
      <c r="G452" s="31" t="s">
        <v>75</v>
      </c>
      <c r="H452" s="31">
        <v>10527398400</v>
      </c>
      <c r="I452" s="31" t="s">
        <v>75</v>
      </c>
      <c r="J452" s="31" t="s">
        <v>75</v>
      </c>
      <c r="K452" s="31" t="s">
        <v>75</v>
      </c>
      <c r="L452" s="31" t="s">
        <v>75</v>
      </c>
      <c r="M452" s="31" t="s">
        <v>75</v>
      </c>
      <c r="N452" s="31" t="s">
        <v>75</v>
      </c>
      <c r="O452" s="31" t="s">
        <v>75</v>
      </c>
      <c r="P452" s="31" t="s">
        <v>75</v>
      </c>
      <c r="Q452" s="32" t="s">
        <v>75</v>
      </c>
      <c r="R452" s="45" t="s">
        <v>941</v>
      </c>
      <c r="S452" s="43" t="s">
        <v>73</v>
      </c>
      <c r="T452" s="44" t="s">
        <v>942</v>
      </c>
      <c r="U452" s="31">
        <v>5263698000</v>
      </c>
      <c r="V452" s="31" t="s">
        <v>75</v>
      </c>
      <c r="W452" s="31">
        <v>5263698000</v>
      </c>
      <c r="X452" s="31" t="s">
        <v>75</v>
      </c>
      <c r="Y452" s="31">
        <v>5263698000</v>
      </c>
      <c r="Z452" s="31" t="s">
        <v>75</v>
      </c>
      <c r="AA452" s="31" t="s">
        <v>75</v>
      </c>
      <c r="AB452" s="31" t="s">
        <v>75</v>
      </c>
      <c r="AC452" s="31" t="s">
        <v>75</v>
      </c>
      <c r="AD452" s="31" t="s">
        <v>75</v>
      </c>
      <c r="AE452" s="31" t="s">
        <v>75</v>
      </c>
      <c r="AF452" s="34" t="s">
        <v>75</v>
      </c>
      <c r="AG452" s="31" t="s">
        <v>75</v>
      </c>
      <c r="AH452" s="32" t="s">
        <v>75</v>
      </c>
      <c r="AI452" s="8"/>
    </row>
    <row r="453" spans="1:35" ht="34.5" x14ac:dyDescent="0.25">
      <c r="A453" s="42" t="s">
        <v>943</v>
      </c>
      <c r="B453" s="43" t="s">
        <v>73</v>
      </c>
      <c r="C453" s="44" t="s">
        <v>944</v>
      </c>
      <c r="D453" s="31" t="s">
        <v>75</v>
      </c>
      <c r="E453" s="31" t="s">
        <v>75</v>
      </c>
      <c r="F453" s="31" t="s">
        <v>75</v>
      </c>
      <c r="G453" s="31">
        <v>149668600</v>
      </c>
      <c r="H453" s="31" t="s">
        <v>75</v>
      </c>
      <c r="I453" s="31" t="s">
        <v>75</v>
      </c>
      <c r="J453" s="31" t="s">
        <v>75</v>
      </c>
      <c r="K453" s="31">
        <v>149668600</v>
      </c>
      <c r="L453" s="31" t="s">
        <v>75</v>
      </c>
      <c r="M453" s="31" t="s">
        <v>75</v>
      </c>
      <c r="N453" s="31" t="s">
        <v>75</v>
      </c>
      <c r="O453" s="31" t="s">
        <v>75</v>
      </c>
      <c r="P453" s="31" t="s">
        <v>75</v>
      </c>
      <c r="Q453" s="32" t="s">
        <v>75</v>
      </c>
      <c r="R453" s="45" t="s">
        <v>943</v>
      </c>
      <c r="S453" s="43" t="s">
        <v>73</v>
      </c>
      <c r="T453" s="44" t="s">
        <v>944</v>
      </c>
      <c r="U453" s="31" t="s">
        <v>75</v>
      </c>
      <c r="V453" s="31" t="s">
        <v>75</v>
      </c>
      <c r="W453" s="31" t="s">
        <v>75</v>
      </c>
      <c r="X453" s="31">
        <v>74834400</v>
      </c>
      <c r="Y453" s="31" t="s">
        <v>75</v>
      </c>
      <c r="Z453" s="31" t="s">
        <v>75</v>
      </c>
      <c r="AA453" s="31" t="s">
        <v>75</v>
      </c>
      <c r="AB453" s="31">
        <v>74834400</v>
      </c>
      <c r="AC453" s="31" t="s">
        <v>75</v>
      </c>
      <c r="AD453" s="31" t="s">
        <v>75</v>
      </c>
      <c r="AE453" s="31" t="s">
        <v>75</v>
      </c>
      <c r="AF453" s="34" t="s">
        <v>75</v>
      </c>
      <c r="AG453" s="31" t="s">
        <v>75</v>
      </c>
      <c r="AH453" s="32" t="s">
        <v>75</v>
      </c>
      <c r="AI453" s="8"/>
    </row>
    <row r="454" spans="1:35" ht="34.5" x14ac:dyDescent="0.25">
      <c r="A454" s="42" t="s">
        <v>945</v>
      </c>
      <c r="B454" s="43" t="s">
        <v>73</v>
      </c>
      <c r="C454" s="44" t="s">
        <v>946</v>
      </c>
      <c r="D454" s="31" t="s">
        <v>75</v>
      </c>
      <c r="E454" s="31" t="s">
        <v>75</v>
      </c>
      <c r="F454" s="31" t="s">
        <v>75</v>
      </c>
      <c r="G454" s="31">
        <v>3351327400</v>
      </c>
      <c r="H454" s="31" t="s">
        <v>75</v>
      </c>
      <c r="I454" s="31" t="s">
        <v>75</v>
      </c>
      <c r="J454" s="31" t="s">
        <v>75</v>
      </c>
      <c r="K454" s="31" t="s">
        <v>75</v>
      </c>
      <c r="L454" s="31" t="s">
        <v>75</v>
      </c>
      <c r="M454" s="31" t="s">
        <v>75</v>
      </c>
      <c r="N454" s="31">
        <v>3351327400</v>
      </c>
      <c r="O454" s="31" t="s">
        <v>75</v>
      </c>
      <c r="P454" s="31" t="s">
        <v>75</v>
      </c>
      <c r="Q454" s="32" t="s">
        <v>75</v>
      </c>
      <c r="R454" s="45" t="s">
        <v>945</v>
      </c>
      <c r="S454" s="43" t="s">
        <v>73</v>
      </c>
      <c r="T454" s="44" t="s">
        <v>946</v>
      </c>
      <c r="U454" s="31" t="s">
        <v>75</v>
      </c>
      <c r="V454" s="31" t="s">
        <v>75</v>
      </c>
      <c r="W454" s="31" t="s">
        <v>75</v>
      </c>
      <c r="X454" s="31">
        <v>1690835800</v>
      </c>
      <c r="Y454" s="31" t="s">
        <v>75</v>
      </c>
      <c r="Z454" s="31" t="s">
        <v>75</v>
      </c>
      <c r="AA454" s="31" t="s">
        <v>75</v>
      </c>
      <c r="AB454" s="31" t="s">
        <v>75</v>
      </c>
      <c r="AC454" s="31" t="s">
        <v>75</v>
      </c>
      <c r="AD454" s="31" t="s">
        <v>75</v>
      </c>
      <c r="AE454" s="31">
        <v>1690835800</v>
      </c>
      <c r="AF454" s="34" t="s">
        <v>75</v>
      </c>
      <c r="AG454" s="31" t="s">
        <v>75</v>
      </c>
      <c r="AH454" s="32" t="s">
        <v>75</v>
      </c>
      <c r="AI454" s="8"/>
    </row>
    <row r="455" spans="1:35" ht="23.25" x14ac:dyDescent="0.25">
      <c r="A455" s="42" t="s">
        <v>947</v>
      </c>
      <c r="B455" s="43" t="s">
        <v>73</v>
      </c>
      <c r="C455" s="44" t="s">
        <v>948</v>
      </c>
      <c r="D455" s="31" t="s">
        <v>75</v>
      </c>
      <c r="E455" s="31" t="s">
        <v>75</v>
      </c>
      <c r="F455" s="31" t="s">
        <v>75</v>
      </c>
      <c r="G455" s="31">
        <v>325229300</v>
      </c>
      <c r="H455" s="31" t="s">
        <v>75</v>
      </c>
      <c r="I455" s="31" t="s">
        <v>75</v>
      </c>
      <c r="J455" s="31" t="s">
        <v>75</v>
      </c>
      <c r="K455" s="31">
        <v>7828800</v>
      </c>
      <c r="L455" s="31" t="s">
        <v>75</v>
      </c>
      <c r="M455" s="31" t="s">
        <v>75</v>
      </c>
      <c r="N455" s="31">
        <v>317400500</v>
      </c>
      <c r="O455" s="31" t="s">
        <v>75</v>
      </c>
      <c r="P455" s="31" t="s">
        <v>75</v>
      </c>
      <c r="Q455" s="32" t="s">
        <v>75</v>
      </c>
      <c r="R455" s="45" t="s">
        <v>947</v>
      </c>
      <c r="S455" s="43" t="s">
        <v>73</v>
      </c>
      <c r="T455" s="44" t="s">
        <v>948</v>
      </c>
      <c r="U455" s="31" t="s">
        <v>75</v>
      </c>
      <c r="V455" s="31" t="s">
        <v>75</v>
      </c>
      <c r="W455" s="31" t="s">
        <v>75</v>
      </c>
      <c r="X455" s="31">
        <v>162613800</v>
      </c>
      <c r="Y455" s="31" t="s">
        <v>75</v>
      </c>
      <c r="Z455" s="31" t="s">
        <v>75</v>
      </c>
      <c r="AA455" s="31" t="s">
        <v>75</v>
      </c>
      <c r="AB455" s="31">
        <v>3914400</v>
      </c>
      <c r="AC455" s="31" t="s">
        <v>75</v>
      </c>
      <c r="AD455" s="31" t="s">
        <v>75</v>
      </c>
      <c r="AE455" s="31">
        <v>158699400</v>
      </c>
      <c r="AF455" s="34" t="s">
        <v>75</v>
      </c>
      <c r="AG455" s="31" t="s">
        <v>75</v>
      </c>
      <c r="AH455" s="32" t="s">
        <v>75</v>
      </c>
      <c r="AI455" s="8"/>
    </row>
    <row r="456" spans="1:35" ht="23.25" x14ac:dyDescent="0.25">
      <c r="A456" s="42" t="s">
        <v>949</v>
      </c>
      <c r="B456" s="43" t="s">
        <v>73</v>
      </c>
      <c r="C456" s="44" t="s">
        <v>950</v>
      </c>
      <c r="D456" s="31" t="s">
        <v>75</v>
      </c>
      <c r="E456" s="31" t="s">
        <v>75</v>
      </c>
      <c r="F456" s="31" t="s">
        <v>75</v>
      </c>
      <c r="G456" s="31">
        <v>7828800</v>
      </c>
      <c r="H456" s="31" t="s">
        <v>75</v>
      </c>
      <c r="I456" s="31" t="s">
        <v>75</v>
      </c>
      <c r="J456" s="31" t="s">
        <v>75</v>
      </c>
      <c r="K456" s="31">
        <v>7828800</v>
      </c>
      <c r="L456" s="31" t="s">
        <v>75</v>
      </c>
      <c r="M456" s="31" t="s">
        <v>75</v>
      </c>
      <c r="N456" s="31" t="s">
        <v>75</v>
      </c>
      <c r="O456" s="31" t="s">
        <v>75</v>
      </c>
      <c r="P456" s="31" t="s">
        <v>75</v>
      </c>
      <c r="Q456" s="32" t="s">
        <v>75</v>
      </c>
      <c r="R456" s="45" t="s">
        <v>949</v>
      </c>
      <c r="S456" s="43" t="s">
        <v>73</v>
      </c>
      <c r="T456" s="44" t="s">
        <v>950</v>
      </c>
      <c r="U456" s="31" t="s">
        <v>75</v>
      </c>
      <c r="V456" s="31" t="s">
        <v>75</v>
      </c>
      <c r="W456" s="31" t="s">
        <v>75</v>
      </c>
      <c r="X456" s="31">
        <v>3914400</v>
      </c>
      <c r="Y456" s="31" t="s">
        <v>75</v>
      </c>
      <c r="Z456" s="31" t="s">
        <v>75</v>
      </c>
      <c r="AA456" s="31" t="s">
        <v>75</v>
      </c>
      <c r="AB456" s="31">
        <v>3914400</v>
      </c>
      <c r="AC456" s="31" t="s">
        <v>75</v>
      </c>
      <c r="AD456" s="31" t="s">
        <v>75</v>
      </c>
      <c r="AE456" s="31" t="s">
        <v>75</v>
      </c>
      <c r="AF456" s="34" t="s">
        <v>75</v>
      </c>
      <c r="AG456" s="31" t="s">
        <v>75</v>
      </c>
      <c r="AH456" s="32" t="s">
        <v>75</v>
      </c>
      <c r="AI456" s="8"/>
    </row>
    <row r="457" spans="1:35" ht="23.25" x14ac:dyDescent="0.25">
      <c r="A457" s="42" t="s">
        <v>951</v>
      </c>
      <c r="B457" s="43" t="s">
        <v>73</v>
      </c>
      <c r="C457" s="44" t="s">
        <v>952</v>
      </c>
      <c r="D457" s="31" t="s">
        <v>75</v>
      </c>
      <c r="E457" s="31" t="s">
        <v>75</v>
      </c>
      <c r="F457" s="31" t="s">
        <v>75</v>
      </c>
      <c r="G457" s="31">
        <v>317400500</v>
      </c>
      <c r="H457" s="31" t="s">
        <v>75</v>
      </c>
      <c r="I457" s="31" t="s">
        <v>75</v>
      </c>
      <c r="J457" s="31" t="s">
        <v>75</v>
      </c>
      <c r="K457" s="31" t="s">
        <v>75</v>
      </c>
      <c r="L457" s="31" t="s">
        <v>75</v>
      </c>
      <c r="M457" s="31" t="s">
        <v>75</v>
      </c>
      <c r="N457" s="31">
        <v>317400500</v>
      </c>
      <c r="O457" s="31" t="s">
        <v>75</v>
      </c>
      <c r="P457" s="31" t="s">
        <v>75</v>
      </c>
      <c r="Q457" s="32" t="s">
        <v>75</v>
      </c>
      <c r="R457" s="45" t="s">
        <v>951</v>
      </c>
      <c r="S457" s="43" t="s">
        <v>73</v>
      </c>
      <c r="T457" s="44" t="s">
        <v>952</v>
      </c>
      <c r="U457" s="31" t="s">
        <v>75</v>
      </c>
      <c r="V457" s="31" t="s">
        <v>75</v>
      </c>
      <c r="W457" s="31" t="s">
        <v>75</v>
      </c>
      <c r="X457" s="31">
        <v>158699400</v>
      </c>
      <c r="Y457" s="31" t="s">
        <v>75</v>
      </c>
      <c r="Z457" s="31" t="s">
        <v>75</v>
      </c>
      <c r="AA457" s="31" t="s">
        <v>75</v>
      </c>
      <c r="AB457" s="31" t="s">
        <v>75</v>
      </c>
      <c r="AC457" s="31" t="s">
        <v>75</v>
      </c>
      <c r="AD457" s="31" t="s">
        <v>75</v>
      </c>
      <c r="AE457" s="31">
        <v>158699400</v>
      </c>
      <c r="AF457" s="34" t="s">
        <v>75</v>
      </c>
      <c r="AG457" s="31" t="s">
        <v>75</v>
      </c>
      <c r="AH457" s="32" t="s">
        <v>75</v>
      </c>
      <c r="AI457" s="8"/>
    </row>
    <row r="458" spans="1:35" ht="34.5" x14ac:dyDescent="0.25">
      <c r="A458" s="42" t="s">
        <v>953</v>
      </c>
      <c r="B458" s="43" t="s">
        <v>73</v>
      </c>
      <c r="C458" s="44" t="s">
        <v>954</v>
      </c>
      <c r="D458" s="31">
        <v>2014473000</v>
      </c>
      <c r="E458" s="31" t="s">
        <v>75</v>
      </c>
      <c r="F458" s="31">
        <v>2014473000</v>
      </c>
      <c r="G458" s="31" t="s">
        <v>75</v>
      </c>
      <c r="H458" s="31">
        <v>2014473000</v>
      </c>
      <c r="I458" s="31" t="s">
        <v>75</v>
      </c>
      <c r="J458" s="31" t="s">
        <v>75</v>
      </c>
      <c r="K458" s="31" t="s">
        <v>75</v>
      </c>
      <c r="L458" s="31" t="s">
        <v>75</v>
      </c>
      <c r="M458" s="31" t="s">
        <v>75</v>
      </c>
      <c r="N458" s="31" t="s">
        <v>75</v>
      </c>
      <c r="O458" s="31" t="s">
        <v>75</v>
      </c>
      <c r="P458" s="31" t="s">
        <v>75</v>
      </c>
      <c r="Q458" s="32" t="s">
        <v>75</v>
      </c>
      <c r="R458" s="45" t="s">
        <v>953</v>
      </c>
      <c r="S458" s="43" t="s">
        <v>73</v>
      </c>
      <c r="T458" s="44" t="s">
        <v>954</v>
      </c>
      <c r="U458" s="31">
        <v>1007238000</v>
      </c>
      <c r="V458" s="31" t="s">
        <v>75</v>
      </c>
      <c r="W458" s="31">
        <v>1007238000</v>
      </c>
      <c r="X458" s="31" t="s">
        <v>75</v>
      </c>
      <c r="Y458" s="31">
        <v>1007238000</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955</v>
      </c>
      <c r="B459" s="43" t="s">
        <v>73</v>
      </c>
      <c r="C459" s="44" t="s">
        <v>956</v>
      </c>
      <c r="D459" s="31">
        <v>2014473000</v>
      </c>
      <c r="E459" s="31" t="s">
        <v>75</v>
      </c>
      <c r="F459" s="31">
        <v>2014473000</v>
      </c>
      <c r="G459" s="31" t="s">
        <v>75</v>
      </c>
      <c r="H459" s="31">
        <v>2014473000</v>
      </c>
      <c r="I459" s="31" t="s">
        <v>75</v>
      </c>
      <c r="J459" s="31" t="s">
        <v>75</v>
      </c>
      <c r="K459" s="31" t="s">
        <v>75</v>
      </c>
      <c r="L459" s="31" t="s">
        <v>75</v>
      </c>
      <c r="M459" s="31" t="s">
        <v>75</v>
      </c>
      <c r="N459" s="31" t="s">
        <v>75</v>
      </c>
      <c r="O459" s="31" t="s">
        <v>75</v>
      </c>
      <c r="P459" s="31" t="s">
        <v>75</v>
      </c>
      <c r="Q459" s="32" t="s">
        <v>75</v>
      </c>
      <c r="R459" s="45" t="s">
        <v>955</v>
      </c>
      <c r="S459" s="43" t="s">
        <v>73</v>
      </c>
      <c r="T459" s="44" t="s">
        <v>956</v>
      </c>
      <c r="U459" s="31">
        <v>1007238000</v>
      </c>
      <c r="V459" s="31" t="s">
        <v>75</v>
      </c>
      <c r="W459" s="31">
        <v>1007238000</v>
      </c>
      <c r="X459" s="31" t="s">
        <v>75</v>
      </c>
      <c r="Y459" s="31">
        <v>1007238000</v>
      </c>
      <c r="Z459" s="31" t="s">
        <v>75</v>
      </c>
      <c r="AA459" s="31" t="s">
        <v>75</v>
      </c>
      <c r="AB459" s="31" t="s">
        <v>75</v>
      </c>
      <c r="AC459" s="31" t="s">
        <v>75</v>
      </c>
      <c r="AD459" s="31" t="s">
        <v>75</v>
      </c>
      <c r="AE459" s="31" t="s">
        <v>75</v>
      </c>
      <c r="AF459" s="34" t="s">
        <v>75</v>
      </c>
      <c r="AG459" s="31" t="s">
        <v>75</v>
      </c>
      <c r="AH459" s="32" t="s">
        <v>75</v>
      </c>
      <c r="AI459" s="8"/>
    </row>
    <row r="460" spans="1:35" ht="34.5" x14ac:dyDescent="0.25">
      <c r="A460" s="42" t="s">
        <v>957</v>
      </c>
      <c r="B460" s="43" t="s">
        <v>73</v>
      </c>
      <c r="C460" s="44" t="s">
        <v>958</v>
      </c>
      <c r="D460" s="31">
        <v>37735000</v>
      </c>
      <c r="E460" s="31" t="s">
        <v>75</v>
      </c>
      <c r="F460" s="31">
        <v>37735000</v>
      </c>
      <c r="G460" s="31">
        <v>37735000</v>
      </c>
      <c r="H460" s="31">
        <v>37735000</v>
      </c>
      <c r="I460" s="31" t="s">
        <v>75</v>
      </c>
      <c r="J460" s="31" t="s">
        <v>75</v>
      </c>
      <c r="K460" s="31">
        <v>37735000</v>
      </c>
      <c r="L460" s="31" t="s">
        <v>75</v>
      </c>
      <c r="M460" s="31" t="s">
        <v>75</v>
      </c>
      <c r="N460" s="31" t="s">
        <v>75</v>
      </c>
      <c r="O460" s="31" t="s">
        <v>75</v>
      </c>
      <c r="P460" s="31" t="s">
        <v>75</v>
      </c>
      <c r="Q460" s="32" t="s">
        <v>75</v>
      </c>
      <c r="R460" s="45" t="s">
        <v>957</v>
      </c>
      <c r="S460" s="43" t="s">
        <v>73</v>
      </c>
      <c r="T460" s="44" t="s">
        <v>958</v>
      </c>
      <c r="U460" s="31">
        <v>18868000</v>
      </c>
      <c r="V460" s="31" t="s">
        <v>75</v>
      </c>
      <c r="W460" s="31">
        <v>18868000</v>
      </c>
      <c r="X460" s="31">
        <v>18868000</v>
      </c>
      <c r="Y460" s="31">
        <v>18868000</v>
      </c>
      <c r="Z460" s="31" t="s">
        <v>75</v>
      </c>
      <c r="AA460" s="31" t="s">
        <v>75</v>
      </c>
      <c r="AB460" s="31">
        <v>18868000</v>
      </c>
      <c r="AC460" s="31" t="s">
        <v>75</v>
      </c>
      <c r="AD460" s="31" t="s">
        <v>75</v>
      </c>
      <c r="AE460" s="31" t="s">
        <v>75</v>
      </c>
      <c r="AF460" s="34" t="s">
        <v>75</v>
      </c>
      <c r="AG460" s="31" t="s">
        <v>75</v>
      </c>
      <c r="AH460" s="32" t="s">
        <v>75</v>
      </c>
      <c r="AI460" s="8"/>
    </row>
    <row r="461" spans="1:35" ht="45.75" x14ac:dyDescent="0.25">
      <c r="A461" s="42" t="s">
        <v>959</v>
      </c>
      <c r="B461" s="43" t="s">
        <v>73</v>
      </c>
      <c r="C461" s="44" t="s">
        <v>960</v>
      </c>
      <c r="D461" s="31">
        <v>37735000</v>
      </c>
      <c r="E461" s="31" t="s">
        <v>75</v>
      </c>
      <c r="F461" s="31">
        <v>37735000</v>
      </c>
      <c r="G461" s="31" t="s">
        <v>75</v>
      </c>
      <c r="H461" s="31">
        <v>37735000</v>
      </c>
      <c r="I461" s="31" t="s">
        <v>75</v>
      </c>
      <c r="J461" s="31" t="s">
        <v>75</v>
      </c>
      <c r="K461" s="31" t="s">
        <v>75</v>
      </c>
      <c r="L461" s="31" t="s">
        <v>75</v>
      </c>
      <c r="M461" s="31" t="s">
        <v>75</v>
      </c>
      <c r="N461" s="31" t="s">
        <v>75</v>
      </c>
      <c r="O461" s="31" t="s">
        <v>75</v>
      </c>
      <c r="P461" s="31" t="s">
        <v>75</v>
      </c>
      <c r="Q461" s="32" t="s">
        <v>75</v>
      </c>
      <c r="R461" s="45" t="s">
        <v>959</v>
      </c>
      <c r="S461" s="43" t="s">
        <v>73</v>
      </c>
      <c r="T461" s="44" t="s">
        <v>960</v>
      </c>
      <c r="U461" s="31">
        <v>18868000</v>
      </c>
      <c r="V461" s="31" t="s">
        <v>75</v>
      </c>
      <c r="W461" s="31">
        <v>18868000</v>
      </c>
      <c r="X461" s="31" t="s">
        <v>75</v>
      </c>
      <c r="Y461" s="31">
        <v>18868000</v>
      </c>
      <c r="Z461" s="31" t="s">
        <v>75</v>
      </c>
      <c r="AA461" s="31" t="s">
        <v>75</v>
      </c>
      <c r="AB461" s="31" t="s">
        <v>75</v>
      </c>
      <c r="AC461" s="31" t="s">
        <v>75</v>
      </c>
      <c r="AD461" s="31" t="s">
        <v>75</v>
      </c>
      <c r="AE461" s="31" t="s">
        <v>75</v>
      </c>
      <c r="AF461" s="34" t="s">
        <v>75</v>
      </c>
      <c r="AG461" s="31" t="s">
        <v>75</v>
      </c>
      <c r="AH461" s="32" t="s">
        <v>75</v>
      </c>
      <c r="AI461" s="8"/>
    </row>
    <row r="462" spans="1:35" ht="34.5" x14ac:dyDescent="0.25">
      <c r="A462" s="42" t="s">
        <v>961</v>
      </c>
      <c r="B462" s="43" t="s">
        <v>73</v>
      </c>
      <c r="C462" s="44" t="s">
        <v>962</v>
      </c>
      <c r="D462" s="31" t="s">
        <v>75</v>
      </c>
      <c r="E462" s="31" t="s">
        <v>75</v>
      </c>
      <c r="F462" s="31" t="s">
        <v>75</v>
      </c>
      <c r="G462" s="31">
        <v>37735000</v>
      </c>
      <c r="H462" s="31" t="s">
        <v>75</v>
      </c>
      <c r="I462" s="31" t="s">
        <v>75</v>
      </c>
      <c r="J462" s="31" t="s">
        <v>75</v>
      </c>
      <c r="K462" s="31">
        <v>37735000</v>
      </c>
      <c r="L462" s="31" t="s">
        <v>75</v>
      </c>
      <c r="M462" s="31" t="s">
        <v>75</v>
      </c>
      <c r="N462" s="31" t="s">
        <v>75</v>
      </c>
      <c r="O462" s="31" t="s">
        <v>75</v>
      </c>
      <c r="P462" s="31" t="s">
        <v>75</v>
      </c>
      <c r="Q462" s="32" t="s">
        <v>75</v>
      </c>
      <c r="R462" s="45" t="s">
        <v>961</v>
      </c>
      <c r="S462" s="43" t="s">
        <v>73</v>
      </c>
      <c r="T462" s="44" t="s">
        <v>962</v>
      </c>
      <c r="U462" s="31" t="s">
        <v>75</v>
      </c>
      <c r="V462" s="31" t="s">
        <v>75</v>
      </c>
      <c r="W462" s="31" t="s">
        <v>75</v>
      </c>
      <c r="X462" s="31">
        <v>18868000</v>
      </c>
      <c r="Y462" s="31" t="s">
        <v>75</v>
      </c>
      <c r="Z462" s="31" t="s">
        <v>75</v>
      </c>
      <c r="AA462" s="31" t="s">
        <v>75</v>
      </c>
      <c r="AB462" s="31">
        <v>18868000</v>
      </c>
      <c r="AC462" s="31" t="s">
        <v>75</v>
      </c>
      <c r="AD462" s="31" t="s">
        <v>75</v>
      </c>
      <c r="AE462" s="31" t="s">
        <v>75</v>
      </c>
      <c r="AF462" s="34" t="s">
        <v>75</v>
      </c>
      <c r="AG462" s="31" t="s">
        <v>75</v>
      </c>
      <c r="AH462" s="32" t="s">
        <v>75</v>
      </c>
      <c r="AI462" s="8"/>
    </row>
    <row r="463" spans="1:35" ht="34.5" x14ac:dyDescent="0.25">
      <c r="A463" s="42" t="s">
        <v>963</v>
      </c>
      <c r="B463" s="43" t="s">
        <v>73</v>
      </c>
      <c r="C463" s="44" t="s">
        <v>964</v>
      </c>
      <c r="D463" s="31">
        <v>650612700</v>
      </c>
      <c r="E463" s="31" t="s">
        <v>75</v>
      </c>
      <c r="F463" s="31">
        <v>650612700</v>
      </c>
      <c r="G463" s="31" t="s">
        <v>75</v>
      </c>
      <c r="H463" s="31">
        <v>650612700</v>
      </c>
      <c r="I463" s="31" t="s">
        <v>75</v>
      </c>
      <c r="J463" s="31" t="s">
        <v>75</v>
      </c>
      <c r="K463" s="31" t="s">
        <v>75</v>
      </c>
      <c r="L463" s="31" t="s">
        <v>75</v>
      </c>
      <c r="M463" s="31" t="s">
        <v>75</v>
      </c>
      <c r="N463" s="31" t="s">
        <v>75</v>
      </c>
      <c r="O463" s="31" t="s">
        <v>75</v>
      </c>
      <c r="P463" s="31" t="s">
        <v>75</v>
      </c>
      <c r="Q463" s="32" t="s">
        <v>75</v>
      </c>
      <c r="R463" s="45" t="s">
        <v>963</v>
      </c>
      <c r="S463" s="43" t="s">
        <v>73</v>
      </c>
      <c r="T463" s="44" t="s">
        <v>964</v>
      </c>
      <c r="U463" s="31">
        <v>650612700</v>
      </c>
      <c r="V463" s="31" t="s">
        <v>75</v>
      </c>
      <c r="W463" s="31">
        <v>650612700</v>
      </c>
      <c r="X463" s="31" t="s">
        <v>75</v>
      </c>
      <c r="Y463" s="31">
        <v>650612700</v>
      </c>
      <c r="Z463" s="31" t="s">
        <v>75</v>
      </c>
      <c r="AA463" s="31" t="s">
        <v>75</v>
      </c>
      <c r="AB463" s="31" t="s">
        <v>75</v>
      </c>
      <c r="AC463" s="31" t="s">
        <v>75</v>
      </c>
      <c r="AD463" s="31" t="s">
        <v>75</v>
      </c>
      <c r="AE463" s="31" t="s">
        <v>75</v>
      </c>
      <c r="AF463" s="34" t="s">
        <v>75</v>
      </c>
      <c r="AG463" s="31" t="s">
        <v>75</v>
      </c>
      <c r="AH463" s="32" t="s">
        <v>75</v>
      </c>
      <c r="AI463" s="8"/>
    </row>
    <row r="464" spans="1:35" ht="34.5" x14ac:dyDescent="0.25">
      <c r="A464" s="42" t="s">
        <v>965</v>
      </c>
      <c r="B464" s="43" t="s">
        <v>73</v>
      </c>
      <c r="C464" s="44" t="s">
        <v>966</v>
      </c>
      <c r="D464" s="31" t="s">
        <v>75</v>
      </c>
      <c r="E464" s="31" t="s">
        <v>75</v>
      </c>
      <c r="F464" s="31" t="s">
        <v>75</v>
      </c>
      <c r="G464" s="31">
        <v>146105784</v>
      </c>
      <c r="H464" s="31" t="s">
        <v>75</v>
      </c>
      <c r="I464" s="31" t="s">
        <v>75</v>
      </c>
      <c r="J464" s="31" t="s">
        <v>75</v>
      </c>
      <c r="K464" s="31" t="s">
        <v>75</v>
      </c>
      <c r="L464" s="31" t="s">
        <v>75</v>
      </c>
      <c r="M464" s="31" t="s">
        <v>75</v>
      </c>
      <c r="N464" s="31" t="s">
        <v>75</v>
      </c>
      <c r="O464" s="31">
        <v>67276911</v>
      </c>
      <c r="P464" s="31">
        <v>78828873</v>
      </c>
      <c r="Q464" s="32" t="s">
        <v>75</v>
      </c>
      <c r="R464" s="45" t="s">
        <v>965</v>
      </c>
      <c r="S464" s="43" t="s">
        <v>73</v>
      </c>
      <c r="T464" s="44" t="s">
        <v>966</v>
      </c>
      <c r="U464" s="31" t="s">
        <v>75</v>
      </c>
      <c r="V464" s="31" t="s">
        <v>75</v>
      </c>
      <c r="W464" s="31" t="s">
        <v>75</v>
      </c>
      <c r="X464" s="31">
        <v>75609464.859999999</v>
      </c>
      <c r="Y464" s="31" t="s">
        <v>75</v>
      </c>
      <c r="Z464" s="31" t="s">
        <v>75</v>
      </c>
      <c r="AA464" s="31" t="s">
        <v>75</v>
      </c>
      <c r="AB464" s="31" t="s">
        <v>75</v>
      </c>
      <c r="AC464" s="31" t="s">
        <v>75</v>
      </c>
      <c r="AD464" s="31" t="s">
        <v>75</v>
      </c>
      <c r="AE464" s="31" t="s">
        <v>75</v>
      </c>
      <c r="AF464" s="34">
        <v>36105132.159999996</v>
      </c>
      <c r="AG464" s="31">
        <v>39504332.700000003</v>
      </c>
      <c r="AH464" s="32" t="s">
        <v>75</v>
      </c>
      <c r="AI464" s="8"/>
    </row>
    <row r="465" spans="1:35" ht="34.5" x14ac:dyDescent="0.25">
      <c r="A465" s="42" t="s">
        <v>967</v>
      </c>
      <c r="B465" s="43" t="s">
        <v>73</v>
      </c>
      <c r="C465" s="44" t="s">
        <v>968</v>
      </c>
      <c r="D465" s="31" t="s">
        <v>75</v>
      </c>
      <c r="E465" s="31" t="s">
        <v>75</v>
      </c>
      <c r="F465" s="31" t="s">
        <v>75</v>
      </c>
      <c r="G465" s="31">
        <v>78828873</v>
      </c>
      <c r="H465" s="31" t="s">
        <v>75</v>
      </c>
      <c r="I465" s="31" t="s">
        <v>75</v>
      </c>
      <c r="J465" s="31" t="s">
        <v>75</v>
      </c>
      <c r="K465" s="31" t="s">
        <v>75</v>
      </c>
      <c r="L465" s="31" t="s">
        <v>75</v>
      </c>
      <c r="M465" s="31" t="s">
        <v>75</v>
      </c>
      <c r="N465" s="31" t="s">
        <v>75</v>
      </c>
      <c r="O465" s="31" t="s">
        <v>75</v>
      </c>
      <c r="P465" s="31">
        <v>78828873</v>
      </c>
      <c r="Q465" s="32" t="s">
        <v>75</v>
      </c>
      <c r="R465" s="45" t="s">
        <v>967</v>
      </c>
      <c r="S465" s="43" t="s">
        <v>73</v>
      </c>
      <c r="T465" s="44" t="s">
        <v>968</v>
      </c>
      <c r="U465" s="31" t="s">
        <v>75</v>
      </c>
      <c r="V465" s="31" t="s">
        <v>75</v>
      </c>
      <c r="W465" s="31" t="s">
        <v>75</v>
      </c>
      <c r="X465" s="31">
        <v>39504332.700000003</v>
      </c>
      <c r="Y465" s="31" t="s">
        <v>75</v>
      </c>
      <c r="Z465" s="31" t="s">
        <v>75</v>
      </c>
      <c r="AA465" s="31" t="s">
        <v>75</v>
      </c>
      <c r="AB465" s="31" t="s">
        <v>75</v>
      </c>
      <c r="AC465" s="31" t="s">
        <v>75</v>
      </c>
      <c r="AD465" s="31" t="s">
        <v>75</v>
      </c>
      <c r="AE465" s="31" t="s">
        <v>75</v>
      </c>
      <c r="AF465" s="34" t="s">
        <v>75</v>
      </c>
      <c r="AG465" s="31">
        <v>39504332.700000003</v>
      </c>
      <c r="AH465" s="32" t="s">
        <v>75</v>
      </c>
      <c r="AI465" s="8"/>
    </row>
    <row r="466" spans="1:35" ht="34.5" x14ac:dyDescent="0.25">
      <c r="A466" s="42" t="s">
        <v>969</v>
      </c>
      <c r="B466" s="43" t="s">
        <v>73</v>
      </c>
      <c r="C466" s="44" t="s">
        <v>970</v>
      </c>
      <c r="D466" s="31" t="s">
        <v>75</v>
      </c>
      <c r="E466" s="31" t="s">
        <v>75</v>
      </c>
      <c r="F466" s="31" t="s">
        <v>75</v>
      </c>
      <c r="G466" s="31">
        <v>67276911</v>
      </c>
      <c r="H466" s="31" t="s">
        <v>75</v>
      </c>
      <c r="I466" s="31" t="s">
        <v>75</v>
      </c>
      <c r="J466" s="31" t="s">
        <v>75</v>
      </c>
      <c r="K466" s="31" t="s">
        <v>75</v>
      </c>
      <c r="L466" s="31" t="s">
        <v>75</v>
      </c>
      <c r="M466" s="31" t="s">
        <v>75</v>
      </c>
      <c r="N466" s="31" t="s">
        <v>75</v>
      </c>
      <c r="O466" s="31">
        <v>67276911</v>
      </c>
      <c r="P466" s="31" t="s">
        <v>75</v>
      </c>
      <c r="Q466" s="32" t="s">
        <v>75</v>
      </c>
      <c r="R466" s="45" t="s">
        <v>969</v>
      </c>
      <c r="S466" s="43" t="s">
        <v>73</v>
      </c>
      <c r="T466" s="44" t="s">
        <v>970</v>
      </c>
      <c r="U466" s="31" t="s">
        <v>75</v>
      </c>
      <c r="V466" s="31" t="s">
        <v>75</v>
      </c>
      <c r="W466" s="31" t="s">
        <v>75</v>
      </c>
      <c r="X466" s="31">
        <v>36105132.159999996</v>
      </c>
      <c r="Y466" s="31" t="s">
        <v>75</v>
      </c>
      <c r="Z466" s="31" t="s">
        <v>75</v>
      </c>
      <c r="AA466" s="31" t="s">
        <v>75</v>
      </c>
      <c r="AB466" s="31" t="s">
        <v>75</v>
      </c>
      <c r="AC466" s="31" t="s">
        <v>75</v>
      </c>
      <c r="AD466" s="31" t="s">
        <v>75</v>
      </c>
      <c r="AE466" s="31" t="s">
        <v>75</v>
      </c>
      <c r="AF466" s="34">
        <v>36105132.159999996</v>
      </c>
      <c r="AG466" s="31" t="s">
        <v>75</v>
      </c>
      <c r="AH466" s="32" t="s">
        <v>75</v>
      </c>
      <c r="AI466" s="8"/>
    </row>
    <row r="467" spans="1:35" x14ac:dyDescent="0.25">
      <c r="A467" s="42" t="s">
        <v>971</v>
      </c>
      <c r="B467" s="43" t="s">
        <v>73</v>
      </c>
      <c r="C467" s="44" t="s">
        <v>972</v>
      </c>
      <c r="D467" s="31" t="s">
        <v>75</v>
      </c>
      <c r="E467" s="31" t="s">
        <v>75</v>
      </c>
      <c r="F467" s="31" t="s">
        <v>75</v>
      </c>
      <c r="G467" s="31">
        <v>182121800</v>
      </c>
      <c r="H467" s="31" t="s">
        <v>75</v>
      </c>
      <c r="I467" s="31" t="s">
        <v>75</v>
      </c>
      <c r="J467" s="31" t="s">
        <v>75</v>
      </c>
      <c r="K467" s="31">
        <v>66012500</v>
      </c>
      <c r="L467" s="31" t="s">
        <v>75</v>
      </c>
      <c r="M467" s="31" t="s">
        <v>75</v>
      </c>
      <c r="N467" s="31">
        <v>116109300</v>
      </c>
      <c r="O467" s="31" t="s">
        <v>75</v>
      </c>
      <c r="P467" s="31" t="s">
        <v>75</v>
      </c>
      <c r="Q467" s="32" t="s">
        <v>75</v>
      </c>
      <c r="R467" s="45" t="s">
        <v>971</v>
      </c>
      <c r="S467" s="43" t="s">
        <v>73</v>
      </c>
      <c r="T467" s="44" t="s">
        <v>972</v>
      </c>
      <c r="U467" s="31" t="s">
        <v>75</v>
      </c>
      <c r="V467" s="31" t="s">
        <v>75</v>
      </c>
      <c r="W467" s="31" t="s">
        <v>75</v>
      </c>
      <c r="X467" s="31">
        <v>91061600</v>
      </c>
      <c r="Y467" s="31" t="s">
        <v>75</v>
      </c>
      <c r="Z467" s="31" t="s">
        <v>75</v>
      </c>
      <c r="AA467" s="31" t="s">
        <v>75</v>
      </c>
      <c r="AB467" s="31">
        <v>33006400</v>
      </c>
      <c r="AC467" s="31" t="s">
        <v>75</v>
      </c>
      <c r="AD467" s="31" t="s">
        <v>75</v>
      </c>
      <c r="AE467" s="31">
        <v>58055200</v>
      </c>
      <c r="AF467" s="34" t="s">
        <v>75</v>
      </c>
      <c r="AG467" s="31" t="s">
        <v>75</v>
      </c>
      <c r="AH467" s="32" t="s">
        <v>75</v>
      </c>
      <c r="AI467" s="8"/>
    </row>
    <row r="468" spans="1:35" x14ac:dyDescent="0.25">
      <c r="A468" s="42" t="s">
        <v>973</v>
      </c>
      <c r="B468" s="43" t="s">
        <v>73</v>
      </c>
      <c r="C468" s="44" t="s">
        <v>974</v>
      </c>
      <c r="D468" s="31" t="s">
        <v>75</v>
      </c>
      <c r="E468" s="31" t="s">
        <v>75</v>
      </c>
      <c r="F468" s="31" t="s">
        <v>75</v>
      </c>
      <c r="G468" s="31">
        <v>66012500</v>
      </c>
      <c r="H468" s="31" t="s">
        <v>75</v>
      </c>
      <c r="I468" s="31" t="s">
        <v>75</v>
      </c>
      <c r="J468" s="31" t="s">
        <v>75</v>
      </c>
      <c r="K468" s="31">
        <v>66012500</v>
      </c>
      <c r="L468" s="31" t="s">
        <v>75</v>
      </c>
      <c r="M468" s="31" t="s">
        <v>75</v>
      </c>
      <c r="N468" s="31" t="s">
        <v>75</v>
      </c>
      <c r="O468" s="31" t="s">
        <v>75</v>
      </c>
      <c r="P468" s="31" t="s">
        <v>75</v>
      </c>
      <c r="Q468" s="32" t="s">
        <v>75</v>
      </c>
      <c r="R468" s="45" t="s">
        <v>973</v>
      </c>
      <c r="S468" s="43" t="s">
        <v>73</v>
      </c>
      <c r="T468" s="44" t="s">
        <v>974</v>
      </c>
      <c r="U468" s="31" t="s">
        <v>75</v>
      </c>
      <c r="V468" s="31" t="s">
        <v>75</v>
      </c>
      <c r="W468" s="31" t="s">
        <v>75</v>
      </c>
      <c r="X468" s="31">
        <v>33006400</v>
      </c>
      <c r="Y468" s="31" t="s">
        <v>75</v>
      </c>
      <c r="Z468" s="31" t="s">
        <v>75</v>
      </c>
      <c r="AA468" s="31" t="s">
        <v>75</v>
      </c>
      <c r="AB468" s="31">
        <v>33006400</v>
      </c>
      <c r="AC468" s="31" t="s">
        <v>75</v>
      </c>
      <c r="AD468" s="31" t="s">
        <v>75</v>
      </c>
      <c r="AE468" s="31" t="s">
        <v>75</v>
      </c>
      <c r="AF468" s="34" t="s">
        <v>75</v>
      </c>
      <c r="AG468" s="31" t="s">
        <v>75</v>
      </c>
      <c r="AH468" s="32" t="s">
        <v>75</v>
      </c>
      <c r="AI468" s="8"/>
    </row>
    <row r="469" spans="1:35" x14ac:dyDescent="0.25">
      <c r="A469" s="42" t="s">
        <v>975</v>
      </c>
      <c r="B469" s="43" t="s">
        <v>73</v>
      </c>
      <c r="C469" s="44" t="s">
        <v>976</v>
      </c>
      <c r="D469" s="31" t="s">
        <v>75</v>
      </c>
      <c r="E469" s="31" t="s">
        <v>75</v>
      </c>
      <c r="F469" s="31" t="s">
        <v>75</v>
      </c>
      <c r="G469" s="31">
        <v>116109300</v>
      </c>
      <c r="H469" s="31" t="s">
        <v>75</v>
      </c>
      <c r="I469" s="31" t="s">
        <v>75</v>
      </c>
      <c r="J469" s="31" t="s">
        <v>75</v>
      </c>
      <c r="K469" s="31" t="s">
        <v>75</v>
      </c>
      <c r="L469" s="31" t="s">
        <v>75</v>
      </c>
      <c r="M469" s="31" t="s">
        <v>75</v>
      </c>
      <c r="N469" s="31">
        <v>116109300</v>
      </c>
      <c r="O469" s="31" t="s">
        <v>75</v>
      </c>
      <c r="P469" s="31" t="s">
        <v>75</v>
      </c>
      <c r="Q469" s="32" t="s">
        <v>75</v>
      </c>
      <c r="R469" s="45" t="s">
        <v>975</v>
      </c>
      <c r="S469" s="43" t="s">
        <v>73</v>
      </c>
      <c r="T469" s="44" t="s">
        <v>976</v>
      </c>
      <c r="U469" s="31" t="s">
        <v>75</v>
      </c>
      <c r="V469" s="31" t="s">
        <v>75</v>
      </c>
      <c r="W469" s="31" t="s">
        <v>75</v>
      </c>
      <c r="X469" s="31">
        <v>58055200</v>
      </c>
      <c r="Y469" s="31" t="s">
        <v>75</v>
      </c>
      <c r="Z469" s="31" t="s">
        <v>75</v>
      </c>
      <c r="AA469" s="31" t="s">
        <v>75</v>
      </c>
      <c r="AB469" s="31" t="s">
        <v>75</v>
      </c>
      <c r="AC469" s="31" t="s">
        <v>75</v>
      </c>
      <c r="AD469" s="31" t="s">
        <v>75</v>
      </c>
      <c r="AE469" s="31">
        <v>58055200</v>
      </c>
      <c r="AF469" s="34" t="s">
        <v>75</v>
      </c>
      <c r="AG469" s="31" t="s">
        <v>75</v>
      </c>
      <c r="AH469" s="32" t="s">
        <v>75</v>
      </c>
      <c r="AI469" s="8"/>
    </row>
    <row r="470" spans="1:35" ht="23.25" x14ac:dyDescent="0.25">
      <c r="A470" s="42" t="s">
        <v>977</v>
      </c>
      <c r="B470" s="43" t="s">
        <v>73</v>
      </c>
      <c r="C470" s="44" t="s">
        <v>978</v>
      </c>
      <c r="D470" s="31">
        <v>27719709500</v>
      </c>
      <c r="E470" s="31" t="s">
        <v>75</v>
      </c>
      <c r="F470" s="31">
        <v>27719709500</v>
      </c>
      <c r="G470" s="31">
        <v>12568587167.299999</v>
      </c>
      <c r="H470" s="31">
        <v>27719709500</v>
      </c>
      <c r="I470" s="31" t="s">
        <v>75</v>
      </c>
      <c r="J470" s="31" t="s">
        <v>75</v>
      </c>
      <c r="K470" s="31">
        <v>4711031447.0100002</v>
      </c>
      <c r="L470" s="31" t="s">
        <v>75</v>
      </c>
      <c r="M470" s="31" t="s">
        <v>75</v>
      </c>
      <c r="N470" s="31">
        <v>4113626047.6900001</v>
      </c>
      <c r="O470" s="31">
        <v>1681575211.49</v>
      </c>
      <c r="P470" s="31">
        <v>2062354461.1099999</v>
      </c>
      <c r="Q470" s="32" t="s">
        <v>75</v>
      </c>
      <c r="R470" s="45" t="s">
        <v>977</v>
      </c>
      <c r="S470" s="43" t="s">
        <v>73</v>
      </c>
      <c r="T470" s="44" t="s">
        <v>978</v>
      </c>
      <c r="U470" s="31">
        <v>10333496548.290001</v>
      </c>
      <c r="V470" s="31" t="s">
        <v>75</v>
      </c>
      <c r="W470" s="31">
        <v>10333496548.290001</v>
      </c>
      <c r="X470" s="31">
        <v>4246355185.8600001</v>
      </c>
      <c r="Y470" s="31">
        <v>10333496322.25</v>
      </c>
      <c r="Z470" s="31" t="s">
        <v>75</v>
      </c>
      <c r="AA470" s="31" t="s">
        <v>75</v>
      </c>
      <c r="AB470" s="31">
        <v>1729431282.46</v>
      </c>
      <c r="AC470" s="31" t="s">
        <v>75</v>
      </c>
      <c r="AD470" s="31" t="s">
        <v>75</v>
      </c>
      <c r="AE470" s="31">
        <v>1508103003.1600001</v>
      </c>
      <c r="AF470" s="34">
        <v>523606985.06999999</v>
      </c>
      <c r="AG470" s="31">
        <v>485214141.20999998</v>
      </c>
      <c r="AH470" s="32" t="s">
        <v>75</v>
      </c>
      <c r="AI470" s="8"/>
    </row>
    <row r="471" spans="1:35" ht="90.75" x14ac:dyDescent="0.25">
      <c r="A471" s="42" t="s">
        <v>979</v>
      </c>
      <c r="B471" s="43" t="s">
        <v>73</v>
      </c>
      <c r="C471" s="44" t="s">
        <v>980</v>
      </c>
      <c r="D471" s="31" t="s">
        <v>75</v>
      </c>
      <c r="E471" s="31" t="s">
        <v>75</v>
      </c>
      <c r="F471" s="31" t="s">
        <v>75</v>
      </c>
      <c r="G471" s="31">
        <v>969435821.44000006</v>
      </c>
      <c r="H471" s="31" t="s">
        <v>75</v>
      </c>
      <c r="I471" s="31" t="s">
        <v>75</v>
      </c>
      <c r="J471" s="31" t="s">
        <v>75</v>
      </c>
      <c r="K471" s="31">
        <v>943848107.24000001</v>
      </c>
      <c r="L471" s="31" t="s">
        <v>75</v>
      </c>
      <c r="M471" s="31" t="s">
        <v>75</v>
      </c>
      <c r="N471" s="31">
        <v>23883792.199999999</v>
      </c>
      <c r="O471" s="31">
        <v>1703922</v>
      </c>
      <c r="P471" s="31" t="s">
        <v>75</v>
      </c>
      <c r="Q471" s="32" t="s">
        <v>75</v>
      </c>
      <c r="R471" s="45" t="s">
        <v>979</v>
      </c>
      <c r="S471" s="43" t="s">
        <v>73</v>
      </c>
      <c r="T471" s="44" t="s">
        <v>980</v>
      </c>
      <c r="U471" s="31" t="s">
        <v>75</v>
      </c>
      <c r="V471" s="31" t="s">
        <v>75</v>
      </c>
      <c r="W471" s="31" t="s">
        <v>75</v>
      </c>
      <c r="X471" s="31">
        <v>110234241.06999999</v>
      </c>
      <c r="Y471" s="31" t="s">
        <v>75</v>
      </c>
      <c r="Z471" s="31" t="s">
        <v>75</v>
      </c>
      <c r="AA471" s="31" t="s">
        <v>75</v>
      </c>
      <c r="AB471" s="31">
        <v>104548633.87</v>
      </c>
      <c r="AC471" s="31" t="s">
        <v>75</v>
      </c>
      <c r="AD471" s="31" t="s">
        <v>75</v>
      </c>
      <c r="AE471" s="31">
        <v>4457728.9400000004</v>
      </c>
      <c r="AF471" s="34">
        <v>1227878.26</v>
      </c>
      <c r="AG471" s="31" t="s">
        <v>75</v>
      </c>
      <c r="AH471" s="32" t="s">
        <v>75</v>
      </c>
      <c r="AI471" s="8"/>
    </row>
    <row r="472" spans="1:35" ht="90.75" x14ac:dyDescent="0.25">
      <c r="A472" s="42" t="s">
        <v>981</v>
      </c>
      <c r="B472" s="43" t="s">
        <v>73</v>
      </c>
      <c r="C472" s="44" t="s">
        <v>982</v>
      </c>
      <c r="D472" s="31" t="s">
        <v>75</v>
      </c>
      <c r="E472" s="31" t="s">
        <v>75</v>
      </c>
      <c r="F472" s="31" t="s">
        <v>75</v>
      </c>
      <c r="G472" s="31">
        <v>943848107.24000001</v>
      </c>
      <c r="H472" s="31" t="s">
        <v>75</v>
      </c>
      <c r="I472" s="31" t="s">
        <v>75</v>
      </c>
      <c r="J472" s="31" t="s">
        <v>75</v>
      </c>
      <c r="K472" s="31">
        <v>943848107.24000001</v>
      </c>
      <c r="L472" s="31" t="s">
        <v>75</v>
      </c>
      <c r="M472" s="31" t="s">
        <v>75</v>
      </c>
      <c r="N472" s="31" t="s">
        <v>75</v>
      </c>
      <c r="O472" s="31" t="s">
        <v>75</v>
      </c>
      <c r="P472" s="31" t="s">
        <v>75</v>
      </c>
      <c r="Q472" s="32" t="s">
        <v>75</v>
      </c>
      <c r="R472" s="45" t="s">
        <v>981</v>
      </c>
      <c r="S472" s="43" t="s">
        <v>73</v>
      </c>
      <c r="T472" s="44" t="s">
        <v>982</v>
      </c>
      <c r="U472" s="31" t="s">
        <v>75</v>
      </c>
      <c r="V472" s="31" t="s">
        <v>75</v>
      </c>
      <c r="W472" s="31" t="s">
        <v>75</v>
      </c>
      <c r="X472" s="31">
        <v>104548633.87</v>
      </c>
      <c r="Y472" s="31" t="s">
        <v>75</v>
      </c>
      <c r="Z472" s="31" t="s">
        <v>75</v>
      </c>
      <c r="AA472" s="31" t="s">
        <v>75</v>
      </c>
      <c r="AB472" s="31">
        <v>104548633.87</v>
      </c>
      <c r="AC472" s="31" t="s">
        <v>75</v>
      </c>
      <c r="AD472" s="31" t="s">
        <v>75</v>
      </c>
      <c r="AE472" s="31" t="s">
        <v>75</v>
      </c>
      <c r="AF472" s="34" t="s">
        <v>75</v>
      </c>
      <c r="AG472" s="31" t="s">
        <v>75</v>
      </c>
      <c r="AH472" s="32" t="s">
        <v>75</v>
      </c>
      <c r="AI472" s="8"/>
    </row>
    <row r="473" spans="1:35" ht="90.75" x14ac:dyDescent="0.25">
      <c r="A473" s="42" t="s">
        <v>983</v>
      </c>
      <c r="B473" s="43" t="s">
        <v>73</v>
      </c>
      <c r="C473" s="44" t="s">
        <v>984</v>
      </c>
      <c r="D473" s="31" t="s">
        <v>75</v>
      </c>
      <c r="E473" s="31" t="s">
        <v>75</v>
      </c>
      <c r="F473" s="31" t="s">
        <v>75</v>
      </c>
      <c r="G473" s="31">
        <v>23883792.199999999</v>
      </c>
      <c r="H473" s="31" t="s">
        <v>75</v>
      </c>
      <c r="I473" s="31" t="s">
        <v>75</v>
      </c>
      <c r="J473" s="31" t="s">
        <v>75</v>
      </c>
      <c r="K473" s="31" t="s">
        <v>75</v>
      </c>
      <c r="L473" s="31" t="s">
        <v>75</v>
      </c>
      <c r="M473" s="31" t="s">
        <v>75</v>
      </c>
      <c r="N473" s="31">
        <v>23883792.199999999</v>
      </c>
      <c r="O473" s="31" t="s">
        <v>75</v>
      </c>
      <c r="P473" s="31" t="s">
        <v>75</v>
      </c>
      <c r="Q473" s="32" t="s">
        <v>75</v>
      </c>
      <c r="R473" s="45" t="s">
        <v>983</v>
      </c>
      <c r="S473" s="43" t="s">
        <v>73</v>
      </c>
      <c r="T473" s="44" t="s">
        <v>984</v>
      </c>
      <c r="U473" s="31" t="s">
        <v>75</v>
      </c>
      <c r="V473" s="31" t="s">
        <v>75</v>
      </c>
      <c r="W473" s="31" t="s">
        <v>75</v>
      </c>
      <c r="X473" s="31">
        <v>4457728.9400000004</v>
      </c>
      <c r="Y473" s="31" t="s">
        <v>75</v>
      </c>
      <c r="Z473" s="31" t="s">
        <v>75</v>
      </c>
      <c r="AA473" s="31" t="s">
        <v>75</v>
      </c>
      <c r="AB473" s="31" t="s">
        <v>75</v>
      </c>
      <c r="AC473" s="31" t="s">
        <v>75</v>
      </c>
      <c r="AD473" s="31" t="s">
        <v>75</v>
      </c>
      <c r="AE473" s="31">
        <v>4457728.9400000004</v>
      </c>
      <c r="AF473" s="34" t="s">
        <v>75</v>
      </c>
      <c r="AG473" s="31" t="s">
        <v>75</v>
      </c>
      <c r="AH473" s="32" t="s">
        <v>75</v>
      </c>
      <c r="AI473" s="8"/>
    </row>
    <row r="474" spans="1:35" ht="90.75" x14ac:dyDescent="0.25">
      <c r="A474" s="42" t="s">
        <v>985</v>
      </c>
      <c r="B474" s="43" t="s">
        <v>73</v>
      </c>
      <c r="C474" s="44" t="s">
        <v>986</v>
      </c>
      <c r="D474" s="31" t="s">
        <v>75</v>
      </c>
      <c r="E474" s="31" t="s">
        <v>75</v>
      </c>
      <c r="F474" s="31" t="s">
        <v>75</v>
      </c>
      <c r="G474" s="31">
        <v>1703922</v>
      </c>
      <c r="H474" s="31" t="s">
        <v>75</v>
      </c>
      <c r="I474" s="31" t="s">
        <v>75</v>
      </c>
      <c r="J474" s="31" t="s">
        <v>75</v>
      </c>
      <c r="K474" s="31" t="s">
        <v>75</v>
      </c>
      <c r="L474" s="31" t="s">
        <v>75</v>
      </c>
      <c r="M474" s="31" t="s">
        <v>75</v>
      </c>
      <c r="N474" s="31" t="s">
        <v>75</v>
      </c>
      <c r="O474" s="31">
        <v>1703922</v>
      </c>
      <c r="P474" s="31" t="s">
        <v>75</v>
      </c>
      <c r="Q474" s="32" t="s">
        <v>75</v>
      </c>
      <c r="R474" s="45" t="s">
        <v>985</v>
      </c>
      <c r="S474" s="43" t="s">
        <v>73</v>
      </c>
      <c r="T474" s="44" t="s">
        <v>986</v>
      </c>
      <c r="U474" s="31" t="s">
        <v>75</v>
      </c>
      <c r="V474" s="31" t="s">
        <v>75</v>
      </c>
      <c r="W474" s="31" t="s">
        <v>75</v>
      </c>
      <c r="X474" s="31">
        <v>1227878.26</v>
      </c>
      <c r="Y474" s="31" t="s">
        <v>75</v>
      </c>
      <c r="Z474" s="31" t="s">
        <v>75</v>
      </c>
      <c r="AA474" s="31" t="s">
        <v>75</v>
      </c>
      <c r="AB474" s="31" t="s">
        <v>75</v>
      </c>
      <c r="AC474" s="31" t="s">
        <v>75</v>
      </c>
      <c r="AD474" s="31" t="s">
        <v>75</v>
      </c>
      <c r="AE474" s="31" t="s">
        <v>75</v>
      </c>
      <c r="AF474" s="34">
        <v>1227878.26</v>
      </c>
      <c r="AG474" s="31" t="s">
        <v>75</v>
      </c>
      <c r="AH474" s="32" t="s">
        <v>75</v>
      </c>
      <c r="AI474" s="8"/>
    </row>
    <row r="475" spans="1:35" ht="68.25" x14ac:dyDescent="0.25">
      <c r="A475" s="42" t="s">
        <v>987</v>
      </c>
      <c r="B475" s="43" t="s">
        <v>73</v>
      </c>
      <c r="C475" s="44" t="s">
        <v>988</v>
      </c>
      <c r="D475" s="31" t="s">
        <v>75</v>
      </c>
      <c r="E475" s="31" t="s">
        <v>75</v>
      </c>
      <c r="F475" s="31" t="s">
        <v>75</v>
      </c>
      <c r="G475" s="31">
        <v>20168369.629999999</v>
      </c>
      <c r="H475" s="31" t="s">
        <v>75</v>
      </c>
      <c r="I475" s="31" t="s">
        <v>75</v>
      </c>
      <c r="J475" s="31" t="s">
        <v>75</v>
      </c>
      <c r="K475" s="31">
        <v>19646171.309999999</v>
      </c>
      <c r="L475" s="31" t="s">
        <v>75</v>
      </c>
      <c r="M475" s="31" t="s">
        <v>75</v>
      </c>
      <c r="N475" s="31">
        <v>487424.32</v>
      </c>
      <c r="O475" s="31">
        <v>34774</v>
      </c>
      <c r="P475" s="31" t="s">
        <v>75</v>
      </c>
      <c r="Q475" s="32" t="s">
        <v>75</v>
      </c>
      <c r="R475" s="45" t="s">
        <v>987</v>
      </c>
      <c r="S475" s="43" t="s">
        <v>73</v>
      </c>
      <c r="T475" s="44" t="s">
        <v>988</v>
      </c>
      <c r="U475" s="31" t="s">
        <v>75</v>
      </c>
      <c r="V475" s="31" t="s">
        <v>75</v>
      </c>
      <c r="W475" s="31" t="s">
        <v>75</v>
      </c>
      <c r="X475" s="31">
        <v>2242637.17</v>
      </c>
      <c r="Y475" s="31" t="s">
        <v>75</v>
      </c>
      <c r="Z475" s="31" t="s">
        <v>75</v>
      </c>
      <c r="AA475" s="31" t="s">
        <v>75</v>
      </c>
      <c r="AB475" s="31">
        <v>2126604.37</v>
      </c>
      <c r="AC475" s="31" t="s">
        <v>75</v>
      </c>
      <c r="AD475" s="31" t="s">
        <v>75</v>
      </c>
      <c r="AE475" s="31">
        <v>90974.06</v>
      </c>
      <c r="AF475" s="34">
        <v>25058.74</v>
      </c>
      <c r="AG475" s="31" t="s">
        <v>75</v>
      </c>
      <c r="AH475" s="32" t="s">
        <v>75</v>
      </c>
      <c r="AI475" s="8"/>
    </row>
    <row r="476" spans="1:35" ht="68.25" x14ac:dyDescent="0.25">
      <c r="A476" s="42" t="s">
        <v>989</v>
      </c>
      <c r="B476" s="43" t="s">
        <v>73</v>
      </c>
      <c r="C476" s="44" t="s">
        <v>990</v>
      </c>
      <c r="D476" s="31" t="s">
        <v>75</v>
      </c>
      <c r="E476" s="31" t="s">
        <v>75</v>
      </c>
      <c r="F476" s="31" t="s">
        <v>75</v>
      </c>
      <c r="G476" s="31">
        <v>19646171.309999999</v>
      </c>
      <c r="H476" s="31" t="s">
        <v>75</v>
      </c>
      <c r="I476" s="31" t="s">
        <v>75</v>
      </c>
      <c r="J476" s="31" t="s">
        <v>75</v>
      </c>
      <c r="K476" s="31">
        <v>19646171.309999999</v>
      </c>
      <c r="L476" s="31" t="s">
        <v>75</v>
      </c>
      <c r="M476" s="31" t="s">
        <v>75</v>
      </c>
      <c r="N476" s="31" t="s">
        <v>75</v>
      </c>
      <c r="O476" s="31" t="s">
        <v>75</v>
      </c>
      <c r="P476" s="31" t="s">
        <v>75</v>
      </c>
      <c r="Q476" s="32" t="s">
        <v>75</v>
      </c>
      <c r="R476" s="45" t="s">
        <v>989</v>
      </c>
      <c r="S476" s="43" t="s">
        <v>73</v>
      </c>
      <c r="T476" s="44" t="s">
        <v>990</v>
      </c>
      <c r="U476" s="31" t="s">
        <v>75</v>
      </c>
      <c r="V476" s="31" t="s">
        <v>75</v>
      </c>
      <c r="W476" s="31" t="s">
        <v>75</v>
      </c>
      <c r="X476" s="31">
        <v>2126604.37</v>
      </c>
      <c r="Y476" s="31" t="s">
        <v>75</v>
      </c>
      <c r="Z476" s="31" t="s">
        <v>75</v>
      </c>
      <c r="AA476" s="31" t="s">
        <v>75</v>
      </c>
      <c r="AB476" s="31">
        <v>2126604.37</v>
      </c>
      <c r="AC476" s="31" t="s">
        <v>75</v>
      </c>
      <c r="AD476" s="31" t="s">
        <v>75</v>
      </c>
      <c r="AE476" s="31" t="s">
        <v>75</v>
      </c>
      <c r="AF476" s="34" t="s">
        <v>75</v>
      </c>
      <c r="AG476" s="31" t="s">
        <v>75</v>
      </c>
      <c r="AH476" s="32" t="s">
        <v>75</v>
      </c>
      <c r="AI476" s="8"/>
    </row>
    <row r="477" spans="1:35" ht="68.25" x14ac:dyDescent="0.25">
      <c r="A477" s="42" t="s">
        <v>991</v>
      </c>
      <c r="B477" s="43" t="s">
        <v>73</v>
      </c>
      <c r="C477" s="44" t="s">
        <v>992</v>
      </c>
      <c r="D477" s="31" t="s">
        <v>75</v>
      </c>
      <c r="E477" s="31" t="s">
        <v>75</v>
      </c>
      <c r="F477" s="31" t="s">
        <v>75</v>
      </c>
      <c r="G477" s="31">
        <v>487424.32</v>
      </c>
      <c r="H477" s="31" t="s">
        <v>75</v>
      </c>
      <c r="I477" s="31" t="s">
        <v>75</v>
      </c>
      <c r="J477" s="31" t="s">
        <v>75</v>
      </c>
      <c r="K477" s="31" t="s">
        <v>75</v>
      </c>
      <c r="L477" s="31" t="s">
        <v>75</v>
      </c>
      <c r="M477" s="31" t="s">
        <v>75</v>
      </c>
      <c r="N477" s="31">
        <v>487424.32</v>
      </c>
      <c r="O477" s="31" t="s">
        <v>75</v>
      </c>
      <c r="P477" s="31" t="s">
        <v>75</v>
      </c>
      <c r="Q477" s="32" t="s">
        <v>75</v>
      </c>
      <c r="R477" s="45" t="s">
        <v>991</v>
      </c>
      <c r="S477" s="43" t="s">
        <v>73</v>
      </c>
      <c r="T477" s="44" t="s">
        <v>992</v>
      </c>
      <c r="U477" s="31" t="s">
        <v>75</v>
      </c>
      <c r="V477" s="31" t="s">
        <v>75</v>
      </c>
      <c r="W477" s="31" t="s">
        <v>75</v>
      </c>
      <c r="X477" s="31">
        <v>90974.06</v>
      </c>
      <c r="Y477" s="31" t="s">
        <v>75</v>
      </c>
      <c r="Z477" s="31" t="s">
        <v>75</v>
      </c>
      <c r="AA477" s="31" t="s">
        <v>75</v>
      </c>
      <c r="AB477" s="31" t="s">
        <v>75</v>
      </c>
      <c r="AC477" s="31" t="s">
        <v>75</v>
      </c>
      <c r="AD477" s="31" t="s">
        <v>75</v>
      </c>
      <c r="AE477" s="31">
        <v>90974.06</v>
      </c>
      <c r="AF477" s="34" t="s">
        <v>75</v>
      </c>
      <c r="AG477" s="31" t="s">
        <v>75</v>
      </c>
      <c r="AH477" s="32" t="s">
        <v>75</v>
      </c>
      <c r="AI477" s="8"/>
    </row>
    <row r="478" spans="1:35" ht="68.25" x14ac:dyDescent="0.25">
      <c r="A478" s="42" t="s">
        <v>993</v>
      </c>
      <c r="B478" s="43" t="s">
        <v>73</v>
      </c>
      <c r="C478" s="44" t="s">
        <v>994</v>
      </c>
      <c r="D478" s="31" t="s">
        <v>75</v>
      </c>
      <c r="E478" s="31" t="s">
        <v>75</v>
      </c>
      <c r="F478" s="31" t="s">
        <v>75</v>
      </c>
      <c r="G478" s="31">
        <v>34774</v>
      </c>
      <c r="H478" s="31" t="s">
        <v>75</v>
      </c>
      <c r="I478" s="31" t="s">
        <v>75</v>
      </c>
      <c r="J478" s="31" t="s">
        <v>75</v>
      </c>
      <c r="K478" s="31" t="s">
        <v>75</v>
      </c>
      <c r="L478" s="31" t="s">
        <v>75</v>
      </c>
      <c r="M478" s="31" t="s">
        <v>75</v>
      </c>
      <c r="N478" s="31" t="s">
        <v>75</v>
      </c>
      <c r="O478" s="31">
        <v>34774</v>
      </c>
      <c r="P478" s="31" t="s">
        <v>75</v>
      </c>
      <c r="Q478" s="32" t="s">
        <v>75</v>
      </c>
      <c r="R478" s="45" t="s">
        <v>993</v>
      </c>
      <c r="S478" s="43" t="s">
        <v>73</v>
      </c>
      <c r="T478" s="44" t="s">
        <v>994</v>
      </c>
      <c r="U478" s="31" t="s">
        <v>75</v>
      </c>
      <c r="V478" s="31" t="s">
        <v>75</v>
      </c>
      <c r="W478" s="31" t="s">
        <v>75</v>
      </c>
      <c r="X478" s="31">
        <v>25058.74</v>
      </c>
      <c r="Y478" s="31" t="s">
        <v>75</v>
      </c>
      <c r="Z478" s="31" t="s">
        <v>75</v>
      </c>
      <c r="AA478" s="31" t="s">
        <v>75</v>
      </c>
      <c r="AB478" s="31" t="s">
        <v>75</v>
      </c>
      <c r="AC478" s="31" t="s">
        <v>75</v>
      </c>
      <c r="AD478" s="31" t="s">
        <v>75</v>
      </c>
      <c r="AE478" s="31" t="s">
        <v>75</v>
      </c>
      <c r="AF478" s="34">
        <v>25058.74</v>
      </c>
      <c r="AG478" s="31" t="s">
        <v>75</v>
      </c>
      <c r="AH478" s="32" t="s">
        <v>75</v>
      </c>
      <c r="AI478" s="8"/>
    </row>
    <row r="479" spans="1:35" ht="23.25" x14ac:dyDescent="0.25">
      <c r="A479" s="42" t="s">
        <v>995</v>
      </c>
      <c r="B479" s="43" t="s">
        <v>73</v>
      </c>
      <c r="C479" s="44" t="s">
        <v>996</v>
      </c>
      <c r="D479" s="31">
        <v>68959000</v>
      </c>
      <c r="E479" s="31" t="s">
        <v>75</v>
      </c>
      <c r="F479" s="31">
        <v>68959000</v>
      </c>
      <c r="G479" s="31">
        <v>70366330</v>
      </c>
      <c r="H479" s="31">
        <v>68959000</v>
      </c>
      <c r="I479" s="31" t="s">
        <v>75</v>
      </c>
      <c r="J479" s="31" t="s">
        <v>75</v>
      </c>
      <c r="K479" s="31" t="s">
        <v>75</v>
      </c>
      <c r="L479" s="31" t="s">
        <v>75</v>
      </c>
      <c r="M479" s="31" t="s">
        <v>75</v>
      </c>
      <c r="N479" s="31" t="s">
        <v>75</v>
      </c>
      <c r="O479" s="31">
        <v>70366330</v>
      </c>
      <c r="P479" s="31" t="s">
        <v>75</v>
      </c>
      <c r="Q479" s="32" t="s">
        <v>75</v>
      </c>
      <c r="R479" s="45" t="s">
        <v>995</v>
      </c>
      <c r="S479" s="43" t="s">
        <v>73</v>
      </c>
      <c r="T479" s="44" t="s">
        <v>996</v>
      </c>
      <c r="U479" s="31">
        <v>39017637.460000001</v>
      </c>
      <c r="V479" s="31" t="s">
        <v>75</v>
      </c>
      <c r="W479" s="31">
        <v>39017637.460000001</v>
      </c>
      <c r="X479" s="31">
        <v>39813917.240000002</v>
      </c>
      <c r="Y479" s="31">
        <v>39017637.460000001</v>
      </c>
      <c r="Z479" s="31" t="s">
        <v>75</v>
      </c>
      <c r="AA479" s="31" t="s">
        <v>75</v>
      </c>
      <c r="AB479" s="31" t="s">
        <v>75</v>
      </c>
      <c r="AC479" s="31" t="s">
        <v>75</v>
      </c>
      <c r="AD479" s="31" t="s">
        <v>75</v>
      </c>
      <c r="AE479" s="31" t="s">
        <v>75</v>
      </c>
      <c r="AF479" s="34">
        <v>39813917.240000002</v>
      </c>
      <c r="AG479" s="31" t="s">
        <v>75</v>
      </c>
      <c r="AH479" s="32" t="s">
        <v>75</v>
      </c>
      <c r="AI479" s="8"/>
    </row>
    <row r="480" spans="1:35" ht="23.25" x14ac:dyDescent="0.25">
      <c r="A480" s="42" t="s">
        <v>997</v>
      </c>
      <c r="B480" s="43" t="s">
        <v>73</v>
      </c>
      <c r="C480" s="44" t="s">
        <v>998</v>
      </c>
      <c r="D480" s="31">
        <v>68959000</v>
      </c>
      <c r="E480" s="31" t="s">
        <v>75</v>
      </c>
      <c r="F480" s="31">
        <v>68959000</v>
      </c>
      <c r="G480" s="31" t="s">
        <v>75</v>
      </c>
      <c r="H480" s="31">
        <v>68959000</v>
      </c>
      <c r="I480" s="31" t="s">
        <v>75</v>
      </c>
      <c r="J480" s="31" t="s">
        <v>75</v>
      </c>
      <c r="K480" s="31" t="s">
        <v>75</v>
      </c>
      <c r="L480" s="31" t="s">
        <v>75</v>
      </c>
      <c r="M480" s="31" t="s">
        <v>75</v>
      </c>
      <c r="N480" s="31" t="s">
        <v>75</v>
      </c>
      <c r="O480" s="31" t="s">
        <v>75</v>
      </c>
      <c r="P480" s="31" t="s">
        <v>75</v>
      </c>
      <c r="Q480" s="32" t="s">
        <v>75</v>
      </c>
      <c r="R480" s="45" t="s">
        <v>997</v>
      </c>
      <c r="S480" s="43" t="s">
        <v>73</v>
      </c>
      <c r="T480" s="44" t="s">
        <v>998</v>
      </c>
      <c r="U480" s="31">
        <v>39017637.460000001</v>
      </c>
      <c r="V480" s="31" t="s">
        <v>75</v>
      </c>
      <c r="W480" s="31">
        <v>39017637.460000001</v>
      </c>
      <c r="X480" s="31" t="s">
        <v>75</v>
      </c>
      <c r="Y480" s="31">
        <v>39017637.460000001</v>
      </c>
      <c r="Z480" s="31" t="s">
        <v>75</v>
      </c>
      <c r="AA480" s="31" t="s">
        <v>75</v>
      </c>
      <c r="AB480" s="31" t="s">
        <v>75</v>
      </c>
      <c r="AC480" s="31" t="s">
        <v>75</v>
      </c>
      <c r="AD480" s="31" t="s">
        <v>75</v>
      </c>
      <c r="AE480" s="31" t="s">
        <v>75</v>
      </c>
      <c r="AF480" s="34" t="s">
        <v>75</v>
      </c>
      <c r="AG480" s="31" t="s">
        <v>75</v>
      </c>
      <c r="AH480" s="32" t="s">
        <v>75</v>
      </c>
      <c r="AI480" s="8"/>
    </row>
    <row r="481" spans="1:35" ht="23.25" x14ac:dyDescent="0.25">
      <c r="A481" s="42" t="s">
        <v>999</v>
      </c>
      <c r="B481" s="43" t="s">
        <v>73</v>
      </c>
      <c r="C481" s="44" t="s">
        <v>1000</v>
      </c>
      <c r="D481" s="31" t="s">
        <v>75</v>
      </c>
      <c r="E481" s="31" t="s">
        <v>75</v>
      </c>
      <c r="F481" s="31" t="s">
        <v>75</v>
      </c>
      <c r="G481" s="31">
        <v>70366330</v>
      </c>
      <c r="H481" s="31" t="s">
        <v>75</v>
      </c>
      <c r="I481" s="31" t="s">
        <v>75</v>
      </c>
      <c r="J481" s="31" t="s">
        <v>75</v>
      </c>
      <c r="K481" s="31" t="s">
        <v>75</v>
      </c>
      <c r="L481" s="31" t="s">
        <v>75</v>
      </c>
      <c r="M481" s="31" t="s">
        <v>75</v>
      </c>
      <c r="N481" s="31" t="s">
        <v>75</v>
      </c>
      <c r="O481" s="31">
        <v>70366330</v>
      </c>
      <c r="P481" s="31" t="s">
        <v>75</v>
      </c>
      <c r="Q481" s="32" t="s">
        <v>75</v>
      </c>
      <c r="R481" s="45" t="s">
        <v>999</v>
      </c>
      <c r="S481" s="43" t="s">
        <v>73</v>
      </c>
      <c r="T481" s="44" t="s">
        <v>1000</v>
      </c>
      <c r="U481" s="31" t="s">
        <v>75</v>
      </c>
      <c r="V481" s="31" t="s">
        <v>75</v>
      </c>
      <c r="W481" s="31" t="s">
        <v>75</v>
      </c>
      <c r="X481" s="31">
        <v>39813917.240000002</v>
      </c>
      <c r="Y481" s="31" t="s">
        <v>75</v>
      </c>
      <c r="Z481" s="31" t="s">
        <v>75</v>
      </c>
      <c r="AA481" s="31" t="s">
        <v>75</v>
      </c>
      <c r="AB481" s="31" t="s">
        <v>75</v>
      </c>
      <c r="AC481" s="31" t="s">
        <v>75</v>
      </c>
      <c r="AD481" s="31" t="s">
        <v>75</v>
      </c>
      <c r="AE481" s="31" t="s">
        <v>75</v>
      </c>
      <c r="AF481" s="34">
        <v>39813917.240000002</v>
      </c>
      <c r="AG481" s="31" t="s">
        <v>75</v>
      </c>
      <c r="AH481" s="32" t="s">
        <v>75</v>
      </c>
      <c r="AI481" s="8"/>
    </row>
    <row r="482" spans="1:35" ht="34.5" x14ac:dyDescent="0.25">
      <c r="A482" s="42" t="s">
        <v>1001</v>
      </c>
      <c r="B482" s="43" t="s">
        <v>73</v>
      </c>
      <c r="C482" s="44" t="s">
        <v>1002</v>
      </c>
      <c r="D482" s="31">
        <v>881882400</v>
      </c>
      <c r="E482" s="31" t="s">
        <v>75</v>
      </c>
      <c r="F482" s="31">
        <v>881882400</v>
      </c>
      <c r="G482" s="31">
        <v>787535918.37</v>
      </c>
      <c r="H482" s="31">
        <v>881882400</v>
      </c>
      <c r="I482" s="31" t="s">
        <v>75</v>
      </c>
      <c r="J482" s="31" t="s">
        <v>75</v>
      </c>
      <c r="K482" s="31">
        <v>170606938.77000001</v>
      </c>
      <c r="L482" s="31" t="s">
        <v>75</v>
      </c>
      <c r="M482" s="31" t="s">
        <v>75</v>
      </c>
      <c r="N482" s="31" t="s">
        <v>75</v>
      </c>
      <c r="O482" s="31">
        <v>616928979.60000002</v>
      </c>
      <c r="P482" s="31" t="s">
        <v>75</v>
      </c>
      <c r="Q482" s="32" t="s">
        <v>75</v>
      </c>
      <c r="R482" s="45" t="s">
        <v>1001</v>
      </c>
      <c r="S482" s="43" t="s">
        <v>73</v>
      </c>
      <c r="T482" s="44" t="s">
        <v>1002</v>
      </c>
      <c r="U482" s="31">
        <v>347206445.68000001</v>
      </c>
      <c r="V482" s="31" t="s">
        <v>75</v>
      </c>
      <c r="W482" s="31">
        <v>347206445.68000001</v>
      </c>
      <c r="X482" s="31">
        <v>242169808.16999999</v>
      </c>
      <c r="Y482" s="31">
        <v>347206445.68000001</v>
      </c>
      <c r="Z482" s="31" t="s">
        <v>75</v>
      </c>
      <c r="AA482" s="31" t="s">
        <v>75</v>
      </c>
      <c r="AB482" s="31">
        <v>61595764.43</v>
      </c>
      <c r="AC482" s="31" t="s">
        <v>75</v>
      </c>
      <c r="AD482" s="31" t="s">
        <v>75</v>
      </c>
      <c r="AE482" s="31" t="s">
        <v>75</v>
      </c>
      <c r="AF482" s="34">
        <v>180574043.74000001</v>
      </c>
      <c r="AG482" s="31" t="s">
        <v>75</v>
      </c>
      <c r="AH482" s="32" t="s">
        <v>75</v>
      </c>
      <c r="AI482" s="8"/>
    </row>
    <row r="483" spans="1:35" ht="45.75" x14ac:dyDescent="0.25">
      <c r="A483" s="42" t="s">
        <v>1003</v>
      </c>
      <c r="B483" s="43" t="s">
        <v>73</v>
      </c>
      <c r="C483" s="44" t="s">
        <v>1004</v>
      </c>
      <c r="D483" s="31">
        <v>881882400</v>
      </c>
      <c r="E483" s="31" t="s">
        <v>75</v>
      </c>
      <c r="F483" s="31">
        <v>881882400</v>
      </c>
      <c r="G483" s="31" t="s">
        <v>75</v>
      </c>
      <c r="H483" s="31">
        <v>881882400</v>
      </c>
      <c r="I483" s="31" t="s">
        <v>75</v>
      </c>
      <c r="J483" s="31" t="s">
        <v>75</v>
      </c>
      <c r="K483" s="31" t="s">
        <v>75</v>
      </c>
      <c r="L483" s="31" t="s">
        <v>75</v>
      </c>
      <c r="M483" s="31" t="s">
        <v>75</v>
      </c>
      <c r="N483" s="31" t="s">
        <v>75</v>
      </c>
      <c r="O483" s="31" t="s">
        <v>75</v>
      </c>
      <c r="P483" s="31" t="s">
        <v>75</v>
      </c>
      <c r="Q483" s="32" t="s">
        <v>75</v>
      </c>
      <c r="R483" s="45" t="s">
        <v>1003</v>
      </c>
      <c r="S483" s="43" t="s">
        <v>73</v>
      </c>
      <c r="T483" s="44" t="s">
        <v>1004</v>
      </c>
      <c r="U483" s="31">
        <v>347206445.68000001</v>
      </c>
      <c r="V483" s="31" t="s">
        <v>75</v>
      </c>
      <c r="W483" s="31">
        <v>347206445.68000001</v>
      </c>
      <c r="X483" s="31" t="s">
        <v>75</v>
      </c>
      <c r="Y483" s="31">
        <v>347206445.68000001</v>
      </c>
      <c r="Z483" s="31" t="s">
        <v>75</v>
      </c>
      <c r="AA483" s="31" t="s">
        <v>75</v>
      </c>
      <c r="AB483" s="31" t="s">
        <v>75</v>
      </c>
      <c r="AC483" s="31" t="s">
        <v>75</v>
      </c>
      <c r="AD483" s="31" t="s">
        <v>75</v>
      </c>
      <c r="AE483" s="31" t="s">
        <v>75</v>
      </c>
      <c r="AF483" s="34" t="s">
        <v>75</v>
      </c>
      <c r="AG483" s="31" t="s">
        <v>75</v>
      </c>
      <c r="AH483" s="32" t="s">
        <v>75</v>
      </c>
      <c r="AI483" s="8"/>
    </row>
    <row r="484" spans="1:35" ht="34.5" x14ac:dyDescent="0.25">
      <c r="A484" s="42" t="s">
        <v>1005</v>
      </c>
      <c r="B484" s="43" t="s">
        <v>73</v>
      </c>
      <c r="C484" s="44" t="s">
        <v>1006</v>
      </c>
      <c r="D484" s="31" t="s">
        <v>75</v>
      </c>
      <c r="E484" s="31" t="s">
        <v>75</v>
      </c>
      <c r="F484" s="31" t="s">
        <v>75</v>
      </c>
      <c r="G484" s="31">
        <v>170606938.77000001</v>
      </c>
      <c r="H484" s="31" t="s">
        <v>75</v>
      </c>
      <c r="I484" s="31" t="s">
        <v>75</v>
      </c>
      <c r="J484" s="31" t="s">
        <v>75</v>
      </c>
      <c r="K484" s="31">
        <v>170606938.77000001</v>
      </c>
      <c r="L484" s="31" t="s">
        <v>75</v>
      </c>
      <c r="M484" s="31" t="s">
        <v>75</v>
      </c>
      <c r="N484" s="31" t="s">
        <v>75</v>
      </c>
      <c r="O484" s="31" t="s">
        <v>75</v>
      </c>
      <c r="P484" s="31" t="s">
        <v>75</v>
      </c>
      <c r="Q484" s="32" t="s">
        <v>75</v>
      </c>
      <c r="R484" s="45" t="s">
        <v>1005</v>
      </c>
      <c r="S484" s="43" t="s">
        <v>73</v>
      </c>
      <c r="T484" s="44" t="s">
        <v>1006</v>
      </c>
      <c r="U484" s="31" t="s">
        <v>75</v>
      </c>
      <c r="V484" s="31" t="s">
        <v>75</v>
      </c>
      <c r="W484" s="31" t="s">
        <v>75</v>
      </c>
      <c r="X484" s="31">
        <v>61595764.43</v>
      </c>
      <c r="Y484" s="31" t="s">
        <v>75</v>
      </c>
      <c r="Z484" s="31" t="s">
        <v>75</v>
      </c>
      <c r="AA484" s="31" t="s">
        <v>75</v>
      </c>
      <c r="AB484" s="31">
        <v>61595764.43</v>
      </c>
      <c r="AC484" s="31" t="s">
        <v>75</v>
      </c>
      <c r="AD484" s="31" t="s">
        <v>75</v>
      </c>
      <c r="AE484" s="31" t="s">
        <v>75</v>
      </c>
      <c r="AF484" s="34" t="s">
        <v>75</v>
      </c>
      <c r="AG484" s="31" t="s">
        <v>75</v>
      </c>
      <c r="AH484" s="32" t="s">
        <v>75</v>
      </c>
      <c r="AI484" s="8"/>
    </row>
    <row r="485" spans="1:35" ht="34.5" x14ac:dyDescent="0.25">
      <c r="A485" s="42" t="s">
        <v>1007</v>
      </c>
      <c r="B485" s="43" t="s">
        <v>73</v>
      </c>
      <c r="C485" s="44" t="s">
        <v>1008</v>
      </c>
      <c r="D485" s="31" t="s">
        <v>75</v>
      </c>
      <c r="E485" s="31" t="s">
        <v>75</v>
      </c>
      <c r="F485" s="31" t="s">
        <v>75</v>
      </c>
      <c r="G485" s="31">
        <v>616928979.60000002</v>
      </c>
      <c r="H485" s="31" t="s">
        <v>75</v>
      </c>
      <c r="I485" s="31" t="s">
        <v>75</v>
      </c>
      <c r="J485" s="31" t="s">
        <v>75</v>
      </c>
      <c r="K485" s="31" t="s">
        <v>75</v>
      </c>
      <c r="L485" s="31" t="s">
        <v>75</v>
      </c>
      <c r="M485" s="31" t="s">
        <v>75</v>
      </c>
      <c r="N485" s="31" t="s">
        <v>75</v>
      </c>
      <c r="O485" s="31">
        <v>616928979.60000002</v>
      </c>
      <c r="P485" s="31" t="s">
        <v>75</v>
      </c>
      <c r="Q485" s="32" t="s">
        <v>75</v>
      </c>
      <c r="R485" s="45" t="s">
        <v>1007</v>
      </c>
      <c r="S485" s="43" t="s">
        <v>73</v>
      </c>
      <c r="T485" s="44" t="s">
        <v>1008</v>
      </c>
      <c r="U485" s="31" t="s">
        <v>75</v>
      </c>
      <c r="V485" s="31" t="s">
        <v>75</v>
      </c>
      <c r="W485" s="31" t="s">
        <v>75</v>
      </c>
      <c r="X485" s="31">
        <v>180574043.74000001</v>
      </c>
      <c r="Y485" s="31" t="s">
        <v>75</v>
      </c>
      <c r="Z485" s="31" t="s">
        <v>75</v>
      </c>
      <c r="AA485" s="31" t="s">
        <v>75</v>
      </c>
      <c r="AB485" s="31" t="s">
        <v>75</v>
      </c>
      <c r="AC485" s="31" t="s">
        <v>75</v>
      </c>
      <c r="AD485" s="31" t="s">
        <v>75</v>
      </c>
      <c r="AE485" s="31" t="s">
        <v>75</v>
      </c>
      <c r="AF485" s="34">
        <v>180574043.74000001</v>
      </c>
      <c r="AG485" s="31" t="s">
        <v>75</v>
      </c>
      <c r="AH485" s="32" t="s">
        <v>75</v>
      </c>
      <c r="AI485" s="8"/>
    </row>
    <row r="486" spans="1:35" ht="23.25" x14ac:dyDescent="0.25">
      <c r="A486" s="42" t="s">
        <v>1009</v>
      </c>
      <c r="B486" s="43" t="s">
        <v>73</v>
      </c>
      <c r="C486" s="44" t="s">
        <v>1010</v>
      </c>
      <c r="D486" s="31">
        <v>4193800</v>
      </c>
      <c r="E486" s="31" t="s">
        <v>75</v>
      </c>
      <c r="F486" s="31">
        <v>4193800</v>
      </c>
      <c r="G486" s="31" t="s">
        <v>75</v>
      </c>
      <c r="H486" s="31">
        <v>4193800</v>
      </c>
      <c r="I486" s="31" t="s">
        <v>75</v>
      </c>
      <c r="J486" s="31" t="s">
        <v>75</v>
      </c>
      <c r="K486" s="31" t="s">
        <v>75</v>
      </c>
      <c r="L486" s="31" t="s">
        <v>75</v>
      </c>
      <c r="M486" s="31" t="s">
        <v>75</v>
      </c>
      <c r="N486" s="31" t="s">
        <v>75</v>
      </c>
      <c r="O486" s="31" t="s">
        <v>75</v>
      </c>
      <c r="P486" s="31" t="s">
        <v>75</v>
      </c>
      <c r="Q486" s="32" t="s">
        <v>75</v>
      </c>
      <c r="R486" s="45" t="s">
        <v>1009</v>
      </c>
      <c r="S486" s="43" t="s">
        <v>73</v>
      </c>
      <c r="T486" s="44" t="s">
        <v>1010</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34.5" x14ac:dyDescent="0.25">
      <c r="A487" s="42" t="s">
        <v>1011</v>
      </c>
      <c r="B487" s="43" t="s">
        <v>73</v>
      </c>
      <c r="C487" s="44" t="s">
        <v>1012</v>
      </c>
      <c r="D487" s="31">
        <v>4193800</v>
      </c>
      <c r="E487" s="31" t="s">
        <v>75</v>
      </c>
      <c r="F487" s="31">
        <v>4193800</v>
      </c>
      <c r="G487" s="31" t="s">
        <v>75</v>
      </c>
      <c r="H487" s="31">
        <v>4193800</v>
      </c>
      <c r="I487" s="31" t="s">
        <v>75</v>
      </c>
      <c r="J487" s="31" t="s">
        <v>75</v>
      </c>
      <c r="K487" s="31" t="s">
        <v>75</v>
      </c>
      <c r="L487" s="31" t="s">
        <v>75</v>
      </c>
      <c r="M487" s="31" t="s">
        <v>75</v>
      </c>
      <c r="N487" s="31" t="s">
        <v>75</v>
      </c>
      <c r="O487" s="31" t="s">
        <v>75</v>
      </c>
      <c r="P487" s="31" t="s">
        <v>75</v>
      </c>
      <c r="Q487" s="32" t="s">
        <v>75</v>
      </c>
      <c r="R487" s="45" t="s">
        <v>1011</v>
      </c>
      <c r="S487" s="43" t="s">
        <v>73</v>
      </c>
      <c r="T487" s="44" t="s">
        <v>1012</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34.5" x14ac:dyDescent="0.25">
      <c r="A488" s="42" t="s">
        <v>1013</v>
      </c>
      <c r="B488" s="43" t="s">
        <v>73</v>
      </c>
      <c r="C488" s="44" t="s">
        <v>1014</v>
      </c>
      <c r="D488" s="31">
        <v>126101800</v>
      </c>
      <c r="E488" s="31" t="s">
        <v>75</v>
      </c>
      <c r="F488" s="31">
        <v>126101800</v>
      </c>
      <c r="G488" s="31" t="s">
        <v>75</v>
      </c>
      <c r="H488" s="31">
        <v>126101800</v>
      </c>
      <c r="I488" s="31" t="s">
        <v>75</v>
      </c>
      <c r="J488" s="31" t="s">
        <v>75</v>
      </c>
      <c r="K488" s="31" t="s">
        <v>75</v>
      </c>
      <c r="L488" s="31" t="s">
        <v>75</v>
      </c>
      <c r="M488" s="31" t="s">
        <v>75</v>
      </c>
      <c r="N488" s="31" t="s">
        <v>75</v>
      </c>
      <c r="O488" s="31" t="s">
        <v>75</v>
      </c>
      <c r="P488" s="31" t="s">
        <v>75</v>
      </c>
      <c r="Q488" s="32" t="s">
        <v>75</v>
      </c>
      <c r="R488" s="45" t="s">
        <v>1013</v>
      </c>
      <c r="S488" s="43" t="s">
        <v>73</v>
      </c>
      <c r="T488" s="44" t="s">
        <v>1014</v>
      </c>
      <c r="U488" s="31">
        <v>37841083.119999997</v>
      </c>
      <c r="V488" s="31" t="s">
        <v>75</v>
      </c>
      <c r="W488" s="31">
        <v>37841083.119999997</v>
      </c>
      <c r="X488" s="31" t="s">
        <v>75</v>
      </c>
      <c r="Y488" s="31">
        <v>37841083.119999997</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1015</v>
      </c>
      <c r="B489" s="43" t="s">
        <v>73</v>
      </c>
      <c r="C489" s="44" t="s">
        <v>1016</v>
      </c>
      <c r="D489" s="31">
        <v>126101800</v>
      </c>
      <c r="E489" s="31" t="s">
        <v>75</v>
      </c>
      <c r="F489" s="31">
        <v>126101800</v>
      </c>
      <c r="G489" s="31" t="s">
        <v>75</v>
      </c>
      <c r="H489" s="31">
        <v>126101800</v>
      </c>
      <c r="I489" s="31" t="s">
        <v>75</v>
      </c>
      <c r="J489" s="31" t="s">
        <v>75</v>
      </c>
      <c r="K489" s="31" t="s">
        <v>75</v>
      </c>
      <c r="L489" s="31" t="s">
        <v>75</v>
      </c>
      <c r="M489" s="31" t="s">
        <v>75</v>
      </c>
      <c r="N489" s="31" t="s">
        <v>75</v>
      </c>
      <c r="O489" s="31" t="s">
        <v>75</v>
      </c>
      <c r="P489" s="31" t="s">
        <v>75</v>
      </c>
      <c r="Q489" s="32" t="s">
        <v>75</v>
      </c>
      <c r="R489" s="45" t="s">
        <v>1015</v>
      </c>
      <c r="S489" s="43" t="s">
        <v>73</v>
      </c>
      <c r="T489" s="44" t="s">
        <v>1016</v>
      </c>
      <c r="U489" s="31">
        <v>37841083.119999997</v>
      </c>
      <c r="V489" s="31" t="s">
        <v>75</v>
      </c>
      <c r="W489" s="31">
        <v>37841083.119999997</v>
      </c>
      <c r="X489" s="31" t="s">
        <v>75</v>
      </c>
      <c r="Y489" s="31">
        <v>37841083.119999997</v>
      </c>
      <c r="Z489" s="31" t="s">
        <v>75</v>
      </c>
      <c r="AA489" s="31" t="s">
        <v>75</v>
      </c>
      <c r="AB489" s="31" t="s">
        <v>75</v>
      </c>
      <c r="AC489" s="31" t="s">
        <v>75</v>
      </c>
      <c r="AD489" s="31" t="s">
        <v>75</v>
      </c>
      <c r="AE489" s="31" t="s">
        <v>75</v>
      </c>
      <c r="AF489" s="34" t="s">
        <v>75</v>
      </c>
      <c r="AG489" s="31" t="s">
        <v>75</v>
      </c>
      <c r="AH489" s="32" t="s">
        <v>75</v>
      </c>
      <c r="AI489" s="8"/>
    </row>
    <row r="490" spans="1:35" ht="34.5" x14ac:dyDescent="0.25">
      <c r="A490" s="42" t="s">
        <v>1017</v>
      </c>
      <c r="B490" s="43" t="s">
        <v>73</v>
      </c>
      <c r="C490" s="44" t="s">
        <v>1018</v>
      </c>
      <c r="D490" s="31">
        <v>809400</v>
      </c>
      <c r="E490" s="31" t="s">
        <v>75</v>
      </c>
      <c r="F490" s="31">
        <v>809400</v>
      </c>
      <c r="G490" s="31" t="s">
        <v>75</v>
      </c>
      <c r="H490" s="31">
        <v>809400</v>
      </c>
      <c r="I490" s="31" t="s">
        <v>75</v>
      </c>
      <c r="J490" s="31" t="s">
        <v>75</v>
      </c>
      <c r="K490" s="31" t="s">
        <v>75</v>
      </c>
      <c r="L490" s="31" t="s">
        <v>75</v>
      </c>
      <c r="M490" s="31" t="s">
        <v>75</v>
      </c>
      <c r="N490" s="31" t="s">
        <v>75</v>
      </c>
      <c r="O490" s="31" t="s">
        <v>75</v>
      </c>
      <c r="P490" s="31" t="s">
        <v>75</v>
      </c>
      <c r="Q490" s="32" t="s">
        <v>75</v>
      </c>
      <c r="R490" s="45" t="s">
        <v>1017</v>
      </c>
      <c r="S490" s="43" t="s">
        <v>73</v>
      </c>
      <c r="T490" s="44" t="s">
        <v>1018</v>
      </c>
      <c r="U490" s="31">
        <v>171434.34</v>
      </c>
      <c r="V490" s="31" t="s">
        <v>75</v>
      </c>
      <c r="W490" s="31">
        <v>171434.34</v>
      </c>
      <c r="X490" s="31" t="s">
        <v>75</v>
      </c>
      <c r="Y490" s="31">
        <v>171434.34</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1019</v>
      </c>
      <c r="B491" s="43" t="s">
        <v>73</v>
      </c>
      <c r="C491" s="44" t="s">
        <v>1020</v>
      </c>
      <c r="D491" s="31">
        <v>7922600</v>
      </c>
      <c r="E491" s="31" t="s">
        <v>75</v>
      </c>
      <c r="F491" s="31">
        <v>7922600</v>
      </c>
      <c r="G491" s="31">
        <v>1500000</v>
      </c>
      <c r="H491" s="31">
        <v>7922600</v>
      </c>
      <c r="I491" s="31" t="s">
        <v>75</v>
      </c>
      <c r="J491" s="31" t="s">
        <v>75</v>
      </c>
      <c r="K491" s="31">
        <v>1500000</v>
      </c>
      <c r="L491" s="31" t="s">
        <v>75</v>
      </c>
      <c r="M491" s="31" t="s">
        <v>75</v>
      </c>
      <c r="N491" s="31" t="s">
        <v>75</v>
      </c>
      <c r="O491" s="31" t="s">
        <v>75</v>
      </c>
      <c r="P491" s="31" t="s">
        <v>75</v>
      </c>
      <c r="Q491" s="32" t="s">
        <v>75</v>
      </c>
      <c r="R491" s="45" t="s">
        <v>1019</v>
      </c>
      <c r="S491" s="43" t="s">
        <v>73</v>
      </c>
      <c r="T491" s="44" t="s">
        <v>1020</v>
      </c>
      <c r="U491" s="31">
        <v>7884649.2699999996</v>
      </c>
      <c r="V491" s="31" t="s">
        <v>75</v>
      </c>
      <c r="W491" s="31">
        <v>7884649.2699999996</v>
      </c>
      <c r="X491" s="31">
        <v>1457358.72</v>
      </c>
      <c r="Y491" s="31">
        <v>7884649.2699999996</v>
      </c>
      <c r="Z491" s="31" t="s">
        <v>75</v>
      </c>
      <c r="AA491" s="31" t="s">
        <v>75</v>
      </c>
      <c r="AB491" s="31">
        <v>1457358.72</v>
      </c>
      <c r="AC491" s="31" t="s">
        <v>75</v>
      </c>
      <c r="AD491" s="31" t="s">
        <v>75</v>
      </c>
      <c r="AE491" s="31" t="s">
        <v>75</v>
      </c>
      <c r="AF491" s="34" t="s">
        <v>75</v>
      </c>
      <c r="AG491" s="31" t="s">
        <v>75</v>
      </c>
      <c r="AH491" s="32" t="s">
        <v>75</v>
      </c>
      <c r="AI491" s="8"/>
    </row>
    <row r="492" spans="1:35" ht="57" x14ac:dyDescent="0.25">
      <c r="A492" s="42" t="s">
        <v>1021</v>
      </c>
      <c r="B492" s="43" t="s">
        <v>73</v>
      </c>
      <c r="C492" s="44" t="s">
        <v>1022</v>
      </c>
      <c r="D492" s="31">
        <v>7922600</v>
      </c>
      <c r="E492" s="31" t="s">
        <v>75</v>
      </c>
      <c r="F492" s="31">
        <v>7922600</v>
      </c>
      <c r="G492" s="31" t="s">
        <v>75</v>
      </c>
      <c r="H492" s="31">
        <v>7922600</v>
      </c>
      <c r="I492" s="31" t="s">
        <v>75</v>
      </c>
      <c r="J492" s="31" t="s">
        <v>75</v>
      </c>
      <c r="K492" s="31" t="s">
        <v>75</v>
      </c>
      <c r="L492" s="31" t="s">
        <v>75</v>
      </c>
      <c r="M492" s="31" t="s">
        <v>75</v>
      </c>
      <c r="N492" s="31" t="s">
        <v>75</v>
      </c>
      <c r="O492" s="31" t="s">
        <v>75</v>
      </c>
      <c r="P492" s="31" t="s">
        <v>75</v>
      </c>
      <c r="Q492" s="32" t="s">
        <v>75</v>
      </c>
      <c r="R492" s="45" t="s">
        <v>1021</v>
      </c>
      <c r="S492" s="43" t="s">
        <v>73</v>
      </c>
      <c r="T492" s="44" t="s">
        <v>1022</v>
      </c>
      <c r="U492" s="31">
        <v>7884649.2699999996</v>
      </c>
      <c r="V492" s="31" t="s">
        <v>75</v>
      </c>
      <c r="W492" s="31">
        <v>7884649.2699999996</v>
      </c>
      <c r="X492" s="31" t="s">
        <v>75</v>
      </c>
      <c r="Y492" s="31">
        <v>7884649.2699999996</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1023</v>
      </c>
      <c r="B493" s="43" t="s">
        <v>73</v>
      </c>
      <c r="C493" s="44" t="s">
        <v>1024</v>
      </c>
      <c r="D493" s="31" t="s">
        <v>75</v>
      </c>
      <c r="E493" s="31" t="s">
        <v>75</v>
      </c>
      <c r="F493" s="31" t="s">
        <v>75</v>
      </c>
      <c r="G493" s="31">
        <v>1500000</v>
      </c>
      <c r="H493" s="31" t="s">
        <v>75</v>
      </c>
      <c r="I493" s="31" t="s">
        <v>75</v>
      </c>
      <c r="J493" s="31" t="s">
        <v>75</v>
      </c>
      <c r="K493" s="31">
        <v>1500000</v>
      </c>
      <c r="L493" s="31" t="s">
        <v>75</v>
      </c>
      <c r="M493" s="31" t="s">
        <v>75</v>
      </c>
      <c r="N493" s="31" t="s">
        <v>75</v>
      </c>
      <c r="O493" s="31" t="s">
        <v>75</v>
      </c>
      <c r="P493" s="31" t="s">
        <v>75</v>
      </c>
      <c r="Q493" s="32" t="s">
        <v>75</v>
      </c>
      <c r="R493" s="45" t="s">
        <v>1023</v>
      </c>
      <c r="S493" s="43" t="s">
        <v>73</v>
      </c>
      <c r="T493" s="44" t="s">
        <v>1024</v>
      </c>
      <c r="U493" s="31" t="s">
        <v>75</v>
      </c>
      <c r="V493" s="31" t="s">
        <v>75</v>
      </c>
      <c r="W493" s="31" t="s">
        <v>75</v>
      </c>
      <c r="X493" s="31">
        <v>1457358.72</v>
      </c>
      <c r="Y493" s="31" t="s">
        <v>75</v>
      </c>
      <c r="Z493" s="31" t="s">
        <v>75</v>
      </c>
      <c r="AA493" s="31" t="s">
        <v>75</v>
      </c>
      <c r="AB493" s="31">
        <v>1457358.72</v>
      </c>
      <c r="AC493" s="31" t="s">
        <v>75</v>
      </c>
      <c r="AD493" s="31" t="s">
        <v>75</v>
      </c>
      <c r="AE493" s="31" t="s">
        <v>75</v>
      </c>
      <c r="AF493" s="34" t="s">
        <v>75</v>
      </c>
      <c r="AG493" s="31" t="s">
        <v>75</v>
      </c>
      <c r="AH493" s="32" t="s">
        <v>75</v>
      </c>
      <c r="AI493" s="8"/>
    </row>
    <row r="494" spans="1:35" ht="45.75" x14ac:dyDescent="0.25">
      <c r="A494" s="42" t="s">
        <v>1025</v>
      </c>
      <c r="B494" s="43" t="s">
        <v>73</v>
      </c>
      <c r="C494" s="44" t="s">
        <v>1026</v>
      </c>
      <c r="D494" s="31">
        <v>224298200</v>
      </c>
      <c r="E494" s="31" t="s">
        <v>75</v>
      </c>
      <c r="F494" s="31">
        <v>224298200</v>
      </c>
      <c r="G494" s="31" t="s">
        <v>75</v>
      </c>
      <c r="H494" s="31">
        <v>224298200</v>
      </c>
      <c r="I494" s="31" t="s">
        <v>75</v>
      </c>
      <c r="J494" s="31" t="s">
        <v>75</v>
      </c>
      <c r="K494" s="31" t="s">
        <v>75</v>
      </c>
      <c r="L494" s="31" t="s">
        <v>75</v>
      </c>
      <c r="M494" s="31" t="s">
        <v>75</v>
      </c>
      <c r="N494" s="31" t="s">
        <v>75</v>
      </c>
      <c r="O494" s="31" t="s">
        <v>75</v>
      </c>
      <c r="P494" s="31" t="s">
        <v>75</v>
      </c>
      <c r="Q494" s="32" t="s">
        <v>75</v>
      </c>
      <c r="R494" s="45" t="s">
        <v>1025</v>
      </c>
      <c r="S494" s="43" t="s">
        <v>73</v>
      </c>
      <c r="T494" s="44" t="s">
        <v>1026</v>
      </c>
      <c r="U494" s="31">
        <v>99711894.400000006</v>
      </c>
      <c r="V494" s="31" t="s">
        <v>75</v>
      </c>
      <c r="W494" s="31">
        <v>99711894.400000006</v>
      </c>
      <c r="X494" s="31" t="s">
        <v>75</v>
      </c>
      <c r="Y494" s="31">
        <v>99711894.400000006</v>
      </c>
      <c r="Z494" s="31" t="s">
        <v>75</v>
      </c>
      <c r="AA494" s="31" t="s">
        <v>75</v>
      </c>
      <c r="AB494" s="31" t="s">
        <v>75</v>
      </c>
      <c r="AC494" s="31" t="s">
        <v>75</v>
      </c>
      <c r="AD494" s="31" t="s">
        <v>75</v>
      </c>
      <c r="AE494" s="31" t="s">
        <v>75</v>
      </c>
      <c r="AF494" s="34" t="s">
        <v>75</v>
      </c>
      <c r="AG494" s="31" t="s">
        <v>75</v>
      </c>
      <c r="AH494" s="32" t="s">
        <v>75</v>
      </c>
      <c r="AI494" s="8"/>
    </row>
    <row r="495" spans="1:35" ht="57" x14ac:dyDescent="0.25">
      <c r="A495" s="42" t="s">
        <v>1027</v>
      </c>
      <c r="B495" s="43" t="s">
        <v>73</v>
      </c>
      <c r="C495" s="44" t="s">
        <v>1028</v>
      </c>
      <c r="D495" s="31">
        <v>1352513200</v>
      </c>
      <c r="E495" s="31" t="s">
        <v>75</v>
      </c>
      <c r="F495" s="31">
        <v>1352513200</v>
      </c>
      <c r="G495" s="31" t="s">
        <v>75</v>
      </c>
      <c r="H495" s="31">
        <v>1352513200</v>
      </c>
      <c r="I495" s="31" t="s">
        <v>75</v>
      </c>
      <c r="J495" s="31" t="s">
        <v>75</v>
      </c>
      <c r="K495" s="31" t="s">
        <v>75</v>
      </c>
      <c r="L495" s="31" t="s">
        <v>75</v>
      </c>
      <c r="M495" s="31" t="s">
        <v>75</v>
      </c>
      <c r="N495" s="31" t="s">
        <v>75</v>
      </c>
      <c r="O495" s="31" t="s">
        <v>75</v>
      </c>
      <c r="P495" s="31" t="s">
        <v>75</v>
      </c>
      <c r="Q495" s="32" t="s">
        <v>75</v>
      </c>
      <c r="R495" s="45" t="s">
        <v>1027</v>
      </c>
      <c r="S495" s="43" t="s">
        <v>73</v>
      </c>
      <c r="T495" s="44" t="s">
        <v>1028</v>
      </c>
      <c r="U495" s="31">
        <v>711680221.15999997</v>
      </c>
      <c r="V495" s="31" t="s">
        <v>75</v>
      </c>
      <c r="W495" s="31">
        <v>711680221.15999997</v>
      </c>
      <c r="X495" s="31" t="s">
        <v>75</v>
      </c>
      <c r="Y495" s="31">
        <v>711680221.15999997</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1029</v>
      </c>
      <c r="B496" s="43" t="s">
        <v>73</v>
      </c>
      <c r="C496" s="44" t="s">
        <v>1030</v>
      </c>
      <c r="D496" s="31">
        <v>6995400</v>
      </c>
      <c r="E496" s="31" t="s">
        <v>75</v>
      </c>
      <c r="F496" s="31">
        <v>6995400</v>
      </c>
      <c r="G496" s="31" t="s">
        <v>75</v>
      </c>
      <c r="H496" s="31">
        <v>6995400</v>
      </c>
      <c r="I496" s="31" t="s">
        <v>75</v>
      </c>
      <c r="J496" s="31" t="s">
        <v>75</v>
      </c>
      <c r="K496" s="31" t="s">
        <v>75</v>
      </c>
      <c r="L496" s="31" t="s">
        <v>75</v>
      </c>
      <c r="M496" s="31" t="s">
        <v>75</v>
      </c>
      <c r="N496" s="31" t="s">
        <v>75</v>
      </c>
      <c r="O496" s="31" t="s">
        <v>75</v>
      </c>
      <c r="P496" s="31" t="s">
        <v>75</v>
      </c>
      <c r="Q496" s="32" t="s">
        <v>75</v>
      </c>
      <c r="R496" s="45" t="s">
        <v>1029</v>
      </c>
      <c r="S496" s="43" t="s">
        <v>73</v>
      </c>
      <c r="T496" s="44" t="s">
        <v>1030</v>
      </c>
      <c r="U496" s="31">
        <v>3163006.6</v>
      </c>
      <c r="V496" s="31" t="s">
        <v>75</v>
      </c>
      <c r="W496" s="31">
        <v>3163006.6</v>
      </c>
      <c r="X496" s="31" t="s">
        <v>75</v>
      </c>
      <c r="Y496" s="31">
        <v>3163006.6</v>
      </c>
      <c r="Z496" s="31" t="s">
        <v>75</v>
      </c>
      <c r="AA496" s="31" t="s">
        <v>75</v>
      </c>
      <c r="AB496" s="31" t="s">
        <v>75</v>
      </c>
      <c r="AC496" s="31" t="s">
        <v>75</v>
      </c>
      <c r="AD496" s="31" t="s">
        <v>75</v>
      </c>
      <c r="AE496" s="31" t="s">
        <v>75</v>
      </c>
      <c r="AF496" s="34" t="s">
        <v>75</v>
      </c>
      <c r="AG496" s="31" t="s">
        <v>75</v>
      </c>
      <c r="AH496" s="32" t="s">
        <v>75</v>
      </c>
      <c r="AI496" s="8"/>
    </row>
    <row r="497" spans="1:35" ht="68.25" x14ac:dyDescent="0.25">
      <c r="A497" s="42" t="s">
        <v>1031</v>
      </c>
      <c r="B497" s="43" t="s">
        <v>73</v>
      </c>
      <c r="C497" s="44" t="s">
        <v>1032</v>
      </c>
      <c r="D497" s="31">
        <v>6995400</v>
      </c>
      <c r="E497" s="31" t="s">
        <v>75</v>
      </c>
      <c r="F497" s="31">
        <v>6995400</v>
      </c>
      <c r="G497" s="31" t="s">
        <v>75</v>
      </c>
      <c r="H497" s="31">
        <v>6995400</v>
      </c>
      <c r="I497" s="31" t="s">
        <v>75</v>
      </c>
      <c r="J497" s="31" t="s">
        <v>75</v>
      </c>
      <c r="K497" s="31" t="s">
        <v>75</v>
      </c>
      <c r="L497" s="31" t="s">
        <v>75</v>
      </c>
      <c r="M497" s="31" t="s">
        <v>75</v>
      </c>
      <c r="N497" s="31" t="s">
        <v>75</v>
      </c>
      <c r="O497" s="31" t="s">
        <v>75</v>
      </c>
      <c r="P497" s="31" t="s">
        <v>75</v>
      </c>
      <c r="Q497" s="32" t="s">
        <v>75</v>
      </c>
      <c r="R497" s="45" t="s">
        <v>1031</v>
      </c>
      <c r="S497" s="43" t="s">
        <v>73</v>
      </c>
      <c r="T497" s="44" t="s">
        <v>1032</v>
      </c>
      <c r="U497" s="31">
        <v>3163006.6</v>
      </c>
      <c r="V497" s="31" t="s">
        <v>75</v>
      </c>
      <c r="W497" s="31">
        <v>3163006.6</v>
      </c>
      <c r="X497" s="31" t="s">
        <v>75</v>
      </c>
      <c r="Y497" s="31">
        <v>3163006.6</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1033</v>
      </c>
      <c r="B498" s="43" t="s">
        <v>73</v>
      </c>
      <c r="C498" s="44" t="s">
        <v>1034</v>
      </c>
      <c r="D498" s="31">
        <v>16345200</v>
      </c>
      <c r="E498" s="31" t="s">
        <v>75</v>
      </c>
      <c r="F498" s="31">
        <v>16345200</v>
      </c>
      <c r="G498" s="31">
        <v>16678780</v>
      </c>
      <c r="H498" s="31">
        <v>16345200</v>
      </c>
      <c r="I498" s="31" t="s">
        <v>75</v>
      </c>
      <c r="J498" s="31" t="s">
        <v>75</v>
      </c>
      <c r="K498" s="31" t="s">
        <v>75</v>
      </c>
      <c r="L498" s="31" t="s">
        <v>75</v>
      </c>
      <c r="M498" s="31" t="s">
        <v>75</v>
      </c>
      <c r="N498" s="31">
        <v>16678780</v>
      </c>
      <c r="O498" s="31" t="s">
        <v>75</v>
      </c>
      <c r="P498" s="31" t="s">
        <v>75</v>
      </c>
      <c r="Q498" s="32" t="s">
        <v>75</v>
      </c>
      <c r="R498" s="45" t="s">
        <v>1033</v>
      </c>
      <c r="S498" s="43" t="s">
        <v>73</v>
      </c>
      <c r="T498" s="44" t="s">
        <v>1034</v>
      </c>
      <c r="U498" s="31">
        <v>5619897.4699999997</v>
      </c>
      <c r="V498" s="31" t="s">
        <v>75</v>
      </c>
      <c r="W498" s="31">
        <v>5619897.4699999997</v>
      </c>
      <c r="X498" s="31">
        <v>5734590.79</v>
      </c>
      <c r="Y498" s="31">
        <v>5619897.4699999997</v>
      </c>
      <c r="Z498" s="31" t="s">
        <v>75</v>
      </c>
      <c r="AA498" s="31" t="s">
        <v>75</v>
      </c>
      <c r="AB498" s="31" t="s">
        <v>75</v>
      </c>
      <c r="AC498" s="31" t="s">
        <v>75</v>
      </c>
      <c r="AD498" s="31" t="s">
        <v>75</v>
      </c>
      <c r="AE498" s="31">
        <v>5734590.79</v>
      </c>
      <c r="AF498" s="34" t="s">
        <v>75</v>
      </c>
      <c r="AG498" s="31" t="s">
        <v>75</v>
      </c>
      <c r="AH498" s="32" t="s">
        <v>75</v>
      </c>
      <c r="AI498" s="8"/>
    </row>
    <row r="499" spans="1:35" ht="45.75" x14ac:dyDescent="0.25">
      <c r="A499" s="42" t="s">
        <v>1035</v>
      </c>
      <c r="B499" s="43" t="s">
        <v>73</v>
      </c>
      <c r="C499" s="44" t="s">
        <v>1036</v>
      </c>
      <c r="D499" s="31">
        <v>16345200</v>
      </c>
      <c r="E499" s="31" t="s">
        <v>75</v>
      </c>
      <c r="F499" s="31">
        <v>16345200</v>
      </c>
      <c r="G499" s="31" t="s">
        <v>75</v>
      </c>
      <c r="H499" s="31">
        <v>16345200</v>
      </c>
      <c r="I499" s="31" t="s">
        <v>75</v>
      </c>
      <c r="J499" s="31" t="s">
        <v>75</v>
      </c>
      <c r="K499" s="31" t="s">
        <v>75</v>
      </c>
      <c r="L499" s="31" t="s">
        <v>75</v>
      </c>
      <c r="M499" s="31" t="s">
        <v>75</v>
      </c>
      <c r="N499" s="31" t="s">
        <v>75</v>
      </c>
      <c r="O499" s="31" t="s">
        <v>75</v>
      </c>
      <c r="P499" s="31" t="s">
        <v>75</v>
      </c>
      <c r="Q499" s="32" t="s">
        <v>75</v>
      </c>
      <c r="R499" s="45" t="s">
        <v>1035</v>
      </c>
      <c r="S499" s="43" t="s">
        <v>73</v>
      </c>
      <c r="T499" s="44" t="s">
        <v>1036</v>
      </c>
      <c r="U499" s="31">
        <v>5619897.4699999997</v>
      </c>
      <c r="V499" s="31" t="s">
        <v>75</v>
      </c>
      <c r="W499" s="31">
        <v>5619897.4699999997</v>
      </c>
      <c r="X499" s="31" t="s">
        <v>75</v>
      </c>
      <c r="Y499" s="31">
        <v>5619897.4699999997</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1037</v>
      </c>
      <c r="B500" s="43" t="s">
        <v>73</v>
      </c>
      <c r="C500" s="44" t="s">
        <v>1038</v>
      </c>
      <c r="D500" s="31" t="s">
        <v>75</v>
      </c>
      <c r="E500" s="31" t="s">
        <v>75</v>
      </c>
      <c r="F500" s="31" t="s">
        <v>75</v>
      </c>
      <c r="G500" s="31">
        <v>16678780</v>
      </c>
      <c r="H500" s="31" t="s">
        <v>75</v>
      </c>
      <c r="I500" s="31" t="s">
        <v>75</v>
      </c>
      <c r="J500" s="31" t="s">
        <v>75</v>
      </c>
      <c r="K500" s="31" t="s">
        <v>75</v>
      </c>
      <c r="L500" s="31" t="s">
        <v>75</v>
      </c>
      <c r="M500" s="31" t="s">
        <v>75</v>
      </c>
      <c r="N500" s="31">
        <v>16678780</v>
      </c>
      <c r="O500" s="31" t="s">
        <v>75</v>
      </c>
      <c r="P500" s="31" t="s">
        <v>75</v>
      </c>
      <c r="Q500" s="32" t="s">
        <v>75</v>
      </c>
      <c r="R500" s="45" t="s">
        <v>1037</v>
      </c>
      <c r="S500" s="43" t="s">
        <v>73</v>
      </c>
      <c r="T500" s="44" t="s">
        <v>1038</v>
      </c>
      <c r="U500" s="31" t="s">
        <v>75</v>
      </c>
      <c r="V500" s="31" t="s">
        <v>75</v>
      </c>
      <c r="W500" s="31" t="s">
        <v>75</v>
      </c>
      <c r="X500" s="31">
        <v>5734590.79</v>
      </c>
      <c r="Y500" s="31" t="s">
        <v>75</v>
      </c>
      <c r="Z500" s="31" t="s">
        <v>75</v>
      </c>
      <c r="AA500" s="31" t="s">
        <v>75</v>
      </c>
      <c r="AB500" s="31" t="s">
        <v>75</v>
      </c>
      <c r="AC500" s="31" t="s">
        <v>75</v>
      </c>
      <c r="AD500" s="31" t="s">
        <v>75</v>
      </c>
      <c r="AE500" s="31">
        <v>5734590.79</v>
      </c>
      <c r="AF500" s="34" t="s">
        <v>75</v>
      </c>
      <c r="AG500" s="31" t="s">
        <v>75</v>
      </c>
      <c r="AH500" s="32" t="s">
        <v>75</v>
      </c>
      <c r="AI500" s="8"/>
    </row>
    <row r="501" spans="1:35" ht="79.5" x14ac:dyDescent="0.25">
      <c r="A501" s="42" t="s">
        <v>1039</v>
      </c>
      <c r="B501" s="43" t="s">
        <v>73</v>
      </c>
      <c r="C501" s="44" t="s">
        <v>1040</v>
      </c>
      <c r="D501" s="31">
        <v>334224900</v>
      </c>
      <c r="E501" s="31" t="s">
        <v>75</v>
      </c>
      <c r="F501" s="31">
        <v>334224900</v>
      </c>
      <c r="G501" s="31" t="s">
        <v>75</v>
      </c>
      <c r="H501" s="31">
        <v>334224900</v>
      </c>
      <c r="I501" s="31" t="s">
        <v>75</v>
      </c>
      <c r="J501" s="31" t="s">
        <v>75</v>
      </c>
      <c r="K501" s="31" t="s">
        <v>75</v>
      </c>
      <c r="L501" s="31" t="s">
        <v>75</v>
      </c>
      <c r="M501" s="31" t="s">
        <v>75</v>
      </c>
      <c r="N501" s="31" t="s">
        <v>75</v>
      </c>
      <c r="O501" s="31" t="s">
        <v>75</v>
      </c>
      <c r="P501" s="31" t="s">
        <v>75</v>
      </c>
      <c r="Q501" s="32" t="s">
        <v>75</v>
      </c>
      <c r="R501" s="45" t="s">
        <v>1039</v>
      </c>
      <c r="S501" s="43" t="s">
        <v>73</v>
      </c>
      <c r="T501" s="44" t="s">
        <v>1040</v>
      </c>
      <c r="U501" s="31">
        <v>334224900</v>
      </c>
      <c r="V501" s="31" t="s">
        <v>75</v>
      </c>
      <c r="W501" s="31">
        <v>334224900</v>
      </c>
      <c r="X501" s="31" t="s">
        <v>75</v>
      </c>
      <c r="Y501" s="31">
        <v>334224900</v>
      </c>
      <c r="Z501" s="31" t="s">
        <v>75</v>
      </c>
      <c r="AA501" s="31" t="s">
        <v>75</v>
      </c>
      <c r="AB501" s="31" t="s">
        <v>75</v>
      </c>
      <c r="AC501" s="31" t="s">
        <v>75</v>
      </c>
      <c r="AD501" s="31" t="s">
        <v>75</v>
      </c>
      <c r="AE501" s="31" t="s">
        <v>75</v>
      </c>
      <c r="AF501" s="34" t="s">
        <v>75</v>
      </c>
      <c r="AG501" s="31" t="s">
        <v>75</v>
      </c>
      <c r="AH501" s="32" t="s">
        <v>75</v>
      </c>
      <c r="AI501" s="8"/>
    </row>
    <row r="502" spans="1:35" ht="79.5" x14ac:dyDescent="0.25">
      <c r="A502" s="42" t="s">
        <v>1041</v>
      </c>
      <c r="B502" s="43" t="s">
        <v>73</v>
      </c>
      <c r="C502" s="44" t="s">
        <v>1042</v>
      </c>
      <c r="D502" s="31">
        <v>334224900</v>
      </c>
      <c r="E502" s="31" t="s">
        <v>75</v>
      </c>
      <c r="F502" s="31">
        <v>334224900</v>
      </c>
      <c r="G502" s="31" t="s">
        <v>75</v>
      </c>
      <c r="H502" s="31">
        <v>334224900</v>
      </c>
      <c r="I502" s="31" t="s">
        <v>75</v>
      </c>
      <c r="J502" s="31" t="s">
        <v>75</v>
      </c>
      <c r="K502" s="31" t="s">
        <v>75</v>
      </c>
      <c r="L502" s="31" t="s">
        <v>75</v>
      </c>
      <c r="M502" s="31" t="s">
        <v>75</v>
      </c>
      <c r="N502" s="31" t="s">
        <v>75</v>
      </c>
      <c r="O502" s="31" t="s">
        <v>75</v>
      </c>
      <c r="P502" s="31" t="s">
        <v>75</v>
      </c>
      <c r="Q502" s="32" t="s">
        <v>75</v>
      </c>
      <c r="R502" s="45" t="s">
        <v>1041</v>
      </c>
      <c r="S502" s="43" t="s">
        <v>73</v>
      </c>
      <c r="T502" s="44" t="s">
        <v>1042</v>
      </c>
      <c r="U502" s="31">
        <v>334224900</v>
      </c>
      <c r="V502" s="31" t="s">
        <v>75</v>
      </c>
      <c r="W502" s="31">
        <v>334224900</v>
      </c>
      <c r="X502" s="31" t="s">
        <v>75</v>
      </c>
      <c r="Y502" s="31">
        <v>334224900</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1043</v>
      </c>
      <c r="B503" s="43" t="s">
        <v>73</v>
      </c>
      <c r="C503" s="44" t="s">
        <v>1044</v>
      </c>
      <c r="D503" s="31">
        <v>162010900</v>
      </c>
      <c r="E503" s="31" t="s">
        <v>75</v>
      </c>
      <c r="F503" s="31">
        <v>162010900</v>
      </c>
      <c r="G503" s="31" t="s">
        <v>75</v>
      </c>
      <c r="H503" s="31">
        <v>162010900</v>
      </c>
      <c r="I503" s="31" t="s">
        <v>75</v>
      </c>
      <c r="J503" s="31" t="s">
        <v>75</v>
      </c>
      <c r="K503" s="31" t="s">
        <v>75</v>
      </c>
      <c r="L503" s="31" t="s">
        <v>75</v>
      </c>
      <c r="M503" s="31" t="s">
        <v>75</v>
      </c>
      <c r="N503" s="31" t="s">
        <v>75</v>
      </c>
      <c r="O503" s="31" t="s">
        <v>75</v>
      </c>
      <c r="P503" s="31" t="s">
        <v>75</v>
      </c>
      <c r="Q503" s="32" t="s">
        <v>75</v>
      </c>
      <c r="R503" s="45" t="s">
        <v>1043</v>
      </c>
      <c r="S503" s="43" t="s">
        <v>73</v>
      </c>
      <c r="T503" s="44" t="s">
        <v>1044</v>
      </c>
      <c r="U503" s="31">
        <v>44609581.640000001</v>
      </c>
      <c r="V503" s="31" t="s">
        <v>75</v>
      </c>
      <c r="W503" s="31">
        <v>44609581.640000001</v>
      </c>
      <c r="X503" s="31" t="s">
        <v>75</v>
      </c>
      <c r="Y503" s="31">
        <v>44609581.640000001</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1045</v>
      </c>
      <c r="B504" s="43" t="s">
        <v>73</v>
      </c>
      <c r="C504" s="44" t="s">
        <v>1046</v>
      </c>
      <c r="D504" s="31">
        <v>162010900</v>
      </c>
      <c r="E504" s="31" t="s">
        <v>75</v>
      </c>
      <c r="F504" s="31">
        <v>162010900</v>
      </c>
      <c r="G504" s="31" t="s">
        <v>75</v>
      </c>
      <c r="H504" s="31">
        <v>162010900</v>
      </c>
      <c r="I504" s="31" t="s">
        <v>75</v>
      </c>
      <c r="J504" s="31" t="s">
        <v>75</v>
      </c>
      <c r="K504" s="31" t="s">
        <v>75</v>
      </c>
      <c r="L504" s="31" t="s">
        <v>75</v>
      </c>
      <c r="M504" s="31" t="s">
        <v>75</v>
      </c>
      <c r="N504" s="31" t="s">
        <v>75</v>
      </c>
      <c r="O504" s="31" t="s">
        <v>75</v>
      </c>
      <c r="P504" s="31" t="s">
        <v>75</v>
      </c>
      <c r="Q504" s="32" t="s">
        <v>75</v>
      </c>
      <c r="R504" s="45" t="s">
        <v>1045</v>
      </c>
      <c r="S504" s="43" t="s">
        <v>73</v>
      </c>
      <c r="T504" s="44" t="s">
        <v>1046</v>
      </c>
      <c r="U504" s="31">
        <v>44609581.640000001</v>
      </c>
      <c r="V504" s="31" t="s">
        <v>75</v>
      </c>
      <c r="W504" s="31">
        <v>44609581.640000001</v>
      </c>
      <c r="X504" s="31" t="s">
        <v>75</v>
      </c>
      <c r="Y504" s="31">
        <v>44609581.640000001</v>
      </c>
      <c r="Z504" s="31" t="s">
        <v>75</v>
      </c>
      <c r="AA504" s="31" t="s">
        <v>75</v>
      </c>
      <c r="AB504" s="31" t="s">
        <v>75</v>
      </c>
      <c r="AC504" s="31" t="s">
        <v>75</v>
      </c>
      <c r="AD504" s="31" t="s">
        <v>75</v>
      </c>
      <c r="AE504" s="31" t="s">
        <v>75</v>
      </c>
      <c r="AF504" s="34" t="s">
        <v>75</v>
      </c>
      <c r="AG504" s="31" t="s">
        <v>75</v>
      </c>
      <c r="AH504" s="32" t="s">
        <v>75</v>
      </c>
      <c r="AI504" s="8"/>
    </row>
    <row r="505" spans="1:35" ht="79.5" x14ac:dyDescent="0.25">
      <c r="A505" s="42" t="s">
        <v>1047</v>
      </c>
      <c r="B505" s="43" t="s">
        <v>73</v>
      </c>
      <c r="C505" s="44" t="s">
        <v>1048</v>
      </c>
      <c r="D505" s="31">
        <v>70755000</v>
      </c>
      <c r="E505" s="31" t="s">
        <v>75</v>
      </c>
      <c r="F505" s="31">
        <v>70755000</v>
      </c>
      <c r="G505" s="31" t="s">
        <v>75</v>
      </c>
      <c r="H505" s="31">
        <v>70755000</v>
      </c>
      <c r="I505" s="31" t="s">
        <v>75</v>
      </c>
      <c r="J505" s="31" t="s">
        <v>75</v>
      </c>
      <c r="K505" s="31" t="s">
        <v>75</v>
      </c>
      <c r="L505" s="31" t="s">
        <v>75</v>
      </c>
      <c r="M505" s="31" t="s">
        <v>75</v>
      </c>
      <c r="N505" s="31" t="s">
        <v>75</v>
      </c>
      <c r="O505" s="31" t="s">
        <v>75</v>
      </c>
      <c r="P505" s="31" t="s">
        <v>75</v>
      </c>
      <c r="Q505" s="32" t="s">
        <v>75</v>
      </c>
      <c r="R505" s="45" t="s">
        <v>1047</v>
      </c>
      <c r="S505" s="43" t="s">
        <v>73</v>
      </c>
      <c r="T505" s="44" t="s">
        <v>1048</v>
      </c>
      <c r="U505" s="31">
        <v>8232500</v>
      </c>
      <c r="V505" s="31" t="s">
        <v>75</v>
      </c>
      <c r="W505" s="31">
        <v>8232500</v>
      </c>
      <c r="X505" s="31" t="s">
        <v>75</v>
      </c>
      <c r="Y505" s="31">
        <v>8232500</v>
      </c>
      <c r="Z505" s="31" t="s">
        <v>75</v>
      </c>
      <c r="AA505" s="31" t="s">
        <v>75</v>
      </c>
      <c r="AB505" s="31" t="s">
        <v>75</v>
      </c>
      <c r="AC505" s="31" t="s">
        <v>75</v>
      </c>
      <c r="AD505" s="31" t="s">
        <v>75</v>
      </c>
      <c r="AE505" s="31" t="s">
        <v>75</v>
      </c>
      <c r="AF505" s="34" t="s">
        <v>75</v>
      </c>
      <c r="AG505" s="31" t="s">
        <v>75</v>
      </c>
      <c r="AH505" s="32" t="s">
        <v>75</v>
      </c>
      <c r="AI505" s="8"/>
    </row>
    <row r="506" spans="1:35" ht="90.75" x14ac:dyDescent="0.25">
      <c r="A506" s="42" t="s">
        <v>1049</v>
      </c>
      <c r="B506" s="43" t="s">
        <v>73</v>
      </c>
      <c r="C506" s="44" t="s">
        <v>1050</v>
      </c>
      <c r="D506" s="31">
        <v>70755000</v>
      </c>
      <c r="E506" s="31" t="s">
        <v>75</v>
      </c>
      <c r="F506" s="31">
        <v>70755000</v>
      </c>
      <c r="G506" s="31" t="s">
        <v>75</v>
      </c>
      <c r="H506" s="31">
        <v>70755000</v>
      </c>
      <c r="I506" s="31" t="s">
        <v>75</v>
      </c>
      <c r="J506" s="31" t="s">
        <v>75</v>
      </c>
      <c r="K506" s="31" t="s">
        <v>75</v>
      </c>
      <c r="L506" s="31" t="s">
        <v>75</v>
      </c>
      <c r="M506" s="31" t="s">
        <v>75</v>
      </c>
      <c r="N506" s="31" t="s">
        <v>75</v>
      </c>
      <c r="O506" s="31" t="s">
        <v>75</v>
      </c>
      <c r="P506" s="31" t="s">
        <v>75</v>
      </c>
      <c r="Q506" s="32" t="s">
        <v>75</v>
      </c>
      <c r="R506" s="45" t="s">
        <v>1049</v>
      </c>
      <c r="S506" s="43" t="s">
        <v>73</v>
      </c>
      <c r="T506" s="44" t="s">
        <v>1050</v>
      </c>
      <c r="U506" s="31">
        <v>8232500</v>
      </c>
      <c r="V506" s="31" t="s">
        <v>75</v>
      </c>
      <c r="W506" s="31">
        <v>8232500</v>
      </c>
      <c r="X506" s="31" t="s">
        <v>75</v>
      </c>
      <c r="Y506" s="31">
        <v>8232500</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1051</v>
      </c>
      <c r="B507" s="43" t="s">
        <v>73</v>
      </c>
      <c r="C507" s="44" t="s">
        <v>1052</v>
      </c>
      <c r="D507" s="31">
        <v>101466500</v>
      </c>
      <c r="E507" s="31" t="s">
        <v>75</v>
      </c>
      <c r="F507" s="31">
        <v>101466500</v>
      </c>
      <c r="G507" s="31">
        <v>103537240</v>
      </c>
      <c r="H507" s="31">
        <v>101466500</v>
      </c>
      <c r="I507" s="31" t="s">
        <v>75</v>
      </c>
      <c r="J507" s="31" t="s">
        <v>75</v>
      </c>
      <c r="K507" s="31">
        <v>7843730</v>
      </c>
      <c r="L507" s="31" t="s">
        <v>75</v>
      </c>
      <c r="M507" s="31" t="s">
        <v>75</v>
      </c>
      <c r="N507" s="31">
        <v>95693510</v>
      </c>
      <c r="O507" s="31" t="s">
        <v>75</v>
      </c>
      <c r="P507" s="31" t="s">
        <v>75</v>
      </c>
      <c r="Q507" s="32" t="s">
        <v>75</v>
      </c>
      <c r="R507" s="45" t="s">
        <v>1051</v>
      </c>
      <c r="S507" s="43" t="s">
        <v>73</v>
      </c>
      <c r="T507" s="44" t="s">
        <v>1052</v>
      </c>
      <c r="U507" s="31">
        <v>29800795.989999998</v>
      </c>
      <c r="V507" s="31" t="s">
        <v>75</v>
      </c>
      <c r="W507" s="31">
        <v>29800795.989999998</v>
      </c>
      <c r="X507" s="31">
        <v>30408974.09</v>
      </c>
      <c r="Y507" s="31">
        <v>29800795.989999998</v>
      </c>
      <c r="Z507" s="31" t="s">
        <v>75</v>
      </c>
      <c r="AA507" s="31" t="s">
        <v>75</v>
      </c>
      <c r="AB507" s="31">
        <v>2294816.14</v>
      </c>
      <c r="AC507" s="31" t="s">
        <v>75</v>
      </c>
      <c r="AD507" s="31" t="s">
        <v>75</v>
      </c>
      <c r="AE507" s="31">
        <v>28114157.949999999</v>
      </c>
      <c r="AF507" s="34" t="s">
        <v>75</v>
      </c>
      <c r="AG507" s="31" t="s">
        <v>75</v>
      </c>
      <c r="AH507" s="32" t="s">
        <v>75</v>
      </c>
      <c r="AI507" s="8"/>
    </row>
    <row r="508" spans="1:35" ht="57" x14ac:dyDescent="0.25">
      <c r="A508" s="42" t="s">
        <v>1053</v>
      </c>
      <c r="B508" s="43" t="s">
        <v>73</v>
      </c>
      <c r="C508" s="44" t="s">
        <v>1054</v>
      </c>
      <c r="D508" s="31">
        <v>101466500</v>
      </c>
      <c r="E508" s="31" t="s">
        <v>75</v>
      </c>
      <c r="F508" s="31">
        <v>101466500</v>
      </c>
      <c r="G508" s="31" t="s">
        <v>75</v>
      </c>
      <c r="H508" s="31">
        <v>101466500</v>
      </c>
      <c r="I508" s="31" t="s">
        <v>75</v>
      </c>
      <c r="J508" s="31" t="s">
        <v>75</v>
      </c>
      <c r="K508" s="31" t="s">
        <v>75</v>
      </c>
      <c r="L508" s="31" t="s">
        <v>75</v>
      </c>
      <c r="M508" s="31" t="s">
        <v>75</v>
      </c>
      <c r="N508" s="31" t="s">
        <v>75</v>
      </c>
      <c r="O508" s="31" t="s">
        <v>75</v>
      </c>
      <c r="P508" s="31" t="s">
        <v>75</v>
      </c>
      <c r="Q508" s="32" t="s">
        <v>75</v>
      </c>
      <c r="R508" s="45" t="s">
        <v>1053</v>
      </c>
      <c r="S508" s="43" t="s">
        <v>73</v>
      </c>
      <c r="T508" s="44" t="s">
        <v>1054</v>
      </c>
      <c r="U508" s="31">
        <v>29800795.989999998</v>
      </c>
      <c r="V508" s="31" t="s">
        <v>75</v>
      </c>
      <c r="W508" s="31">
        <v>29800795.989999998</v>
      </c>
      <c r="X508" s="31" t="s">
        <v>75</v>
      </c>
      <c r="Y508" s="31">
        <v>29800795.989999998</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1055</v>
      </c>
      <c r="B509" s="43" t="s">
        <v>73</v>
      </c>
      <c r="C509" s="44" t="s">
        <v>1056</v>
      </c>
      <c r="D509" s="31" t="s">
        <v>75</v>
      </c>
      <c r="E509" s="31" t="s">
        <v>75</v>
      </c>
      <c r="F509" s="31" t="s">
        <v>75</v>
      </c>
      <c r="G509" s="31">
        <v>7843730</v>
      </c>
      <c r="H509" s="31" t="s">
        <v>75</v>
      </c>
      <c r="I509" s="31" t="s">
        <v>75</v>
      </c>
      <c r="J509" s="31" t="s">
        <v>75</v>
      </c>
      <c r="K509" s="31">
        <v>7843730</v>
      </c>
      <c r="L509" s="31" t="s">
        <v>75</v>
      </c>
      <c r="M509" s="31" t="s">
        <v>75</v>
      </c>
      <c r="N509" s="31" t="s">
        <v>75</v>
      </c>
      <c r="O509" s="31" t="s">
        <v>75</v>
      </c>
      <c r="P509" s="31" t="s">
        <v>75</v>
      </c>
      <c r="Q509" s="32" t="s">
        <v>75</v>
      </c>
      <c r="R509" s="45" t="s">
        <v>1055</v>
      </c>
      <c r="S509" s="43" t="s">
        <v>73</v>
      </c>
      <c r="T509" s="44" t="s">
        <v>1056</v>
      </c>
      <c r="U509" s="31" t="s">
        <v>75</v>
      </c>
      <c r="V509" s="31" t="s">
        <v>75</v>
      </c>
      <c r="W509" s="31" t="s">
        <v>75</v>
      </c>
      <c r="X509" s="31">
        <v>2294816.14</v>
      </c>
      <c r="Y509" s="31" t="s">
        <v>75</v>
      </c>
      <c r="Z509" s="31" t="s">
        <v>75</v>
      </c>
      <c r="AA509" s="31" t="s">
        <v>75</v>
      </c>
      <c r="AB509" s="31">
        <v>2294816.14</v>
      </c>
      <c r="AC509" s="31" t="s">
        <v>75</v>
      </c>
      <c r="AD509" s="31" t="s">
        <v>75</v>
      </c>
      <c r="AE509" s="31" t="s">
        <v>75</v>
      </c>
      <c r="AF509" s="34" t="s">
        <v>75</v>
      </c>
      <c r="AG509" s="31" t="s">
        <v>75</v>
      </c>
      <c r="AH509" s="32" t="s">
        <v>75</v>
      </c>
      <c r="AI509" s="8"/>
    </row>
    <row r="510" spans="1:35" ht="57" x14ac:dyDescent="0.25">
      <c r="A510" s="42" t="s">
        <v>1057</v>
      </c>
      <c r="B510" s="43" t="s">
        <v>73</v>
      </c>
      <c r="C510" s="44" t="s">
        <v>1058</v>
      </c>
      <c r="D510" s="31" t="s">
        <v>75</v>
      </c>
      <c r="E510" s="31" t="s">
        <v>75</v>
      </c>
      <c r="F510" s="31" t="s">
        <v>75</v>
      </c>
      <c r="G510" s="31">
        <v>95693510</v>
      </c>
      <c r="H510" s="31" t="s">
        <v>75</v>
      </c>
      <c r="I510" s="31" t="s">
        <v>75</v>
      </c>
      <c r="J510" s="31" t="s">
        <v>75</v>
      </c>
      <c r="K510" s="31" t="s">
        <v>75</v>
      </c>
      <c r="L510" s="31" t="s">
        <v>75</v>
      </c>
      <c r="M510" s="31" t="s">
        <v>75</v>
      </c>
      <c r="N510" s="31">
        <v>95693510</v>
      </c>
      <c r="O510" s="31" t="s">
        <v>75</v>
      </c>
      <c r="P510" s="31" t="s">
        <v>75</v>
      </c>
      <c r="Q510" s="32" t="s">
        <v>75</v>
      </c>
      <c r="R510" s="45" t="s">
        <v>1057</v>
      </c>
      <c r="S510" s="43" t="s">
        <v>73</v>
      </c>
      <c r="T510" s="44" t="s">
        <v>1058</v>
      </c>
      <c r="U510" s="31" t="s">
        <v>75</v>
      </c>
      <c r="V510" s="31" t="s">
        <v>75</v>
      </c>
      <c r="W510" s="31" t="s">
        <v>75</v>
      </c>
      <c r="X510" s="31">
        <v>28114157.949999999</v>
      </c>
      <c r="Y510" s="31" t="s">
        <v>75</v>
      </c>
      <c r="Z510" s="31" t="s">
        <v>75</v>
      </c>
      <c r="AA510" s="31" t="s">
        <v>75</v>
      </c>
      <c r="AB510" s="31" t="s">
        <v>75</v>
      </c>
      <c r="AC510" s="31" t="s">
        <v>75</v>
      </c>
      <c r="AD510" s="31" t="s">
        <v>75</v>
      </c>
      <c r="AE510" s="31">
        <v>28114157.949999999</v>
      </c>
      <c r="AF510" s="34" t="s">
        <v>75</v>
      </c>
      <c r="AG510" s="31" t="s">
        <v>75</v>
      </c>
      <c r="AH510" s="32" t="s">
        <v>75</v>
      </c>
      <c r="AI510" s="8"/>
    </row>
    <row r="511" spans="1:35" ht="23.25" x14ac:dyDescent="0.25">
      <c r="A511" s="42" t="s">
        <v>1059</v>
      </c>
      <c r="B511" s="43" t="s">
        <v>73</v>
      </c>
      <c r="C511" s="44" t="s">
        <v>1060</v>
      </c>
      <c r="D511" s="31">
        <v>21015300</v>
      </c>
      <c r="E511" s="31" t="s">
        <v>75</v>
      </c>
      <c r="F511" s="31">
        <v>21015300</v>
      </c>
      <c r="G511" s="31">
        <v>21444180</v>
      </c>
      <c r="H511" s="31">
        <v>21015300</v>
      </c>
      <c r="I511" s="31" t="s">
        <v>75</v>
      </c>
      <c r="J511" s="31" t="s">
        <v>75</v>
      </c>
      <c r="K511" s="31" t="s">
        <v>75</v>
      </c>
      <c r="L511" s="31" t="s">
        <v>75</v>
      </c>
      <c r="M511" s="31" t="s">
        <v>75</v>
      </c>
      <c r="N511" s="31">
        <v>21444180</v>
      </c>
      <c r="O511" s="31" t="s">
        <v>75</v>
      </c>
      <c r="P511" s="31" t="s">
        <v>75</v>
      </c>
      <c r="Q511" s="32" t="s">
        <v>75</v>
      </c>
      <c r="R511" s="45" t="s">
        <v>1059</v>
      </c>
      <c r="S511" s="43" t="s">
        <v>73</v>
      </c>
      <c r="T511" s="44" t="s">
        <v>1060</v>
      </c>
      <c r="U511" s="31">
        <v>2021893.84</v>
      </c>
      <c r="V511" s="31" t="s">
        <v>75</v>
      </c>
      <c r="W511" s="31">
        <v>2021893.84</v>
      </c>
      <c r="X511" s="31">
        <v>2063156.63</v>
      </c>
      <c r="Y511" s="31">
        <v>2021893.84</v>
      </c>
      <c r="Z511" s="31" t="s">
        <v>75</v>
      </c>
      <c r="AA511" s="31" t="s">
        <v>75</v>
      </c>
      <c r="AB511" s="31" t="s">
        <v>75</v>
      </c>
      <c r="AC511" s="31" t="s">
        <v>75</v>
      </c>
      <c r="AD511" s="31" t="s">
        <v>75</v>
      </c>
      <c r="AE511" s="31">
        <v>2063156.63</v>
      </c>
      <c r="AF511" s="34" t="s">
        <v>75</v>
      </c>
      <c r="AG511" s="31" t="s">
        <v>75</v>
      </c>
      <c r="AH511" s="32" t="s">
        <v>75</v>
      </c>
      <c r="AI511" s="8"/>
    </row>
    <row r="512" spans="1:35" ht="23.25" x14ac:dyDescent="0.25">
      <c r="A512" s="42" t="s">
        <v>1061</v>
      </c>
      <c r="B512" s="43" t="s">
        <v>73</v>
      </c>
      <c r="C512" s="44" t="s">
        <v>1062</v>
      </c>
      <c r="D512" s="31">
        <v>21015300</v>
      </c>
      <c r="E512" s="31" t="s">
        <v>75</v>
      </c>
      <c r="F512" s="31">
        <v>21015300</v>
      </c>
      <c r="G512" s="31" t="s">
        <v>75</v>
      </c>
      <c r="H512" s="31">
        <v>21015300</v>
      </c>
      <c r="I512" s="31" t="s">
        <v>75</v>
      </c>
      <c r="J512" s="31" t="s">
        <v>75</v>
      </c>
      <c r="K512" s="31" t="s">
        <v>75</v>
      </c>
      <c r="L512" s="31" t="s">
        <v>75</v>
      </c>
      <c r="M512" s="31" t="s">
        <v>75</v>
      </c>
      <c r="N512" s="31" t="s">
        <v>75</v>
      </c>
      <c r="O512" s="31" t="s">
        <v>75</v>
      </c>
      <c r="P512" s="31" t="s">
        <v>75</v>
      </c>
      <c r="Q512" s="32" t="s">
        <v>75</v>
      </c>
      <c r="R512" s="45" t="s">
        <v>1061</v>
      </c>
      <c r="S512" s="43" t="s">
        <v>73</v>
      </c>
      <c r="T512" s="44" t="s">
        <v>1062</v>
      </c>
      <c r="U512" s="31">
        <v>2021893.84</v>
      </c>
      <c r="V512" s="31" t="s">
        <v>75</v>
      </c>
      <c r="W512" s="31">
        <v>2021893.84</v>
      </c>
      <c r="X512" s="31" t="s">
        <v>75</v>
      </c>
      <c r="Y512" s="31">
        <v>2021893.84</v>
      </c>
      <c r="Z512" s="31" t="s">
        <v>75</v>
      </c>
      <c r="AA512" s="31" t="s">
        <v>75</v>
      </c>
      <c r="AB512" s="31" t="s">
        <v>75</v>
      </c>
      <c r="AC512" s="31" t="s">
        <v>75</v>
      </c>
      <c r="AD512" s="31" t="s">
        <v>75</v>
      </c>
      <c r="AE512" s="31" t="s">
        <v>75</v>
      </c>
      <c r="AF512" s="34" t="s">
        <v>75</v>
      </c>
      <c r="AG512" s="31" t="s">
        <v>75</v>
      </c>
      <c r="AH512" s="32" t="s">
        <v>75</v>
      </c>
      <c r="AI512" s="8"/>
    </row>
    <row r="513" spans="1:35" ht="23.25" x14ac:dyDescent="0.25">
      <c r="A513" s="42" t="s">
        <v>1063</v>
      </c>
      <c r="B513" s="43" t="s">
        <v>73</v>
      </c>
      <c r="C513" s="44" t="s">
        <v>1064</v>
      </c>
      <c r="D513" s="31" t="s">
        <v>75</v>
      </c>
      <c r="E513" s="31" t="s">
        <v>75</v>
      </c>
      <c r="F513" s="31" t="s">
        <v>75</v>
      </c>
      <c r="G513" s="31">
        <v>21444180</v>
      </c>
      <c r="H513" s="31" t="s">
        <v>75</v>
      </c>
      <c r="I513" s="31" t="s">
        <v>75</v>
      </c>
      <c r="J513" s="31" t="s">
        <v>75</v>
      </c>
      <c r="K513" s="31" t="s">
        <v>75</v>
      </c>
      <c r="L513" s="31" t="s">
        <v>75</v>
      </c>
      <c r="M513" s="31" t="s">
        <v>75</v>
      </c>
      <c r="N513" s="31">
        <v>21444180</v>
      </c>
      <c r="O513" s="31" t="s">
        <v>75</v>
      </c>
      <c r="P513" s="31" t="s">
        <v>75</v>
      </c>
      <c r="Q513" s="32" t="s">
        <v>75</v>
      </c>
      <c r="R513" s="45" t="s">
        <v>1063</v>
      </c>
      <c r="S513" s="43" t="s">
        <v>73</v>
      </c>
      <c r="T513" s="44" t="s">
        <v>1064</v>
      </c>
      <c r="U513" s="31" t="s">
        <v>75</v>
      </c>
      <c r="V513" s="31" t="s">
        <v>75</v>
      </c>
      <c r="W513" s="31" t="s">
        <v>75</v>
      </c>
      <c r="X513" s="31">
        <v>2063156.63</v>
      </c>
      <c r="Y513" s="31" t="s">
        <v>75</v>
      </c>
      <c r="Z513" s="31" t="s">
        <v>75</v>
      </c>
      <c r="AA513" s="31" t="s">
        <v>75</v>
      </c>
      <c r="AB513" s="31" t="s">
        <v>75</v>
      </c>
      <c r="AC513" s="31" t="s">
        <v>75</v>
      </c>
      <c r="AD513" s="31" t="s">
        <v>75</v>
      </c>
      <c r="AE513" s="31">
        <v>2063156.63</v>
      </c>
      <c r="AF513" s="34" t="s">
        <v>75</v>
      </c>
      <c r="AG513" s="31" t="s">
        <v>75</v>
      </c>
      <c r="AH513" s="32" t="s">
        <v>75</v>
      </c>
      <c r="AI513" s="8"/>
    </row>
    <row r="514" spans="1:35" ht="57" x14ac:dyDescent="0.25">
      <c r="A514" s="42" t="s">
        <v>1065</v>
      </c>
      <c r="B514" s="43" t="s">
        <v>73</v>
      </c>
      <c r="C514" s="44" t="s">
        <v>1066</v>
      </c>
      <c r="D514" s="31">
        <v>15581600</v>
      </c>
      <c r="E514" s="31" t="s">
        <v>75</v>
      </c>
      <c r="F514" s="31">
        <v>15581600</v>
      </c>
      <c r="G514" s="31" t="s">
        <v>75</v>
      </c>
      <c r="H514" s="31">
        <v>15581600</v>
      </c>
      <c r="I514" s="31" t="s">
        <v>75</v>
      </c>
      <c r="J514" s="31" t="s">
        <v>75</v>
      </c>
      <c r="K514" s="31" t="s">
        <v>75</v>
      </c>
      <c r="L514" s="31" t="s">
        <v>75</v>
      </c>
      <c r="M514" s="31" t="s">
        <v>75</v>
      </c>
      <c r="N514" s="31" t="s">
        <v>75</v>
      </c>
      <c r="O514" s="31" t="s">
        <v>75</v>
      </c>
      <c r="P514" s="31" t="s">
        <v>75</v>
      </c>
      <c r="Q514" s="32" t="s">
        <v>75</v>
      </c>
      <c r="R514" s="45" t="s">
        <v>1065</v>
      </c>
      <c r="S514" s="43" t="s">
        <v>73</v>
      </c>
      <c r="T514" s="44" t="s">
        <v>1066</v>
      </c>
      <c r="U514" s="31">
        <v>15581600</v>
      </c>
      <c r="V514" s="31" t="s">
        <v>75</v>
      </c>
      <c r="W514" s="31">
        <v>15581600</v>
      </c>
      <c r="X514" s="31" t="s">
        <v>75</v>
      </c>
      <c r="Y514" s="31">
        <v>15581600</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1067</v>
      </c>
      <c r="B515" s="43" t="s">
        <v>73</v>
      </c>
      <c r="C515" s="44" t="s">
        <v>1068</v>
      </c>
      <c r="D515" s="31">
        <v>15581600</v>
      </c>
      <c r="E515" s="31" t="s">
        <v>75</v>
      </c>
      <c r="F515" s="31">
        <v>15581600</v>
      </c>
      <c r="G515" s="31" t="s">
        <v>75</v>
      </c>
      <c r="H515" s="31">
        <v>15581600</v>
      </c>
      <c r="I515" s="31" t="s">
        <v>75</v>
      </c>
      <c r="J515" s="31" t="s">
        <v>75</v>
      </c>
      <c r="K515" s="31" t="s">
        <v>75</v>
      </c>
      <c r="L515" s="31" t="s">
        <v>75</v>
      </c>
      <c r="M515" s="31" t="s">
        <v>75</v>
      </c>
      <c r="N515" s="31" t="s">
        <v>75</v>
      </c>
      <c r="O515" s="31" t="s">
        <v>75</v>
      </c>
      <c r="P515" s="31" t="s">
        <v>75</v>
      </c>
      <c r="Q515" s="32" t="s">
        <v>75</v>
      </c>
      <c r="R515" s="45" t="s">
        <v>1067</v>
      </c>
      <c r="S515" s="43" t="s">
        <v>73</v>
      </c>
      <c r="T515" s="44" t="s">
        <v>1068</v>
      </c>
      <c r="U515" s="31">
        <v>15581600</v>
      </c>
      <c r="V515" s="31" t="s">
        <v>75</v>
      </c>
      <c r="W515" s="31">
        <v>15581600</v>
      </c>
      <c r="X515" s="31" t="s">
        <v>75</v>
      </c>
      <c r="Y515" s="31">
        <v>15581600</v>
      </c>
      <c r="Z515" s="31" t="s">
        <v>75</v>
      </c>
      <c r="AA515" s="31" t="s">
        <v>75</v>
      </c>
      <c r="AB515" s="31" t="s">
        <v>75</v>
      </c>
      <c r="AC515" s="31" t="s">
        <v>75</v>
      </c>
      <c r="AD515" s="31" t="s">
        <v>75</v>
      </c>
      <c r="AE515" s="31" t="s">
        <v>75</v>
      </c>
      <c r="AF515" s="34" t="s">
        <v>75</v>
      </c>
      <c r="AG515" s="31" t="s">
        <v>75</v>
      </c>
      <c r="AH515" s="32" t="s">
        <v>75</v>
      </c>
      <c r="AI515" s="8"/>
    </row>
    <row r="516" spans="1:35" ht="23.25" x14ac:dyDescent="0.25">
      <c r="A516" s="42" t="s">
        <v>1069</v>
      </c>
      <c r="B516" s="43" t="s">
        <v>73</v>
      </c>
      <c r="C516" s="44" t="s">
        <v>1070</v>
      </c>
      <c r="D516" s="31">
        <v>85590700</v>
      </c>
      <c r="E516" s="31" t="s">
        <v>75</v>
      </c>
      <c r="F516" s="31">
        <v>85590700</v>
      </c>
      <c r="G516" s="31" t="s">
        <v>75</v>
      </c>
      <c r="H516" s="31">
        <v>85590700</v>
      </c>
      <c r="I516" s="31" t="s">
        <v>75</v>
      </c>
      <c r="J516" s="31" t="s">
        <v>75</v>
      </c>
      <c r="K516" s="31" t="s">
        <v>75</v>
      </c>
      <c r="L516" s="31" t="s">
        <v>75</v>
      </c>
      <c r="M516" s="31" t="s">
        <v>75</v>
      </c>
      <c r="N516" s="31" t="s">
        <v>75</v>
      </c>
      <c r="O516" s="31" t="s">
        <v>75</v>
      </c>
      <c r="P516" s="31" t="s">
        <v>75</v>
      </c>
      <c r="Q516" s="32" t="s">
        <v>75</v>
      </c>
      <c r="R516" s="45" t="s">
        <v>1069</v>
      </c>
      <c r="S516" s="43" t="s">
        <v>73</v>
      </c>
      <c r="T516" s="44" t="s">
        <v>1070</v>
      </c>
      <c r="U516" s="31">
        <v>4547131.5999999996</v>
      </c>
      <c r="V516" s="31" t="s">
        <v>75</v>
      </c>
      <c r="W516" s="31">
        <v>4547131.5999999996</v>
      </c>
      <c r="X516" s="31" t="s">
        <v>75</v>
      </c>
      <c r="Y516" s="31">
        <v>4547131.5999999996</v>
      </c>
      <c r="Z516" s="31" t="s">
        <v>75</v>
      </c>
      <c r="AA516" s="31" t="s">
        <v>75</v>
      </c>
      <c r="AB516" s="31" t="s">
        <v>75</v>
      </c>
      <c r="AC516" s="31" t="s">
        <v>75</v>
      </c>
      <c r="AD516" s="31" t="s">
        <v>75</v>
      </c>
      <c r="AE516" s="31" t="s">
        <v>75</v>
      </c>
      <c r="AF516" s="34" t="s">
        <v>75</v>
      </c>
      <c r="AG516" s="31" t="s">
        <v>75</v>
      </c>
      <c r="AH516" s="32" t="s">
        <v>75</v>
      </c>
      <c r="AI516" s="8"/>
    </row>
    <row r="517" spans="1:35" ht="23.25" x14ac:dyDescent="0.25">
      <c r="A517" s="42" t="s">
        <v>1071</v>
      </c>
      <c r="B517" s="43" t="s">
        <v>73</v>
      </c>
      <c r="C517" s="44" t="s">
        <v>1072</v>
      </c>
      <c r="D517" s="31">
        <v>85590700</v>
      </c>
      <c r="E517" s="31" t="s">
        <v>75</v>
      </c>
      <c r="F517" s="31">
        <v>85590700</v>
      </c>
      <c r="G517" s="31" t="s">
        <v>75</v>
      </c>
      <c r="H517" s="31">
        <v>85590700</v>
      </c>
      <c r="I517" s="31" t="s">
        <v>75</v>
      </c>
      <c r="J517" s="31" t="s">
        <v>75</v>
      </c>
      <c r="K517" s="31" t="s">
        <v>75</v>
      </c>
      <c r="L517" s="31" t="s">
        <v>75</v>
      </c>
      <c r="M517" s="31" t="s">
        <v>75</v>
      </c>
      <c r="N517" s="31" t="s">
        <v>75</v>
      </c>
      <c r="O517" s="31" t="s">
        <v>75</v>
      </c>
      <c r="P517" s="31" t="s">
        <v>75</v>
      </c>
      <c r="Q517" s="32" t="s">
        <v>75</v>
      </c>
      <c r="R517" s="45" t="s">
        <v>1071</v>
      </c>
      <c r="S517" s="43" t="s">
        <v>73</v>
      </c>
      <c r="T517" s="44" t="s">
        <v>1072</v>
      </c>
      <c r="U517" s="31">
        <v>4547131.5999999996</v>
      </c>
      <c r="V517" s="31" t="s">
        <v>75</v>
      </c>
      <c r="W517" s="31">
        <v>4547131.5999999996</v>
      </c>
      <c r="X517" s="31" t="s">
        <v>75</v>
      </c>
      <c r="Y517" s="31">
        <v>4547131.5999999996</v>
      </c>
      <c r="Z517" s="31" t="s">
        <v>75</v>
      </c>
      <c r="AA517" s="31" t="s">
        <v>75</v>
      </c>
      <c r="AB517" s="31" t="s">
        <v>75</v>
      </c>
      <c r="AC517" s="31" t="s">
        <v>75</v>
      </c>
      <c r="AD517" s="31" t="s">
        <v>75</v>
      </c>
      <c r="AE517" s="31" t="s">
        <v>75</v>
      </c>
      <c r="AF517" s="34" t="s">
        <v>75</v>
      </c>
      <c r="AG517" s="31" t="s">
        <v>75</v>
      </c>
      <c r="AH517" s="32" t="s">
        <v>75</v>
      </c>
      <c r="AI517" s="8"/>
    </row>
    <row r="518" spans="1:35" ht="34.5" x14ac:dyDescent="0.25">
      <c r="A518" s="42" t="s">
        <v>1073</v>
      </c>
      <c r="B518" s="43" t="s">
        <v>73</v>
      </c>
      <c r="C518" s="44" t="s">
        <v>1074</v>
      </c>
      <c r="D518" s="31">
        <v>39116300</v>
      </c>
      <c r="E518" s="31" t="s">
        <v>75</v>
      </c>
      <c r="F518" s="31">
        <v>39116300</v>
      </c>
      <c r="G518" s="31" t="s">
        <v>75</v>
      </c>
      <c r="H518" s="31">
        <v>39116300</v>
      </c>
      <c r="I518" s="31" t="s">
        <v>75</v>
      </c>
      <c r="J518" s="31" t="s">
        <v>75</v>
      </c>
      <c r="K518" s="31" t="s">
        <v>75</v>
      </c>
      <c r="L518" s="31" t="s">
        <v>75</v>
      </c>
      <c r="M518" s="31" t="s">
        <v>75</v>
      </c>
      <c r="N518" s="31" t="s">
        <v>75</v>
      </c>
      <c r="O518" s="31" t="s">
        <v>75</v>
      </c>
      <c r="P518" s="31" t="s">
        <v>75</v>
      </c>
      <c r="Q518" s="32" t="s">
        <v>75</v>
      </c>
      <c r="R518" s="45" t="s">
        <v>1073</v>
      </c>
      <c r="S518" s="43" t="s">
        <v>73</v>
      </c>
      <c r="T518" s="44" t="s">
        <v>1074</v>
      </c>
      <c r="U518" s="31">
        <v>39116300</v>
      </c>
      <c r="V518" s="31" t="s">
        <v>75</v>
      </c>
      <c r="W518" s="31">
        <v>39116300</v>
      </c>
      <c r="X518" s="31" t="s">
        <v>75</v>
      </c>
      <c r="Y518" s="31">
        <v>39116300</v>
      </c>
      <c r="Z518" s="31" t="s">
        <v>75</v>
      </c>
      <c r="AA518" s="31" t="s">
        <v>75</v>
      </c>
      <c r="AB518" s="31" t="s">
        <v>75</v>
      </c>
      <c r="AC518" s="31" t="s">
        <v>75</v>
      </c>
      <c r="AD518" s="31" t="s">
        <v>75</v>
      </c>
      <c r="AE518" s="31" t="s">
        <v>75</v>
      </c>
      <c r="AF518" s="34" t="s">
        <v>75</v>
      </c>
      <c r="AG518" s="31" t="s">
        <v>75</v>
      </c>
      <c r="AH518" s="32" t="s">
        <v>75</v>
      </c>
      <c r="AI518" s="8"/>
    </row>
    <row r="519" spans="1:35" ht="34.5" x14ac:dyDescent="0.25">
      <c r="A519" s="42" t="s">
        <v>1075</v>
      </c>
      <c r="B519" s="43" t="s">
        <v>73</v>
      </c>
      <c r="C519" s="44" t="s">
        <v>1076</v>
      </c>
      <c r="D519" s="31">
        <v>39116300</v>
      </c>
      <c r="E519" s="31" t="s">
        <v>75</v>
      </c>
      <c r="F519" s="31">
        <v>39116300</v>
      </c>
      <c r="G519" s="31" t="s">
        <v>75</v>
      </c>
      <c r="H519" s="31">
        <v>39116300</v>
      </c>
      <c r="I519" s="31" t="s">
        <v>75</v>
      </c>
      <c r="J519" s="31" t="s">
        <v>75</v>
      </c>
      <c r="K519" s="31" t="s">
        <v>75</v>
      </c>
      <c r="L519" s="31" t="s">
        <v>75</v>
      </c>
      <c r="M519" s="31" t="s">
        <v>75</v>
      </c>
      <c r="N519" s="31" t="s">
        <v>75</v>
      </c>
      <c r="O519" s="31" t="s">
        <v>75</v>
      </c>
      <c r="P519" s="31" t="s">
        <v>75</v>
      </c>
      <c r="Q519" s="32" t="s">
        <v>75</v>
      </c>
      <c r="R519" s="45" t="s">
        <v>1075</v>
      </c>
      <c r="S519" s="43" t="s">
        <v>73</v>
      </c>
      <c r="T519" s="44" t="s">
        <v>1076</v>
      </c>
      <c r="U519" s="31">
        <v>39116300</v>
      </c>
      <c r="V519" s="31" t="s">
        <v>75</v>
      </c>
      <c r="W519" s="31">
        <v>39116300</v>
      </c>
      <c r="X519" s="31" t="s">
        <v>75</v>
      </c>
      <c r="Y519" s="31">
        <v>39116300</v>
      </c>
      <c r="Z519" s="31" t="s">
        <v>75</v>
      </c>
      <c r="AA519" s="31" t="s">
        <v>75</v>
      </c>
      <c r="AB519" s="31" t="s">
        <v>75</v>
      </c>
      <c r="AC519" s="31" t="s">
        <v>75</v>
      </c>
      <c r="AD519" s="31" t="s">
        <v>75</v>
      </c>
      <c r="AE519" s="31" t="s">
        <v>75</v>
      </c>
      <c r="AF519" s="34" t="s">
        <v>75</v>
      </c>
      <c r="AG519" s="31" t="s">
        <v>75</v>
      </c>
      <c r="AH519" s="32" t="s">
        <v>75</v>
      </c>
      <c r="AI519" s="8"/>
    </row>
    <row r="520" spans="1:35" ht="34.5" x14ac:dyDescent="0.25">
      <c r="A520" s="42" t="s">
        <v>1077</v>
      </c>
      <c r="B520" s="43" t="s">
        <v>73</v>
      </c>
      <c r="C520" s="44" t="s">
        <v>1078</v>
      </c>
      <c r="D520" s="31">
        <v>279575200</v>
      </c>
      <c r="E520" s="31" t="s">
        <v>75</v>
      </c>
      <c r="F520" s="31">
        <v>279575200</v>
      </c>
      <c r="G520" s="31">
        <v>264978437.09999999</v>
      </c>
      <c r="H520" s="31">
        <v>279575200</v>
      </c>
      <c r="I520" s="31" t="s">
        <v>75</v>
      </c>
      <c r="J520" s="31" t="s">
        <v>75</v>
      </c>
      <c r="K520" s="31">
        <v>20302380.899999999</v>
      </c>
      <c r="L520" s="31" t="s">
        <v>75</v>
      </c>
      <c r="M520" s="31" t="s">
        <v>75</v>
      </c>
      <c r="N520" s="31">
        <v>244676056.19999999</v>
      </c>
      <c r="O520" s="31" t="s">
        <v>75</v>
      </c>
      <c r="P520" s="31" t="s">
        <v>75</v>
      </c>
      <c r="Q520" s="32" t="s">
        <v>75</v>
      </c>
      <c r="R520" s="45" t="s">
        <v>1077</v>
      </c>
      <c r="S520" s="43" t="s">
        <v>73</v>
      </c>
      <c r="T520" s="44" t="s">
        <v>1078</v>
      </c>
      <c r="U520" s="31">
        <v>64770207.520000003</v>
      </c>
      <c r="V520" s="31" t="s">
        <v>75</v>
      </c>
      <c r="W520" s="31">
        <v>64770207.520000003</v>
      </c>
      <c r="X520" s="31">
        <v>56561462.170000002</v>
      </c>
      <c r="Y520" s="31">
        <v>64770207.520000003</v>
      </c>
      <c r="Z520" s="31" t="s">
        <v>75</v>
      </c>
      <c r="AA520" s="31" t="s">
        <v>75</v>
      </c>
      <c r="AB520" s="31">
        <v>2820509.8</v>
      </c>
      <c r="AC520" s="31" t="s">
        <v>75</v>
      </c>
      <c r="AD520" s="31" t="s">
        <v>75</v>
      </c>
      <c r="AE520" s="31">
        <v>53740952.369999997</v>
      </c>
      <c r="AF520" s="34" t="s">
        <v>75</v>
      </c>
      <c r="AG520" s="31" t="s">
        <v>75</v>
      </c>
      <c r="AH520" s="32" t="s">
        <v>75</v>
      </c>
      <c r="AI520" s="8"/>
    </row>
    <row r="521" spans="1:35" ht="45.75" x14ac:dyDescent="0.25">
      <c r="A521" s="42" t="s">
        <v>1079</v>
      </c>
      <c r="B521" s="43" t="s">
        <v>73</v>
      </c>
      <c r="C521" s="44" t="s">
        <v>1080</v>
      </c>
      <c r="D521" s="31">
        <v>279575200</v>
      </c>
      <c r="E521" s="31" t="s">
        <v>75</v>
      </c>
      <c r="F521" s="31">
        <v>279575200</v>
      </c>
      <c r="G521" s="31" t="s">
        <v>75</v>
      </c>
      <c r="H521" s="31">
        <v>279575200</v>
      </c>
      <c r="I521" s="31" t="s">
        <v>75</v>
      </c>
      <c r="J521" s="31" t="s">
        <v>75</v>
      </c>
      <c r="K521" s="31" t="s">
        <v>75</v>
      </c>
      <c r="L521" s="31" t="s">
        <v>75</v>
      </c>
      <c r="M521" s="31" t="s">
        <v>75</v>
      </c>
      <c r="N521" s="31" t="s">
        <v>75</v>
      </c>
      <c r="O521" s="31" t="s">
        <v>75</v>
      </c>
      <c r="P521" s="31" t="s">
        <v>75</v>
      </c>
      <c r="Q521" s="32" t="s">
        <v>75</v>
      </c>
      <c r="R521" s="45" t="s">
        <v>1079</v>
      </c>
      <c r="S521" s="43" t="s">
        <v>73</v>
      </c>
      <c r="T521" s="44" t="s">
        <v>1080</v>
      </c>
      <c r="U521" s="31">
        <v>64770207.520000003</v>
      </c>
      <c r="V521" s="31" t="s">
        <v>75</v>
      </c>
      <c r="W521" s="31">
        <v>64770207.520000003</v>
      </c>
      <c r="X521" s="31" t="s">
        <v>75</v>
      </c>
      <c r="Y521" s="31">
        <v>64770207.520000003</v>
      </c>
      <c r="Z521" s="31" t="s">
        <v>75</v>
      </c>
      <c r="AA521" s="31" t="s">
        <v>75</v>
      </c>
      <c r="AB521" s="31" t="s">
        <v>75</v>
      </c>
      <c r="AC521" s="31" t="s">
        <v>75</v>
      </c>
      <c r="AD521" s="31" t="s">
        <v>75</v>
      </c>
      <c r="AE521" s="31" t="s">
        <v>75</v>
      </c>
      <c r="AF521" s="34" t="s">
        <v>75</v>
      </c>
      <c r="AG521" s="31" t="s">
        <v>75</v>
      </c>
      <c r="AH521" s="32" t="s">
        <v>75</v>
      </c>
      <c r="AI521" s="8"/>
    </row>
    <row r="522" spans="1:35" ht="34.5" x14ac:dyDescent="0.25">
      <c r="A522" s="42" t="s">
        <v>1081</v>
      </c>
      <c r="B522" s="43" t="s">
        <v>73</v>
      </c>
      <c r="C522" s="44" t="s">
        <v>1082</v>
      </c>
      <c r="D522" s="31" t="s">
        <v>75</v>
      </c>
      <c r="E522" s="31" t="s">
        <v>75</v>
      </c>
      <c r="F522" s="31" t="s">
        <v>75</v>
      </c>
      <c r="G522" s="31">
        <v>20302380.899999999</v>
      </c>
      <c r="H522" s="31" t="s">
        <v>75</v>
      </c>
      <c r="I522" s="31" t="s">
        <v>75</v>
      </c>
      <c r="J522" s="31" t="s">
        <v>75</v>
      </c>
      <c r="K522" s="31">
        <v>20302380.899999999</v>
      </c>
      <c r="L522" s="31" t="s">
        <v>75</v>
      </c>
      <c r="M522" s="31" t="s">
        <v>75</v>
      </c>
      <c r="N522" s="31" t="s">
        <v>75</v>
      </c>
      <c r="O522" s="31" t="s">
        <v>75</v>
      </c>
      <c r="P522" s="31" t="s">
        <v>75</v>
      </c>
      <c r="Q522" s="32" t="s">
        <v>75</v>
      </c>
      <c r="R522" s="45" t="s">
        <v>1081</v>
      </c>
      <c r="S522" s="43" t="s">
        <v>73</v>
      </c>
      <c r="T522" s="44" t="s">
        <v>1082</v>
      </c>
      <c r="U522" s="31" t="s">
        <v>75</v>
      </c>
      <c r="V522" s="31" t="s">
        <v>75</v>
      </c>
      <c r="W522" s="31" t="s">
        <v>75</v>
      </c>
      <c r="X522" s="31">
        <v>2820509.8</v>
      </c>
      <c r="Y522" s="31" t="s">
        <v>75</v>
      </c>
      <c r="Z522" s="31" t="s">
        <v>75</v>
      </c>
      <c r="AA522" s="31" t="s">
        <v>75</v>
      </c>
      <c r="AB522" s="31">
        <v>2820509.8</v>
      </c>
      <c r="AC522" s="31" t="s">
        <v>75</v>
      </c>
      <c r="AD522" s="31" t="s">
        <v>75</v>
      </c>
      <c r="AE522" s="31" t="s">
        <v>75</v>
      </c>
      <c r="AF522" s="34" t="s">
        <v>75</v>
      </c>
      <c r="AG522" s="31" t="s">
        <v>75</v>
      </c>
      <c r="AH522" s="32" t="s">
        <v>75</v>
      </c>
      <c r="AI522" s="8"/>
    </row>
    <row r="523" spans="1:35" ht="34.5" x14ac:dyDescent="0.25">
      <c r="A523" s="42" t="s">
        <v>1083</v>
      </c>
      <c r="B523" s="43" t="s">
        <v>73</v>
      </c>
      <c r="C523" s="44" t="s">
        <v>1084</v>
      </c>
      <c r="D523" s="31" t="s">
        <v>75</v>
      </c>
      <c r="E523" s="31" t="s">
        <v>75</v>
      </c>
      <c r="F523" s="31" t="s">
        <v>75</v>
      </c>
      <c r="G523" s="31">
        <v>244676056.19999999</v>
      </c>
      <c r="H523" s="31" t="s">
        <v>75</v>
      </c>
      <c r="I523" s="31" t="s">
        <v>75</v>
      </c>
      <c r="J523" s="31" t="s">
        <v>75</v>
      </c>
      <c r="K523" s="31" t="s">
        <v>75</v>
      </c>
      <c r="L523" s="31" t="s">
        <v>75</v>
      </c>
      <c r="M523" s="31" t="s">
        <v>75</v>
      </c>
      <c r="N523" s="31">
        <v>244676056.19999999</v>
      </c>
      <c r="O523" s="31" t="s">
        <v>75</v>
      </c>
      <c r="P523" s="31" t="s">
        <v>75</v>
      </c>
      <c r="Q523" s="32" t="s">
        <v>75</v>
      </c>
      <c r="R523" s="45" t="s">
        <v>1083</v>
      </c>
      <c r="S523" s="43" t="s">
        <v>73</v>
      </c>
      <c r="T523" s="44" t="s">
        <v>1084</v>
      </c>
      <c r="U523" s="31" t="s">
        <v>75</v>
      </c>
      <c r="V523" s="31" t="s">
        <v>75</v>
      </c>
      <c r="W523" s="31" t="s">
        <v>75</v>
      </c>
      <c r="X523" s="31">
        <v>53740952.369999997</v>
      </c>
      <c r="Y523" s="31" t="s">
        <v>75</v>
      </c>
      <c r="Z523" s="31" t="s">
        <v>75</v>
      </c>
      <c r="AA523" s="31" t="s">
        <v>75</v>
      </c>
      <c r="AB523" s="31" t="s">
        <v>75</v>
      </c>
      <c r="AC523" s="31" t="s">
        <v>75</v>
      </c>
      <c r="AD523" s="31" t="s">
        <v>75</v>
      </c>
      <c r="AE523" s="31">
        <v>53740952.369999997</v>
      </c>
      <c r="AF523" s="34" t="s">
        <v>75</v>
      </c>
      <c r="AG523" s="31" t="s">
        <v>75</v>
      </c>
      <c r="AH523" s="32" t="s">
        <v>75</v>
      </c>
      <c r="AI523" s="8"/>
    </row>
    <row r="524" spans="1:35" ht="23.25" x14ac:dyDescent="0.25">
      <c r="A524" s="42" t="s">
        <v>1085</v>
      </c>
      <c r="B524" s="43" t="s">
        <v>73</v>
      </c>
      <c r="C524" s="44" t="s">
        <v>1086</v>
      </c>
      <c r="D524" s="31">
        <v>17094600</v>
      </c>
      <c r="E524" s="31" t="s">
        <v>75</v>
      </c>
      <c r="F524" s="31">
        <v>17094600</v>
      </c>
      <c r="G524" s="31">
        <v>17443470</v>
      </c>
      <c r="H524" s="31">
        <v>17094600</v>
      </c>
      <c r="I524" s="31" t="s">
        <v>75</v>
      </c>
      <c r="J524" s="31" t="s">
        <v>75</v>
      </c>
      <c r="K524" s="31" t="s">
        <v>75</v>
      </c>
      <c r="L524" s="31" t="s">
        <v>75</v>
      </c>
      <c r="M524" s="31" t="s">
        <v>75</v>
      </c>
      <c r="N524" s="31">
        <v>17443470</v>
      </c>
      <c r="O524" s="31" t="s">
        <v>75</v>
      </c>
      <c r="P524" s="31" t="s">
        <v>75</v>
      </c>
      <c r="Q524" s="32" t="s">
        <v>75</v>
      </c>
      <c r="R524" s="45" t="s">
        <v>1085</v>
      </c>
      <c r="S524" s="43" t="s">
        <v>73</v>
      </c>
      <c r="T524" s="44" t="s">
        <v>1086</v>
      </c>
      <c r="U524" s="31">
        <v>8000000</v>
      </c>
      <c r="V524" s="31" t="s">
        <v>75</v>
      </c>
      <c r="W524" s="31">
        <v>8000000</v>
      </c>
      <c r="X524" s="31">
        <v>8163265.5899999999</v>
      </c>
      <c r="Y524" s="31">
        <v>8000000</v>
      </c>
      <c r="Z524" s="31" t="s">
        <v>75</v>
      </c>
      <c r="AA524" s="31" t="s">
        <v>75</v>
      </c>
      <c r="AB524" s="31" t="s">
        <v>75</v>
      </c>
      <c r="AC524" s="31" t="s">
        <v>75</v>
      </c>
      <c r="AD524" s="31" t="s">
        <v>75</v>
      </c>
      <c r="AE524" s="31">
        <v>8163265.5899999999</v>
      </c>
      <c r="AF524" s="34" t="s">
        <v>75</v>
      </c>
      <c r="AG524" s="31" t="s">
        <v>75</v>
      </c>
      <c r="AH524" s="32" t="s">
        <v>75</v>
      </c>
      <c r="AI524" s="8"/>
    </row>
    <row r="525" spans="1:35" ht="23.25" x14ac:dyDescent="0.25">
      <c r="A525" s="42" t="s">
        <v>1087</v>
      </c>
      <c r="B525" s="43" t="s">
        <v>73</v>
      </c>
      <c r="C525" s="44" t="s">
        <v>1088</v>
      </c>
      <c r="D525" s="31">
        <v>17094600</v>
      </c>
      <c r="E525" s="31" t="s">
        <v>75</v>
      </c>
      <c r="F525" s="31">
        <v>17094600</v>
      </c>
      <c r="G525" s="31" t="s">
        <v>75</v>
      </c>
      <c r="H525" s="31">
        <v>17094600</v>
      </c>
      <c r="I525" s="31" t="s">
        <v>75</v>
      </c>
      <c r="J525" s="31" t="s">
        <v>75</v>
      </c>
      <c r="K525" s="31" t="s">
        <v>75</v>
      </c>
      <c r="L525" s="31" t="s">
        <v>75</v>
      </c>
      <c r="M525" s="31" t="s">
        <v>75</v>
      </c>
      <c r="N525" s="31" t="s">
        <v>75</v>
      </c>
      <c r="O525" s="31" t="s">
        <v>75</v>
      </c>
      <c r="P525" s="31" t="s">
        <v>75</v>
      </c>
      <c r="Q525" s="32" t="s">
        <v>75</v>
      </c>
      <c r="R525" s="45" t="s">
        <v>1087</v>
      </c>
      <c r="S525" s="43" t="s">
        <v>73</v>
      </c>
      <c r="T525" s="44" t="s">
        <v>1088</v>
      </c>
      <c r="U525" s="31">
        <v>8000000</v>
      </c>
      <c r="V525" s="31" t="s">
        <v>75</v>
      </c>
      <c r="W525" s="31">
        <v>8000000</v>
      </c>
      <c r="X525" s="31" t="s">
        <v>75</v>
      </c>
      <c r="Y525" s="31">
        <v>8000000</v>
      </c>
      <c r="Z525" s="31" t="s">
        <v>75</v>
      </c>
      <c r="AA525" s="31" t="s">
        <v>75</v>
      </c>
      <c r="AB525" s="31" t="s">
        <v>75</v>
      </c>
      <c r="AC525" s="31" t="s">
        <v>75</v>
      </c>
      <c r="AD525" s="31" t="s">
        <v>75</v>
      </c>
      <c r="AE525" s="31" t="s">
        <v>75</v>
      </c>
      <c r="AF525" s="34" t="s">
        <v>75</v>
      </c>
      <c r="AG525" s="31" t="s">
        <v>75</v>
      </c>
      <c r="AH525" s="32" t="s">
        <v>75</v>
      </c>
      <c r="AI525" s="8"/>
    </row>
    <row r="526" spans="1:35" ht="23.25" x14ac:dyDescent="0.25">
      <c r="A526" s="42" t="s">
        <v>1089</v>
      </c>
      <c r="B526" s="43" t="s">
        <v>73</v>
      </c>
      <c r="C526" s="44" t="s">
        <v>1090</v>
      </c>
      <c r="D526" s="31" t="s">
        <v>75</v>
      </c>
      <c r="E526" s="31" t="s">
        <v>75</v>
      </c>
      <c r="F526" s="31" t="s">
        <v>75</v>
      </c>
      <c r="G526" s="31">
        <v>17443470</v>
      </c>
      <c r="H526" s="31" t="s">
        <v>75</v>
      </c>
      <c r="I526" s="31" t="s">
        <v>75</v>
      </c>
      <c r="J526" s="31" t="s">
        <v>75</v>
      </c>
      <c r="K526" s="31" t="s">
        <v>75</v>
      </c>
      <c r="L526" s="31" t="s">
        <v>75</v>
      </c>
      <c r="M526" s="31" t="s">
        <v>75</v>
      </c>
      <c r="N526" s="31">
        <v>17443470</v>
      </c>
      <c r="O526" s="31" t="s">
        <v>75</v>
      </c>
      <c r="P526" s="31" t="s">
        <v>75</v>
      </c>
      <c r="Q526" s="32" t="s">
        <v>75</v>
      </c>
      <c r="R526" s="45" t="s">
        <v>1089</v>
      </c>
      <c r="S526" s="43" t="s">
        <v>73</v>
      </c>
      <c r="T526" s="44" t="s">
        <v>1090</v>
      </c>
      <c r="U526" s="31" t="s">
        <v>75</v>
      </c>
      <c r="V526" s="31" t="s">
        <v>75</v>
      </c>
      <c r="W526" s="31" t="s">
        <v>75</v>
      </c>
      <c r="X526" s="31">
        <v>8163265.5899999999</v>
      </c>
      <c r="Y526" s="31" t="s">
        <v>75</v>
      </c>
      <c r="Z526" s="31" t="s">
        <v>75</v>
      </c>
      <c r="AA526" s="31" t="s">
        <v>75</v>
      </c>
      <c r="AB526" s="31" t="s">
        <v>75</v>
      </c>
      <c r="AC526" s="31" t="s">
        <v>75</v>
      </c>
      <c r="AD526" s="31" t="s">
        <v>75</v>
      </c>
      <c r="AE526" s="31">
        <v>8163265.5899999999</v>
      </c>
      <c r="AF526" s="34" t="s">
        <v>75</v>
      </c>
      <c r="AG526" s="31" t="s">
        <v>75</v>
      </c>
      <c r="AH526" s="32" t="s">
        <v>75</v>
      </c>
      <c r="AI526" s="8"/>
    </row>
    <row r="527" spans="1:35" ht="23.25" x14ac:dyDescent="0.25">
      <c r="A527" s="42" t="s">
        <v>1091</v>
      </c>
      <c r="B527" s="43" t="s">
        <v>73</v>
      </c>
      <c r="C527" s="44" t="s">
        <v>1092</v>
      </c>
      <c r="D527" s="31">
        <v>18760600</v>
      </c>
      <c r="E527" s="31" t="s">
        <v>75</v>
      </c>
      <c r="F527" s="31">
        <v>18760600</v>
      </c>
      <c r="G527" s="31">
        <v>14725714</v>
      </c>
      <c r="H527" s="31">
        <v>18760600</v>
      </c>
      <c r="I527" s="31" t="s">
        <v>75</v>
      </c>
      <c r="J527" s="31" t="s">
        <v>75</v>
      </c>
      <c r="K527" s="31" t="s">
        <v>75</v>
      </c>
      <c r="L527" s="31" t="s">
        <v>75</v>
      </c>
      <c r="M527" s="31" t="s">
        <v>75</v>
      </c>
      <c r="N527" s="31">
        <v>2945100</v>
      </c>
      <c r="O527" s="31" t="s">
        <v>75</v>
      </c>
      <c r="P527" s="31">
        <v>11780614</v>
      </c>
      <c r="Q527" s="32" t="s">
        <v>75</v>
      </c>
      <c r="R527" s="45" t="s">
        <v>1091</v>
      </c>
      <c r="S527" s="43" t="s">
        <v>73</v>
      </c>
      <c r="T527" s="44" t="s">
        <v>1092</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34.5" x14ac:dyDescent="0.25">
      <c r="A528" s="42" t="s">
        <v>1093</v>
      </c>
      <c r="B528" s="43" t="s">
        <v>73</v>
      </c>
      <c r="C528" s="44" t="s">
        <v>1094</v>
      </c>
      <c r="D528" s="31">
        <v>18760600</v>
      </c>
      <c r="E528" s="31" t="s">
        <v>75</v>
      </c>
      <c r="F528" s="31">
        <v>18760600</v>
      </c>
      <c r="G528" s="31" t="s">
        <v>75</v>
      </c>
      <c r="H528" s="31">
        <v>18760600</v>
      </c>
      <c r="I528" s="31" t="s">
        <v>75</v>
      </c>
      <c r="J528" s="31" t="s">
        <v>75</v>
      </c>
      <c r="K528" s="31" t="s">
        <v>75</v>
      </c>
      <c r="L528" s="31" t="s">
        <v>75</v>
      </c>
      <c r="M528" s="31" t="s">
        <v>75</v>
      </c>
      <c r="N528" s="31" t="s">
        <v>75</v>
      </c>
      <c r="O528" s="31" t="s">
        <v>75</v>
      </c>
      <c r="P528" s="31" t="s">
        <v>75</v>
      </c>
      <c r="Q528" s="32" t="s">
        <v>75</v>
      </c>
      <c r="R528" s="45" t="s">
        <v>1093</v>
      </c>
      <c r="S528" s="43" t="s">
        <v>73</v>
      </c>
      <c r="T528" s="44" t="s">
        <v>1094</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34.5" x14ac:dyDescent="0.25">
      <c r="A529" s="42" t="s">
        <v>1095</v>
      </c>
      <c r="B529" s="43" t="s">
        <v>73</v>
      </c>
      <c r="C529" s="44" t="s">
        <v>1096</v>
      </c>
      <c r="D529" s="31" t="s">
        <v>75</v>
      </c>
      <c r="E529" s="31" t="s">
        <v>75</v>
      </c>
      <c r="F529" s="31" t="s">
        <v>75</v>
      </c>
      <c r="G529" s="31">
        <v>2945100</v>
      </c>
      <c r="H529" s="31" t="s">
        <v>75</v>
      </c>
      <c r="I529" s="31" t="s">
        <v>75</v>
      </c>
      <c r="J529" s="31" t="s">
        <v>75</v>
      </c>
      <c r="K529" s="31" t="s">
        <v>75</v>
      </c>
      <c r="L529" s="31" t="s">
        <v>75</v>
      </c>
      <c r="M529" s="31" t="s">
        <v>75</v>
      </c>
      <c r="N529" s="31">
        <v>2945100</v>
      </c>
      <c r="O529" s="31" t="s">
        <v>75</v>
      </c>
      <c r="P529" s="31" t="s">
        <v>75</v>
      </c>
      <c r="Q529" s="32" t="s">
        <v>75</v>
      </c>
      <c r="R529" s="45" t="s">
        <v>1095</v>
      </c>
      <c r="S529" s="43" t="s">
        <v>73</v>
      </c>
      <c r="T529" s="44" t="s">
        <v>1096</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34.5" x14ac:dyDescent="0.25">
      <c r="A530" s="42" t="s">
        <v>1097</v>
      </c>
      <c r="B530" s="43" t="s">
        <v>73</v>
      </c>
      <c r="C530" s="44" t="s">
        <v>1098</v>
      </c>
      <c r="D530" s="31" t="s">
        <v>75</v>
      </c>
      <c r="E530" s="31" t="s">
        <v>75</v>
      </c>
      <c r="F530" s="31" t="s">
        <v>75</v>
      </c>
      <c r="G530" s="31">
        <v>11780614</v>
      </c>
      <c r="H530" s="31" t="s">
        <v>75</v>
      </c>
      <c r="I530" s="31" t="s">
        <v>75</v>
      </c>
      <c r="J530" s="31" t="s">
        <v>75</v>
      </c>
      <c r="K530" s="31" t="s">
        <v>75</v>
      </c>
      <c r="L530" s="31" t="s">
        <v>75</v>
      </c>
      <c r="M530" s="31" t="s">
        <v>75</v>
      </c>
      <c r="N530" s="31" t="s">
        <v>75</v>
      </c>
      <c r="O530" s="31" t="s">
        <v>75</v>
      </c>
      <c r="P530" s="31">
        <v>11780614</v>
      </c>
      <c r="Q530" s="32" t="s">
        <v>75</v>
      </c>
      <c r="R530" s="45" t="s">
        <v>1097</v>
      </c>
      <c r="S530" s="43" t="s">
        <v>73</v>
      </c>
      <c r="T530" s="44" t="s">
        <v>1098</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34.5" x14ac:dyDescent="0.25">
      <c r="A531" s="42" t="s">
        <v>1099</v>
      </c>
      <c r="B531" s="43" t="s">
        <v>73</v>
      </c>
      <c r="C531" s="44" t="s">
        <v>1100</v>
      </c>
      <c r="D531" s="31">
        <v>9345900</v>
      </c>
      <c r="E531" s="31" t="s">
        <v>75</v>
      </c>
      <c r="F531" s="31">
        <v>9345900</v>
      </c>
      <c r="G531" s="31" t="s">
        <v>75</v>
      </c>
      <c r="H531" s="31">
        <v>9345900</v>
      </c>
      <c r="I531" s="31" t="s">
        <v>75</v>
      </c>
      <c r="J531" s="31" t="s">
        <v>75</v>
      </c>
      <c r="K531" s="31" t="s">
        <v>75</v>
      </c>
      <c r="L531" s="31" t="s">
        <v>75</v>
      </c>
      <c r="M531" s="31" t="s">
        <v>75</v>
      </c>
      <c r="N531" s="31" t="s">
        <v>75</v>
      </c>
      <c r="O531" s="31" t="s">
        <v>75</v>
      </c>
      <c r="P531" s="31" t="s">
        <v>75</v>
      </c>
      <c r="Q531" s="32" t="s">
        <v>75</v>
      </c>
      <c r="R531" s="45" t="s">
        <v>1099</v>
      </c>
      <c r="S531" s="43" t="s">
        <v>73</v>
      </c>
      <c r="T531" s="44" t="s">
        <v>1100</v>
      </c>
      <c r="U531" s="31">
        <v>9345792.1999999993</v>
      </c>
      <c r="V531" s="31" t="s">
        <v>75</v>
      </c>
      <c r="W531" s="31">
        <v>9345792.1999999993</v>
      </c>
      <c r="X531" s="31" t="s">
        <v>75</v>
      </c>
      <c r="Y531" s="31">
        <v>9345792.1999999993</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1101</v>
      </c>
      <c r="B532" s="43" t="s">
        <v>73</v>
      </c>
      <c r="C532" s="44" t="s">
        <v>1102</v>
      </c>
      <c r="D532" s="31">
        <v>9345900</v>
      </c>
      <c r="E532" s="31" t="s">
        <v>75</v>
      </c>
      <c r="F532" s="31">
        <v>9345900</v>
      </c>
      <c r="G532" s="31" t="s">
        <v>75</v>
      </c>
      <c r="H532" s="31">
        <v>9345900</v>
      </c>
      <c r="I532" s="31" t="s">
        <v>75</v>
      </c>
      <c r="J532" s="31" t="s">
        <v>75</v>
      </c>
      <c r="K532" s="31" t="s">
        <v>75</v>
      </c>
      <c r="L532" s="31" t="s">
        <v>75</v>
      </c>
      <c r="M532" s="31" t="s">
        <v>75</v>
      </c>
      <c r="N532" s="31" t="s">
        <v>75</v>
      </c>
      <c r="O532" s="31" t="s">
        <v>75</v>
      </c>
      <c r="P532" s="31" t="s">
        <v>75</v>
      </c>
      <c r="Q532" s="32" t="s">
        <v>75</v>
      </c>
      <c r="R532" s="45" t="s">
        <v>1101</v>
      </c>
      <c r="S532" s="43" t="s">
        <v>73</v>
      </c>
      <c r="T532" s="44" t="s">
        <v>1102</v>
      </c>
      <c r="U532" s="31">
        <v>9345792.1999999993</v>
      </c>
      <c r="V532" s="31" t="s">
        <v>75</v>
      </c>
      <c r="W532" s="31">
        <v>9345792.1999999993</v>
      </c>
      <c r="X532" s="31" t="s">
        <v>75</v>
      </c>
      <c r="Y532" s="31">
        <v>9345792.1999999993</v>
      </c>
      <c r="Z532" s="31" t="s">
        <v>75</v>
      </c>
      <c r="AA532" s="31" t="s">
        <v>75</v>
      </c>
      <c r="AB532" s="31" t="s">
        <v>75</v>
      </c>
      <c r="AC532" s="31" t="s">
        <v>75</v>
      </c>
      <c r="AD532" s="31" t="s">
        <v>75</v>
      </c>
      <c r="AE532" s="31" t="s">
        <v>75</v>
      </c>
      <c r="AF532" s="34" t="s">
        <v>75</v>
      </c>
      <c r="AG532" s="31" t="s">
        <v>75</v>
      </c>
      <c r="AH532" s="32" t="s">
        <v>75</v>
      </c>
      <c r="AI532" s="8"/>
    </row>
    <row r="533" spans="1:35" ht="34.5" x14ac:dyDescent="0.25">
      <c r="A533" s="42" t="s">
        <v>1103</v>
      </c>
      <c r="B533" s="43" t="s">
        <v>73</v>
      </c>
      <c r="C533" s="44" t="s">
        <v>1104</v>
      </c>
      <c r="D533" s="31">
        <v>71005700</v>
      </c>
      <c r="E533" s="31" t="s">
        <v>75</v>
      </c>
      <c r="F533" s="31">
        <v>71005700</v>
      </c>
      <c r="G533" s="31">
        <v>72454796</v>
      </c>
      <c r="H533" s="31">
        <v>71005700</v>
      </c>
      <c r="I533" s="31" t="s">
        <v>75</v>
      </c>
      <c r="J533" s="31" t="s">
        <v>75</v>
      </c>
      <c r="K533" s="31" t="s">
        <v>75</v>
      </c>
      <c r="L533" s="31" t="s">
        <v>75</v>
      </c>
      <c r="M533" s="31" t="s">
        <v>75</v>
      </c>
      <c r="N533" s="31">
        <v>72454796</v>
      </c>
      <c r="O533" s="31" t="s">
        <v>75</v>
      </c>
      <c r="P533" s="31" t="s">
        <v>75</v>
      </c>
      <c r="Q533" s="32" t="s">
        <v>75</v>
      </c>
      <c r="R533" s="45" t="s">
        <v>1103</v>
      </c>
      <c r="S533" s="43" t="s">
        <v>73</v>
      </c>
      <c r="T533" s="44" t="s">
        <v>1104</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1105</v>
      </c>
      <c r="B534" s="43" t="s">
        <v>73</v>
      </c>
      <c r="C534" s="44" t="s">
        <v>1106</v>
      </c>
      <c r="D534" s="31">
        <v>71005700</v>
      </c>
      <c r="E534" s="31" t="s">
        <v>75</v>
      </c>
      <c r="F534" s="31">
        <v>71005700</v>
      </c>
      <c r="G534" s="31" t="s">
        <v>75</v>
      </c>
      <c r="H534" s="31">
        <v>71005700</v>
      </c>
      <c r="I534" s="31" t="s">
        <v>75</v>
      </c>
      <c r="J534" s="31" t="s">
        <v>75</v>
      </c>
      <c r="K534" s="31" t="s">
        <v>75</v>
      </c>
      <c r="L534" s="31" t="s">
        <v>75</v>
      </c>
      <c r="M534" s="31" t="s">
        <v>75</v>
      </c>
      <c r="N534" s="31" t="s">
        <v>75</v>
      </c>
      <c r="O534" s="31" t="s">
        <v>75</v>
      </c>
      <c r="P534" s="31" t="s">
        <v>75</v>
      </c>
      <c r="Q534" s="32" t="s">
        <v>75</v>
      </c>
      <c r="R534" s="45" t="s">
        <v>1105</v>
      </c>
      <c r="S534" s="43" t="s">
        <v>73</v>
      </c>
      <c r="T534" s="44" t="s">
        <v>1106</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1107</v>
      </c>
      <c r="B535" s="43" t="s">
        <v>73</v>
      </c>
      <c r="C535" s="44" t="s">
        <v>1108</v>
      </c>
      <c r="D535" s="31" t="s">
        <v>75</v>
      </c>
      <c r="E535" s="31" t="s">
        <v>75</v>
      </c>
      <c r="F535" s="31" t="s">
        <v>75</v>
      </c>
      <c r="G535" s="31">
        <v>72454796</v>
      </c>
      <c r="H535" s="31" t="s">
        <v>75</v>
      </c>
      <c r="I535" s="31" t="s">
        <v>75</v>
      </c>
      <c r="J535" s="31" t="s">
        <v>75</v>
      </c>
      <c r="K535" s="31" t="s">
        <v>75</v>
      </c>
      <c r="L535" s="31" t="s">
        <v>75</v>
      </c>
      <c r="M535" s="31" t="s">
        <v>75</v>
      </c>
      <c r="N535" s="31">
        <v>72454796</v>
      </c>
      <c r="O535" s="31" t="s">
        <v>75</v>
      </c>
      <c r="P535" s="31" t="s">
        <v>75</v>
      </c>
      <c r="Q535" s="32" t="s">
        <v>75</v>
      </c>
      <c r="R535" s="45" t="s">
        <v>1107</v>
      </c>
      <c r="S535" s="43" t="s">
        <v>73</v>
      </c>
      <c r="T535" s="44" t="s">
        <v>1108</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1109</v>
      </c>
      <c r="B536" s="43" t="s">
        <v>73</v>
      </c>
      <c r="C536" s="44" t="s">
        <v>1110</v>
      </c>
      <c r="D536" s="31">
        <v>55126200</v>
      </c>
      <c r="E536" s="31" t="s">
        <v>75</v>
      </c>
      <c r="F536" s="31">
        <v>55126200</v>
      </c>
      <c r="G536" s="31">
        <v>56251260.460000001</v>
      </c>
      <c r="H536" s="31">
        <v>55126200</v>
      </c>
      <c r="I536" s="31" t="s">
        <v>75</v>
      </c>
      <c r="J536" s="31" t="s">
        <v>75</v>
      </c>
      <c r="K536" s="31">
        <v>56251260.460000001</v>
      </c>
      <c r="L536" s="31" t="s">
        <v>75</v>
      </c>
      <c r="M536" s="31" t="s">
        <v>75</v>
      </c>
      <c r="N536" s="31" t="s">
        <v>75</v>
      </c>
      <c r="O536" s="31" t="s">
        <v>75</v>
      </c>
      <c r="P536" s="31" t="s">
        <v>75</v>
      </c>
      <c r="Q536" s="32" t="s">
        <v>75</v>
      </c>
      <c r="R536" s="45" t="s">
        <v>1109</v>
      </c>
      <c r="S536" s="43" t="s">
        <v>73</v>
      </c>
      <c r="T536" s="44" t="s">
        <v>1110</v>
      </c>
      <c r="U536" s="31">
        <v>55126200</v>
      </c>
      <c r="V536" s="31" t="s">
        <v>75</v>
      </c>
      <c r="W536" s="31">
        <v>55126200</v>
      </c>
      <c r="X536" s="31">
        <v>56251260.460000001</v>
      </c>
      <c r="Y536" s="31">
        <v>55126200</v>
      </c>
      <c r="Z536" s="31" t="s">
        <v>75</v>
      </c>
      <c r="AA536" s="31" t="s">
        <v>75</v>
      </c>
      <c r="AB536" s="31">
        <v>56251260.460000001</v>
      </c>
      <c r="AC536" s="31" t="s">
        <v>75</v>
      </c>
      <c r="AD536" s="31" t="s">
        <v>75</v>
      </c>
      <c r="AE536" s="31" t="s">
        <v>75</v>
      </c>
      <c r="AF536" s="34" t="s">
        <v>75</v>
      </c>
      <c r="AG536" s="31" t="s">
        <v>75</v>
      </c>
      <c r="AH536" s="32" t="s">
        <v>75</v>
      </c>
      <c r="AI536" s="8"/>
    </row>
    <row r="537" spans="1:35" ht="57" x14ac:dyDescent="0.25">
      <c r="A537" s="42" t="s">
        <v>1111</v>
      </c>
      <c r="B537" s="43" t="s">
        <v>73</v>
      </c>
      <c r="C537" s="44" t="s">
        <v>1112</v>
      </c>
      <c r="D537" s="31">
        <v>55126200</v>
      </c>
      <c r="E537" s="31" t="s">
        <v>75</v>
      </c>
      <c r="F537" s="31">
        <v>55126200</v>
      </c>
      <c r="G537" s="31" t="s">
        <v>75</v>
      </c>
      <c r="H537" s="31">
        <v>55126200</v>
      </c>
      <c r="I537" s="31" t="s">
        <v>75</v>
      </c>
      <c r="J537" s="31" t="s">
        <v>75</v>
      </c>
      <c r="K537" s="31" t="s">
        <v>75</v>
      </c>
      <c r="L537" s="31" t="s">
        <v>75</v>
      </c>
      <c r="M537" s="31" t="s">
        <v>75</v>
      </c>
      <c r="N537" s="31" t="s">
        <v>75</v>
      </c>
      <c r="O537" s="31" t="s">
        <v>75</v>
      </c>
      <c r="P537" s="31" t="s">
        <v>75</v>
      </c>
      <c r="Q537" s="32" t="s">
        <v>75</v>
      </c>
      <c r="R537" s="45" t="s">
        <v>1111</v>
      </c>
      <c r="S537" s="43" t="s">
        <v>73</v>
      </c>
      <c r="T537" s="44" t="s">
        <v>1112</v>
      </c>
      <c r="U537" s="31">
        <v>55126200</v>
      </c>
      <c r="V537" s="31" t="s">
        <v>75</v>
      </c>
      <c r="W537" s="31">
        <v>55126200</v>
      </c>
      <c r="X537" s="31" t="s">
        <v>75</v>
      </c>
      <c r="Y537" s="31">
        <v>55126200</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1113</v>
      </c>
      <c r="B538" s="43" t="s">
        <v>73</v>
      </c>
      <c r="C538" s="44" t="s">
        <v>1114</v>
      </c>
      <c r="D538" s="31" t="s">
        <v>75</v>
      </c>
      <c r="E538" s="31" t="s">
        <v>75</v>
      </c>
      <c r="F538" s="31" t="s">
        <v>75</v>
      </c>
      <c r="G538" s="31">
        <v>56251260.460000001</v>
      </c>
      <c r="H538" s="31" t="s">
        <v>75</v>
      </c>
      <c r="I538" s="31" t="s">
        <v>75</v>
      </c>
      <c r="J538" s="31" t="s">
        <v>75</v>
      </c>
      <c r="K538" s="31">
        <v>56251260.460000001</v>
      </c>
      <c r="L538" s="31" t="s">
        <v>75</v>
      </c>
      <c r="M538" s="31" t="s">
        <v>75</v>
      </c>
      <c r="N538" s="31" t="s">
        <v>75</v>
      </c>
      <c r="O538" s="31" t="s">
        <v>75</v>
      </c>
      <c r="P538" s="31" t="s">
        <v>75</v>
      </c>
      <c r="Q538" s="32" t="s">
        <v>75</v>
      </c>
      <c r="R538" s="45" t="s">
        <v>1113</v>
      </c>
      <c r="S538" s="43" t="s">
        <v>73</v>
      </c>
      <c r="T538" s="44" t="s">
        <v>1114</v>
      </c>
      <c r="U538" s="31" t="s">
        <v>75</v>
      </c>
      <c r="V538" s="31" t="s">
        <v>75</v>
      </c>
      <c r="W538" s="31" t="s">
        <v>75</v>
      </c>
      <c r="X538" s="31">
        <v>56251260.460000001</v>
      </c>
      <c r="Y538" s="31" t="s">
        <v>75</v>
      </c>
      <c r="Z538" s="31" t="s">
        <v>75</v>
      </c>
      <c r="AA538" s="31" t="s">
        <v>75</v>
      </c>
      <c r="AB538" s="31">
        <v>56251260.460000001</v>
      </c>
      <c r="AC538" s="31" t="s">
        <v>75</v>
      </c>
      <c r="AD538" s="31" t="s">
        <v>75</v>
      </c>
      <c r="AE538" s="31" t="s">
        <v>75</v>
      </c>
      <c r="AF538" s="34" t="s">
        <v>75</v>
      </c>
      <c r="AG538" s="31" t="s">
        <v>75</v>
      </c>
      <c r="AH538" s="32" t="s">
        <v>75</v>
      </c>
      <c r="AI538" s="8"/>
    </row>
    <row r="539" spans="1:35" ht="23.25" x14ac:dyDescent="0.25">
      <c r="A539" s="42" t="s">
        <v>1115</v>
      </c>
      <c r="B539" s="43" t="s">
        <v>73</v>
      </c>
      <c r="C539" s="44" t="s">
        <v>1116</v>
      </c>
      <c r="D539" s="31">
        <v>404500600</v>
      </c>
      <c r="E539" s="31" t="s">
        <v>75</v>
      </c>
      <c r="F539" s="31">
        <v>404500600</v>
      </c>
      <c r="G539" s="31">
        <v>412756402.56999999</v>
      </c>
      <c r="H539" s="31">
        <v>404500600</v>
      </c>
      <c r="I539" s="31" t="s">
        <v>75</v>
      </c>
      <c r="J539" s="31" t="s">
        <v>75</v>
      </c>
      <c r="K539" s="31">
        <v>4316273.24</v>
      </c>
      <c r="L539" s="31" t="s">
        <v>75</v>
      </c>
      <c r="M539" s="31" t="s">
        <v>75</v>
      </c>
      <c r="N539" s="31">
        <v>177645930</v>
      </c>
      <c r="O539" s="31">
        <v>72611908.579999998</v>
      </c>
      <c r="P539" s="31">
        <v>158182290.75</v>
      </c>
      <c r="Q539" s="32" t="s">
        <v>75</v>
      </c>
      <c r="R539" s="45" t="s">
        <v>1115</v>
      </c>
      <c r="S539" s="43" t="s">
        <v>73</v>
      </c>
      <c r="T539" s="44" t="s">
        <v>1116</v>
      </c>
      <c r="U539" s="31">
        <v>137964709.05000001</v>
      </c>
      <c r="V539" s="31" t="s">
        <v>75</v>
      </c>
      <c r="W539" s="31">
        <v>137964709.05000001</v>
      </c>
      <c r="X539" s="31">
        <v>140780571.44999999</v>
      </c>
      <c r="Y539" s="31">
        <v>137964709.05000001</v>
      </c>
      <c r="Z539" s="31" t="s">
        <v>75</v>
      </c>
      <c r="AA539" s="31" t="s">
        <v>75</v>
      </c>
      <c r="AB539" s="31">
        <v>1024249.99</v>
      </c>
      <c r="AC539" s="31" t="s">
        <v>75</v>
      </c>
      <c r="AD539" s="31" t="s">
        <v>75</v>
      </c>
      <c r="AE539" s="31">
        <v>87085848.109999999</v>
      </c>
      <c r="AF539" s="34">
        <v>386418.9</v>
      </c>
      <c r="AG539" s="31">
        <v>52284054.450000003</v>
      </c>
      <c r="AH539" s="32" t="s">
        <v>75</v>
      </c>
      <c r="AI539" s="8"/>
    </row>
    <row r="540" spans="1:35" ht="34.5" x14ac:dyDescent="0.25">
      <c r="A540" s="42" t="s">
        <v>1117</v>
      </c>
      <c r="B540" s="43" t="s">
        <v>73</v>
      </c>
      <c r="C540" s="44" t="s">
        <v>1118</v>
      </c>
      <c r="D540" s="31">
        <v>404500600</v>
      </c>
      <c r="E540" s="31" t="s">
        <v>75</v>
      </c>
      <c r="F540" s="31">
        <v>404500600</v>
      </c>
      <c r="G540" s="31" t="s">
        <v>75</v>
      </c>
      <c r="H540" s="31">
        <v>404500600</v>
      </c>
      <c r="I540" s="31" t="s">
        <v>75</v>
      </c>
      <c r="J540" s="31" t="s">
        <v>75</v>
      </c>
      <c r="K540" s="31" t="s">
        <v>75</v>
      </c>
      <c r="L540" s="31" t="s">
        <v>75</v>
      </c>
      <c r="M540" s="31" t="s">
        <v>75</v>
      </c>
      <c r="N540" s="31" t="s">
        <v>75</v>
      </c>
      <c r="O540" s="31" t="s">
        <v>75</v>
      </c>
      <c r="P540" s="31" t="s">
        <v>75</v>
      </c>
      <c r="Q540" s="32" t="s">
        <v>75</v>
      </c>
      <c r="R540" s="45" t="s">
        <v>1117</v>
      </c>
      <c r="S540" s="43" t="s">
        <v>73</v>
      </c>
      <c r="T540" s="44" t="s">
        <v>1118</v>
      </c>
      <c r="U540" s="31">
        <v>137964709.05000001</v>
      </c>
      <c r="V540" s="31" t="s">
        <v>75</v>
      </c>
      <c r="W540" s="31">
        <v>137964709.05000001</v>
      </c>
      <c r="X540" s="31" t="s">
        <v>75</v>
      </c>
      <c r="Y540" s="31">
        <v>137964709.05000001</v>
      </c>
      <c r="Z540" s="31" t="s">
        <v>75</v>
      </c>
      <c r="AA540" s="31" t="s">
        <v>75</v>
      </c>
      <c r="AB540" s="31" t="s">
        <v>75</v>
      </c>
      <c r="AC540" s="31" t="s">
        <v>75</v>
      </c>
      <c r="AD540" s="31" t="s">
        <v>75</v>
      </c>
      <c r="AE540" s="31" t="s">
        <v>75</v>
      </c>
      <c r="AF540" s="34" t="s">
        <v>75</v>
      </c>
      <c r="AG540" s="31" t="s">
        <v>75</v>
      </c>
      <c r="AH540" s="32" t="s">
        <v>75</v>
      </c>
      <c r="AI540" s="8"/>
    </row>
    <row r="541" spans="1:35" ht="34.5" x14ac:dyDescent="0.25">
      <c r="A541" s="42" t="s">
        <v>1119</v>
      </c>
      <c r="B541" s="43" t="s">
        <v>73</v>
      </c>
      <c r="C541" s="44" t="s">
        <v>1120</v>
      </c>
      <c r="D541" s="31" t="s">
        <v>75</v>
      </c>
      <c r="E541" s="31" t="s">
        <v>75</v>
      </c>
      <c r="F541" s="31" t="s">
        <v>75</v>
      </c>
      <c r="G541" s="31">
        <v>4316273.24</v>
      </c>
      <c r="H541" s="31" t="s">
        <v>75</v>
      </c>
      <c r="I541" s="31" t="s">
        <v>75</v>
      </c>
      <c r="J541" s="31" t="s">
        <v>75</v>
      </c>
      <c r="K541" s="31">
        <v>4316273.24</v>
      </c>
      <c r="L541" s="31" t="s">
        <v>75</v>
      </c>
      <c r="M541" s="31" t="s">
        <v>75</v>
      </c>
      <c r="N541" s="31" t="s">
        <v>75</v>
      </c>
      <c r="O541" s="31" t="s">
        <v>75</v>
      </c>
      <c r="P541" s="31" t="s">
        <v>75</v>
      </c>
      <c r="Q541" s="32" t="s">
        <v>75</v>
      </c>
      <c r="R541" s="45" t="s">
        <v>1119</v>
      </c>
      <c r="S541" s="43" t="s">
        <v>73</v>
      </c>
      <c r="T541" s="44" t="s">
        <v>1120</v>
      </c>
      <c r="U541" s="31" t="s">
        <v>75</v>
      </c>
      <c r="V541" s="31" t="s">
        <v>75</v>
      </c>
      <c r="W541" s="31" t="s">
        <v>75</v>
      </c>
      <c r="X541" s="31">
        <v>1024249.99</v>
      </c>
      <c r="Y541" s="31" t="s">
        <v>75</v>
      </c>
      <c r="Z541" s="31" t="s">
        <v>75</v>
      </c>
      <c r="AA541" s="31" t="s">
        <v>75</v>
      </c>
      <c r="AB541" s="31">
        <v>1024249.99</v>
      </c>
      <c r="AC541" s="31" t="s">
        <v>75</v>
      </c>
      <c r="AD541" s="31" t="s">
        <v>75</v>
      </c>
      <c r="AE541" s="31" t="s">
        <v>75</v>
      </c>
      <c r="AF541" s="34" t="s">
        <v>75</v>
      </c>
      <c r="AG541" s="31" t="s">
        <v>75</v>
      </c>
      <c r="AH541" s="32" t="s">
        <v>75</v>
      </c>
      <c r="AI541" s="8"/>
    </row>
    <row r="542" spans="1:35" ht="34.5" x14ac:dyDescent="0.25">
      <c r="A542" s="42" t="s">
        <v>1121</v>
      </c>
      <c r="B542" s="43" t="s">
        <v>73</v>
      </c>
      <c r="C542" s="44" t="s">
        <v>1122</v>
      </c>
      <c r="D542" s="31" t="s">
        <v>75</v>
      </c>
      <c r="E542" s="31" t="s">
        <v>75</v>
      </c>
      <c r="F542" s="31" t="s">
        <v>75</v>
      </c>
      <c r="G542" s="31">
        <v>177645930</v>
      </c>
      <c r="H542" s="31" t="s">
        <v>75</v>
      </c>
      <c r="I542" s="31" t="s">
        <v>75</v>
      </c>
      <c r="J542" s="31" t="s">
        <v>75</v>
      </c>
      <c r="K542" s="31" t="s">
        <v>75</v>
      </c>
      <c r="L542" s="31" t="s">
        <v>75</v>
      </c>
      <c r="M542" s="31" t="s">
        <v>75</v>
      </c>
      <c r="N542" s="31">
        <v>177645930</v>
      </c>
      <c r="O542" s="31" t="s">
        <v>75</v>
      </c>
      <c r="P542" s="31" t="s">
        <v>75</v>
      </c>
      <c r="Q542" s="32" t="s">
        <v>75</v>
      </c>
      <c r="R542" s="45" t="s">
        <v>1121</v>
      </c>
      <c r="S542" s="43" t="s">
        <v>73</v>
      </c>
      <c r="T542" s="44" t="s">
        <v>1122</v>
      </c>
      <c r="U542" s="31" t="s">
        <v>75</v>
      </c>
      <c r="V542" s="31" t="s">
        <v>75</v>
      </c>
      <c r="W542" s="31" t="s">
        <v>75</v>
      </c>
      <c r="X542" s="31">
        <v>87085848.109999999</v>
      </c>
      <c r="Y542" s="31" t="s">
        <v>75</v>
      </c>
      <c r="Z542" s="31" t="s">
        <v>75</v>
      </c>
      <c r="AA542" s="31" t="s">
        <v>75</v>
      </c>
      <c r="AB542" s="31" t="s">
        <v>75</v>
      </c>
      <c r="AC542" s="31" t="s">
        <v>75</v>
      </c>
      <c r="AD542" s="31" t="s">
        <v>75</v>
      </c>
      <c r="AE542" s="31">
        <v>87085848.109999999</v>
      </c>
      <c r="AF542" s="34" t="s">
        <v>75</v>
      </c>
      <c r="AG542" s="31" t="s">
        <v>75</v>
      </c>
      <c r="AH542" s="32" t="s">
        <v>75</v>
      </c>
      <c r="AI542" s="8"/>
    </row>
    <row r="543" spans="1:35" ht="34.5" x14ac:dyDescent="0.25">
      <c r="A543" s="42" t="s">
        <v>1123</v>
      </c>
      <c r="B543" s="43" t="s">
        <v>73</v>
      </c>
      <c r="C543" s="44" t="s">
        <v>1124</v>
      </c>
      <c r="D543" s="31" t="s">
        <v>75</v>
      </c>
      <c r="E543" s="31" t="s">
        <v>75</v>
      </c>
      <c r="F543" s="31" t="s">
        <v>75</v>
      </c>
      <c r="G543" s="31">
        <v>158182290.75</v>
      </c>
      <c r="H543" s="31" t="s">
        <v>75</v>
      </c>
      <c r="I543" s="31" t="s">
        <v>75</v>
      </c>
      <c r="J543" s="31" t="s">
        <v>75</v>
      </c>
      <c r="K543" s="31" t="s">
        <v>75</v>
      </c>
      <c r="L543" s="31" t="s">
        <v>75</v>
      </c>
      <c r="M543" s="31" t="s">
        <v>75</v>
      </c>
      <c r="N543" s="31" t="s">
        <v>75</v>
      </c>
      <c r="O543" s="31" t="s">
        <v>75</v>
      </c>
      <c r="P543" s="31">
        <v>158182290.75</v>
      </c>
      <c r="Q543" s="32" t="s">
        <v>75</v>
      </c>
      <c r="R543" s="45" t="s">
        <v>1123</v>
      </c>
      <c r="S543" s="43" t="s">
        <v>73</v>
      </c>
      <c r="T543" s="44" t="s">
        <v>1124</v>
      </c>
      <c r="U543" s="31" t="s">
        <v>75</v>
      </c>
      <c r="V543" s="31" t="s">
        <v>75</v>
      </c>
      <c r="W543" s="31" t="s">
        <v>75</v>
      </c>
      <c r="X543" s="31">
        <v>52284054.450000003</v>
      </c>
      <c r="Y543" s="31" t="s">
        <v>75</v>
      </c>
      <c r="Z543" s="31" t="s">
        <v>75</v>
      </c>
      <c r="AA543" s="31" t="s">
        <v>75</v>
      </c>
      <c r="AB543" s="31" t="s">
        <v>75</v>
      </c>
      <c r="AC543" s="31" t="s">
        <v>75</v>
      </c>
      <c r="AD543" s="31" t="s">
        <v>75</v>
      </c>
      <c r="AE543" s="31" t="s">
        <v>75</v>
      </c>
      <c r="AF543" s="34" t="s">
        <v>75</v>
      </c>
      <c r="AG543" s="31">
        <v>52284054.450000003</v>
      </c>
      <c r="AH543" s="32" t="s">
        <v>75</v>
      </c>
      <c r="AI543" s="8"/>
    </row>
    <row r="544" spans="1:35" ht="34.5" x14ac:dyDescent="0.25">
      <c r="A544" s="42" t="s">
        <v>1125</v>
      </c>
      <c r="B544" s="43" t="s">
        <v>73</v>
      </c>
      <c r="C544" s="44" t="s">
        <v>1126</v>
      </c>
      <c r="D544" s="31" t="s">
        <v>75</v>
      </c>
      <c r="E544" s="31" t="s">
        <v>75</v>
      </c>
      <c r="F544" s="31" t="s">
        <v>75</v>
      </c>
      <c r="G544" s="31">
        <v>72611908.579999998</v>
      </c>
      <c r="H544" s="31" t="s">
        <v>75</v>
      </c>
      <c r="I544" s="31" t="s">
        <v>75</v>
      </c>
      <c r="J544" s="31" t="s">
        <v>75</v>
      </c>
      <c r="K544" s="31" t="s">
        <v>75</v>
      </c>
      <c r="L544" s="31" t="s">
        <v>75</v>
      </c>
      <c r="M544" s="31" t="s">
        <v>75</v>
      </c>
      <c r="N544" s="31" t="s">
        <v>75</v>
      </c>
      <c r="O544" s="31">
        <v>72611908.579999998</v>
      </c>
      <c r="P544" s="31" t="s">
        <v>75</v>
      </c>
      <c r="Q544" s="32" t="s">
        <v>75</v>
      </c>
      <c r="R544" s="45" t="s">
        <v>1125</v>
      </c>
      <c r="S544" s="43" t="s">
        <v>73</v>
      </c>
      <c r="T544" s="44" t="s">
        <v>1126</v>
      </c>
      <c r="U544" s="31" t="s">
        <v>75</v>
      </c>
      <c r="V544" s="31" t="s">
        <v>75</v>
      </c>
      <c r="W544" s="31" t="s">
        <v>75</v>
      </c>
      <c r="X544" s="31">
        <v>386418.9</v>
      </c>
      <c r="Y544" s="31" t="s">
        <v>75</v>
      </c>
      <c r="Z544" s="31" t="s">
        <v>75</v>
      </c>
      <c r="AA544" s="31" t="s">
        <v>75</v>
      </c>
      <c r="AB544" s="31" t="s">
        <v>75</v>
      </c>
      <c r="AC544" s="31" t="s">
        <v>75</v>
      </c>
      <c r="AD544" s="31" t="s">
        <v>75</v>
      </c>
      <c r="AE544" s="31" t="s">
        <v>75</v>
      </c>
      <c r="AF544" s="34">
        <v>386418.9</v>
      </c>
      <c r="AG544" s="31" t="s">
        <v>75</v>
      </c>
      <c r="AH544" s="32" t="s">
        <v>75</v>
      </c>
      <c r="AI544" s="8"/>
    </row>
    <row r="545" spans="1:35" ht="34.5" x14ac:dyDescent="0.25">
      <c r="A545" s="42" t="s">
        <v>1127</v>
      </c>
      <c r="B545" s="43" t="s">
        <v>73</v>
      </c>
      <c r="C545" s="44" t="s">
        <v>1128</v>
      </c>
      <c r="D545" s="31">
        <v>3919800</v>
      </c>
      <c r="E545" s="31" t="s">
        <v>75</v>
      </c>
      <c r="F545" s="31">
        <v>3919800</v>
      </c>
      <c r="G545" s="31" t="s">
        <v>75</v>
      </c>
      <c r="H545" s="31">
        <v>3919800</v>
      </c>
      <c r="I545" s="31" t="s">
        <v>75</v>
      </c>
      <c r="J545" s="31" t="s">
        <v>75</v>
      </c>
      <c r="K545" s="31" t="s">
        <v>75</v>
      </c>
      <c r="L545" s="31" t="s">
        <v>75</v>
      </c>
      <c r="M545" s="31" t="s">
        <v>75</v>
      </c>
      <c r="N545" s="31" t="s">
        <v>75</v>
      </c>
      <c r="O545" s="31" t="s">
        <v>75</v>
      </c>
      <c r="P545" s="31" t="s">
        <v>75</v>
      </c>
      <c r="Q545" s="32" t="s">
        <v>75</v>
      </c>
      <c r="R545" s="45" t="s">
        <v>1127</v>
      </c>
      <c r="S545" s="43" t="s">
        <v>73</v>
      </c>
      <c r="T545" s="44" t="s">
        <v>1128</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34.5" x14ac:dyDescent="0.25">
      <c r="A546" s="42" t="s">
        <v>1129</v>
      </c>
      <c r="B546" s="43" t="s">
        <v>73</v>
      </c>
      <c r="C546" s="44" t="s">
        <v>1130</v>
      </c>
      <c r="D546" s="31">
        <v>3919800</v>
      </c>
      <c r="E546" s="31" t="s">
        <v>75</v>
      </c>
      <c r="F546" s="31">
        <v>3919800</v>
      </c>
      <c r="G546" s="31" t="s">
        <v>75</v>
      </c>
      <c r="H546" s="31">
        <v>3919800</v>
      </c>
      <c r="I546" s="31" t="s">
        <v>75</v>
      </c>
      <c r="J546" s="31" t="s">
        <v>75</v>
      </c>
      <c r="K546" s="31" t="s">
        <v>75</v>
      </c>
      <c r="L546" s="31" t="s">
        <v>75</v>
      </c>
      <c r="M546" s="31" t="s">
        <v>75</v>
      </c>
      <c r="N546" s="31" t="s">
        <v>75</v>
      </c>
      <c r="O546" s="31" t="s">
        <v>75</v>
      </c>
      <c r="P546" s="31" t="s">
        <v>75</v>
      </c>
      <c r="Q546" s="32" t="s">
        <v>75</v>
      </c>
      <c r="R546" s="45" t="s">
        <v>1129</v>
      </c>
      <c r="S546" s="43" t="s">
        <v>73</v>
      </c>
      <c r="T546" s="44" t="s">
        <v>1130</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90.75" x14ac:dyDescent="0.25">
      <c r="A547" s="42" t="s">
        <v>1131</v>
      </c>
      <c r="B547" s="43" t="s">
        <v>73</v>
      </c>
      <c r="C547" s="44" t="s">
        <v>1132</v>
      </c>
      <c r="D547" s="31">
        <v>2418600</v>
      </c>
      <c r="E547" s="31" t="s">
        <v>75</v>
      </c>
      <c r="F547" s="31">
        <v>2418600</v>
      </c>
      <c r="G547" s="31" t="s">
        <v>75</v>
      </c>
      <c r="H547" s="31">
        <v>2418600</v>
      </c>
      <c r="I547" s="31" t="s">
        <v>75</v>
      </c>
      <c r="J547" s="31" t="s">
        <v>75</v>
      </c>
      <c r="K547" s="31" t="s">
        <v>75</v>
      </c>
      <c r="L547" s="31" t="s">
        <v>75</v>
      </c>
      <c r="M547" s="31" t="s">
        <v>75</v>
      </c>
      <c r="N547" s="31" t="s">
        <v>75</v>
      </c>
      <c r="O547" s="31" t="s">
        <v>75</v>
      </c>
      <c r="P547" s="31" t="s">
        <v>75</v>
      </c>
      <c r="Q547" s="32" t="s">
        <v>75</v>
      </c>
      <c r="R547" s="45" t="s">
        <v>1131</v>
      </c>
      <c r="S547" s="43" t="s">
        <v>73</v>
      </c>
      <c r="T547" s="44" t="s">
        <v>1132</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102" x14ac:dyDescent="0.25">
      <c r="A548" s="42" t="s">
        <v>1133</v>
      </c>
      <c r="B548" s="43" t="s">
        <v>73</v>
      </c>
      <c r="C548" s="44" t="s">
        <v>1134</v>
      </c>
      <c r="D548" s="31">
        <v>2418600</v>
      </c>
      <c r="E548" s="31" t="s">
        <v>75</v>
      </c>
      <c r="F548" s="31">
        <v>2418600</v>
      </c>
      <c r="G548" s="31" t="s">
        <v>75</v>
      </c>
      <c r="H548" s="31">
        <v>2418600</v>
      </c>
      <c r="I548" s="31" t="s">
        <v>75</v>
      </c>
      <c r="J548" s="31" t="s">
        <v>75</v>
      </c>
      <c r="K548" s="31" t="s">
        <v>75</v>
      </c>
      <c r="L548" s="31" t="s">
        <v>75</v>
      </c>
      <c r="M548" s="31" t="s">
        <v>75</v>
      </c>
      <c r="N548" s="31" t="s">
        <v>75</v>
      </c>
      <c r="O548" s="31" t="s">
        <v>75</v>
      </c>
      <c r="P548" s="31" t="s">
        <v>75</v>
      </c>
      <c r="Q548" s="32" t="s">
        <v>75</v>
      </c>
      <c r="R548" s="45" t="s">
        <v>1133</v>
      </c>
      <c r="S548" s="43" t="s">
        <v>73</v>
      </c>
      <c r="T548" s="44" t="s">
        <v>1134</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68.25" x14ac:dyDescent="0.25">
      <c r="A549" s="42" t="s">
        <v>1135</v>
      </c>
      <c r="B549" s="43" t="s">
        <v>73</v>
      </c>
      <c r="C549" s="44" t="s">
        <v>1136</v>
      </c>
      <c r="D549" s="31">
        <v>24920000</v>
      </c>
      <c r="E549" s="31" t="s">
        <v>75</v>
      </c>
      <c r="F549" s="31">
        <v>24920000</v>
      </c>
      <c r="G549" s="31" t="s">
        <v>75</v>
      </c>
      <c r="H549" s="31">
        <v>24920000</v>
      </c>
      <c r="I549" s="31" t="s">
        <v>75</v>
      </c>
      <c r="J549" s="31" t="s">
        <v>75</v>
      </c>
      <c r="K549" s="31" t="s">
        <v>75</v>
      </c>
      <c r="L549" s="31" t="s">
        <v>75</v>
      </c>
      <c r="M549" s="31" t="s">
        <v>75</v>
      </c>
      <c r="N549" s="31" t="s">
        <v>75</v>
      </c>
      <c r="O549" s="31" t="s">
        <v>75</v>
      </c>
      <c r="P549" s="31" t="s">
        <v>75</v>
      </c>
      <c r="Q549" s="32" t="s">
        <v>75</v>
      </c>
      <c r="R549" s="45" t="s">
        <v>1135</v>
      </c>
      <c r="S549" s="43" t="s">
        <v>73</v>
      </c>
      <c r="T549" s="44" t="s">
        <v>1136</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1137</v>
      </c>
      <c r="B550" s="43" t="s">
        <v>73</v>
      </c>
      <c r="C550" s="44" t="s">
        <v>1138</v>
      </c>
      <c r="D550" s="31">
        <v>24920000</v>
      </c>
      <c r="E550" s="31" t="s">
        <v>75</v>
      </c>
      <c r="F550" s="31">
        <v>24920000</v>
      </c>
      <c r="G550" s="31" t="s">
        <v>75</v>
      </c>
      <c r="H550" s="31">
        <v>24920000</v>
      </c>
      <c r="I550" s="31" t="s">
        <v>75</v>
      </c>
      <c r="J550" s="31" t="s">
        <v>75</v>
      </c>
      <c r="K550" s="31" t="s">
        <v>75</v>
      </c>
      <c r="L550" s="31" t="s">
        <v>75</v>
      </c>
      <c r="M550" s="31" t="s">
        <v>75</v>
      </c>
      <c r="N550" s="31" t="s">
        <v>75</v>
      </c>
      <c r="O550" s="31" t="s">
        <v>75</v>
      </c>
      <c r="P550" s="31" t="s">
        <v>75</v>
      </c>
      <c r="Q550" s="32" t="s">
        <v>75</v>
      </c>
      <c r="R550" s="45" t="s">
        <v>1137</v>
      </c>
      <c r="S550" s="43" t="s">
        <v>73</v>
      </c>
      <c r="T550" s="44" t="s">
        <v>1138</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34.5" x14ac:dyDescent="0.25">
      <c r="A551" s="42" t="s">
        <v>1139</v>
      </c>
      <c r="B551" s="43" t="s">
        <v>73</v>
      </c>
      <c r="C551" s="44" t="s">
        <v>1140</v>
      </c>
      <c r="D551" s="31">
        <v>11450600</v>
      </c>
      <c r="E551" s="31" t="s">
        <v>75</v>
      </c>
      <c r="F551" s="31">
        <v>11450600</v>
      </c>
      <c r="G551" s="31" t="s">
        <v>75</v>
      </c>
      <c r="H551" s="31">
        <v>11450600</v>
      </c>
      <c r="I551" s="31" t="s">
        <v>75</v>
      </c>
      <c r="J551" s="31" t="s">
        <v>75</v>
      </c>
      <c r="K551" s="31" t="s">
        <v>75</v>
      </c>
      <c r="L551" s="31" t="s">
        <v>75</v>
      </c>
      <c r="M551" s="31" t="s">
        <v>75</v>
      </c>
      <c r="N551" s="31" t="s">
        <v>75</v>
      </c>
      <c r="O551" s="31" t="s">
        <v>75</v>
      </c>
      <c r="P551" s="31" t="s">
        <v>75</v>
      </c>
      <c r="Q551" s="32" t="s">
        <v>75</v>
      </c>
      <c r="R551" s="45" t="s">
        <v>1139</v>
      </c>
      <c r="S551" s="43" t="s">
        <v>73</v>
      </c>
      <c r="T551" s="44" t="s">
        <v>1140</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23.25" x14ac:dyDescent="0.25">
      <c r="A552" s="42" t="s">
        <v>1141</v>
      </c>
      <c r="B552" s="43" t="s">
        <v>73</v>
      </c>
      <c r="C552" s="44" t="s">
        <v>1142</v>
      </c>
      <c r="D552" s="31">
        <v>96120000</v>
      </c>
      <c r="E552" s="31" t="s">
        <v>75</v>
      </c>
      <c r="F552" s="31">
        <v>96120000</v>
      </c>
      <c r="G552" s="31" t="s">
        <v>75</v>
      </c>
      <c r="H552" s="31">
        <v>96120000</v>
      </c>
      <c r="I552" s="31" t="s">
        <v>75</v>
      </c>
      <c r="J552" s="31" t="s">
        <v>75</v>
      </c>
      <c r="K552" s="31" t="s">
        <v>75</v>
      </c>
      <c r="L552" s="31" t="s">
        <v>75</v>
      </c>
      <c r="M552" s="31" t="s">
        <v>75</v>
      </c>
      <c r="N552" s="31" t="s">
        <v>75</v>
      </c>
      <c r="O552" s="31" t="s">
        <v>75</v>
      </c>
      <c r="P552" s="31" t="s">
        <v>75</v>
      </c>
      <c r="Q552" s="32" t="s">
        <v>75</v>
      </c>
      <c r="R552" s="45" t="s">
        <v>1141</v>
      </c>
      <c r="S552" s="43" t="s">
        <v>73</v>
      </c>
      <c r="T552" s="44" t="s">
        <v>1142</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34.5" x14ac:dyDescent="0.25">
      <c r="A553" s="42" t="s">
        <v>1143</v>
      </c>
      <c r="B553" s="43" t="s">
        <v>73</v>
      </c>
      <c r="C553" s="44" t="s">
        <v>1144</v>
      </c>
      <c r="D553" s="31">
        <v>96120000</v>
      </c>
      <c r="E553" s="31" t="s">
        <v>75</v>
      </c>
      <c r="F553" s="31">
        <v>96120000</v>
      </c>
      <c r="G553" s="31" t="s">
        <v>75</v>
      </c>
      <c r="H553" s="31">
        <v>96120000</v>
      </c>
      <c r="I553" s="31" t="s">
        <v>75</v>
      </c>
      <c r="J553" s="31" t="s">
        <v>75</v>
      </c>
      <c r="K553" s="31" t="s">
        <v>75</v>
      </c>
      <c r="L553" s="31" t="s">
        <v>75</v>
      </c>
      <c r="M553" s="31" t="s">
        <v>75</v>
      </c>
      <c r="N553" s="31" t="s">
        <v>75</v>
      </c>
      <c r="O553" s="31" t="s">
        <v>75</v>
      </c>
      <c r="P553" s="31" t="s">
        <v>75</v>
      </c>
      <c r="Q553" s="32" t="s">
        <v>75</v>
      </c>
      <c r="R553" s="45" t="s">
        <v>1143</v>
      </c>
      <c r="S553" s="43" t="s">
        <v>73</v>
      </c>
      <c r="T553" s="44" t="s">
        <v>1144</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1145</v>
      </c>
      <c r="B554" s="43" t="s">
        <v>73</v>
      </c>
      <c r="C554" s="44" t="s">
        <v>1146</v>
      </c>
      <c r="D554" s="31">
        <v>15600000</v>
      </c>
      <c r="E554" s="31" t="s">
        <v>75</v>
      </c>
      <c r="F554" s="31">
        <v>15600000</v>
      </c>
      <c r="G554" s="31" t="s">
        <v>75</v>
      </c>
      <c r="H554" s="31">
        <v>15600000</v>
      </c>
      <c r="I554" s="31" t="s">
        <v>75</v>
      </c>
      <c r="J554" s="31" t="s">
        <v>75</v>
      </c>
      <c r="K554" s="31" t="s">
        <v>75</v>
      </c>
      <c r="L554" s="31" t="s">
        <v>75</v>
      </c>
      <c r="M554" s="31" t="s">
        <v>75</v>
      </c>
      <c r="N554" s="31" t="s">
        <v>75</v>
      </c>
      <c r="O554" s="31" t="s">
        <v>75</v>
      </c>
      <c r="P554" s="31" t="s">
        <v>75</v>
      </c>
      <c r="Q554" s="32" t="s">
        <v>75</v>
      </c>
      <c r="R554" s="45" t="s">
        <v>1145</v>
      </c>
      <c r="S554" s="43" t="s">
        <v>73</v>
      </c>
      <c r="T554" s="44" t="s">
        <v>1146</v>
      </c>
      <c r="U554" s="31">
        <v>713690.59</v>
      </c>
      <c r="V554" s="31" t="s">
        <v>75</v>
      </c>
      <c r="W554" s="31">
        <v>713690.59</v>
      </c>
      <c r="X554" s="31" t="s">
        <v>75</v>
      </c>
      <c r="Y554" s="31">
        <v>713690.59</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1147</v>
      </c>
      <c r="B555" s="43" t="s">
        <v>73</v>
      </c>
      <c r="C555" s="44" t="s">
        <v>1148</v>
      </c>
      <c r="D555" s="31">
        <v>15600000</v>
      </c>
      <c r="E555" s="31" t="s">
        <v>75</v>
      </c>
      <c r="F555" s="31">
        <v>15600000</v>
      </c>
      <c r="G555" s="31" t="s">
        <v>75</v>
      </c>
      <c r="H555" s="31">
        <v>15600000</v>
      </c>
      <c r="I555" s="31" t="s">
        <v>75</v>
      </c>
      <c r="J555" s="31" t="s">
        <v>75</v>
      </c>
      <c r="K555" s="31" t="s">
        <v>75</v>
      </c>
      <c r="L555" s="31" t="s">
        <v>75</v>
      </c>
      <c r="M555" s="31" t="s">
        <v>75</v>
      </c>
      <c r="N555" s="31" t="s">
        <v>75</v>
      </c>
      <c r="O555" s="31" t="s">
        <v>75</v>
      </c>
      <c r="P555" s="31" t="s">
        <v>75</v>
      </c>
      <c r="Q555" s="32" t="s">
        <v>75</v>
      </c>
      <c r="R555" s="45" t="s">
        <v>1147</v>
      </c>
      <c r="S555" s="43" t="s">
        <v>73</v>
      </c>
      <c r="T555" s="44" t="s">
        <v>1148</v>
      </c>
      <c r="U555" s="31">
        <v>713690.59</v>
      </c>
      <c r="V555" s="31" t="s">
        <v>75</v>
      </c>
      <c r="W555" s="31">
        <v>713690.59</v>
      </c>
      <c r="X555" s="31" t="s">
        <v>75</v>
      </c>
      <c r="Y555" s="31">
        <v>713690.59</v>
      </c>
      <c r="Z555" s="31" t="s">
        <v>75</v>
      </c>
      <c r="AA555" s="31" t="s">
        <v>75</v>
      </c>
      <c r="AB555" s="31" t="s">
        <v>75</v>
      </c>
      <c r="AC555" s="31" t="s">
        <v>75</v>
      </c>
      <c r="AD555" s="31" t="s">
        <v>75</v>
      </c>
      <c r="AE555" s="31" t="s">
        <v>75</v>
      </c>
      <c r="AF555" s="34" t="s">
        <v>75</v>
      </c>
      <c r="AG555" s="31" t="s">
        <v>75</v>
      </c>
      <c r="AH555" s="32" t="s">
        <v>75</v>
      </c>
      <c r="AI555" s="8"/>
    </row>
    <row r="556" spans="1:35" ht="23.25" x14ac:dyDescent="0.25">
      <c r="A556" s="42" t="s">
        <v>1149</v>
      </c>
      <c r="B556" s="43" t="s">
        <v>73</v>
      </c>
      <c r="C556" s="44" t="s">
        <v>1150</v>
      </c>
      <c r="D556" s="31">
        <v>1951200</v>
      </c>
      <c r="E556" s="31" t="s">
        <v>75</v>
      </c>
      <c r="F556" s="31">
        <v>1951200</v>
      </c>
      <c r="G556" s="31" t="s">
        <v>75</v>
      </c>
      <c r="H556" s="31">
        <v>1951200</v>
      </c>
      <c r="I556" s="31" t="s">
        <v>75</v>
      </c>
      <c r="J556" s="31" t="s">
        <v>75</v>
      </c>
      <c r="K556" s="31" t="s">
        <v>75</v>
      </c>
      <c r="L556" s="31" t="s">
        <v>75</v>
      </c>
      <c r="M556" s="31" t="s">
        <v>75</v>
      </c>
      <c r="N556" s="31" t="s">
        <v>75</v>
      </c>
      <c r="O556" s="31" t="s">
        <v>75</v>
      </c>
      <c r="P556" s="31" t="s">
        <v>75</v>
      </c>
      <c r="Q556" s="32" t="s">
        <v>75</v>
      </c>
      <c r="R556" s="45" t="s">
        <v>1149</v>
      </c>
      <c r="S556" s="43" t="s">
        <v>73</v>
      </c>
      <c r="T556" s="44" t="s">
        <v>1150</v>
      </c>
      <c r="U556" s="31">
        <v>276760.33</v>
      </c>
      <c r="V556" s="31" t="s">
        <v>75</v>
      </c>
      <c r="W556" s="31">
        <v>276760.33</v>
      </c>
      <c r="X556" s="31" t="s">
        <v>75</v>
      </c>
      <c r="Y556" s="31">
        <v>276760.33</v>
      </c>
      <c r="Z556" s="31" t="s">
        <v>75</v>
      </c>
      <c r="AA556" s="31" t="s">
        <v>75</v>
      </c>
      <c r="AB556" s="31" t="s">
        <v>75</v>
      </c>
      <c r="AC556" s="31" t="s">
        <v>75</v>
      </c>
      <c r="AD556" s="31" t="s">
        <v>75</v>
      </c>
      <c r="AE556" s="31" t="s">
        <v>75</v>
      </c>
      <c r="AF556" s="34" t="s">
        <v>75</v>
      </c>
      <c r="AG556" s="31" t="s">
        <v>75</v>
      </c>
      <c r="AH556" s="32" t="s">
        <v>75</v>
      </c>
      <c r="AI556" s="8"/>
    </row>
    <row r="557" spans="1:35" ht="23.25" x14ac:dyDescent="0.25">
      <c r="A557" s="42" t="s">
        <v>1151</v>
      </c>
      <c r="B557" s="43" t="s">
        <v>73</v>
      </c>
      <c r="C557" s="44" t="s">
        <v>1152</v>
      </c>
      <c r="D557" s="31">
        <v>1951200</v>
      </c>
      <c r="E557" s="31" t="s">
        <v>75</v>
      </c>
      <c r="F557" s="31">
        <v>1951200</v>
      </c>
      <c r="G557" s="31" t="s">
        <v>75</v>
      </c>
      <c r="H557" s="31">
        <v>1951200</v>
      </c>
      <c r="I557" s="31" t="s">
        <v>75</v>
      </c>
      <c r="J557" s="31" t="s">
        <v>75</v>
      </c>
      <c r="K557" s="31" t="s">
        <v>75</v>
      </c>
      <c r="L557" s="31" t="s">
        <v>75</v>
      </c>
      <c r="M557" s="31" t="s">
        <v>75</v>
      </c>
      <c r="N557" s="31" t="s">
        <v>75</v>
      </c>
      <c r="O557" s="31" t="s">
        <v>75</v>
      </c>
      <c r="P557" s="31" t="s">
        <v>75</v>
      </c>
      <c r="Q557" s="32" t="s">
        <v>75</v>
      </c>
      <c r="R557" s="45" t="s">
        <v>1151</v>
      </c>
      <c r="S557" s="43" t="s">
        <v>73</v>
      </c>
      <c r="T557" s="44" t="s">
        <v>1152</v>
      </c>
      <c r="U557" s="31">
        <v>276760.33</v>
      </c>
      <c r="V557" s="31" t="s">
        <v>75</v>
      </c>
      <c r="W557" s="31">
        <v>276760.33</v>
      </c>
      <c r="X557" s="31" t="s">
        <v>75</v>
      </c>
      <c r="Y557" s="31">
        <v>276760.33</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1153</v>
      </c>
      <c r="B558" s="43" t="s">
        <v>73</v>
      </c>
      <c r="C558" s="44" t="s">
        <v>1154</v>
      </c>
      <c r="D558" s="31">
        <v>6655700</v>
      </c>
      <c r="E558" s="31" t="s">
        <v>75</v>
      </c>
      <c r="F558" s="31">
        <v>6655700</v>
      </c>
      <c r="G558" s="31">
        <v>7478314.5999999996</v>
      </c>
      <c r="H558" s="31">
        <v>6655700</v>
      </c>
      <c r="I558" s="31" t="s">
        <v>75</v>
      </c>
      <c r="J558" s="31" t="s">
        <v>75</v>
      </c>
      <c r="K558" s="31">
        <v>335362.11</v>
      </c>
      <c r="L558" s="31" t="s">
        <v>75</v>
      </c>
      <c r="M558" s="31" t="s">
        <v>75</v>
      </c>
      <c r="N558" s="31" t="s">
        <v>75</v>
      </c>
      <c r="O558" s="31">
        <v>6956640.2000000002</v>
      </c>
      <c r="P558" s="31">
        <v>186312.29</v>
      </c>
      <c r="Q558" s="32" t="s">
        <v>75</v>
      </c>
      <c r="R558" s="45" t="s">
        <v>1153</v>
      </c>
      <c r="S558" s="43" t="s">
        <v>73</v>
      </c>
      <c r="T558" s="44" t="s">
        <v>1154</v>
      </c>
      <c r="U558" s="31">
        <v>4851018.38</v>
      </c>
      <c r="V558" s="31" t="s">
        <v>75</v>
      </c>
      <c r="W558" s="31">
        <v>4851018.38</v>
      </c>
      <c r="X558" s="31">
        <v>5450582.46</v>
      </c>
      <c r="Y558" s="31">
        <v>4851018.38</v>
      </c>
      <c r="Z558" s="31" t="s">
        <v>75</v>
      </c>
      <c r="AA558" s="31" t="s">
        <v>75</v>
      </c>
      <c r="AB558" s="31">
        <v>335362.11</v>
      </c>
      <c r="AC558" s="31" t="s">
        <v>75</v>
      </c>
      <c r="AD558" s="31" t="s">
        <v>75</v>
      </c>
      <c r="AE558" s="31" t="s">
        <v>75</v>
      </c>
      <c r="AF558" s="34">
        <v>4928908.0599999996</v>
      </c>
      <c r="AG558" s="31">
        <v>186312.29</v>
      </c>
      <c r="AH558" s="32" t="s">
        <v>75</v>
      </c>
      <c r="AI558" s="8"/>
    </row>
    <row r="559" spans="1:35" ht="57" x14ac:dyDescent="0.25">
      <c r="A559" s="42" t="s">
        <v>1155</v>
      </c>
      <c r="B559" s="43" t="s">
        <v>73</v>
      </c>
      <c r="C559" s="44" t="s">
        <v>1156</v>
      </c>
      <c r="D559" s="31">
        <v>6655700</v>
      </c>
      <c r="E559" s="31" t="s">
        <v>75</v>
      </c>
      <c r="F559" s="31">
        <v>6655700</v>
      </c>
      <c r="G559" s="31" t="s">
        <v>75</v>
      </c>
      <c r="H559" s="31">
        <v>6655700</v>
      </c>
      <c r="I559" s="31" t="s">
        <v>75</v>
      </c>
      <c r="J559" s="31" t="s">
        <v>75</v>
      </c>
      <c r="K559" s="31" t="s">
        <v>75</v>
      </c>
      <c r="L559" s="31" t="s">
        <v>75</v>
      </c>
      <c r="M559" s="31" t="s">
        <v>75</v>
      </c>
      <c r="N559" s="31" t="s">
        <v>75</v>
      </c>
      <c r="O559" s="31" t="s">
        <v>75</v>
      </c>
      <c r="P559" s="31" t="s">
        <v>75</v>
      </c>
      <c r="Q559" s="32" t="s">
        <v>75</v>
      </c>
      <c r="R559" s="45" t="s">
        <v>1155</v>
      </c>
      <c r="S559" s="43" t="s">
        <v>73</v>
      </c>
      <c r="T559" s="44" t="s">
        <v>1156</v>
      </c>
      <c r="U559" s="31">
        <v>4851018.38</v>
      </c>
      <c r="V559" s="31" t="s">
        <v>75</v>
      </c>
      <c r="W559" s="31">
        <v>4851018.38</v>
      </c>
      <c r="X559" s="31" t="s">
        <v>75</v>
      </c>
      <c r="Y559" s="31">
        <v>4851018.38</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1157</v>
      </c>
      <c r="B560" s="43" t="s">
        <v>73</v>
      </c>
      <c r="C560" s="44" t="s">
        <v>1158</v>
      </c>
      <c r="D560" s="31" t="s">
        <v>75</v>
      </c>
      <c r="E560" s="31" t="s">
        <v>75</v>
      </c>
      <c r="F560" s="31" t="s">
        <v>75</v>
      </c>
      <c r="G560" s="31">
        <v>335362.11</v>
      </c>
      <c r="H560" s="31" t="s">
        <v>75</v>
      </c>
      <c r="I560" s="31" t="s">
        <v>75</v>
      </c>
      <c r="J560" s="31" t="s">
        <v>75</v>
      </c>
      <c r="K560" s="31">
        <v>335362.11</v>
      </c>
      <c r="L560" s="31" t="s">
        <v>75</v>
      </c>
      <c r="M560" s="31" t="s">
        <v>75</v>
      </c>
      <c r="N560" s="31" t="s">
        <v>75</v>
      </c>
      <c r="O560" s="31" t="s">
        <v>75</v>
      </c>
      <c r="P560" s="31" t="s">
        <v>75</v>
      </c>
      <c r="Q560" s="32" t="s">
        <v>75</v>
      </c>
      <c r="R560" s="45" t="s">
        <v>1157</v>
      </c>
      <c r="S560" s="43" t="s">
        <v>73</v>
      </c>
      <c r="T560" s="44" t="s">
        <v>1158</v>
      </c>
      <c r="U560" s="31" t="s">
        <v>75</v>
      </c>
      <c r="V560" s="31" t="s">
        <v>75</v>
      </c>
      <c r="W560" s="31" t="s">
        <v>75</v>
      </c>
      <c r="X560" s="31">
        <v>335362.11</v>
      </c>
      <c r="Y560" s="31" t="s">
        <v>75</v>
      </c>
      <c r="Z560" s="31" t="s">
        <v>75</v>
      </c>
      <c r="AA560" s="31" t="s">
        <v>75</v>
      </c>
      <c r="AB560" s="31">
        <v>335362.11</v>
      </c>
      <c r="AC560" s="31" t="s">
        <v>75</v>
      </c>
      <c r="AD560" s="31" t="s">
        <v>75</v>
      </c>
      <c r="AE560" s="31" t="s">
        <v>75</v>
      </c>
      <c r="AF560" s="34" t="s">
        <v>75</v>
      </c>
      <c r="AG560" s="31" t="s">
        <v>75</v>
      </c>
      <c r="AH560" s="32" t="s">
        <v>75</v>
      </c>
      <c r="AI560" s="8"/>
    </row>
    <row r="561" spans="1:35" ht="57" x14ac:dyDescent="0.25">
      <c r="A561" s="42" t="s">
        <v>1159</v>
      </c>
      <c r="B561" s="43" t="s">
        <v>73</v>
      </c>
      <c r="C561" s="44" t="s">
        <v>1160</v>
      </c>
      <c r="D561" s="31" t="s">
        <v>75</v>
      </c>
      <c r="E561" s="31" t="s">
        <v>75</v>
      </c>
      <c r="F561" s="31" t="s">
        <v>75</v>
      </c>
      <c r="G561" s="31">
        <v>186312.29</v>
      </c>
      <c r="H561" s="31" t="s">
        <v>75</v>
      </c>
      <c r="I561" s="31" t="s">
        <v>75</v>
      </c>
      <c r="J561" s="31" t="s">
        <v>75</v>
      </c>
      <c r="K561" s="31" t="s">
        <v>75</v>
      </c>
      <c r="L561" s="31" t="s">
        <v>75</v>
      </c>
      <c r="M561" s="31" t="s">
        <v>75</v>
      </c>
      <c r="N561" s="31" t="s">
        <v>75</v>
      </c>
      <c r="O561" s="31" t="s">
        <v>75</v>
      </c>
      <c r="P561" s="31">
        <v>186312.29</v>
      </c>
      <c r="Q561" s="32" t="s">
        <v>75</v>
      </c>
      <c r="R561" s="45" t="s">
        <v>1159</v>
      </c>
      <c r="S561" s="43" t="s">
        <v>73</v>
      </c>
      <c r="T561" s="44" t="s">
        <v>1160</v>
      </c>
      <c r="U561" s="31" t="s">
        <v>75</v>
      </c>
      <c r="V561" s="31" t="s">
        <v>75</v>
      </c>
      <c r="W561" s="31" t="s">
        <v>75</v>
      </c>
      <c r="X561" s="31">
        <v>186312.29</v>
      </c>
      <c r="Y561" s="31" t="s">
        <v>75</v>
      </c>
      <c r="Z561" s="31" t="s">
        <v>75</v>
      </c>
      <c r="AA561" s="31" t="s">
        <v>75</v>
      </c>
      <c r="AB561" s="31" t="s">
        <v>75</v>
      </c>
      <c r="AC561" s="31" t="s">
        <v>75</v>
      </c>
      <c r="AD561" s="31" t="s">
        <v>75</v>
      </c>
      <c r="AE561" s="31" t="s">
        <v>75</v>
      </c>
      <c r="AF561" s="34" t="s">
        <v>75</v>
      </c>
      <c r="AG561" s="31">
        <v>186312.29</v>
      </c>
      <c r="AH561" s="32" t="s">
        <v>75</v>
      </c>
      <c r="AI561" s="8"/>
    </row>
    <row r="562" spans="1:35" ht="57" x14ac:dyDescent="0.25">
      <c r="A562" s="42" t="s">
        <v>1161</v>
      </c>
      <c r="B562" s="43" t="s">
        <v>73</v>
      </c>
      <c r="C562" s="44" t="s">
        <v>1162</v>
      </c>
      <c r="D562" s="31" t="s">
        <v>75</v>
      </c>
      <c r="E562" s="31" t="s">
        <v>75</v>
      </c>
      <c r="F562" s="31" t="s">
        <v>75</v>
      </c>
      <c r="G562" s="31">
        <v>6956640.2000000002</v>
      </c>
      <c r="H562" s="31" t="s">
        <v>75</v>
      </c>
      <c r="I562" s="31" t="s">
        <v>75</v>
      </c>
      <c r="J562" s="31" t="s">
        <v>75</v>
      </c>
      <c r="K562" s="31" t="s">
        <v>75</v>
      </c>
      <c r="L562" s="31" t="s">
        <v>75</v>
      </c>
      <c r="M562" s="31" t="s">
        <v>75</v>
      </c>
      <c r="N562" s="31" t="s">
        <v>75</v>
      </c>
      <c r="O562" s="31">
        <v>6956640.2000000002</v>
      </c>
      <c r="P562" s="31" t="s">
        <v>75</v>
      </c>
      <c r="Q562" s="32" t="s">
        <v>75</v>
      </c>
      <c r="R562" s="45" t="s">
        <v>1161</v>
      </c>
      <c r="S562" s="43" t="s">
        <v>73</v>
      </c>
      <c r="T562" s="44" t="s">
        <v>1162</v>
      </c>
      <c r="U562" s="31" t="s">
        <v>75</v>
      </c>
      <c r="V562" s="31" t="s">
        <v>75</v>
      </c>
      <c r="W562" s="31" t="s">
        <v>75</v>
      </c>
      <c r="X562" s="31">
        <v>4928908.0599999996</v>
      </c>
      <c r="Y562" s="31" t="s">
        <v>75</v>
      </c>
      <c r="Z562" s="31" t="s">
        <v>75</v>
      </c>
      <c r="AA562" s="31" t="s">
        <v>75</v>
      </c>
      <c r="AB562" s="31" t="s">
        <v>75</v>
      </c>
      <c r="AC562" s="31" t="s">
        <v>75</v>
      </c>
      <c r="AD562" s="31" t="s">
        <v>75</v>
      </c>
      <c r="AE562" s="31" t="s">
        <v>75</v>
      </c>
      <c r="AF562" s="34">
        <v>4928908.0599999996</v>
      </c>
      <c r="AG562" s="31" t="s">
        <v>75</v>
      </c>
      <c r="AH562" s="32" t="s">
        <v>75</v>
      </c>
      <c r="AI562" s="8"/>
    </row>
    <row r="563" spans="1:35" ht="34.5" x14ac:dyDescent="0.25">
      <c r="A563" s="42" t="s">
        <v>1163</v>
      </c>
      <c r="B563" s="43" t="s">
        <v>73</v>
      </c>
      <c r="C563" s="44" t="s">
        <v>1164</v>
      </c>
      <c r="D563" s="31">
        <v>4836912500</v>
      </c>
      <c r="E563" s="31" t="s">
        <v>75</v>
      </c>
      <c r="F563" s="31">
        <v>4836912500</v>
      </c>
      <c r="G563" s="31" t="s">
        <v>75</v>
      </c>
      <c r="H563" s="31">
        <v>4836912500</v>
      </c>
      <c r="I563" s="31" t="s">
        <v>75</v>
      </c>
      <c r="J563" s="31" t="s">
        <v>75</v>
      </c>
      <c r="K563" s="31" t="s">
        <v>75</v>
      </c>
      <c r="L563" s="31" t="s">
        <v>75</v>
      </c>
      <c r="M563" s="31" t="s">
        <v>75</v>
      </c>
      <c r="N563" s="31" t="s">
        <v>75</v>
      </c>
      <c r="O563" s="31" t="s">
        <v>75</v>
      </c>
      <c r="P563" s="31" t="s">
        <v>75</v>
      </c>
      <c r="Q563" s="32" t="s">
        <v>75</v>
      </c>
      <c r="R563" s="45" t="s">
        <v>1163</v>
      </c>
      <c r="S563" s="43" t="s">
        <v>73</v>
      </c>
      <c r="T563" s="44" t="s">
        <v>1164</v>
      </c>
      <c r="U563" s="31">
        <v>2226776831.6700001</v>
      </c>
      <c r="V563" s="31" t="s">
        <v>75</v>
      </c>
      <c r="W563" s="31">
        <v>2226776831.6700001</v>
      </c>
      <c r="X563" s="31" t="s">
        <v>75</v>
      </c>
      <c r="Y563" s="31">
        <v>2226776831.6700001</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1165</v>
      </c>
      <c r="B564" s="43" t="s">
        <v>73</v>
      </c>
      <c r="C564" s="44" t="s">
        <v>1166</v>
      </c>
      <c r="D564" s="31">
        <v>900224500</v>
      </c>
      <c r="E564" s="31" t="s">
        <v>75</v>
      </c>
      <c r="F564" s="31">
        <v>900224500</v>
      </c>
      <c r="G564" s="31">
        <v>1010655203</v>
      </c>
      <c r="H564" s="31">
        <v>900224500</v>
      </c>
      <c r="I564" s="31" t="s">
        <v>75</v>
      </c>
      <c r="J564" s="31" t="s">
        <v>75</v>
      </c>
      <c r="K564" s="31">
        <v>403641403</v>
      </c>
      <c r="L564" s="31" t="s">
        <v>75</v>
      </c>
      <c r="M564" s="31" t="s">
        <v>75</v>
      </c>
      <c r="N564" s="31">
        <v>607013800</v>
      </c>
      <c r="O564" s="31" t="s">
        <v>75</v>
      </c>
      <c r="P564" s="31" t="s">
        <v>75</v>
      </c>
      <c r="Q564" s="32" t="s">
        <v>75</v>
      </c>
      <c r="R564" s="45" t="s">
        <v>1165</v>
      </c>
      <c r="S564" s="43" t="s">
        <v>73</v>
      </c>
      <c r="T564" s="44" t="s">
        <v>1166</v>
      </c>
      <c r="U564" s="31">
        <v>424752414.26999998</v>
      </c>
      <c r="V564" s="31" t="s">
        <v>75</v>
      </c>
      <c r="W564" s="31">
        <v>424752414.26999998</v>
      </c>
      <c r="X564" s="31">
        <v>476625144.61000001</v>
      </c>
      <c r="Y564" s="31">
        <v>424752414.26999998</v>
      </c>
      <c r="Z564" s="31" t="s">
        <v>75</v>
      </c>
      <c r="AA564" s="31" t="s">
        <v>75</v>
      </c>
      <c r="AB564" s="31">
        <v>194082358.78999999</v>
      </c>
      <c r="AC564" s="31" t="s">
        <v>75</v>
      </c>
      <c r="AD564" s="31" t="s">
        <v>75</v>
      </c>
      <c r="AE564" s="31">
        <v>282542785.81999999</v>
      </c>
      <c r="AF564" s="34" t="s">
        <v>75</v>
      </c>
      <c r="AG564" s="31" t="s">
        <v>75</v>
      </c>
      <c r="AH564" s="32" t="s">
        <v>75</v>
      </c>
      <c r="AI564" s="8"/>
    </row>
    <row r="565" spans="1:35" ht="57" x14ac:dyDescent="0.25">
      <c r="A565" s="42" t="s">
        <v>1167</v>
      </c>
      <c r="B565" s="43" t="s">
        <v>73</v>
      </c>
      <c r="C565" s="44" t="s">
        <v>1168</v>
      </c>
      <c r="D565" s="31">
        <v>900224500</v>
      </c>
      <c r="E565" s="31" t="s">
        <v>75</v>
      </c>
      <c r="F565" s="31">
        <v>900224500</v>
      </c>
      <c r="G565" s="31" t="s">
        <v>75</v>
      </c>
      <c r="H565" s="31">
        <v>900224500</v>
      </c>
      <c r="I565" s="31" t="s">
        <v>75</v>
      </c>
      <c r="J565" s="31" t="s">
        <v>75</v>
      </c>
      <c r="K565" s="31" t="s">
        <v>75</v>
      </c>
      <c r="L565" s="31" t="s">
        <v>75</v>
      </c>
      <c r="M565" s="31" t="s">
        <v>75</v>
      </c>
      <c r="N565" s="31" t="s">
        <v>75</v>
      </c>
      <c r="O565" s="31" t="s">
        <v>75</v>
      </c>
      <c r="P565" s="31" t="s">
        <v>75</v>
      </c>
      <c r="Q565" s="32" t="s">
        <v>75</v>
      </c>
      <c r="R565" s="45" t="s">
        <v>1167</v>
      </c>
      <c r="S565" s="43" t="s">
        <v>73</v>
      </c>
      <c r="T565" s="44" t="s">
        <v>1168</v>
      </c>
      <c r="U565" s="31">
        <v>424752414.26999998</v>
      </c>
      <c r="V565" s="31" t="s">
        <v>75</v>
      </c>
      <c r="W565" s="31">
        <v>424752414.26999998</v>
      </c>
      <c r="X565" s="31" t="s">
        <v>75</v>
      </c>
      <c r="Y565" s="31">
        <v>424752414.26999998</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1169</v>
      </c>
      <c r="B566" s="43" t="s">
        <v>73</v>
      </c>
      <c r="C566" s="44" t="s">
        <v>1170</v>
      </c>
      <c r="D566" s="31" t="s">
        <v>75</v>
      </c>
      <c r="E566" s="31" t="s">
        <v>75</v>
      </c>
      <c r="F566" s="31" t="s">
        <v>75</v>
      </c>
      <c r="G566" s="31">
        <v>403641403</v>
      </c>
      <c r="H566" s="31" t="s">
        <v>75</v>
      </c>
      <c r="I566" s="31" t="s">
        <v>75</v>
      </c>
      <c r="J566" s="31" t="s">
        <v>75</v>
      </c>
      <c r="K566" s="31">
        <v>403641403</v>
      </c>
      <c r="L566" s="31" t="s">
        <v>75</v>
      </c>
      <c r="M566" s="31" t="s">
        <v>75</v>
      </c>
      <c r="N566" s="31" t="s">
        <v>75</v>
      </c>
      <c r="O566" s="31" t="s">
        <v>75</v>
      </c>
      <c r="P566" s="31" t="s">
        <v>75</v>
      </c>
      <c r="Q566" s="32" t="s">
        <v>75</v>
      </c>
      <c r="R566" s="45" t="s">
        <v>1169</v>
      </c>
      <c r="S566" s="43" t="s">
        <v>73</v>
      </c>
      <c r="T566" s="44" t="s">
        <v>1170</v>
      </c>
      <c r="U566" s="31" t="s">
        <v>75</v>
      </c>
      <c r="V566" s="31" t="s">
        <v>75</v>
      </c>
      <c r="W566" s="31" t="s">
        <v>75</v>
      </c>
      <c r="X566" s="31">
        <v>194082358.78999999</v>
      </c>
      <c r="Y566" s="31" t="s">
        <v>75</v>
      </c>
      <c r="Z566" s="31" t="s">
        <v>75</v>
      </c>
      <c r="AA566" s="31" t="s">
        <v>75</v>
      </c>
      <c r="AB566" s="31">
        <v>194082358.78999999</v>
      </c>
      <c r="AC566" s="31" t="s">
        <v>75</v>
      </c>
      <c r="AD566" s="31" t="s">
        <v>75</v>
      </c>
      <c r="AE566" s="31" t="s">
        <v>75</v>
      </c>
      <c r="AF566" s="34" t="s">
        <v>75</v>
      </c>
      <c r="AG566" s="31" t="s">
        <v>75</v>
      </c>
      <c r="AH566" s="32" t="s">
        <v>75</v>
      </c>
      <c r="AI566" s="8"/>
    </row>
    <row r="567" spans="1:35" ht="45.75" x14ac:dyDescent="0.25">
      <c r="A567" s="42" t="s">
        <v>1171</v>
      </c>
      <c r="B567" s="43" t="s">
        <v>73</v>
      </c>
      <c r="C567" s="44" t="s">
        <v>1172</v>
      </c>
      <c r="D567" s="31" t="s">
        <v>75</v>
      </c>
      <c r="E567" s="31" t="s">
        <v>75</v>
      </c>
      <c r="F567" s="31" t="s">
        <v>75</v>
      </c>
      <c r="G567" s="31">
        <v>607013800</v>
      </c>
      <c r="H567" s="31" t="s">
        <v>75</v>
      </c>
      <c r="I567" s="31" t="s">
        <v>75</v>
      </c>
      <c r="J567" s="31" t="s">
        <v>75</v>
      </c>
      <c r="K567" s="31" t="s">
        <v>75</v>
      </c>
      <c r="L567" s="31" t="s">
        <v>75</v>
      </c>
      <c r="M567" s="31" t="s">
        <v>75</v>
      </c>
      <c r="N567" s="31">
        <v>607013800</v>
      </c>
      <c r="O567" s="31" t="s">
        <v>75</v>
      </c>
      <c r="P567" s="31" t="s">
        <v>75</v>
      </c>
      <c r="Q567" s="32" t="s">
        <v>75</v>
      </c>
      <c r="R567" s="45" t="s">
        <v>1171</v>
      </c>
      <c r="S567" s="43" t="s">
        <v>73</v>
      </c>
      <c r="T567" s="44" t="s">
        <v>1172</v>
      </c>
      <c r="U567" s="31" t="s">
        <v>75</v>
      </c>
      <c r="V567" s="31" t="s">
        <v>75</v>
      </c>
      <c r="W567" s="31" t="s">
        <v>75</v>
      </c>
      <c r="X567" s="31">
        <v>282542785.81999999</v>
      </c>
      <c r="Y567" s="31" t="s">
        <v>75</v>
      </c>
      <c r="Z567" s="31" t="s">
        <v>75</v>
      </c>
      <c r="AA567" s="31" t="s">
        <v>75</v>
      </c>
      <c r="AB567" s="31" t="s">
        <v>75</v>
      </c>
      <c r="AC567" s="31" t="s">
        <v>75</v>
      </c>
      <c r="AD567" s="31" t="s">
        <v>75</v>
      </c>
      <c r="AE567" s="31">
        <v>282542785.81999999</v>
      </c>
      <c r="AF567" s="34" t="s">
        <v>75</v>
      </c>
      <c r="AG567" s="31" t="s">
        <v>75</v>
      </c>
      <c r="AH567" s="32" t="s">
        <v>75</v>
      </c>
      <c r="AI567" s="8"/>
    </row>
    <row r="568" spans="1:35" ht="34.5" x14ac:dyDescent="0.25">
      <c r="A568" s="42" t="s">
        <v>1173</v>
      </c>
      <c r="B568" s="43" t="s">
        <v>73</v>
      </c>
      <c r="C568" s="44" t="s">
        <v>1174</v>
      </c>
      <c r="D568" s="31">
        <v>493918200</v>
      </c>
      <c r="E568" s="31" t="s">
        <v>75</v>
      </c>
      <c r="F568" s="31">
        <v>493918200</v>
      </c>
      <c r="G568" s="31">
        <v>503998224.88999999</v>
      </c>
      <c r="H568" s="31">
        <v>493918200</v>
      </c>
      <c r="I568" s="31" t="s">
        <v>75</v>
      </c>
      <c r="J568" s="31" t="s">
        <v>75</v>
      </c>
      <c r="K568" s="31">
        <v>503998224.88999999</v>
      </c>
      <c r="L568" s="31" t="s">
        <v>75</v>
      </c>
      <c r="M568" s="31" t="s">
        <v>75</v>
      </c>
      <c r="N568" s="31" t="s">
        <v>75</v>
      </c>
      <c r="O568" s="31" t="s">
        <v>75</v>
      </c>
      <c r="P568" s="31" t="s">
        <v>75</v>
      </c>
      <c r="Q568" s="32" t="s">
        <v>75</v>
      </c>
      <c r="R568" s="45" t="s">
        <v>1173</v>
      </c>
      <c r="S568" s="43" t="s">
        <v>73</v>
      </c>
      <c r="T568" s="44" t="s">
        <v>1174</v>
      </c>
      <c r="U568" s="31">
        <v>133260787.28</v>
      </c>
      <c r="V568" s="31" t="s">
        <v>75</v>
      </c>
      <c r="W568" s="31">
        <v>133260787.28</v>
      </c>
      <c r="X568" s="31">
        <v>135980415.31999999</v>
      </c>
      <c r="Y568" s="31">
        <v>133260787.28</v>
      </c>
      <c r="Z568" s="31" t="s">
        <v>75</v>
      </c>
      <c r="AA568" s="31" t="s">
        <v>75</v>
      </c>
      <c r="AB568" s="31">
        <v>135980415.31999999</v>
      </c>
      <c r="AC568" s="31" t="s">
        <v>75</v>
      </c>
      <c r="AD568" s="31" t="s">
        <v>75</v>
      </c>
      <c r="AE568" s="31" t="s">
        <v>75</v>
      </c>
      <c r="AF568" s="34" t="s">
        <v>75</v>
      </c>
      <c r="AG568" s="31" t="s">
        <v>75</v>
      </c>
      <c r="AH568" s="32" t="s">
        <v>75</v>
      </c>
      <c r="AI568" s="8"/>
    </row>
    <row r="569" spans="1:35" ht="45.75" x14ac:dyDescent="0.25">
      <c r="A569" s="42" t="s">
        <v>1175</v>
      </c>
      <c r="B569" s="43" t="s">
        <v>73</v>
      </c>
      <c r="C569" s="44" t="s">
        <v>1176</v>
      </c>
      <c r="D569" s="31">
        <v>493918200</v>
      </c>
      <c r="E569" s="31" t="s">
        <v>75</v>
      </c>
      <c r="F569" s="31">
        <v>493918200</v>
      </c>
      <c r="G569" s="31" t="s">
        <v>75</v>
      </c>
      <c r="H569" s="31">
        <v>493918200</v>
      </c>
      <c r="I569" s="31" t="s">
        <v>75</v>
      </c>
      <c r="J569" s="31" t="s">
        <v>75</v>
      </c>
      <c r="K569" s="31" t="s">
        <v>75</v>
      </c>
      <c r="L569" s="31" t="s">
        <v>75</v>
      </c>
      <c r="M569" s="31" t="s">
        <v>75</v>
      </c>
      <c r="N569" s="31" t="s">
        <v>75</v>
      </c>
      <c r="O569" s="31" t="s">
        <v>75</v>
      </c>
      <c r="P569" s="31" t="s">
        <v>75</v>
      </c>
      <c r="Q569" s="32" t="s">
        <v>75</v>
      </c>
      <c r="R569" s="45" t="s">
        <v>1175</v>
      </c>
      <c r="S569" s="43" t="s">
        <v>73</v>
      </c>
      <c r="T569" s="44" t="s">
        <v>1176</v>
      </c>
      <c r="U569" s="31">
        <v>133260787.28</v>
      </c>
      <c r="V569" s="31" t="s">
        <v>75</v>
      </c>
      <c r="W569" s="31">
        <v>133260787.28</v>
      </c>
      <c r="X569" s="31" t="s">
        <v>75</v>
      </c>
      <c r="Y569" s="31">
        <v>133260787.28</v>
      </c>
      <c r="Z569" s="31" t="s">
        <v>75</v>
      </c>
      <c r="AA569" s="31" t="s">
        <v>75</v>
      </c>
      <c r="AB569" s="31" t="s">
        <v>75</v>
      </c>
      <c r="AC569" s="31" t="s">
        <v>75</v>
      </c>
      <c r="AD569" s="31" t="s">
        <v>75</v>
      </c>
      <c r="AE569" s="31" t="s">
        <v>75</v>
      </c>
      <c r="AF569" s="34" t="s">
        <v>75</v>
      </c>
      <c r="AG569" s="31" t="s">
        <v>75</v>
      </c>
      <c r="AH569" s="32" t="s">
        <v>75</v>
      </c>
      <c r="AI569" s="8"/>
    </row>
    <row r="570" spans="1:35" ht="34.5" x14ac:dyDescent="0.25">
      <c r="A570" s="42" t="s">
        <v>1177</v>
      </c>
      <c r="B570" s="43" t="s">
        <v>73</v>
      </c>
      <c r="C570" s="44" t="s">
        <v>1178</v>
      </c>
      <c r="D570" s="31" t="s">
        <v>75</v>
      </c>
      <c r="E570" s="31" t="s">
        <v>75</v>
      </c>
      <c r="F570" s="31" t="s">
        <v>75</v>
      </c>
      <c r="G570" s="31">
        <v>503998224.88999999</v>
      </c>
      <c r="H570" s="31" t="s">
        <v>75</v>
      </c>
      <c r="I570" s="31" t="s">
        <v>75</v>
      </c>
      <c r="J570" s="31" t="s">
        <v>75</v>
      </c>
      <c r="K570" s="31">
        <v>503998224.88999999</v>
      </c>
      <c r="L570" s="31" t="s">
        <v>75</v>
      </c>
      <c r="M570" s="31" t="s">
        <v>75</v>
      </c>
      <c r="N570" s="31" t="s">
        <v>75</v>
      </c>
      <c r="O570" s="31" t="s">
        <v>75</v>
      </c>
      <c r="P570" s="31" t="s">
        <v>75</v>
      </c>
      <c r="Q570" s="32" t="s">
        <v>75</v>
      </c>
      <c r="R570" s="45" t="s">
        <v>1177</v>
      </c>
      <c r="S570" s="43" t="s">
        <v>73</v>
      </c>
      <c r="T570" s="44" t="s">
        <v>1178</v>
      </c>
      <c r="U570" s="31" t="s">
        <v>75</v>
      </c>
      <c r="V570" s="31" t="s">
        <v>75</v>
      </c>
      <c r="W570" s="31" t="s">
        <v>75</v>
      </c>
      <c r="X570" s="31">
        <v>135980415.31999999</v>
      </c>
      <c r="Y570" s="31" t="s">
        <v>75</v>
      </c>
      <c r="Z570" s="31" t="s">
        <v>75</v>
      </c>
      <c r="AA570" s="31" t="s">
        <v>75</v>
      </c>
      <c r="AB570" s="31">
        <v>135980415.31999999</v>
      </c>
      <c r="AC570" s="31" t="s">
        <v>75</v>
      </c>
      <c r="AD570" s="31" t="s">
        <v>75</v>
      </c>
      <c r="AE570" s="31" t="s">
        <v>75</v>
      </c>
      <c r="AF570" s="34" t="s">
        <v>75</v>
      </c>
      <c r="AG570" s="31" t="s">
        <v>75</v>
      </c>
      <c r="AH570" s="32" t="s">
        <v>75</v>
      </c>
      <c r="AI570" s="8"/>
    </row>
    <row r="571" spans="1:35" x14ac:dyDescent="0.25">
      <c r="A571" s="42" t="s">
        <v>1179</v>
      </c>
      <c r="B571" s="43" t="s">
        <v>73</v>
      </c>
      <c r="C571" s="44" t="s">
        <v>1180</v>
      </c>
      <c r="D571" s="31">
        <v>52449000</v>
      </c>
      <c r="E571" s="31" t="s">
        <v>75</v>
      </c>
      <c r="F571" s="31">
        <v>52449000</v>
      </c>
      <c r="G571" s="31" t="s">
        <v>75</v>
      </c>
      <c r="H571" s="31">
        <v>52449000</v>
      </c>
      <c r="I571" s="31" t="s">
        <v>75</v>
      </c>
      <c r="J571" s="31" t="s">
        <v>75</v>
      </c>
      <c r="K571" s="31" t="s">
        <v>75</v>
      </c>
      <c r="L571" s="31" t="s">
        <v>75</v>
      </c>
      <c r="M571" s="31" t="s">
        <v>75</v>
      </c>
      <c r="N571" s="31" t="s">
        <v>75</v>
      </c>
      <c r="O571" s="31" t="s">
        <v>75</v>
      </c>
      <c r="P571" s="31" t="s">
        <v>75</v>
      </c>
      <c r="Q571" s="32" t="s">
        <v>75</v>
      </c>
      <c r="R571" s="45" t="s">
        <v>1179</v>
      </c>
      <c r="S571" s="43" t="s">
        <v>73</v>
      </c>
      <c r="T571" s="44" t="s">
        <v>1180</v>
      </c>
      <c r="U571" s="31">
        <v>34989999.340000004</v>
      </c>
      <c r="V571" s="31" t="s">
        <v>75</v>
      </c>
      <c r="W571" s="31">
        <v>34989999.340000004</v>
      </c>
      <c r="X571" s="31" t="s">
        <v>75</v>
      </c>
      <c r="Y571" s="31">
        <v>34989999.340000004</v>
      </c>
      <c r="Z571" s="31" t="s">
        <v>75</v>
      </c>
      <c r="AA571" s="31" t="s">
        <v>75</v>
      </c>
      <c r="AB571" s="31" t="s">
        <v>75</v>
      </c>
      <c r="AC571" s="31" t="s">
        <v>75</v>
      </c>
      <c r="AD571" s="31" t="s">
        <v>75</v>
      </c>
      <c r="AE571" s="31" t="s">
        <v>75</v>
      </c>
      <c r="AF571" s="34" t="s">
        <v>75</v>
      </c>
      <c r="AG571" s="31" t="s">
        <v>75</v>
      </c>
      <c r="AH571" s="32" t="s">
        <v>75</v>
      </c>
      <c r="AI571" s="8"/>
    </row>
    <row r="572" spans="1:35" ht="23.25" x14ac:dyDescent="0.25">
      <c r="A572" s="42" t="s">
        <v>1181</v>
      </c>
      <c r="B572" s="43" t="s">
        <v>73</v>
      </c>
      <c r="C572" s="44" t="s">
        <v>1182</v>
      </c>
      <c r="D572" s="31">
        <v>52449000</v>
      </c>
      <c r="E572" s="31" t="s">
        <v>75</v>
      </c>
      <c r="F572" s="31">
        <v>52449000</v>
      </c>
      <c r="G572" s="31" t="s">
        <v>75</v>
      </c>
      <c r="H572" s="31">
        <v>52449000</v>
      </c>
      <c r="I572" s="31" t="s">
        <v>75</v>
      </c>
      <c r="J572" s="31" t="s">
        <v>75</v>
      </c>
      <c r="K572" s="31" t="s">
        <v>75</v>
      </c>
      <c r="L572" s="31" t="s">
        <v>75</v>
      </c>
      <c r="M572" s="31" t="s">
        <v>75</v>
      </c>
      <c r="N572" s="31" t="s">
        <v>75</v>
      </c>
      <c r="O572" s="31" t="s">
        <v>75</v>
      </c>
      <c r="P572" s="31" t="s">
        <v>75</v>
      </c>
      <c r="Q572" s="32" t="s">
        <v>75</v>
      </c>
      <c r="R572" s="45" t="s">
        <v>1181</v>
      </c>
      <c r="S572" s="43" t="s">
        <v>73</v>
      </c>
      <c r="T572" s="44" t="s">
        <v>1182</v>
      </c>
      <c r="U572" s="31">
        <v>34989999.340000004</v>
      </c>
      <c r="V572" s="31" t="s">
        <v>75</v>
      </c>
      <c r="W572" s="31">
        <v>34989999.340000004</v>
      </c>
      <c r="X572" s="31" t="s">
        <v>75</v>
      </c>
      <c r="Y572" s="31">
        <v>34989999.340000004</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1183</v>
      </c>
      <c r="B573" s="43" t="s">
        <v>73</v>
      </c>
      <c r="C573" s="44" t="s">
        <v>1184</v>
      </c>
      <c r="D573" s="31">
        <v>60965300</v>
      </c>
      <c r="E573" s="31" t="s">
        <v>75</v>
      </c>
      <c r="F573" s="31">
        <v>60965300</v>
      </c>
      <c r="G573" s="31" t="s">
        <v>75</v>
      </c>
      <c r="H573" s="31">
        <v>60965300</v>
      </c>
      <c r="I573" s="31" t="s">
        <v>75</v>
      </c>
      <c r="J573" s="31" t="s">
        <v>75</v>
      </c>
      <c r="K573" s="31" t="s">
        <v>75</v>
      </c>
      <c r="L573" s="31" t="s">
        <v>75</v>
      </c>
      <c r="M573" s="31" t="s">
        <v>75</v>
      </c>
      <c r="N573" s="31" t="s">
        <v>75</v>
      </c>
      <c r="O573" s="31" t="s">
        <v>75</v>
      </c>
      <c r="P573" s="31" t="s">
        <v>75</v>
      </c>
      <c r="Q573" s="32" t="s">
        <v>75</v>
      </c>
      <c r="R573" s="45" t="s">
        <v>1183</v>
      </c>
      <c r="S573" s="43" t="s">
        <v>73</v>
      </c>
      <c r="T573" s="44" t="s">
        <v>1184</v>
      </c>
      <c r="U573" s="31">
        <v>60965300</v>
      </c>
      <c r="V573" s="31" t="s">
        <v>75</v>
      </c>
      <c r="W573" s="31">
        <v>60965300</v>
      </c>
      <c r="X573" s="31" t="s">
        <v>75</v>
      </c>
      <c r="Y573" s="31">
        <v>60965300</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1185</v>
      </c>
      <c r="B574" s="43" t="s">
        <v>73</v>
      </c>
      <c r="C574" s="44" t="s">
        <v>1186</v>
      </c>
      <c r="D574" s="31">
        <v>60965300</v>
      </c>
      <c r="E574" s="31" t="s">
        <v>75</v>
      </c>
      <c r="F574" s="31">
        <v>60965300</v>
      </c>
      <c r="G574" s="31" t="s">
        <v>75</v>
      </c>
      <c r="H574" s="31">
        <v>60965300</v>
      </c>
      <c r="I574" s="31" t="s">
        <v>75</v>
      </c>
      <c r="J574" s="31" t="s">
        <v>75</v>
      </c>
      <c r="K574" s="31" t="s">
        <v>75</v>
      </c>
      <c r="L574" s="31" t="s">
        <v>75</v>
      </c>
      <c r="M574" s="31" t="s">
        <v>75</v>
      </c>
      <c r="N574" s="31" t="s">
        <v>75</v>
      </c>
      <c r="O574" s="31" t="s">
        <v>75</v>
      </c>
      <c r="P574" s="31" t="s">
        <v>75</v>
      </c>
      <c r="Q574" s="32" t="s">
        <v>75</v>
      </c>
      <c r="R574" s="45" t="s">
        <v>1185</v>
      </c>
      <c r="S574" s="43" t="s">
        <v>73</v>
      </c>
      <c r="T574" s="44" t="s">
        <v>1186</v>
      </c>
      <c r="U574" s="31">
        <v>60965300</v>
      </c>
      <c r="V574" s="31" t="s">
        <v>75</v>
      </c>
      <c r="W574" s="31">
        <v>60965300</v>
      </c>
      <c r="X574" s="31" t="s">
        <v>75</v>
      </c>
      <c r="Y574" s="31">
        <v>60965300</v>
      </c>
      <c r="Z574" s="31" t="s">
        <v>75</v>
      </c>
      <c r="AA574" s="31" t="s">
        <v>75</v>
      </c>
      <c r="AB574" s="31" t="s">
        <v>75</v>
      </c>
      <c r="AC574" s="31" t="s">
        <v>75</v>
      </c>
      <c r="AD574" s="31" t="s">
        <v>75</v>
      </c>
      <c r="AE574" s="31" t="s">
        <v>75</v>
      </c>
      <c r="AF574" s="34" t="s">
        <v>75</v>
      </c>
      <c r="AG574" s="31" t="s">
        <v>75</v>
      </c>
      <c r="AH574" s="32" t="s">
        <v>75</v>
      </c>
      <c r="AI574" s="8"/>
    </row>
    <row r="575" spans="1:35" ht="23.25" x14ac:dyDescent="0.25">
      <c r="A575" s="42" t="s">
        <v>1187</v>
      </c>
      <c r="B575" s="43" t="s">
        <v>73</v>
      </c>
      <c r="C575" s="44" t="s">
        <v>1188</v>
      </c>
      <c r="D575" s="31">
        <v>1961249400</v>
      </c>
      <c r="E575" s="31" t="s">
        <v>75</v>
      </c>
      <c r="F575" s="31">
        <v>1961249400</v>
      </c>
      <c r="G575" s="31" t="s">
        <v>75</v>
      </c>
      <c r="H575" s="31">
        <v>1961249400</v>
      </c>
      <c r="I575" s="31" t="s">
        <v>75</v>
      </c>
      <c r="J575" s="31" t="s">
        <v>75</v>
      </c>
      <c r="K575" s="31" t="s">
        <v>75</v>
      </c>
      <c r="L575" s="31" t="s">
        <v>75</v>
      </c>
      <c r="M575" s="31" t="s">
        <v>75</v>
      </c>
      <c r="N575" s="31" t="s">
        <v>75</v>
      </c>
      <c r="O575" s="31" t="s">
        <v>75</v>
      </c>
      <c r="P575" s="31" t="s">
        <v>75</v>
      </c>
      <c r="Q575" s="32" t="s">
        <v>75</v>
      </c>
      <c r="R575" s="45" t="s">
        <v>1187</v>
      </c>
      <c r="S575" s="43" t="s">
        <v>73</v>
      </c>
      <c r="T575" s="44" t="s">
        <v>1188</v>
      </c>
      <c r="U575" s="31">
        <v>683497389.15999997</v>
      </c>
      <c r="V575" s="31" t="s">
        <v>75</v>
      </c>
      <c r="W575" s="31">
        <v>683497389.15999997</v>
      </c>
      <c r="X575" s="31" t="s">
        <v>75</v>
      </c>
      <c r="Y575" s="31">
        <v>683497389.15999997</v>
      </c>
      <c r="Z575" s="31" t="s">
        <v>75</v>
      </c>
      <c r="AA575" s="31" t="s">
        <v>75</v>
      </c>
      <c r="AB575" s="31" t="s">
        <v>75</v>
      </c>
      <c r="AC575" s="31" t="s">
        <v>75</v>
      </c>
      <c r="AD575" s="31" t="s">
        <v>75</v>
      </c>
      <c r="AE575" s="31" t="s">
        <v>75</v>
      </c>
      <c r="AF575" s="34" t="s">
        <v>75</v>
      </c>
      <c r="AG575" s="31" t="s">
        <v>75</v>
      </c>
      <c r="AH575" s="32" t="s">
        <v>75</v>
      </c>
      <c r="AI575" s="8"/>
    </row>
    <row r="576" spans="1:35" ht="34.5" x14ac:dyDescent="0.25">
      <c r="A576" s="42" t="s">
        <v>1189</v>
      </c>
      <c r="B576" s="43" t="s">
        <v>73</v>
      </c>
      <c r="C576" s="44" t="s">
        <v>1190</v>
      </c>
      <c r="D576" s="31">
        <v>1961249400</v>
      </c>
      <c r="E576" s="31" t="s">
        <v>75</v>
      </c>
      <c r="F576" s="31">
        <v>1961249400</v>
      </c>
      <c r="G576" s="31" t="s">
        <v>75</v>
      </c>
      <c r="H576" s="31">
        <v>1961249400</v>
      </c>
      <c r="I576" s="31" t="s">
        <v>75</v>
      </c>
      <c r="J576" s="31" t="s">
        <v>75</v>
      </c>
      <c r="K576" s="31" t="s">
        <v>75</v>
      </c>
      <c r="L576" s="31" t="s">
        <v>75</v>
      </c>
      <c r="M576" s="31" t="s">
        <v>75</v>
      </c>
      <c r="N576" s="31" t="s">
        <v>75</v>
      </c>
      <c r="O576" s="31" t="s">
        <v>75</v>
      </c>
      <c r="P576" s="31" t="s">
        <v>75</v>
      </c>
      <c r="Q576" s="32" t="s">
        <v>75</v>
      </c>
      <c r="R576" s="45" t="s">
        <v>1189</v>
      </c>
      <c r="S576" s="43" t="s">
        <v>73</v>
      </c>
      <c r="T576" s="44" t="s">
        <v>1190</v>
      </c>
      <c r="U576" s="31">
        <v>683497389.15999997</v>
      </c>
      <c r="V576" s="31" t="s">
        <v>75</v>
      </c>
      <c r="W576" s="31">
        <v>683497389.15999997</v>
      </c>
      <c r="X576" s="31" t="s">
        <v>75</v>
      </c>
      <c r="Y576" s="31">
        <v>683497389.15999997</v>
      </c>
      <c r="Z576" s="31" t="s">
        <v>75</v>
      </c>
      <c r="AA576" s="31" t="s">
        <v>75</v>
      </c>
      <c r="AB576" s="31" t="s">
        <v>75</v>
      </c>
      <c r="AC576" s="31" t="s">
        <v>75</v>
      </c>
      <c r="AD576" s="31" t="s">
        <v>75</v>
      </c>
      <c r="AE576" s="31" t="s">
        <v>75</v>
      </c>
      <c r="AF576" s="34" t="s">
        <v>75</v>
      </c>
      <c r="AG576" s="31" t="s">
        <v>75</v>
      </c>
      <c r="AH576" s="32" t="s">
        <v>75</v>
      </c>
      <c r="AI576" s="8"/>
    </row>
    <row r="577" spans="1:35" ht="23.25" x14ac:dyDescent="0.25">
      <c r="A577" s="42" t="s">
        <v>1191</v>
      </c>
      <c r="B577" s="43" t="s">
        <v>73</v>
      </c>
      <c r="C577" s="44" t="s">
        <v>1192</v>
      </c>
      <c r="D577" s="31">
        <v>155911400</v>
      </c>
      <c r="E577" s="31" t="s">
        <v>75</v>
      </c>
      <c r="F577" s="31">
        <v>155911400</v>
      </c>
      <c r="G577" s="31">
        <v>159093451</v>
      </c>
      <c r="H577" s="31">
        <v>155911400</v>
      </c>
      <c r="I577" s="31" t="s">
        <v>75</v>
      </c>
      <c r="J577" s="31" t="s">
        <v>75</v>
      </c>
      <c r="K577" s="31" t="s">
        <v>75</v>
      </c>
      <c r="L577" s="31" t="s">
        <v>75</v>
      </c>
      <c r="M577" s="31" t="s">
        <v>75</v>
      </c>
      <c r="N577" s="31">
        <v>150196221</v>
      </c>
      <c r="O577" s="31" t="s">
        <v>75</v>
      </c>
      <c r="P577" s="31">
        <v>8897230</v>
      </c>
      <c r="Q577" s="32" t="s">
        <v>75</v>
      </c>
      <c r="R577" s="45" t="s">
        <v>1191</v>
      </c>
      <c r="S577" s="43" t="s">
        <v>73</v>
      </c>
      <c r="T577" s="44" t="s">
        <v>1192</v>
      </c>
      <c r="U577" s="31">
        <v>10588383.109999999</v>
      </c>
      <c r="V577" s="31" t="s">
        <v>75</v>
      </c>
      <c r="W577" s="31">
        <v>10588383.109999999</v>
      </c>
      <c r="X577" s="31">
        <v>10804528.02</v>
      </c>
      <c r="Y577" s="31">
        <v>10588383.109999999</v>
      </c>
      <c r="Z577" s="31" t="s">
        <v>75</v>
      </c>
      <c r="AA577" s="31" t="s">
        <v>75</v>
      </c>
      <c r="AB577" s="31" t="s">
        <v>75</v>
      </c>
      <c r="AC577" s="31" t="s">
        <v>75</v>
      </c>
      <c r="AD577" s="31" t="s">
        <v>75</v>
      </c>
      <c r="AE577" s="31">
        <v>8205849.4000000004</v>
      </c>
      <c r="AF577" s="34" t="s">
        <v>75</v>
      </c>
      <c r="AG577" s="31">
        <v>2598678.62</v>
      </c>
      <c r="AH577" s="32" t="s">
        <v>75</v>
      </c>
      <c r="AI577" s="8"/>
    </row>
    <row r="578" spans="1:35" ht="34.5" x14ac:dyDescent="0.25">
      <c r="A578" s="42" t="s">
        <v>1193</v>
      </c>
      <c r="B578" s="43" t="s">
        <v>73</v>
      </c>
      <c r="C578" s="44" t="s">
        <v>1194</v>
      </c>
      <c r="D578" s="31">
        <v>155911400</v>
      </c>
      <c r="E578" s="31" t="s">
        <v>75</v>
      </c>
      <c r="F578" s="31">
        <v>155911400</v>
      </c>
      <c r="G578" s="31" t="s">
        <v>75</v>
      </c>
      <c r="H578" s="31">
        <v>155911400</v>
      </c>
      <c r="I578" s="31" t="s">
        <v>75</v>
      </c>
      <c r="J578" s="31" t="s">
        <v>75</v>
      </c>
      <c r="K578" s="31" t="s">
        <v>75</v>
      </c>
      <c r="L578" s="31" t="s">
        <v>75</v>
      </c>
      <c r="M578" s="31" t="s">
        <v>75</v>
      </c>
      <c r="N578" s="31" t="s">
        <v>75</v>
      </c>
      <c r="O578" s="31" t="s">
        <v>75</v>
      </c>
      <c r="P578" s="31" t="s">
        <v>75</v>
      </c>
      <c r="Q578" s="32" t="s">
        <v>75</v>
      </c>
      <c r="R578" s="45" t="s">
        <v>1193</v>
      </c>
      <c r="S578" s="43" t="s">
        <v>73</v>
      </c>
      <c r="T578" s="44" t="s">
        <v>1194</v>
      </c>
      <c r="U578" s="31">
        <v>10588383.109999999</v>
      </c>
      <c r="V578" s="31" t="s">
        <v>75</v>
      </c>
      <c r="W578" s="31">
        <v>10588383.109999999</v>
      </c>
      <c r="X578" s="31" t="s">
        <v>75</v>
      </c>
      <c r="Y578" s="31">
        <v>10588383.109999999</v>
      </c>
      <c r="Z578" s="31" t="s">
        <v>75</v>
      </c>
      <c r="AA578" s="31" t="s">
        <v>75</v>
      </c>
      <c r="AB578" s="31" t="s">
        <v>75</v>
      </c>
      <c r="AC578" s="31" t="s">
        <v>75</v>
      </c>
      <c r="AD578" s="31" t="s">
        <v>75</v>
      </c>
      <c r="AE578" s="31" t="s">
        <v>75</v>
      </c>
      <c r="AF578" s="34" t="s">
        <v>75</v>
      </c>
      <c r="AG578" s="31" t="s">
        <v>75</v>
      </c>
      <c r="AH578" s="32" t="s">
        <v>75</v>
      </c>
      <c r="AI578" s="8"/>
    </row>
    <row r="579" spans="1:35" ht="23.25" x14ac:dyDescent="0.25">
      <c r="A579" s="42" t="s">
        <v>1195</v>
      </c>
      <c r="B579" s="43" t="s">
        <v>73</v>
      </c>
      <c r="C579" s="44" t="s">
        <v>1196</v>
      </c>
      <c r="D579" s="31" t="s">
        <v>75</v>
      </c>
      <c r="E579" s="31" t="s">
        <v>75</v>
      </c>
      <c r="F579" s="31" t="s">
        <v>75</v>
      </c>
      <c r="G579" s="31">
        <v>150196221</v>
      </c>
      <c r="H579" s="31" t="s">
        <v>75</v>
      </c>
      <c r="I579" s="31" t="s">
        <v>75</v>
      </c>
      <c r="J579" s="31" t="s">
        <v>75</v>
      </c>
      <c r="K579" s="31" t="s">
        <v>75</v>
      </c>
      <c r="L579" s="31" t="s">
        <v>75</v>
      </c>
      <c r="M579" s="31" t="s">
        <v>75</v>
      </c>
      <c r="N579" s="31">
        <v>150196221</v>
      </c>
      <c r="O579" s="31" t="s">
        <v>75</v>
      </c>
      <c r="P579" s="31" t="s">
        <v>75</v>
      </c>
      <c r="Q579" s="32" t="s">
        <v>75</v>
      </c>
      <c r="R579" s="45" t="s">
        <v>1195</v>
      </c>
      <c r="S579" s="43" t="s">
        <v>73</v>
      </c>
      <c r="T579" s="44" t="s">
        <v>1196</v>
      </c>
      <c r="U579" s="31" t="s">
        <v>75</v>
      </c>
      <c r="V579" s="31" t="s">
        <v>75</v>
      </c>
      <c r="W579" s="31" t="s">
        <v>75</v>
      </c>
      <c r="X579" s="31">
        <v>8205849.4000000004</v>
      </c>
      <c r="Y579" s="31" t="s">
        <v>75</v>
      </c>
      <c r="Z579" s="31" t="s">
        <v>75</v>
      </c>
      <c r="AA579" s="31" t="s">
        <v>75</v>
      </c>
      <c r="AB579" s="31" t="s">
        <v>75</v>
      </c>
      <c r="AC579" s="31" t="s">
        <v>75</v>
      </c>
      <c r="AD579" s="31" t="s">
        <v>75</v>
      </c>
      <c r="AE579" s="31">
        <v>8205849.4000000004</v>
      </c>
      <c r="AF579" s="34" t="s">
        <v>75</v>
      </c>
      <c r="AG579" s="31" t="s">
        <v>75</v>
      </c>
      <c r="AH579" s="32" t="s">
        <v>75</v>
      </c>
      <c r="AI579" s="8"/>
    </row>
    <row r="580" spans="1:35" ht="23.25" x14ac:dyDescent="0.25">
      <c r="A580" s="42" t="s">
        <v>1197</v>
      </c>
      <c r="B580" s="43" t="s">
        <v>73</v>
      </c>
      <c r="C580" s="44" t="s">
        <v>1198</v>
      </c>
      <c r="D580" s="31" t="s">
        <v>75</v>
      </c>
      <c r="E580" s="31" t="s">
        <v>75</v>
      </c>
      <c r="F580" s="31" t="s">
        <v>75</v>
      </c>
      <c r="G580" s="31">
        <v>8897230</v>
      </c>
      <c r="H580" s="31" t="s">
        <v>75</v>
      </c>
      <c r="I580" s="31" t="s">
        <v>75</v>
      </c>
      <c r="J580" s="31" t="s">
        <v>75</v>
      </c>
      <c r="K580" s="31" t="s">
        <v>75</v>
      </c>
      <c r="L580" s="31" t="s">
        <v>75</v>
      </c>
      <c r="M580" s="31" t="s">
        <v>75</v>
      </c>
      <c r="N580" s="31" t="s">
        <v>75</v>
      </c>
      <c r="O580" s="31" t="s">
        <v>75</v>
      </c>
      <c r="P580" s="31">
        <v>8897230</v>
      </c>
      <c r="Q580" s="32" t="s">
        <v>75</v>
      </c>
      <c r="R580" s="45" t="s">
        <v>1197</v>
      </c>
      <c r="S580" s="43" t="s">
        <v>73</v>
      </c>
      <c r="T580" s="44" t="s">
        <v>1198</v>
      </c>
      <c r="U580" s="31" t="s">
        <v>75</v>
      </c>
      <c r="V580" s="31" t="s">
        <v>75</v>
      </c>
      <c r="W580" s="31" t="s">
        <v>75</v>
      </c>
      <c r="X580" s="31">
        <v>2598678.62</v>
      </c>
      <c r="Y580" s="31" t="s">
        <v>75</v>
      </c>
      <c r="Z580" s="31" t="s">
        <v>75</v>
      </c>
      <c r="AA580" s="31" t="s">
        <v>75</v>
      </c>
      <c r="AB580" s="31" t="s">
        <v>75</v>
      </c>
      <c r="AC580" s="31" t="s">
        <v>75</v>
      </c>
      <c r="AD580" s="31" t="s">
        <v>75</v>
      </c>
      <c r="AE580" s="31" t="s">
        <v>75</v>
      </c>
      <c r="AF580" s="34" t="s">
        <v>75</v>
      </c>
      <c r="AG580" s="31">
        <v>2598678.62</v>
      </c>
      <c r="AH580" s="32" t="s">
        <v>75</v>
      </c>
      <c r="AI580" s="8"/>
    </row>
    <row r="581" spans="1:35" ht="45.75" x14ac:dyDescent="0.25">
      <c r="A581" s="42" t="s">
        <v>1199</v>
      </c>
      <c r="B581" s="43" t="s">
        <v>73</v>
      </c>
      <c r="C581" s="44" t="s">
        <v>1200</v>
      </c>
      <c r="D581" s="31">
        <v>1655764400</v>
      </c>
      <c r="E581" s="31" t="s">
        <v>75</v>
      </c>
      <c r="F581" s="31">
        <v>1655764400</v>
      </c>
      <c r="G581" s="31" t="s">
        <v>75</v>
      </c>
      <c r="H581" s="31">
        <v>1655764400</v>
      </c>
      <c r="I581" s="31" t="s">
        <v>75</v>
      </c>
      <c r="J581" s="31" t="s">
        <v>75</v>
      </c>
      <c r="K581" s="31" t="s">
        <v>75</v>
      </c>
      <c r="L581" s="31" t="s">
        <v>75</v>
      </c>
      <c r="M581" s="31" t="s">
        <v>75</v>
      </c>
      <c r="N581" s="31" t="s">
        <v>75</v>
      </c>
      <c r="O581" s="31" t="s">
        <v>75</v>
      </c>
      <c r="P581" s="31" t="s">
        <v>75</v>
      </c>
      <c r="Q581" s="32" t="s">
        <v>75</v>
      </c>
      <c r="R581" s="45" t="s">
        <v>1199</v>
      </c>
      <c r="S581" s="43" t="s">
        <v>73</v>
      </c>
      <c r="T581" s="44" t="s">
        <v>1200</v>
      </c>
      <c r="U581" s="31">
        <v>433744316.27999997</v>
      </c>
      <c r="V581" s="31" t="s">
        <v>75</v>
      </c>
      <c r="W581" s="31">
        <v>433744316.27999997</v>
      </c>
      <c r="X581" s="31" t="s">
        <v>75</v>
      </c>
      <c r="Y581" s="31">
        <v>433744316.27999997</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1201</v>
      </c>
      <c r="B582" s="43" t="s">
        <v>73</v>
      </c>
      <c r="C582" s="44" t="s">
        <v>1202</v>
      </c>
      <c r="D582" s="31">
        <v>1655764400</v>
      </c>
      <c r="E582" s="31" t="s">
        <v>75</v>
      </c>
      <c r="F582" s="31">
        <v>1655764400</v>
      </c>
      <c r="G582" s="31" t="s">
        <v>75</v>
      </c>
      <c r="H582" s="31">
        <v>1655764400</v>
      </c>
      <c r="I582" s="31" t="s">
        <v>75</v>
      </c>
      <c r="J582" s="31" t="s">
        <v>75</v>
      </c>
      <c r="K582" s="31" t="s">
        <v>75</v>
      </c>
      <c r="L582" s="31" t="s">
        <v>75</v>
      </c>
      <c r="M582" s="31" t="s">
        <v>75</v>
      </c>
      <c r="N582" s="31" t="s">
        <v>75</v>
      </c>
      <c r="O582" s="31" t="s">
        <v>75</v>
      </c>
      <c r="P582" s="31" t="s">
        <v>75</v>
      </c>
      <c r="Q582" s="32" t="s">
        <v>75</v>
      </c>
      <c r="R582" s="45" t="s">
        <v>1201</v>
      </c>
      <c r="S582" s="43" t="s">
        <v>73</v>
      </c>
      <c r="T582" s="44" t="s">
        <v>1202</v>
      </c>
      <c r="U582" s="31">
        <v>433744316.27999997</v>
      </c>
      <c r="V582" s="31" t="s">
        <v>75</v>
      </c>
      <c r="W582" s="31">
        <v>433744316.27999997</v>
      </c>
      <c r="X582" s="31" t="s">
        <v>75</v>
      </c>
      <c r="Y582" s="31">
        <v>433744316.27999997</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1203</v>
      </c>
      <c r="B583" s="43" t="s">
        <v>73</v>
      </c>
      <c r="C583" s="44" t="s">
        <v>1204</v>
      </c>
      <c r="D583" s="31">
        <v>24262900</v>
      </c>
      <c r="E583" s="31" t="s">
        <v>75</v>
      </c>
      <c r="F583" s="31">
        <v>24262900</v>
      </c>
      <c r="G583" s="31" t="s">
        <v>75</v>
      </c>
      <c r="H583" s="31">
        <v>24262900</v>
      </c>
      <c r="I583" s="31" t="s">
        <v>75</v>
      </c>
      <c r="J583" s="31" t="s">
        <v>75</v>
      </c>
      <c r="K583" s="31" t="s">
        <v>75</v>
      </c>
      <c r="L583" s="31" t="s">
        <v>75</v>
      </c>
      <c r="M583" s="31" t="s">
        <v>75</v>
      </c>
      <c r="N583" s="31" t="s">
        <v>75</v>
      </c>
      <c r="O583" s="31" t="s">
        <v>75</v>
      </c>
      <c r="P583" s="31" t="s">
        <v>75</v>
      </c>
      <c r="Q583" s="32" t="s">
        <v>75</v>
      </c>
      <c r="R583" s="45" t="s">
        <v>1203</v>
      </c>
      <c r="S583" s="43" t="s">
        <v>73</v>
      </c>
      <c r="T583" s="44" t="s">
        <v>1204</v>
      </c>
      <c r="U583" s="31">
        <v>24262900</v>
      </c>
      <c r="V583" s="31" t="s">
        <v>75</v>
      </c>
      <c r="W583" s="31">
        <v>24262900</v>
      </c>
      <c r="X583" s="31" t="s">
        <v>75</v>
      </c>
      <c r="Y583" s="31">
        <v>24262900</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1205</v>
      </c>
      <c r="B584" s="43" t="s">
        <v>73</v>
      </c>
      <c r="C584" s="44" t="s">
        <v>1206</v>
      </c>
      <c r="D584" s="31">
        <v>450488100</v>
      </c>
      <c r="E584" s="31" t="s">
        <v>75</v>
      </c>
      <c r="F584" s="31">
        <v>450488100</v>
      </c>
      <c r="G584" s="31" t="s">
        <v>75</v>
      </c>
      <c r="H584" s="31">
        <v>450488100</v>
      </c>
      <c r="I584" s="31" t="s">
        <v>75</v>
      </c>
      <c r="J584" s="31" t="s">
        <v>75</v>
      </c>
      <c r="K584" s="31" t="s">
        <v>75</v>
      </c>
      <c r="L584" s="31" t="s">
        <v>75</v>
      </c>
      <c r="M584" s="31" t="s">
        <v>75</v>
      </c>
      <c r="N584" s="31" t="s">
        <v>75</v>
      </c>
      <c r="O584" s="31" t="s">
        <v>75</v>
      </c>
      <c r="P584" s="31" t="s">
        <v>75</v>
      </c>
      <c r="Q584" s="32" t="s">
        <v>75</v>
      </c>
      <c r="R584" s="45" t="s">
        <v>1205</v>
      </c>
      <c r="S584" s="43" t="s">
        <v>73</v>
      </c>
      <c r="T584" s="44" t="s">
        <v>1206</v>
      </c>
      <c r="U584" s="31">
        <v>285817090.75999999</v>
      </c>
      <c r="V584" s="31" t="s">
        <v>75</v>
      </c>
      <c r="W584" s="31">
        <v>285817090.75999999</v>
      </c>
      <c r="X584" s="31" t="s">
        <v>75</v>
      </c>
      <c r="Y584" s="31">
        <v>285817090.75999999</v>
      </c>
      <c r="Z584" s="31" t="s">
        <v>75</v>
      </c>
      <c r="AA584" s="31" t="s">
        <v>75</v>
      </c>
      <c r="AB584" s="31" t="s">
        <v>75</v>
      </c>
      <c r="AC584" s="31" t="s">
        <v>75</v>
      </c>
      <c r="AD584" s="31" t="s">
        <v>75</v>
      </c>
      <c r="AE584" s="31" t="s">
        <v>75</v>
      </c>
      <c r="AF584" s="34" t="s">
        <v>75</v>
      </c>
      <c r="AG584" s="31" t="s">
        <v>75</v>
      </c>
      <c r="AH584" s="32" t="s">
        <v>75</v>
      </c>
      <c r="AI584" s="8"/>
    </row>
    <row r="585" spans="1:35" ht="23.25" x14ac:dyDescent="0.25">
      <c r="A585" s="42" t="s">
        <v>1207</v>
      </c>
      <c r="B585" s="43" t="s">
        <v>73</v>
      </c>
      <c r="C585" s="44" t="s">
        <v>1208</v>
      </c>
      <c r="D585" s="31">
        <v>102655800</v>
      </c>
      <c r="E585" s="31" t="s">
        <v>75</v>
      </c>
      <c r="F585" s="31">
        <v>102655800</v>
      </c>
      <c r="G585" s="31" t="s">
        <v>75</v>
      </c>
      <c r="H585" s="31">
        <v>102655800</v>
      </c>
      <c r="I585" s="31" t="s">
        <v>75</v>
      </c>
      <c r="J585" s="31" t="s">
        <v>75</v>
      </c>
      <c r="K585" s="31" t="s">
        <v>75</v>
      </c>
      <c r="L585" s="31" t="s">
        <v>75</v>
      </c>
      <c r="M585" s="31" t="s">
        <v>75</v>
      </c>
      <c r="N585" s="31" t="s">
        <v>75</v>
      </c>
      <c r="O585" s="31" t="s">
        <v>75</v>
      </c>
      <c r="P585" s="31" t="s">
        <v>75</v>
      </c>
      <c r="Q585" s="32" t="s">
        <v>75</v>
      </c>
      <c r="R585" s="45" t="s">
        <v>1207</v>
      </c>
      <c r="S585" s="43" t="s">
        <v>73</v>
      </c>
      <c r="T585" s="44" t="s">
        <v>1208</v>
      </c>
      <c r="U585" s="31" t="s">
        <v>75</v>
      </c>
      <c r="V585" s="31" t="s">
        <v>75</v>
      </c>
      <c r="W585" s="31" t="s">
        <v>75</v>
      </c>
      <c r="X585" s="31" t="s">
        <v>75</v>
      </c>
      <c r="Y585" s="31" t="s">
        <v>75</v>
      </c>
      <c r="Z585" s="31" t="s">
        <v>75</v>
      </c>
      <c r="AA585" s="31" t="s">
        <v>75</v>
      </c>
      <c r="AB585" s="31" t="s">
        <v>75</v>
      </c>
      <c r="AC585" s="31" t="s">
        <v>75</v>
      </c>
      <c r="AD585" s="31" t="s">
        <v>75</v>
      </c>
      <c r="AE585" s="31" t="s">
        <v>75</v>
      </c>
      <c r="AF585" s="34" t="s">
        <v>75</v>
      </c>
      <c r="AG585" s="31" t="s">
        <v>75</v>
      </c>
      <c r="AH585" s="32" t="s">
        <v>75</v>
      </c>
      <c r="AI585" s="8"/>
    </row>
    <row r="586" spans="1:35" ht="23.25" x14ac:dyDescent="0.25">
      <c r="A586" s="42" t="s">
        <v>1209</v>
      </c>
      <c r="B586" s="43" t="s">
        <v>73</v>
      </c>
      <c r="C586" s="44" t="s">
        <v>1210</v>
      </c>
      <c r="D586" s="31">
        <v>102655800</v>
      </c>
      <c r="E586" s="31" t="s">
        <v>75</v>
      </c>
      <c r="F586" s="31">
        <v>102655800</v>
      </c>
      <c r="G586" s="31" t="s">
        <v>75</v>
      </c>
      <c r="H586" s="31">
        <v>102655800</v>
      </c>
      <c r="I586" s="31" t="s">
        <v>75</v>
      </c>
      <c r="J586" s="31" t="s">
        <v>75</v>
      </c>
      <c r="K586" s="31" t="s">
        <v>75</v>
      </c>
      <c r="L586" s="31" t="s">
        <v>75</v>
      </c>
      <c r="M586" s="31" t="s">
        <v>75</v>
      </c>
      <c r="N586" s="31" t="s">
        <v>75</v>
      </c>
      <c r="O586" s="31" t="s">
        <v>75</v>
      </c>
      <c r="P586" s="31" t="s">
        <v>75</v>
      </c>
      <c r="Q586" s="32" t="s">
        <v>75</v>
      </c>
      <c r="R586" s="45" t="s">
        <v>1209</v>
      </c>
      <c r="S586" s="43" t="s">
        <v>73</v>
      </c>
      <c r="T586" s="44" t="s">
        <v>1210</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1211</v>
      </c>
      <c r="B587" s="43" t="s">
        <v>73</v>
      </c>
      <c r="C587" s="44" t="s">
        <v>1212</v>
      </c>
      <c r="D587" s="31">
        <v>5826100</v>
      </c>
      <c r="E587" s="31" t="s">
        <v>75</v>
      </c>
      <c r="F587" s="31">
        <v>5826100</v>
      </c>
      <c r="G587" s="31" t="s">
        <v>75</v>
      </c>
      <c r="H587" s="31">
        <v>5826100</v>
      </c>
      <c r="I587" s="31" t="s">
        <v>75</v>
      </c>
      <c r="J587" s="31" t="s">
        <v>75</v>
      </c>
      <c r="K587" s="31" t="s">
        <v>75</v>
      </c>
      <c r="L587" s="31" t="s">
        <v>75</v>
      </c>
      <c r="M587" s="31" t="s">
        <v>75</v>
      </c>
      <c r="N587" s="31" t="s">
        <v>75</v>
      </c>
      <c r="O587" s="31" t="s">
        <v>75</v>
      </c>
      <c r="P587" s="31" t="s">
        <v>75</v>
      </c>
      <c r="Q587" s="32" t="s">
        <v>75</v>
      </c>
      <c r="R587" s="45" t="s">
        <v>1211</v>
      </c>
      <c r="S587" s="43" t="s">
        <v>73</v>
      </c>
      <c r="T587" s="44" t="s">
        <v>1212</v>
      </c>
      <c r="U587" s="31">
        <v>5826009.9800000004</v>
      </c>
      <c r="V587" s="31" t="s">
        <v>75</v>
      </c>
      <c r="W587" s="31">
        <v>5826009.9800000004</v>
      </c>
      <c r="X587" s="31" t="s">
        <v>75</v>
      </c>
      <c r="Y587" s="31">
        <v>5826009.9800000004</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1213</v>
      </c>
      <c r="B588" s="43" t="s">
        <v>73</v>
      </c>
      <c r="C588" s="44" t="s">
        <v>1214</v>
      </c>
      <c r="D588" s="31">
        <v>11439300</v>
      </c>
      <c r="E588" s="31" t="s">
        <v>75</v>
      </c>
      <c r="F588" s="31">
        <v>11439300</v>
      </c>
      <c r="G588" s="31">
        <v>5763033.71</v>
      </c>
      <c r="H588" s="31">
        <v>11439300</v>
      </c>
      <c r="I588" s="31" t="s">
        <v>75</v>
      </c>
      <c r="J588" s="31" t="s">
        <v>75</v>
      </c>
      <c r="K588" s="31" t="s">
        <v>75</v>
      </c>
      <c r="L588" s="31" t="s">
        <v>75</v>
      </c>
      <c r="M588" s="31" t="s">
        <v>75</v>
      </c>
      <c r="N588" s="31">
        <v>2633370.79</v>
      </c>
      <c r="O588" s="31">
        <v>3129662.92</v>
      </c>
      <c r="P588" s="31" t="s">
        <v>75</v>
      </c>
      <c r="Q588" s="32" t="s">
        <v>75</v>
      </c>
      <c r="R588" s="45" t="s">
        <v>1213</v>
      </c>
      <c r="S588" s="43" t="s">
        <v>73</v>
      </c>
      <c r="T588" s="44" t="s">
        <v>1214</v>
      </c>
      <c r="U588" s="31">
        <v>11439300</v>
      </c>
      <c r="V588" s="31" t="s">
        <v>75</v>
      </c>
      <c r="W588" s="31">
        <v>11439300</v>
      </c>
      <c r="X588" s="31">
        <v>5763033.71</v>
      </c>
      <c r="Y588" s="31">
        <v>11439300</v>
      </c>
      <c r="Z588" s="31" t="s">
        <v>75</v>
      </c>
      <c r="AA588" s="31" t="s">
        <v>75</v>
      </c>
      <c r="AB588" s="31" t="s">
        <v>75</v>
      </c>
      <c r="AC588" s="31" t="s">
        <v>75</v>
      </c>
      <c r="AD588" s="31" t="s">
        <v>75</v>
      </c>
      <c r="AE588" s="31">
        <v>2633370.79</v>
      </c>
      <c r="AF588" s="34">
        <v>3129662.92</v>
      </c>
      <c r="AG588" s="31" t="s">
        <v>75</v>
      </c>
      <c r="AH588" s="32" t="s">
        <v>75</v>
      </c>
      <c r="AI588" s="8"/>
    </row>
    <row r="589" spans="1:35" ht="57" x14ac:dyDescent="0.25">
      <c r="A589" s="42" t="s">
        <v>1215</v>
      </c>
      <c r="B589" s="43" t="s">
        <v>73</v>
      </c>
      <c r="C589" s="44" t="s">
        <v>1216</v>
      </c>
      <c r="D589" s="31">
        <v>11439300</v>
      </c>
      <c r="E589" s="31" t="s">
        <v>75</v>
      </c>
      <c r="F589" s="31">
        <v>11439300</v>
      </c>
      <c r="G589" s="31" t="s">
        <v>75</v>
      </c>
      <c r="H589" s="31">
        <v>11439300</v>
      </c>
      <c r="I589" s="31" t="s">
        <v>75</v>
      </c>
      <c r="J589" s="31" t="s">
        <v>75</v>
      </c>
      <c r="K589" s="31" t="s">
        <v>75</v>
      </c>
      <c r="L589" s="31" t="s">
        <v>75</v>
      </c>
      <c r="M589" s="31" t="s">
        <v>75</v>
      </c>
      <c r="N589" s="31" t="s">
        <v>75</v>
      </c>
      <c r="O589" s="31" t="s">
        <v>75</v>
      </c>
      <c r="P589" s="31" t="s">
        <v>75</v>
      </c>
      <c r="Q589" s="32" t="s">
        <v>75</v>
      </c>
      <c r="R589" s="45" t="s">
        <v>1215</v>
      </c>
      <c r="S589" s="43" t="s">
        <v>73</v>
      </c>
      <c r="T589" s="44" t="s">
        <v>1216</v>
      </c>
      <c r="U589" s="31">
        <v>11439300</v>
      </c>
      <c r="V589" s="31" t="s">
        <v>75</v>
      </c>
      <c r="W589" s="31">
        <v>11439300</v>
      </c>
      <c r="X589" s="31" t="s">
        <v>75</v>
      </c>
      <c r="Y589" s="31">
        <v>11439300</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1217</v>
      </c>
      <c r="B590" s="43" t="s">
        <v>73</v>
      </c>
      <c r="C590" s="44" t="s">
        <v>1218</v>
      </c>
      <c r="D590" s="31" t="s">
        <v>75</v>
      </c>
      <c r="E590" s="31" t="s">
        <v>75</v>
      </c>
      <c r="F590" s="31" t="s">
        <v>75</v>
      </c>
      <c r="G590" s="31">
        <v>2633370.79</v>
      </c>
      <c r="H590" s="31" t="s">
        <v>75</v>
      </c>
      <c r="I590" s="31" t="s">
        <v>75</v>
      </c>
      <c r="J590" s="31" t="s">
        <v>75</v>
      </c>
      <c r="K590" s="31" t="s">
        <v>75</v>
      </c>
      <c r="L590" s="31" t="s">
        <v>75</v>
      </c>
      <c r="M590" s="31" t="s">
        <v>75</v>
      </c>
      <c r="N590" s="31">
        <v>2633370.79</v>
      </c>
      <c r="O590" s="31" t="s">
        <v>75</v>
      </c>
      <c r="P590" s="31" t="s">
        <v>75</v>
      </c>
      <c r="Q590" s="32" t="s">
        <v>75</v>
      </c>
      <c r="R590" s="45" t="s">
        <v>1217</v>
      </c>
      <c r="S590" s="43" t="s">
        <v>73</v>
      </c>
      <c r="T590" s="44" t="s">
        <v>1218</v>
      </c>
      <c r="U590" s="31" t="s">
        <v>75</v>
      </c>
      <c r="V590" s="31" t="s">
        <v>75</v>
      </c>
      <c r="W590" s="31" t="s">
        <v>75</v>
      </c>
      <c r="X590" s="31">
        <v>2633370.79</v>
      </c>
      <c r="Y590" s="31" t="s">
        <v>75</v>
      </c>
      <c r="Z590" s="31" t="s">
        <v>75</v>
      </c>
      <c r="AA590" s="31" t="s">
        <v>75</v>
      </c>
      <c r="AB590" s="31" t="s">
        <v>75</v>
      </c>
      <c r="AC590" s="31" t="s">
        <v>75</v>
      </c>
      <c r="AD590" s="31" t="s">
        <v>75</v>
      </c>
      <c r="AE590" s="31">
        <v>2633370.79</v>
      </c>
      <c r="AF590" s="34" t="s">
        <v>75</v>
      </c>
      <c r="AG590" s="31" t="s">
        <v>75</v>
      </c>
      <c r="AH590" s="32" t="s">
        <v>75</v>
      </c>
      <c r="AI590" s="8"/>
    </row>
    <row r="591" spans="1:35" ht="45.75" x14ac:dyDescent="0.25">
      <c r="A591" s="42" t="s">
        <v>1219</v>
      </c>
      <c r="B591" s="43" t="s">
        <v>73</v>
      </c>
      <c r="C591" s="44" t="s">
        <v>1220</v>
      </c>
      <c r="D591" s="31" t="s">
        <v>75</v>
      </c>
      <c r="E591" s="31" t="s">
        <v>75</v>
      </c>
      <c r="F591" s="31" t="s">
        <v>75</v>
      </c>
      <c r="G591" s="31">
        <v>3129662.92</v>
      </c>
      <c r="H591" s="31" t="s">
        <v>75</v>
      </c>
      <c r="I591" s="31" t="s">
        <v>75</v>
      </c>
      <c r="J591" s="31" t="s">
        <v>75</v>
      </c>
      <c r="K591" s="31" t="s">
        <v>75</v>
      </c>
      <c r="L591" s="31" t="s">
        <v>75</v>
      </c>
      <c r="M591" s="31" t="s">
        <v>75</v>
      </c>
      <c r="N591" s="31" t="s">
        <v>75</v>
      </c>
      <c r="O591" s="31">
        <v>3129662.92</v>
      </c>
      <c r="P591" s="31" t="s">
        <v>75</v>
      </c>
      <c r="Q591" s="32" t="s">
        <v>75</v>
      </c>
      <c r="R591" s="45" t="s">
        <v>1219</v>
      </c>
      <c r="S591" s="43" t="s">
        <v>73</v>
      </c>
      <c r="T591" s="44" t="s">
        <v>1220</v>
      </c>
      <c r="U591" s="31" t="s">
        <v>75</v>
      </c>
      <c r="V591" s="31" t="s">
        <v>75</v>
      </c>
      <c r="W591" s="31" t="s">
        <v>75</v>
      </c>
      <c r="X591" s="31">
        <v>3129662.92</v>
      </c>
      <c r="Y591" s="31" t="s">
        <v>75</v>
      </c>
      <c r="Z591" s="31" t="s">
        <v>75</v>
      </c>
      <c r="AA591" s="31" t="s">
        <v>75</v>
      </c>
      <c r="AB591" s="31" t="s">
        <v>75</v>
      </c>
      <c r="AC591" s="31" t="s">
        <v>75</v>
      </c>
      <c r="AD591" s="31" t="s">
        <v>75</v>
      </c>
      <c r="AE591" s="31" t="s">
        <v>75</v>
      </c>
      <c r="AF591" s="34">
        <v>3129662.92</v>
      </c>
      <c r="AG591" s="31" t="s">
        <v>75</v>
      </c>
      <c r="AH591" s="32" t="s">
        <v>75</v>
      </c>
      <c r="AI591" s="8"/>
    </row>
    <row r="592" spans="1:35" ht="34.5" x14ac:dyDescent="0.25">
      <c r="A592" s="42" t="s">
        <v>1221</v>
      </c>
      <c r="B592" s="43" t="s">
        <v>73</v>
      </c>
      <c r="C592" s="44" t="s">
        <v>1222</v>
      </c>
      <c r="D592" s="31">
        <v>32775700</v>
      </c>
      <c r="E592" s="31" t="s">
        <v>75</v>
      </c>
      <c r="F592" s="31">
        <v>32775700</v>
      </c>
      <c r="G592" s="31">
        <v>36826658</v>
      </c>
      <c r="H592" s="31">
        <v>32775700</v>
      </c>
      <c r="I592" s="31" t="s">
        <v>75</v>
      </c>
      <c r="J592" s="31" t="s">
        <v>75</v>
      </c>
      <c r="K592" s="31" t="s">
        <v>75</v>
      </c>
      <c r="L592" s="31" t="s">
        <v>75</v>
      </c>
      <c r="M592" s="31" t="s">
        <v>75</v>
      </c>
      <c r="N592" s="31">
        <v>33669270</v>
      </c>
      <c r="O592" s="31">
        <v>3157388</v>
      </c>
      <c r="P592" s="31" t="s">
        <v>75</v>
      </c>
      <c r="Q592" s="32" t="s">
        <v>75</v>
      </c>
      <c r="R592" s="45" t="s">
        <v>1221</v>
      </c>
      <c r="S592" s="43" t="s">
        <v>73</v>
      </c>
      <c r="T592" s="44" t="s">
        <v>1222</v>
      </c>
      <c r="U592" s="31">
        <v>31261137.309999999</v>
      </c>
      <c r="V592" s="31" t="s">
        <v>75</v>
      </c>
      <c r="W592" s="31">
        <v>31261137.309999999</v>
      </c>
      <c r="X592" s="31">
        <v>35124873.380000003</v>
      </c>
      <c r="Y592" s="31">
        <v>31261137.309999999</v>
      </c>
      <c r="Z592" s="31" t="s">
        <v>75</v>
      </c>
      <c r="AA592" s="31" t="s">
        <v>75</v>
      </c>
      <c r="AB592" s="31" t="s">
        <v>75</v>
      </c>
      <c r="AC592" s="31" t="s">
        <v>75</v>
      </c>
      <c r="AD592" s="31" t="s">
        <v>75</v>
      </c>
      <c r="AE592" s="31">
        <v>31967485.379999999</v>
      </c>
      <c r="AF592" s="34">
        <v>3157388</v>
      </c>
      <c r="AG592" s="31" t="s">
        <v>75</v>
      </c>
      <c r="AH592" s="32" t="s">
        <v>75</v>
      </c>
      <c r="AI592" s="8"/>
    </row>
    <row r="593" spans="1:35" ht="45.75" x14ac:dyDescent="0.25">
      <c r="A593" s="42" t="s">
        <v>1223</v>
      </c>
      <c r="B593" s="43" t="s">
        <v>73</v>
      </c>
      <c r="C593" s="44" t="s">
        <v>1224</v>
      </c>
      <c r="D593" s="31">
        <v>32775700</v>
      </c>
      <c r="E593" s="31" t="s">
        <v>75</v>
      </c>
      <c r="F593" s="31">
        <v>32775700</v>
      </c>
      <c r="G593" s="31" t="s">
        <v>75</v>
      </c>
      <c r="H593" s="31">
        <v>32775700</v>
      </c>
      <c r="I593" s="31" t="s">
        <v>75</v>
      </c>
      <c r="J593" s="31" t="s">
        <v>75</v>
      </c>
      <c r="K593" s="31" t="s">
        <v>75</v>
      </c>
      <c r="L593" s="31" t="s">
        <v>75</v>
      </c>
      <c r="M593" s="31" t="s">
        <v>75</v>
      </c>
      <c r="N593" s="31" t="s">
        <v>75</v>
      </c>
      <c r="O593" s="31" t="s">
        <v>75</v>
      </c>
      <c r="P593" s="31" t="s">
        <v>75</v>
      </c>
      <c r="Q593" s="32" t="s">
        <v>75</v>
      </c>
      <c r="R593" s="45" t="s">
        <v>1223</v>
      </c>
      <c r="S593" s="43" t="s">
        <v>73</v>
      </c>
      <c r="T593" s="44" t="s">
        <v>1224</v>
      </c>
      <c r="U593" s="31">
        <v>31261137.309999999</v>
      </c>
      <c r="V593" s="31" t="s">
        <v>75</v>
      </c>
      <c r="W593" s="31">
        <v>31261137.309999999</v>
      </c>
      <c r="X593" s="31" t="s">
        <v>75</v>
      </c>
      <c r="Y593" s="31">
        <v>31261137.309999999</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1225</v>
      </c>
      <c r="B594" s="43" t="s">
        <v>73</v>
      </c>
      <c r="C594" s="44" t="s">
        <v>1226</v>
      </c>
      <c r="D594" s="31" t="s">
        <v>75</v>
      </c>
      <c r="E594" s="31" t="s">
        <v>75</v>
      </c>
      <c r="F594" s="31" t="s">
        <v>75</v>
      </c>
      <c r="G594" s="31">
        <v>33669270</v>
      </c>
      <c r="H594" s="31" t="s">
        <v>75</v>
      </c>
      <c r="I594" s="31" t="s">
        <v>75</v>
      </c>
      <c r="J594" s="31" t="s">
        <v>75</v>
      </c>
      <c r="K594" s="31" t="s">
        <v>75</v>
      </c>
      <c r="L594" s="31" t="s">
        <v>75</v>
      </c>
      <c r="M594" s="31" t="s">
        <v>75</v>
      </c>
      <c r="N594" s="31">
        <v>33669270</v>
      </c>
      <c r="O594" s="31" t="s">
        <v>75</v>
      </c>
      <c r="P594" s="31" t="s">
        <v>75</v>
      </c>
      <c r="Q594" s="32" t="s">
        <v>75</v>
      </c>
      <c r="R594" s="45" t="s">
        <v>1225</v>
      </c>
      <c r="S594" s="43" t="s">
        <v>73</v>
      </c>
      <c r="T594" s="44" t="s">
        <v>1226</v>
      </c>
      <c r="U594" s="31" t="s">
        <v>75</v>
      </c>
      <c r="V594" s="31" t="s">
        <v>75</v>
      </c>
      <c r="W594" s="31" t="s">
        <v>75</v>
      </c>
      <c r="X594" s="31">
        <v>31967485.379999999</v>
      </c>
      <c r="Y594" s="31" t="s">
        <v>75</v>
      </c>
      <c r="Z594" s="31" t="s">
        <v>75</v>
      </c>
      <c r="AA594" s="31" t="s">
        <v>75</v>
      </c>
      <c r="AB594" s="31" t="s">
        <v>75</v>
      </c>
      <c r="AC594" s="31" t="s">
        <v>75</v>
      </c>
      <c r="AD594" s="31" t="s">
        <v>75</v>
      </c>
      <c r="AE594" s="31">
        <v>31967485.379999999</v>
      </c>
      <c r="AF594" s="34" t="s">
        <v>75</v>
      </c>
      <c r="AG594" s="31" t="s">
        <v>75</v>
      </c>
      <c r="AH594" s="32" t="s">
        <v>75</v>
      </c>
      <c r="AI594" s="8"/>
    </row>
    <row r="595" spans="1:35" ht="45.75" x14ac:dyDescent="0.25">
      <c r="A595" s="42" t="s">
        <v>1227</v>
      </c>
      <c r="B595" s="43" t="s">
        <v>73</v>
      </c>
      <c r="C595" s="44" t="s">
        <v>1228</v>
      </c>
      <c r="D595" s="31" t="s">
        <v>75</v>
      </c>
      <c r="E595" s="31" t="s">
        <v>75</v>
      </c>
      <c r="F595" s="31" t="s">
        <v>75</v>
      </c>
      <c r="G595" s="31">
        <v>3157388</v>
      </c>
      <c r="H595" s="31" t="s">
        <v>75</v>
      </c>
      <c r="I595" s="31" t="s">
        <v>75</v>
      </c>
      <c r="J595" s="31" t="s">
        <v>75</v>
      </c>
      <c r="K595" s="31" t="s">
        <v>75</v>
      </c>
      <c r="L595" s="31" t="s">
        <v>75</v>
      </c>
      <c r="M595" s="31" t="s">
        <v>75</v>
      </c>
      <c r="N595" s="31" t="s">
        <v>75</v>
      </c>
      <c r="O595" s="31">
        <v>3157388</v>
      </c>
      <c r="P595" s="31" t="s">
        <v>75</v>
      </c>
      <c r="Q595" s="32" t="s">
        <v>75</v>
      </c>
      <c r="R595" s="45" t="s">
        <v>1227</v>
      </c>
      <c r="S595" s="43" t="s">
        <v>73</v>
      </c>
      <c r="T595" s="44" t="s">
        <v>1228</v>
      </c>
      <c r="U595" s="31" t="s">
        <v>75</v>
      </c>
      <c r="V595" s="31" t="s">
        <v>75</v>
      </c>
      <c r="W595" s="31" t="s">
        <v>75</v>
      </c>
      <c r="X595" s="31">
        <v>3157388</v>
      </c>
      <c r="Y595" s="31" t="s">
        <v>75</v>
      </c>
      <c r="Z595" s="31" t="s">
        <v>75</v>
      </c>
      <c r="AA595" s="31" t="s">
        <v>75</v>
      </c>
      <c r="AB595" s="31" t="s">
        <v>75</v>
      </c>
      <c r="AC595" s="31" t="s">
        <v>75</v>
      </c>
      <c r="AD595" s="31" t="s">
        <v>75</v>
      </c>
      <c r="AE595" s="31" t="s">
        <v>75</v>
      </c>
      <c r="AF595" s="34">
        <v>3157388</v>
      </c>
      <c r="AG595" s="31" t="s">
        <v>75</v>
      </c>
      <c r="AH595" s="32" t="s">
        <v>75</v>
      </c>
      <c r="AI595" s="8"/>
    </row>
    <row r="596" spans="1:35" ht="23.25" x14ac:dyDescent="0.25">
      <c r="A596" s="42" t="s">
        <v>1229</v>
      </c>
      <c r="B596" s="43" t="s">
        <v>73</v>
      </c>
      <c r="C596" s="44" t="s">
        <v>1230</v>
      </c>
      <c r="D596" s="31">
        <v>63084000</v>
      </c>
      <c r="E596" s="31" t="s">
        <v>75</v>
      </c>
      <c r="F596" s="31">
        <v>63084000</v>
      </c>
      <c r="G596" s="31" t="s">
        <v>75</v>
      </c>
      <c r="H596" s="31">
        <v>63084000</v>
      </c>
      <c r="I596" s="31" t="s">
        <v>75</v>
      </c>
      <c r="J596" s="31" t="s">
        <v>75</v>
      </c>
      <c r="K596" s="31" t="s">
        <v>75</v>
      </c>
      <c r="L596" s="31" t="s">
        <v>75</v>
      </c>
      <c r="M596" s="31" t="s">
        <v>75</v>
      </c>
      <c r="N596" s="31" t="s">
        <v>75</v>
      </c>
      <c r="O596" s="31" t="s">
        <v>75</v>
      </c>
      <c r="P596" s="31" t="s">
        <v>75</v>
      </c>
      <c r="Q596" s="32" t="s">
        <v>75</v>
      </c>
      <c r="R596" s="45" t="s">
        <v>1229</v>
      </c>
      <c r="S596" s="43" t="s">
        <v>73</v>
      </c>
      <c r="T596" s="44" t="s">
        <v>1230</v>
      </c>
      <c r="U596" s="31">
        <v>60920055.329999998</v>
      </c>
      <c r="V596" s="31" t="s">
        <v>75</v>
      </c>
      <c r="W596" s="31">
        <v>60920055.329999998</v>
      </c>
      <c r="X596" s="31" t="s">
        <v>75</v>
      </c>
      <c r="Y596" s="31">
        <v>60920055.329999998</v>
      </c>
      <c r="Z596" s="31" t="s">
        <v>75</v>
      </c>
      <c r="AA596" s="31" t="s">
        <v>75</v>
      </c>
      <c r="AB596" s="31" t="s">
        <v>75</v>
      </c>
      <c r="AC596" s="31" t="s">
        <v>75</v>
      </c>
      <c r="AD596" s="31" t="s">
        <v>75</v>
      </c>
      <c r="AE596" s="31" t="s">
        <v>75</v>
      </c>
      <c r="AF596" s="34" t="s">
        <v>75</v>
      </c>
      <c r="AG596" s="31" t="s">
        <v>75</v>
      </c>
      <c r="AH596" s="32" t="s">
        <v>75</v>
      </c>
      <c r="AI596" s="8"/>
    </row>
    <row r="597" spans="1:35" ht="34.5" x14ac:dyDescent="0.25">
      <c r="A597" s="42" t="s">
        <v>1231</v>
      </c>
      <c r="B597" s="43" t="s">
        <v>73</v>
      </c>
      <c r="C597" s="44" t="s">
        <v>1232</v>
      </c>
      <c r="D597" s="31">
        <v>63084000</v>
      </c>
      <c r="E597" s="31" t="s">
        <v>75</v>
      </c>
      <c r="F597" s="31">
        <v>63084000</v>
      </c>
      <c r="G597" s="31" t="s">
        <v>75</v>
      </c>
      <c r="H597" s="31">
        <v>63084000</v>
      </c>
      <c r="I597" s="31" t="s">
        <v>75</v>
      </c>
      <c r="J597" s="31" t="s">
        <v>75</v>
      </c>
      <c r="K597" s="31" t="s">
        <v>75</v>
      </c>
      <c r="L597" s="31" t="s">
        <v>75</v>
      </c>
      <c r="M597" s="31" t="s">
        <v>75</v>
      </c>
      <c r="N597" s="31" t="s">
        <v>75</v>
      </c>
      <c r="O597" s="31" t="s">
        <v>75</v>
      </c>
      <c r="P597" s="31" t="s">
        <v>75</v>
      </c>
      <c r="Q597" s="32" t="s">
        <v>75</v>
      </c>
      <c r="R597" s="45" t="s">
        <v>1231</v>
      </c>
      <c r="S597" s="43" t="s">
        <v>73</v>
      </c>
      <c r="T597" s="44" t="s">
        <v>1232</v>
      </c>
      <c r="U597" s="31">
        <v>60920055.329999998</v>
      </c>
      <c r="V597" s="31" t="s">
        <v>75</v>
      </c>
      <c r="W597" s="31">
        <v>60920055.329999998</v>
      </c>
      <c r="X597" s="31" t="s">
        <v>75</v>
      </c>
      <c r="Y597" s="31">
        <v>60920055.329999998</v>
      </c>
      <c r="Z597" s="31" t="s">
        <v>75</v>
      </c>
      <c r="AA597" s="31" t="s">
        <v>75</v>
      </c>
      <c r="AB597" s="31" t="s">
        <v>75</v>
      </c>
      <c r="AC597" s="31" t="s">
        <v>75</v>
      </c>
      <c r="AD597" s="31" t="s">
        <v>75</v>
      </c>
      <c r="AE597" s="31" t="s">
        <v>75</v>
      </c>
      <c r="AF597" s="34" t="s">
        <v>75</v>
      </c>
      <c r="AG597" s="31" t="s">
        <v>75</v>
      </c>
      <c r="AH597" s="32" t="s">
        <v>75</v>
      </c>
      <c r="AI597" s="8"/>
    </row>
    <row r="598" spans="1:35" ht="45.75" x14ac:dyDescent="0.25">
      <c r="A598" s="42" t="s">
        <v>1233</v>
      </c>
      <c r="B598" s="43" t="s">
        <v>73</v>
      </c>
      <c r="C598" s="44" t="s">
        <v>1234</v>
      </c>
      <c r="D598" s="31">
        <v>4488500</v>
      </c>
      <c r="E598" s="31" t="s">
        <v>75</v>
      </c>
      <c r="F598" s="31">
        <v>4488500</v>
      </c>
      <c r="G598" s="31">
        <v>4580100</v>
      </c>
      <c r="H598" s="31">
        <v>4488500</v>
      </c>
      <c r="I598" s="31" t="s">
        <v>75</v>
      </c>
      <c r="J598" s="31" t="s">
        <v>75</v>
      </c>
      <c r="K598" s="31">
        <v>722300</v>
      </c>
      <c r="L598" s="31" t="s">
        <v>75</v>
      </c>
      <c r="M598" s="31" t="s">
        <v>75</v>
      </c>
      <c r="N598" s="31">
        <v>3857800</v>
      </c>
      <c r="O598" s="31" t="s">
        <v>75</v>
      </c>
      <c r="P598" s="31" t="s">
        <v>75</v>
      </c>
      <c r="Q598" s="32" t="s">
        <v>75</v>
      </c>
      <c r="R598" s="45" t="s">
        <v>1233</v>
      </c>
      <c r="S598" s="43" t="s">
        <v>73</v>
      </c>
      <c r="T598" s="44" t="s">
        <v>1234</v>
      </c>
      <c r="U598" s="31">
        <v>2430798.9</v>
      </c>
      <c r="V598" s="31" t="s">
        <v>75</v>
      </c>
      <c r="W598" s="31">
        <v>2430798.9</v>
      </c>
      <c r="X598" s="31">
        <v>2480405.9300000002</v>
      </c>
      <c r="Y598" s="31">
        <v>2430798.9</v>
      </c>
      <c r="Z598" s="31" t="s">
        <v>75</v>
      </c>
      <c r="AA598" s="31" t="s">
        <v>75</v>
      </c>
      <c r="AB598" s="31" t="s">
        <v>75</v>
      </c>
      <c r="AC598" s="31" t="s">
        <v>75</v>
      </c>
      <c r="AD598" s="31" t="s">
        <v>75</v>
      </c>
      <c r="AE598" s="31">
        <v>2480405.9300000002</v>
      </c>
      <c r="AF598" s="34" t="s">
        <v>75</v>
      </c>
      <c r="AG598" s="31" t="s">
        <v>75</v>
      </c>
      <c r="AH598" s="32" t="s">
        <v>75</v>
      </c>
      <c r="AI598" s="8"/>
    </row>
    <row r="599" spans="1:35" ht="45.75" x14ac:dyDescent="0.25">
      <c r="A599" s="42" t="s">
        <v>1235</v>
      </c>
      <c r="B599" s="43" t="s">
        <v>73</v>
      </c>
      <c r="C599" s="44" t="s">
        <v>1236</v>
      </c>
      <c r="D599" s="31">
        <v>4488500</v>
      </c>
      <c r="E599" s="31" t="s">
        <v>75</v>
      </c>
      <c r="F599" s="31">
        <v>4488500</v>
      </c>
      <c r="G599" s="31" t="s">
        <v>75</v>
      </c>
      <c r="H599" s="31">
        <v>4488500</v>
      </c>
      <c r="I599" s="31" t="s">
        <v>75</v>
      </c>
      <c r="J599" s="31" t="s">
        <v>75</v>
      </c>
      <c r="K599" s="31" t="s">
        <v>75</v>
      </c>
      <c r="L599" s="31" t="s">
        <v>75</v>
      </c>
      <c r="M599" s="31" t="s">
        <v>75</v>
      </c>
      <c r="N599" s="31" t="s">
        <v>75</v>
      </c>
      <c r="O599" s="31" t="s">
        <v>75</v>
      </c>
      <c r="P599" s="31" t="s">
        <v>75</v>
      </c>
      <c r="Q599" s="32" t="s">
        <v>75</v>
      </c>
      <c r="R599" s="45" t="s">
        <v>1235</v>
      </c>
      <c r="S599" s="43" t="s">
        <v>73</v>
      </c>
      <c r="T599" s="44" t="s">
        <v>1236</v>
      </c>
      <c r="U599" s="31">
        <v>2430798.9</v>
      </c>
      <c r="V599" s="31" t="s">
        <v>75</v>
      </c>
      <c r="W599" s="31">
        <v>2430798.9</v>
      </c>
      <c r="X599" s="31" t="s">
        <v>75</v>
      </c>
      <c r="Y599" s="31">
        <v>2430798.9</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1237</v>
      </c>
      <c r="B600" s="43" t="s">
        <v>73</v>
      </c>
      <c r="C600" s="44" t="s">
        <v>1238</v>
      </c>
      <c r="D600" s="31" t="s">
        <v>75</v>
      </c>
      <c r="E600" s="31" t="s">
        <v>75</v>
      </c>
      <c r="F600" s="31" t="s">
        <v>75</v>
      </c>
      <c r="G600" s="31">
        <v>722300</v>
      </c>
      <c r="H600" s="31" t="s">
        <v>75</v>
      </c>
      <c r="I600" s="31" t="s">
        <v>75</v>
      </c>
      <c r="J600" s="31" t="s">
        <v>75</v>
      </c>
      <c r="K600" s="31">
        <v>722300</v>
      </c>
      <c r="L600" s="31" t="s">
        <v>75</v>
      </c>
      <c r="M600" s="31" t="s">
        <v>75</v>
      </c>
      <c r="N600" s="31" t="s">
        <v>75</v>
      </c>
      <c r="O600" s="31" t="s">
        <v>75</v>
      </c>
      <c r="P600" s="31" t="s">
        <v>75</v>
      </c>
      <c r="Q600" s="32" t="s">
        <v>75</v>
      </c>
      <c r="R600" s="45" t="s">
        <v>1237</v>
      </c>
      <c r="S600" s="43" t="s">
        <v>73</v>
      </c>
      <c r="T600" s="44" t="s">
        <v>1238</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1239</v>
      </c>
      <c r="B601" s="43" t="s">
        <v>73</v>
      </c>
      <c r="C601" s="44" t="s">
        <v>1240</v>
      </c>
      <c r="D601" s="31" t="s">
        <v>75</v>
      </c>
      <c r="E601" s="31" t="s">
        <v>75</v>
      </c>
      <c r="F601" s="31" t="s">
        <v>75</v>
      </c>
      <c r="G601" s="31">
        <v>3857800</v>
      </c>
      <c r="H601" s="31" t="s">
        <v>75</v>
      </c>
      <c r="I601" s="31" t="s">
        <v>75</v>
      </c>
      <c r="J601" s="31" t="s">
        <v>75</v>
      </c>
      <c r="K601" s="31" t="s">
        <v>75</v>
      </c>
      <c r="L601" s="31" t="s">
        <v>75</v>
      </c>
      <c r="M601" s="31" t="s">
        <v>75</v>
      </c>
      <c r="N601" s="31">
        <v>3857800</v>
      </c>
      <c r="O601" s="31" t="s">
        <v>75</v>
      </c>
      <c r="P601" s="31" t="s">
        <v>75</v>
      </c>
      <c r="Q601" s="32" t="s">
        <v>75</v>
      </c>
      <c r="R601" s="45" t="s">
        <v>1239</v>
      </c>
      <c r="S601" s="43" t="s">
        <v>73</v>
      </c>
      <c r="T601" s="44" t="s">
        <v>1240</v>
      </c>
      <c r="U601" s="31" t="s">
        <v>75</v>
      </c>
      <c r="V601" s="31" t="s">
        <v>75</v>
      </c>
      <c r="W601" s="31" t="s">
        <v>75</v>
      </c>
      <c r="X601" s="31">
        <v>2480405.9300000002</v>
      </c>
      <c r="Y601" s="31" t="s">
        <v>75</v>
      </c>
      <c r="Z601" s="31" t="s">
        <v>75</v>
      </c>
      <c r="AA601" s="31" t="s">
        <v>75</v>
      </c>
      <c r="AB601" s="31" t="s">
        <v>75</v>
      </c>
      <c r="AC601" s="31" t="s">
        <v>75</v>
      </c>
      <c r="AD601" s="31" t="s">
        <v>75</v>
      </c>
      <c r="AE601" s="31">
        <v>2480405.9300000002</v>
      </c>
      <c r="AF601" s="34" t="s">
        <v>75</v>
      </c>
      <c r="AG601" s="31" t="s">
        <v>75</v>
      </c>
      <c r="AH601" s="32" t="s">
        <v>75</v>
      </c>
      <c r="AI601" s="8"/>
    </row>
    <row r="602" spans="1:35" ht="23.25" x14ac:dyDescent="0.25">
      <c r="A602" s="42" t="s">
        <v>1241</v>
      </c>
      <c r="B602" s="43" t="s">
        <v>73</v>
      </c>
      <c r="C602" s="44" t="s">
        <v>1242</v>
      </c>
      <c r="D602" s="31">
        <v>19232500</v>
      </c>
      <c r="E602" s="31" t="s">
        <v>75</v>
      </c>
      <c r="F602" s="31">
        <v>19232500</v>
      </c>
      <c r="G602" s="31">
        <v>59232500</v>
      </c>
      <c r="H602" s="31">
        <v>19232500</v>
      </c>
      <c r="I602" s="31" t="s">
        <v>75</v>
      </c>
      <c r="J602" s="31" t="s">
        <v>75</v>
      </c>
      <c r="K602" s="31">
        <v>9692676</v>
      </c>
      <c r="L602" s="31" t="s">
        <v>75</v>
      </c>
      <c r="M602" s="31" t="s">
        <v>75</v>
      </c>
      <c r="N602" s="31">
        <v>49539824</v>
      </c>
      <c r="O602" s="31" t="s">
        <v>75</v>
      </c>
      <c r="P602" s="31" t="s">
        <v>75</v>
      </c>
      <c r="Q602" s="32" t="s">
        <v>75</v>
      </c>
      <c r="R602" s="45" t="s">
        <v>1241</v>
      </c>
      <c r="S602" s="43" t="s">
        <v>73</v>
      </c>
      <c r="T602" s="44" t="s">
        <v>1242</v>
      </c>
      <c r="U602" s="31">
        <v>18710823.870000001</v>
      </c>
      <c r="V602" s="31" t="s">
        <v>75</v>
      </c>
      <c r="W602" s="31">
        <v>18710823.870000001</v>
      </c>
      <c r="X602" s="31">
        <v>57625835.100000001</v>
      </c>
      <c r="Y602" s="31">
        <v>18710823.870000001</v>
      </c>
      <c r="Z602" s="31" t="s">
        <v>75</v>
      </c>
      <c r="AA602" s="31" t="s">
        <v>75</v>
      </c>
      <c r="AB602" s="31">
        <v>9208042.1999999993</v>
      </c>
      <c r="AC602" s="31" t="s">
        <v>75</v>
      </c>
      <c r="AD602" s="31" t="s">
        <v>75</v>
      </c>
      <c r="AE602" s="31">
        <v>48417792.899999999</v>
      </c>
      <c r="AF602" s="34" t="s">
        <v>75</v>
      </c>
      <c r="AG602" s="31" t="s">
        <v>75</v>
      </c>
      <c r="AH602" s="32" t="s">
        <v>75</v>
      </c>
      <c r="AI602" s="8"/>
    </row>
    <row r="603" spans="1:35" ht="34.5" x14ac:dyDescent="0.25">
      <c r="A603" s="42" t="s">
        <v>1243</v>
      </c>
      <c r="B603" s="43" t="s">
        <v>73</v>
      </c>
      <c r="C603" s="44" t="s">
        <v>1244</v>
      </c>
      <c r="D603" s="31">
        <v>19232500</v>
      </c>
      <c r="E603" s="31" t="s">
        <v>75</v>
      </c>
      <c r="F603" s="31">
        <v>19232500</v>
      </c>
      <c r="G603" s="31" t="s">
        <v>75</v>
      </c>
      <c r="H603" s="31">
        <v>19232500</v>
      </c>
      <c r="I603" s="31" t="s">
        <v>75</v>
      </c>
      <c r="J603" s="31" t="s">
        <v>75</v>
      </c>
      <c r="K603" s="31" t="s">
        <v>75</v>
      </c>
      <c r="L603" s="31" t="s">
        <v>75</v>
      </c>
      <c r="M603" s="31" t="s">
        <v>75</v>
      </c>
      <c r="N603" s="31" t="s">
        <v>75</v>
      </c>
      <c r="O603" s="31" t="s">
        <v>75</v>
      </c>
      <c r="P603" s="31" t="s">
        <v>75</v>
      </c>
      <c r="Q603" s="32" t="s">
        <v>75</v>
      </c>
      <c r="R603" s="45" t="s">
        <v>1243</v>
      </c>
      <c r="S603" s="43" t="s">
        <v>73</v>
      </c>
      <c r="T603" s="44" t="s">
        <v>1244</v>
      </c>
      <c r="U603" s="31">
        <v>18710823.870000001</v>
      </c>
      <c r="V603" s="31" t="s">
        <v>75</v>
      </c>
      <c r="W603" s="31">
        <v>18710823.870000001</v>
      </c>
      <c r="X603" s="31" t="s">
        <v>75</v>
      </c>
      <c r="Y603" s="31">
        <v>18710823.870000001</v>
      </c>
      <c r="Z603" s="31" t="s">
        <v>75</v>
      </c>
      <c r="AA603" s="31" t="s">
        <v>75</v>
      </c>
      <c r="AB603" s="31" t="s">
        <v>75</v>
      </c>
      <c r="AC603" s="31" t="s">
        <v>75</v>
      </c>
      <c r="AD603" s="31" t="s">
        <v>75</v>
      </c>
      <c r="AE603" s="31" t="s">
        <v>75</v>
      </c>
      <c r="AF603" s="34" t="s">
        <v>75</v>
      </c>
      <c r="AG603" s="31" t="s">
        <v>75</v>
      </c>
      <c r="AH603" s="32" t="s">
        <v>75</v>
      </c>
      <c r="AI603" s="8"/>
    </row>
    <row r="604" spans="1:35" ht="23.25" x14ac:dyDescent="0.25">
      <c r="A604" s="42" t="s">
        <v>1245</v>
      </c>
      <c r="B604" s="43" t="s">
        <v>73</v>
      </c>
      <c r="C604" s="44" t="s">
        <v>1246</v>
      </c>
      <c r="D604" s="31" t="s">
        <v>75</v>
      </c>
      <c r="E604" s="31" t="s">
        <v>75</v>
      </c>
      <c r="F604" s="31" t="s">
        <v>75</v>
      </c>
      <c r="G604" s="31">
        <v>9692676</v>
      </c>
      <c r="H604" s="31" t="s">
        <v>75</v>
      </c>
      <c r="I604" s="31" t="s">
        <v>75</v>
      </c>
      <c r="J604" s="31" t="s">
        <v>75</v>
      </c>
      <c r="K604" s="31">
        <v>9692676</v>
      </c>
      <c r="L604" s="31" t="s">
        <v>75</v>
      </c>
      <c r="M604" s="31" t="s">
        <v>75</v>
      </c>
      <c r="N604" s="31" t="s">
        <v>75</v>
      </c>
      <c r="O604" s="31" t="s">
        <v>75</v>
      </c>
      <c r="P604" s="31" t="s">
        <v>75</v>
      </c>
      <c r="Q604" s="32" t="s">
        <v>75</v>
      </c>
      <c r="R604" s="45" t="s">
        <v>1245</v>
      </c>
      <c r="S604" s="43" t="s">
        <v>73</v>
      </c>
      <c r="T604" s="44" t="s">
        <v>1246</v>
      </c>
      <c r="U604" s="31" t="s">
        <v>75</v>
      </c>
      <c r="V604" s="31" t="s">
        <v>75</v>
      </c>
      <c r="W604" s="31" t="s">
        <v>75</v>
      </c>
      <c r="X604" s="31">
        <v>9208042.1999999993</v>
      </c>
      <c r="Y604" s="31" t="s">
        <v>75</v>
      </c>
      <c r="Z604" s="31" t="s">
        <v>75</v>
      </c>
      <c r="AA604" s="31" t="s">
        <v>75</v>
      </c>
      <c r="AB604" s="31">
        <v>9208042.1999999993</v>
      </c>
      <c r="AC604" s="31" t="s">
        <v>75</v>
      </c>
      <c r="AD604" s="31" t="s">
        <v>75</v>
      </c>
      <c r="AE604" s="31" t="s">
        <v>75</v>
      </c>
      <c r="AF604" s="34" t="s">
        <v>75</v>
      </c>
      <c r="AG604" s="31" t="s">
        <v>75</v>
      </c>
      <c r="AH604" s="32" t="s">
        <v>75</v>
      </c>
      <c r="AI604" s="8"/>
    </row>
    <row r="605" spans="1:35" ht="23.25" x14ac:dyDescent="0.25">
      <c r="A605" s="42" t="s">
        <v>1247</v>
      </c>
      <c r="B605" s="43" t="s">
        <v>73</v>
      </c>
      <c r="C605" s="44" t="s">
        <v>1248</v>
      </c>
      <c r="D605" s="31" t="s">
        <v>75</v>
      </c>
      <c r="E605" s="31" t="s">
        <v>75</v>
      </c>
      <c r="F605" s="31" t="s">
        <v>75</v>
      </c>
      <c r="G605" s="31">
        <v>49539824</v>
      </c>
      <c r="H605" s="31" t="s">
        <v>75</v>
      </c>
      <c r="I605" s="31" t="s">
        <v>75</v>
      </c>
      <c r="J605" s="31" t="s">
        <v>75</v>
      </c>
      <c r="K605" s="31" t="s">
        <v>75</v>
      </c>
      <c r="L605" s="31" t="s">
        <v>75</v>
      </c>
      <c r="M605" s="31" t="s">
        <v>75</v>
      </c>
      <c r="N605" s="31">
        <v>49539824</v>
      </c>
      <c r="O605" s="31" t="s">
        <v>75</v>
      </c>
      <c r="P605" s="31" t="s">
        <v>75</v>
      </c>
      <c r="Q605" s="32" t="s">
        <v>75</v>
      </c>
      <c r="R605" s="45" t="s">
        <v>1247</v>
      </c>
      <c r="S605" s="43" t="s">
        <v>73</v>
      </c>
      <c r="T605" s="44" t="s">
        <v>1248</v>
      </c>
      <c r="U605" s="31" t="s">
        <v>75</v>
      </c>
      <c r="V605" s="31" t="s">
        <v>75</v>
      </c>
      <c r="W605" s="31" t="s">
        <v>75</v>
      </c>
      <c r="X605" s="31">
        <v>48417792.899999999</v>
      </c>
      <c r="Y605" s="31" t="s">
        <v>75</v>
      </c>
      <c r="Z605" s="31" t="s">
        <v>75</v>
      </c>
      <c r="AA605" s="31" t="s">
        <v>75</v>
      </c>
      <c r="AB605" s="31" t="s">
        <v>75</v>
      </c>
      <c r="AC605" s="31" t="s">
        <v>75</v>
      </c>
      <c r="AD605" s="31" t="s">
        <v>75</v>
      </c>
      <c r="AE605" s="31">
        <v>48417792.899999999</v>
      </c>
      <c r="AF605" s="34" t="s">
        <v>75</v>
      </c>
      <c r="AG605" s="31" t="s">
        <v>75</v>
      </c>
      <c r="AH605" s="32" t="s">
        <v>75</v>
      </c>
      <c r="AI605" s="8"/>
    </row>
    <row r="606" spans="1:35" ht="34.5" x14ac:dyDescent="0.25">
      <c r="A606" s="42" t="s">
        <v>1249</v>
      </c>
      <c r="B606" s="43" t="s">
        <v>73</v>
      </c>
      <c r="C606" s="44" t="s">
        <v>1250</v>
      </c>
      <c r="D606" s="31">
        <v>355553900</v>
      </c>
      <c r="E606" s="31" t="s">
        <v>75</v>
      </c>
      <c r="F606" s="31">
        <v>355553900</v>
      </c>
      <c r="G606" s="31" t="s">
        <v>75</v>
      </c>
      <c r="H606" s="31">
        <v>355553900</v>
      </c>
      <c r="I606" s="31" t="s">
        <v>75</v>
      </c>
      <c r="J606" s="31" t="s">
        <v>75</v>
      </c>
      <c r="K606" s="31" t="s">
        <v>75</v>
      </c>
      <c r="L606" s="31" t="s">
        <v>75</v>
      </c>
      <c r="M606" s="31" t="s">
        <v>75</v>
      </c>
      <c r="N606" s="31" t="s">
        <v>75</v>
      </c>
      <c r="O606" s="31" t="s">
        <v>75</v>
      </c>
      <c r="P606" s="31" t="s">
        <v>75</v>
      </c>
      <c r="Q606" s="32" t="s">
        <v>75</v>
      </c>
      <c r="R606" s="45" t="s">
        <v>1249</v>
      </c>
      <c r="S606" s="43" t="s">
        <v>73</v>
      </c>
      <c r="T606" s="44" t="s">
        <v>1250</v>
      </c>
      <c r="U606" s="31">
        <v>256741911.90000001</v>
      </c>
      <c r="V606" s="31" t="s">
        <v>75</v>
      </c>
      <c r="W606" s="31">
        <v>256741911.90000001</v>
      </c>
      <c r="X606" s="31" t="s">
        <v>75</v>
      </c>
      <c r="Y606" s="31">
        <v>256741911.90000001</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1251</v>
      </c>
      <c r="B607" s="43" t="s">
        <v>73</v>
      </c>
      <c r="C607" s="44" t="s">
        <v>1252</v>
      </c>
      <c r="D607" s="31">
        <v>355553900</v>
      </c>
      <c r="E607" s="31" t="s">
        <v>75</v>
      </c>
      <c r="F607" s="31">
        <v>355553900</v>
      </c>
      <c r="G607" s="31" t="s">
        <v>75</v>
      </c>
      <c r="H607" s="31">
        <v>355553900</v>
      </c>
      <c r="I607" s="31" t="s">
        <v>75</v>
      </c>
      <c r="J607" s="31" t="s">
        <v>75</v>
      </c>
      <c r="K607" s="31" t="s">
        <v>75</v>
      </c>
      <c r="L607" s="31" t="s">
        <v>75</v>
      </c>
      <c r="M607" s="31" t="s">
        <v>75</v>
      </c>
      <c r="N607" s="31" t="s">
        <v>75</v>
      </c>
      <c r="O607" s="31" t="s">
        <v>75</v>
      </c>
      <c r="P607" s="31" t="s">
        <v>75</v>
      </c>
      <c r="Q607" s="32" t="s">
        <v>75</v>
      </c>
      <c r="R607" s="45" t="s">
        <v>1251</v>
      </c>
      <c r="S607" s="43" t="s">
        <v>73</v>
      </c>
      <c r="T607" s="44" t="s">
        <v>1252</v>
      </c>
      <c r="U607" s="31">
        <v>256741911.90000001</v>
      </c>
      <c r="V607" s="31" t="s">
        <v>75</v>
      </c>
      <c r="W607" s="31">
        <v>256741911.90000001</v>
      </c>
      <c r="X607" s="31" t="s">
        <v>75</v>
      </c>
      <c r="Y607" s="31">
        <v>256741911.90000001</v>
      </c>
      <c r="Z607" s="31" t="s">
        <v>75</v>
      </c>
      <c r="AA607" s="31" t="s">
        <v>75</v>
      </c>
      <c r="AB607" s="31" t="s">
        <v>75</v>
      </c>
      <c r="AC607" s="31" t="s">
        <v>75</v>
      </c>
      <c r="AD607" s="31" t="s">
        <v>75</v>
      </c>
      <c r="AE607" s="31" t="s">
        <v>75</v>
      </c>
      <c r="AF607" s="34" t="s">
        <v>75</v>
      </c>
      <c r="AG607" s="31" t="s">
        <v>75</v>
      </c>
      <c r="AH607" s="32" t="s">
        <v>75</v>
      </c>
      <c r="AI607" s="8"/>
    </row>
    <row r="608" spans="1:35" ht="34.5" x14ac:dyDescent="0.25">
      <c r="A608" s="42" t="s">
        <v>1253</v>
      </c>
      <c r="B608" s="43" t="s">
        <v>73</v>
      </c>
      <c r="C608" s="44" t="s">
        <v>1254</v>
      </c>
      <c r="D608" s="31">
        <v>723892400</v>
      </c>
      <c r="E608" s="31" t="s">
        <v>75</v>
      </c>
      <c r="F608" s="31">
        <v>723892400</v>
      </c>
      <c r="G608" s="31" t="s">
        <v>75</v>
      </c>
      <c r="H608" s="31">
        <v>723892400</v>
      </c>
      <c r="I608" s="31" t="s">
        <v>75</v>
      </c>
      <c r="J608" s="31" t="s">
        <v>75</v>
      </c>
      <c r="K608" s="31" t="s">
        <v>75</v>
      </c>
      <c r="L608" s="31" t="s">
        <v>75</v>
      </c>
      <c r="M608" s="31" t="s">
        <v>75</v>
      </c>
      <c r="N608" s="31" t="s">
        <v>75</v>
      </c>
      <c r="O608" s="31" t="s">
        <v>75</v>
      </c>
      <c r="P608" s="31" t="s">
        <v>75</v>
      </c>
      <c r="Q608" s="32" t="s">
        <v>75</v>
      </c>
      <c r="R608" s="45" t="s">
        <v>1253</v>
      </c>
      <c r="S608" s="43" t="s">
        <v>73</v>
      </c>
      <c r="T608" s="44" t="s">
        <v>1254</v>
      </c>
      <c r="U608" s="31">
        <v>570936778.97000003</v>
      </c>
      <c r="V608" s="31" t="s">
        <v>75</v>
      </c>
      <c r="W608" s="31">
        <v>570936778.97000003</v>
      </c>
      <c r="X608" s="31" t="s">
        <v>75</v>
      </c>
      <c r="Y608" s="31">
        <v>570936778.97000003</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1255</v>
      </c>
      <c r="B609" s="43" t="s">
        <v>73</v>
      </c>
      <c r="C609" s="44" t="s">
        <v>1256</v>
      </c>
      <c r="D609" s="31">
        <v>723892400</v>
      </c>
      <c r="E609" s="31" t="s">
        <v>75</v>
      </c>
      <c r="F609" s="31">
        <v>723892400</v>
      </c>
      <c r="G609" s="31" t="s">
        <v>75</v>
      </c>
      <c r="H609" s="31">
        <v>723892400</v>
      </c>
      <c r="I609" s="31" t="s">
        <v>75</v>
      </c>
      <c r="J609" s="31" t="s">
        <v>75</v>
      </c>
      <c r="K609" s="31" t="s">
        <v>75</v>
      </c>
      <c r="L609" s="31" t="s">
        <v>75</v>
      </c>
      <c r="M609" s="31" t="s">
        <v>75</v>
      </c>
      <c r="N609" s="31" t="s">
        <v>75</v>
      </c>
      <c r="O609" s="31" t="s">
        <v>75</v>
      </c>
      <c r="P609" s="31" t="s">
        <v>75</v>
      </c>
      <c r="Q609" s="32" t="s">
        <v>75</v>
      </c>
      <c r="R609" s="45" t="s">
        <v>1255</v>
      </c>
      <c r="S609" s="43" t="s">
        <v>73</v>
      </c>
      <c r="T609" s="44" t="s">
        <v>1256</v>
      </c>
      <c r="U609" s="31">
        <v>570936778.97000003</v>
      </c>
      <c r="V609" s="31" t="s">
        <v>75</v>
      </c>
      <c r="W609" s="31">
        <v>570936778.97000003</v>
      </c>
      <c r="X609" s="31" t="s">
        <v>75</v>
      </c>
      <c r="Y609" s="31">
        <v>570936778.97000003</v>
      </c>
      <c r="Z609" s="31" t="s">
        <v>75</v>
      </c>
      <c r="AA609" s="31" t="s">
        <v>75</v>
      </c>
      <c r="AB609" s="31" t="s">
        <v>75</v>
      </c>
      <c r="AC609" s="31" t="s">
        <v>75</v>
      </c>
      <c r="AD609" s="31" t="s">
        <v>75</v>
      </c>
      <c r="AE609" s="31" t="s">
        <v>75</v>
      </c>
      <c r="AF609" s="34" t="s">
        <v>75</v>
      </c>
      <c r="AG609" s="31" t="s">
        <v>75</v>
      </c>
      <c r="AH609" s="32" t="s">
        <v>75</v>
      </c>
      <c r="AI609" s="8"/>
    </row>
    <row r="610" spans="1:35" ht="23.25" x14ac:dyDescent="0.25">
      <c r="A610" s="42" t="s">
        <v>1257</v>
      </c>
      <c r="B610" s="43" t="s">
        <v>73</v>
      </c>
      <c r="C610" s="44" t="s">
        <v>1258</v>
      </c>
      <c r="D610" s="31">
        <v>14415800</v>
      </c>
      <c r="E610" s="31" t="s">
        <v>75</v>
      </c>
      <c r="F610" s="31">
        <v>14415800</v>
      </c>
      <c r="G610" s="31">
        <v>17474800</v>
      </c>
      <c r="H610" s="31">
        <v>14415800</v>
      </c>
      <c r="I610" s="31" t="s">
        <v>75</v>
      </c>
      <c r="J610" s="31" t="s">
        <v>75</v>
      </c>
      <c r="K610" s="31" t="s">
        <v>75</v>
      </c>
      <c r="L610" s="31" t="s">
        <v>75</v>
      </c>
      <c r="M610" s="31" t="s">
        <v>75</v>
      </c>
      <c r="N610" s="31">
        <v>17474800</v>
      </c>
      <c r="O610" s="31" t="s">
        <v>75</v>
      </c>
      <c r="P610" s="31" t="s">
        <v>75</v>
      </c>
      <c r="Q610" s="32" t="s">
        <v>75</v>
      </c>
      <c r="R610" s="45" t="s">
        <v>1257</v>
      </c>
      <c r="S610" s="43" t="s">
        <v>73</v>
      </c>
      <c r="T610" s="44" t="s">
        <v>1258</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23.25" x14ac:dyDescent="0.25">
      <c r="A611" s="42" t="s">
        <v>1259</v>
      </c>
      <c r="B611" s="43" t="s">
        <v>73</v>
      </c>
      <c r="C611" s="44" t="s">
        <v>1260</v>
      </c>
      <c r="D611" s="31">
        <v>14415800</v>
      </c>
      <c r="E611" s="31" t="s">
        <v>75</v>
      </c>
      <c r="F611" s="31">
        <v>14415800</v>
      </c>
      <c r="G611" s="31" t="s">
        <v>75</v>
      </c>
      <c r="H611" s="31">
        <v>14415800</v>
      </c>
      <c r="I611" s="31" t="s">
        <v>75</v>
      </c>
      <c r="J611" s="31" t="s">
        <v>75</v>
      </c>
      <c r="K611" s="31" t="s">
        <v>75</v>
      </c>
      <c r="L611" s="31" t="s">
        <v>75</v>
      </c>
      <c r="M611" s="31" t="s">
        <v>75</v>
      </c>
      <c r="N611" s="31" t="s">
        <v>75</v>
      </c>
      <c r="O611" s="31" t="s">
        <v>75</v>
      </c>
      <c r="P611" s="31" t="s">
        <v>75</v>
      </c>
      <c r="Q611" s="32" t="s">
        <v>75</v>
      </c>
      <c r="R611" s="45" t="s">
        <v>1259</v>
      </c>
      <c r="S611" s="43" t="s">
        <v>73</v>
      </c>
      <c r="T611" s="44" t="s">
        <v>1260</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23.25" x14ac:dyDescent="0.25">
      <c r="A612" s="42" t="s">
        <v>1261</v>
      </c>
      <c r="B612" s="43" t="s">
        <v>73</v>
      </c>
      <c r="C612" s="44" t="s">
        <v>1262</v>
      </c>
      <c r="D612" s="31" t="s">
        <v>75</v>
      </c>
      <c r="E612" s="31" t="s">
        <v>75</v>
      </c>
      <c r="F612" s="31" t="s">
        <v>75</v>
      </c>
      <c r="G612" s="31">
        <v>17474800</v>
      </c>
      <c r="H612" s="31" t="s">
        <v>75</v>
      </c>
      <c r="I612" s="31" t="s">
        <v>75</v>
      </c>
      <c r="J612" s="31" t="s">
        <v>75</v>
      </c>
      <c r="K612" s="31" t="s">
        <v>75</v>
      </c>
      <c r="L612" s="31" t="s">
        <v>75</v>
      </c>
      <c r="M612" s="31" t="s">
        <v>75</v>
      </c>
      <c r="N612" s="31">
        <v>17474800</v>
      </c>
      <c r="O612" s="31" t="s">
        <v>75</v>
      </c>
      <c r="P612" s="31" t="s">
        <v>75</v>
      </c>
      <c r="Q612" s="32" t="s">
        <v>75</v>
      </c>
      <c r="R612" s="45" t="s">
        <v>1261</v>
      </c>
      <c r="S612" s="43" t="s">
        <v>73</v>
      </c>
      <c r="T612" s="44" t="s">
        <v>1262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23.25" x14ac:dyDescent="0.25">
      <c r="A613" s="42" t="s">
        <v>1263</v>
      </c>
      <c r="B613" s="43" t="s">
        <v>73</v>
      </c>
      <c r="C613" s="44" t="s">
        <v>1264</v>
      </c>
      <c r="D613" s="31">
        <v>72212500</v>
      </c>
      <c r="E613" s="31" t="s">
        <v>75</v>
      </c>
      <c r="F613" s="31">
        <v>72212500</v>
      </c>
      <c r="G613" s="31">
        <v>81137600</v>
      </c>
      <c r="H613" s="31">
        <v>72212500</v>
      </c>
      <c r="I613" s="31" t="s">
        <v>75</v>
      </c>
      <c r="J613" s="31" t="s">
        <v>75</v>
      </c>
      <c r="K613" s="31" t="s">
        <v>75</v>
      </c>
      <c r="L613" s="31" t="s">
        <v>75</v>
      </c>
      <c r="M613" s="31" t="s">
        <v>75</v>
      </c>
      <c r="N613" s="31">
        <v>33126400</v>
      </c>
      <c r="O613" s="31">
        <v>48011200</v>
      </c>
      <c r="P613" s="31" t="s">
        <v>75</v>
      </c>
      <c r="Q613" s="32" t="s">
        <v>75</v>
      </c>
      <c r="R613" s="45" t="s">
        <v>1263</v>
      </c>
      <c r="S613" s="43" t="s">
        <v>73</v>
      </c>
      <c r="T613" s="44" t="s">
        <v>1264</v>
      </c>
      <c r="U613" s="31">
        <v>29482500</v>
      </c>
      <c r="V613" s="31" t="s">
        <v>75</v>
      </c>
      <c r="W613" s="31">
        <v>29482500</v>
      </c>
      <c r="X613" s="31">
        <v>33126400</v>
      </c>
      <c r="Y613" s="31">
        <v>29482500</v>
      </c>
      <c r="Z613" s="31" t="s">
        <v>75</v>
      </c>
      <c r="AA613" s="31" t="s">
        <v>75</v>
      </c>
      <c r="AB613" s="31" t="s">
        <v>75</v>
      </c>
      <c r="AC613" s="31" t="s">
        <v>75</v>
      </c>
      <c r="AD613" s="31" t="s">
        <v>75</v>
      </c>
      <c r="AE613" s="31">
        <v>33126400</v>
      </c>
      <c r="AF613" s="34" t="s">
        <v>75</v>
      </c>
      <c r="AG613" s="31" t="s">
        <v>75</v>
      </c>
      <c r="AH613" s="32" t="s">
        <v>75</v>
      </c>
      <c r="AI613" s="8"/>
    </row>
    <row r="614" spans="1:35" ht="23.25" x14ac:dyDescent="0.25">
      <c r="A614" s="42" t="s">
        <v>1265</v>
      </c>
      <c r="B614" s="43" t="s">
        <v>73</v>
      </c>
      <c r="C614" s="44" t="s">
        <v>1266</v>
      </c>
      <c r="D614" s="31">
        <v>72212500</v>
      </c>
      <c r="E614" s="31" t="s">
        <v>75</v>
      </c>
      <c r="F614" s="31">
        <v>72212500</v>
      </c>
      <c r="G614" s="31" t="s">
        <v>75</v>
      </c>
      <c r="H614" s="31">
        <v>72212500</v>
      </c>
      <c r="I614" s="31" t="s">
        <v>75</v>
      </c>
      <c r="J614" s="31" t="s">
        <v>75</v>
      </c>
      <c r="K614" s="31" t="s">
        <v>75</v>
      </c>
      <c r="L614" s="31" t="s">
        <v>75</v>
      </c>
      <c r="M614" s="31" t="s">
        <v>75</v>
      </c>
      <c r="N614" s="31" t="s">
        <v>75</v>
      </c>
      <c r="O614" s="31" t="s">
        <v>75</v>
      </c>
      <c r="P614" s="31" t="s">
        <v>75</v>
      </c>
      <c r="Q614" s="32" t="s">
        <v>75</v>
      </c>
      <c r="R614" s="45" t="s">
        <v>1265</v>
      </c>
      <c r="S614" s="43" t="s">
        <v>73</v>
      </c>
      <c r="T614" s="44" t="s">
        <v>1266</v>
      </c>
      <c r="U614" s="31">
        <v>29482500</v>
      </c>
      <c r="V614" s="31" t="s">
        <v>75</v>
      </c>
      <c r="W614" s="31">
        <v>29482500</v>
      </c>
      <c r="X614" s="31" t="s">
        <v>75</v>
      </c>
      <c r="Y614" s="31">
        <v>29482500</v>
      </c>
      <c r="Z614" s="31" t="s">
        <v>75</v>
      </c>
      <c r="AA614" s="31" t="s">
        <v>75</v>
      </c>
      <c r="AB614" s="31" t="s">
        <v>75</v>
      </c>
      <c r="AC614" s="31" t="s">
        <v>75</v>
      </c>
      <c r="AD614" s="31" t="s">
        <v>75</v>
      </c>
      <c r="AE614" s="31" t="s">
        <v>75</v>
      </c>
      <c r="AF614" s="34" t="s">
        <v>75</v>
      </c>
      <c r="AG614" s="31" t="s">
        <v>75</v>
      </c>
      <c r="AH614" s="32" t="s">
        <v>75</v>
      </c>
      <c r="AI614" s="8"/>
    </row>
    <row r="615" spans="1:35" ht="23.25" x14ac:dyDescent="0.25">
      <c r="A615" s="42" t="s">
        <v>1267</v>
      </c>
      <c r="B615" s="43" t="s">
        <v>73</v>
      </c>
      <c r="C615" s="44" t="s">
        <v>1268</v>
      </c>
      <c r="D615" s="31" t="s">
        <v>75</v>
      </c>
      <c r="E615" s="31" t="s">
        <v>75</v>
      </c>
      <c r="F615" s="31" t="s">
        <v>75</v>
      </c>
      <c r="G615" s="31">
        <v>33126400</v>
      </c>
      <c r="H615" s="31" t="s">
        <v>75</v>
      </c>
      <c r="I615" s="31" t="s">
        <v>75</v>
      </c>
      <c r="J615" s="31" t="s">
        <v>75</v>
      </c>
      <c r="K615" s="31" t="s">
        <v>75</v>
      </c>
      <c r="L615" s="31" t="s">
        <v>75</v>
      </c>
      <c r="M615" s="31" t="s">
        <v>75</v>
      </c>
      <c r="N615" s="31">
        <v>33126400</v>
      </c>
      <c r="O615" s="31" t="s">
        <v>75</v>
      </c>
      <c r="P615" s="31" t="s">
        <v>75</v>
      </c>
      <c r="Q615" s="32" t="s">
        <v>75</v>
      </c>
      <c r="R615" s="45" t="s">
        <v>1267</v>
      </c>
      <c r="S615" s="43" t="s">
        <v>73</v>
      </c>
      <c r="T615" s="44" t="s">
        <v>1268</v>
      </c>
      <c r="U615" s="31" t="s">
        <v>75</v>
      </c>
      <c r="V615" s="31" t="s">
        <v>75</v>
      </c>
      <c r="W615" s="31" t="s">
        <v>75</v>
      </c>
      <c r="X615" s="31">
        <v>33126400</v>
      </c>
      <c r="Y615" s="31" t="s">
        <v>75</v>
      </c>
      <c r="Z615" s="31" t="s">
        <v>75</v>
      </c>
      <c r="AA615" s="31" t="s">
        <v>75</v>
      </c>
      <c r="AB615" s="31" t="s">
        <v>75</v>
      </c>
      <c r="AC615" s="31" t="s">
        <v>75</v>
      </c>
      <c r="AD615" s="31" t="s">
        <v>75</v>
      </c>
      <c r="AE615" s="31">
        <v>33126400</v>
      </c>
      <c r="AF615" s="34" t="s">
        <v>75</v>
      </c>
      <c r="AG615" s="31" t="s">
        <v>75</v>
      </c>
      <c r="AH615" s="32" t="s">
        <v>75</v>
      </c>
      <c r="AI615" s="8"/>
    </row>
    <row r="616" spans="1:35" ht="23.25" x14ac:dyDescent="0.25">
      <c r="A616" s="42" t="s">
        <v>1269</v>
      </c>
      <c r="B616" s="43" t="s">
        <v>73</v>
      </c>
      <c r="C616" s="44" t="s">
        <v>1270</v>
      </c>
      <c r="D616" s="31" t="s">
        <v>75</v>
      </c>
      <c r="E616" s="31" t="s">
        <v>75</v>
      </c>
      <c r="F616" s="31" t="s">
        <v>75</v>
      </c>
      <c r="G616" s="31">
        <v>48011200</v>
      </c>
      <c r="H616" s="31" t="s">
        <v>75</v>
      </c>
      <c r="I616" s="31" t="s">
        <v>75</v>
      </c>
      <c r="J616" s="31" t="s">
        <v>75</v>
      </c>
      <c r="K616" s="31" t="s">
        <v>75</v>
      </c>
      <c r="L616" s="31" t="s">
        <v>75</v>
      </c>
      <c r="M616" s="31" t="s">
        <v>75</v>
      </c>
      <c r="N616" s="31" t="s">
        <v>75</v>
      </c>
      <c r="O616" s="31">
        <v>48011200</v>
      </c>
      <c r="P616" s="31" t="s">
        <v>75</v>
      </c>
      <c r="Q616" s="32" t="s">
        <v>75</v>
      </c>
      <c r="R616" s="45" t="s">
        <v>1269</v>
      </c>
      <c r="S616" s="43" t="s">
        <v>73</v>
      </c>
      <c r="T616" s="44" t="s">
        <v>1270</v>
      </c>
      <c r="U616" s="31" t="s">
        <v>75</v>
      </c>
      <c r="V616" s="31" t="s">
        <v>75</v>
      </c>
      <c r="W616" s="31" t="s">
        <v>75</v>
      </c>
      <c r="X616" s="31" t="s">
        <v>75</v>
      </c>
      <c r="Y616" s="31" t="s">
        <v>75</v>
      </c>
      <c r="Z616" s="31" t="s">
        <v>75</v>
      </c>
      <c r="AA616" s="31" t="s">
        <v>75</v>
      </c>
      <c r="AB616" s="31" t="s">
        <v>75</v>
      </c>
      <c r="AC616" s="31" t="s">
        <v>75</v>
      </c>
      <c r="AD616" s="31" t="s">
        <v>75</v>
      </c>
      <c r="AE616" s="31" t="s">
        <v>75</v>
      </c>
      <c r="AF616" s="34" t="s">
        <v>75</v>
      </c>
      <c r="AG616" s="31" t="s">
        <v>75</v>
      </c>
      <c r="AH616" s="32" t="s">
        <v>75</v>
      </c>
      <c r="AI616" s="8"/>
    </row>
    <row r="617" spans="1:35" ht="34.5" x14ac:dyDescent="0.25">
      <c r="A617" s="42" t="s">
        <v>1271</v>
      </c>
      <c r="B617" s="43" t="s">
        <v>73</v>
      </c>
      <c r="C617" s="44" t="s">
        <v>1272</v>
      </c>
      <c r="D617" s="31">
        <v>16594200</v>
      </c>
      <c r="E617" s="31" t="s">
        <v>75</v>
      </c>
      <c r="F617" s="31">
        <v>16594200</v>
      </c>
      <c r="G617" s="31" t="s">
        <v>75</v>
      </c>
      <c r="H617" s="31">
        <v>16594200</v>
      </c>
      <c r="I617" s="31" t="s">
        <v>75</v>
      </c>
      <c r="J617" s="31" t="s">
        <v>75</v>
      </c>
      <c r="K617" s="31" t="s">
        <v>75</v>
      </c>
      <c r="L617" s="31" t="s">
        <v>75</v>
      </c>
      <c r="M617" s="31" t="s">
        <v>75</v>
      </c>
      <c r="N617" s="31" t="s">
        <v>75</v>
      </c>
      <c r="O617" s="31" t="s">
        <v>75</v>
      </c>
      <c r="P617" s="31" t="s">
        <v>75</v>
      </c>
      <c r="Q617" s="32" t="s">
        <v>75</v>
      </c>
      <c r="R617" s="45" t="s">
        <v>1271</v>
      </c>
      <c r="S617" s="43" t="s">
        <v>73</v>
      </c>
      <c r="T617" s="44" t="s">
        <v>1272</v>
      </c>
      <c r="U617" s="31">
        <v>11320316.439999999</v>
      </c>
      <c r="V617" s="31" t="s">
        <v>75</v>
      </c>
      <c r="W617" s="31">
        <v>11320316.439999999</v>
      </c>
      <c r="X617" s="31" t="s">
        <v>75</v>
      </c>
      <c r="Y617" s="31">
        <v>11320316.439999999</v>
      </c>
      <c r="Z617" s="31" t="s">
        <v>75</v>
      </c>
      <c r="AA617" s="31" t="s">
        <v>75</v>
      </c>
      <c r="AB617" s="31" t="s">
        <v>75</v>
      </c>
      <c r="AC617" s="31" t="s">
        <v>75</v>
      </c>
      <c r="AD617" s="31" t="s">
        <v>75</v>
      </c>
      <c r="AE617" s="31" t="s">
        <v>75</v>
      </c>
      <c r="AF617" s="34" t="s">
        <v>75</v>
      </c>
      <c r="AG617" s="31" t="s">
        <v>75</v>
      </c>
      <c r="AH617" s="32" t="s">
        <v>75</v>
      </c>
      <c r="AI617" s="8"/>
    </row>
    <row r="618" spans="1:35" ht="34.5" x14ac:dyDescent="0.25">
      <c r="A618" s="42" t="s">
        <v>1273</v>
      </c>
      <c r="B618" s="43" t="s">
        <v>73</v>
      </c>
      <c r="C618" s="44" t="s">
        <v>1274</v>
      </c>
      <c r="D618" s="31">
        <v>16594200</v>
      </c>
      <c r="E618" s="31" t="s">
        <v>75</v>
      </c>
      <c r="F618" s="31">
        <v>16594200</v>
      </c>
      <c r="G618" s="31" t="s">
        <v>75</v>
      </c>
      <c r="H618" s="31">
        <v>16594200</v>
      </c>
      <c r="I618" s="31" t="s">
        <v>75</v>
      </c>
      <c r="J618" s="31" t="s">
        <v>75</v>
      </c>
      <c r="K618" s="31" t="s">
        <v>75</v>
      </c>
      <c r="L618" s="31" t="s">
        <v>75</v>
      </c>
      <c r="M618" s="31" t="s">
        <v>75</v>
      </c>
      <c r="N618" s="31" t="s">
        <v>75</v>
      </c>
      <c r="O618" s="31" t="s">
        <v>75</v>
      </c>
      <c r="P618" s="31" t="s">
        <v>75</v>
      </c>
      <c r="Q618" s="32" t="s">
        <v>75</v>
      </c>
      <c r="R618" s="45" t="s">
        <v>1273</v>
      </c>
      <c r="S618" s="43" t="s">
        <v>73</v>
      </c>
      <c r="T618" s="44" t="s">
        <v>1274</v>
      </c>
      <c r="U618" s="31">
        <v>11320316.439999999</v>
      </c>
      <c r="V618" s="31" t="s">
        <v>75</v>
      </c>
      <c r="W618" s="31">
        <v>11320316.439999999</v>
      </c>
      <c r="X618" s="31" t="s">
        <v>75</v>
      </c>
      <c r="Y618" s="31">
        <v>11320316.439999999</v>
      </c>
      <c r="Z618" s="31" t="s">
        <v>75</v>
      </c>
      <c r="AA618" s="31" t="s">
        <v>75</v>
      </c>
      <c r="AB618" s="31" t="s">
        <v>75</v>
      </c>
      <c r="AC618" s="31" t="s">
        <v>75</v>
      </c>
      <c r="AD618" s="31" t="s">
        <v>75</v>
      </c>
      <c r="AE618" s="31" t="s">
        <v>75</v>
      </c>
      <c r="AF618" s="34" t="s">
        <v>75</v>
      </c>
      <c r="AG618" s="31" t="s">
        <v>75</v>
      </c>
      <c r="AH618" s="32" t="s">
        <v>75</v>
      </c>
      <c r="AI618" s="8"/>
    </row>
    <row r="619" spans="1:35" ht="34.5" x14ac:dyDescent="0.25">
      <c r="A619" s="42" t="s">
        <v>1275</v>
      </c>
      <c r="B619" s="43" t="s">
        <v>73</v>
      </c>
      <c r="C619" s="44" t="s">
        <v>1276</v>
      </c>
      <c r="D619" s="31">
        <v>5663600</v>
      </c>
      <c r="E619" s="31" t="s">
        <v>75</v>
      </c>
      <c r="F619" s="31">
        <v>5663600</v>
      </c>
      <c r="G619" s="31" t="s">
        <v>75</v>
      </c>
      <c r="H619" s="31">
        <v>5663600</v>
      </c>
      <c r="I619" s="31" t="s">
        <v>75</v>
      </c>
      <c r="J619" s="31" t="s">
        <v>75</v>
      </c>
      <c r="K619" s="31" t="s">
        <v>75</v>
      </c>
      <c r="L619" s="31" t="s">
        <v>75</v>
      </c>
      <c r="M619" s="31" t="s">
        <v>75</v>
      </c>
      <c r="N619" s="31" t="s">
        <v>75</v>
      </c>
      <c r="O619" s="31" t="s">
        <v>75</v>
      </c>
      <c r="P619" s="31" t="s">
        <v>75</v>
      </c>
      <c r="Q619" s="32" t="s">
        <v>75</v>
      </c>
      <c r="R619" s="45" t="s">
        <v>1275</v>
      </c>
      <c r="S619" s="43" t="s">
        <v>73</v>
      </c>
      <c r="T619" s="44" t="s">
        <v>1276</v>
      </c>
      <c r="U619" s="31">
        <v>1630035</v>
      </c>
      <c r="V619" s="31" t="s">
        <v>75</v>
      </c>
      <c r="W619" s="31">
        <v>1630035</v>
      </c>
      <c r="X619" s="31" t="s">
        <v>75</v>
      </c>
      <c r="Y619" s="31">
        <v>1630035</v>
      </c>
      <c r="Z619" s="31" t="s">
        <v>75</v>
      </c>
      <c r="AA619" s="31" t="s">
        <v>75</v>
      </c>
      <c r="AB619" s="31" t="s">
        <v>75</v>
      </c>
      <c r="AC619" s="31" t="s">
        <v>75</v>
      </c>
      <c r="AD619" s="31" t="s">
        <v>75</v>
      </c>
      <c r="AE619" s="31" t="s">
        <v>75</v>
      </c>
      <c r="AF619" s="34" t="s">
        <v>75</v>
      </c>
      <c r="AG619" s="31" t="s">
        <v>75</v>
      </c>
      <c r="AH619" s="32" t="s">
        <v>75</v>
      </c>
      <c r="AI619" s="8"/>
    </row>
    <row r="620" spans="1:35" ht="45.75" x14ac:dyDescent="0.25">
      <c r="A620" s="42" t="s">
        <v>1277</v>
      </c>
      <c r="B620" s="43" t="s">
        <v>73</v>
      </c>
      <c r="C620" s="44" t="s">
        <v>1278</v>
      </c>
      <c r="D620" s="31">
        <v>5663600</v>
      </c>
      <c r="E620" s="31" t="s">
        <v>75</v>
      </c>
      <c r="F620" s="31">
        <v>5663600</v>
      </c>
      <c r="G620" s="31" t="s">
        <v>75</v>
      </c>
      <c r="H620" s="31">
        <v>5663600</v>
      </c>
      <c r="I620" s="31" t="s">
        <v>75</v>
      </c>
      <c r="J620" s="31" t="s">
        <v>75</v>
      </c>
      <c r="K620" s="31" t="s">
        <v>75</v>
      </c>
      <c r="L620" s="31" t="s">
        <v>75</v>
      </c>
      <c r="M620" s="31" t="s">
        <v>75</v>
      </c>
      <c r="N620" s="31" t="s">
        <v>75</v>
      </c>
      <c r="O620" s="31" t="s">
        <v>75</v>
      </c>
      <c r="P620" s="31" t="s">
        <v>75</v>
      </c>
      <c r="Q620" s="32" t="s">
        <v>75</v>
      </c>
      <c r="R620" s="45" t="s">
        <v>1277</v>
      </c>
      <c r="S620" s="43" t="s">
        <v>73</v>
      </c>
      <c r="T620" s="44" t="s">
        <v>1278</v>
      </c>
      <c r="U620" s="31">
        <v>1630035</v>
      </c>
      <c r="V620" s="31" t="s">
        <v>75</v>
      </c>
      <c r="W620" s="31">
        <v>1630035</v>
      </c>
      <c r="X620" s="31" t="s">
        <v>75</v>
      </c>
      <c r="Y620" s="31">
        <v>1630035</v>
      </c>
      <c r="Z620" s="31" t="s">
        <v>75</v>
      </c>
      <c r="AA620" s="31" t="s">
        <v>75</v>
      </c>
      <c r="AB620" s="31" t="s">
        <v>75</v>
      </c>
      <c r="AC620" s="31" t="s">
        <v>75</v>
      </c>
      <c r="AD620" s="31" t="s">
        <v>75</v>
      </c>
      <c r="AE620" s="31" t="s">
        <v>75</v>
      </c>
      <c r="AF620" s="34" t="s">
        <v>75</v>
      </c>
      <c r="AG620" s="31" t="s">
        <v>75</v>
      </c>
      <c r="AH620" s="32" t="s">
        <v>75</v>
      </c>
      <c r="AI620" s="8"/>
    </row>
    <row r="621" spans="1:35" ht="23.25" x14ac:dyDescent="0.25">
      <c r="A621" s="42" t="s">
        <v>1279</v>
      </c>
      <c r="B621" s="43" t="s">
        <v>73</v>
      </c>
      <c r="C621" s="44" t="s">
        <v>1280</v>
      </c>
      <c r="D621" s="31">
        <v>20390200</v>
      </c>
      <c r="E621" s="31" t="s">
        <v>75</v>
      </c>
      <c r="F621" s="31">
        <v>20390200</v>
      </c>
      <c r="G621" s="31">
        <v>6160561.79</v>
      </c>
      <c r="H621" s="31">
        <v>20390200</v>
      </c>
      <c r="I621" s="31" t="s">
        <v>75</v>
      </c>
      <c r="J621" s="31" t="s">
        <v>75</v>
      </c>
      <c r="K621" s="31">
        <v>6160561.79</v>
      </c>
      <c r="L621" s="31" t="s">
        <v>75</v>
      </c>
      <c r="M621" s="31" t="s">
        <v>75</v>
      </c>
      <c r="N621" s="31" t="s">
        <v>75</v>
      </c>
      <c r="O621" s="31" t="s">
        <v>75</v>
      </c>
      <c r="P621" s="31" t="s">
        <v>75</v>
      </c>
      <c r="Q621" s="32" t="s">
        <v>75</v>
      </c>
      <c r="R621" s="45" t="s">
        <v>1279</v>
      </c>
      <c r="S621" s="43" t="s">
        <v>73</v>
      </c>
      <c r="T621" s="44" t="s">
        <v>1280</v>
      </c>
      <c r="U621" s="31">
        <v>20390200</v>
      </c>
      <c r="V621" s="31" t="s">
        <v>75</v>
      </c>
      <c r="W621" s="31">
        <v>20390200</v>
      </c>
      <c r="X621" s="31">
        <v>6160561.79</v>
      </c>
      <c r="Y621" s="31">
        <v>20390200</v>
      </c>
      <c r="Z621" s="31" t="s">
        <v>75</v>
      </c>
      <c r="AA621" s="31" t="s">
        <v>75</v>
      </c>
      <c r="AB621" s="31">
        <v>6160561.79</v>
      </c>
      <c r="AC621" s="31" t="s">
        <v>75</v>
      </c>
      <c r="AD621" s="31" t="s">
        <v>75</v>
      </c>
      <c r="AE621" s="31" t="s">
        <v>75</v>
      </c>
      <c r="AF621" s="34" t="s">
        <v>75</v>
      </c>
      <c r="AG621" s="31" t="s">
        <v>75</v>
      </c>
      <c r="AH621" s="32" t="s">
        <v>75</v>
      </c>
      <c r="AI621" s="8"/>
    </row>
    <row r="622" spans="1:35" ht="34.5" x14ac:dyDescent="0.25">
      <c r="A622" s="42" t="s">
        <v>1281</v>
      </c>
      <c r="B622" s="43" t="s">
        <v>73</v>
      </c>
      <c r="C622" s="44" t="s">
        <v>1282</v>
      </c>
      <c r="D622" s="31">
        <v>20390200</v>
      </c>
      <c r="E622" s="31" t="s">
        <v>75</v>
      </c>
      <c r="F622" s="31">
        <v>20390200</v>
      </c>
      <c r="G622" s="31" t="s">
        <v>75</v>
      </c>
      <c r="H622" s="31">
        <v>20390200</v>
      </c>
      <c r="I622" s="31" t="s">
        <v>75</v>
      </c>
      <c r="J622" s="31" t="s">
        <v>75</v>
      </c>
      <c r="K622" s="31" t="s">
        <v>75</v>
      </c>
      <c r="L622" s="31" t="s">
        <v>75</v>
      </c>
      <c r="M622" s="31" t="s">
        <v>75</v>
      </c>
      <c r="N622" s="31" t="s">
        <v>75</v>
      </c>
      <c r="O622" s="31" t="s">
        <v>75</v>
      </c>
      <c r="P622" s="31" t="s">
        <v>75</v>
      </c>
      <c r="Q622" s="32" t="s">
        <v>75</v>
      </c>
      <c r="R622" s="45" t="s">
        <v>1281</v>
      </c>
      <c r="S622" s="43" t="s">
        <v>73</v>
      </c>
      <c r="T622" s="44" t="s">
        <v>1282</v>
      </c>
      <c r="U622" s="31">
        <v>20390200</v>
      </c>
      <c r="V622" s="31" t="s">
        <v>75</v>
      </c>
      <c r="W622" s="31">
        <v>20390200</v>
      </c>
      <c r="X622" s="31" t="s">
        <v>75</v>
      </c>
      <c r="Y622" s="31">
        <v>20390200</v>
      </c>
      <c r="Z622" s="31" t="s">
        <v>75</v>
      </c>
      <c r="AA622" s="31" t="s">
        <v>75</v>
      </c>
      <c r="AB622" s="31" t="s">
        <v>75</v>
      </c>
      <c r="AC622" s="31" t="s">
        <v>75</v>
      </c>
      <c r="AD622" s="31" t="s">
        <v>75</v>
      </c>
      <c r="AE622" s="31" t="s">
        <v>75</v>
      </c>
      <c r="AF622" s="34" t="s">
        <v>75</v>
      </c>
      <c r="AG622" s="31" t="s">
        <v>75</v>
      </c>
      <c r="AH622" s="32" t="s">
        <v>75</v>
      </c>
      <c r="AI622" s="8"/>
    </row>
    <row r="623" spans="1:35" ht="34.5" x14ac:dyDescent="0.25">
      <c r="A623" s="42" t="s">
        <v>1283</v>
      </c>
      <c r="B623" s="43" t="s">
        <v>73</v>
      </c>
      <c r="C623" s="44" t="s">
        <v>1284</v>
      </c>
      <c r="D623" s="31" t="s">
        <v>75</v>
      </c>
      <c r="E623" s="31" t="s">
        <v>75</v>
      </c>
      <c r="F623" s="31" t="s">
        <v>75</v>
      </c>
      <c r="G623" s="31">
        <v>6160561.79</v>
      </c>
      <c r="H623" s="31" t="s">
        <v>75</v>
      </c>
      <c r="I623" s="31" t="s">
        <v>75</v>
      </c>
      <c r="J623" s="31" t="s">
        <v>75</v>
      </c>
      <c r="K623" s="31">
        <v>6160561.79</v>
      </c>
      <c r="L623" s="31" t="s">
        <v>75</v>
      </c>
      <c r="M623" s="31" t="s">
        <v>75</v>
      </c>
      <c r="N623" s="31" t="s">
        <v>75</v>
      </c>
      <c r="O623" s="31" t="s">
        <v>75</v>
      </c>
      <c r="P623" s="31" t="s">
        <v>75</v>
      </c>
      <c r="Q623" s="32" t="s">
        <v>75</v>
      </c>
      <c r="R623" s="45" t="s">
        <v>1283</v>
      </c>
      <c r="S623" s="43" t="s">
        <v>73</v>
      </c>
      <c r="T623" s="44" t="s">
        <v>1284</v>
      </c>
      <c r="U623" s="31" t="s">
        <v>75</v>
      </c>
      <c r="V623" s="31" t="s">
        <v>75</v>
      </c>
      <c r="W623" s="31" t="s">
        <v>75</v>
      </c>
      <c r="X623" s="31">
        <v>6160561.79</v>
      </c>
      <c r="Y623" s="31" t="s">
        <v>75</v>
      </c>
      <c r="Z623" s="31" t="s">
        <v>75</v>
      </c>
      <c r="AA623" s="31" t="s">
        <v>75</v>
      </c>
      <c r="AB623" s="31">
        <v>6160561.79</v>
      </c>
      <c r="AC623" s="31" t="s">
        <v>75</v>
      </c>
      <c r="AD623" s="31" t="s">
        <v>75</v>
      </c>
      <c r="AE623" s="31" t="s">
        <v>75</v>
      </c>
      <c r="AF623" s="34" t="s">
        <v>75</v>
      </c>
      <c r="AG623" s="31" t="s">
        <v>75</v>
      </c>
      <c r="AH623" s="32" t="s">
        <v>75</v>
      </c>
      <c r="AI623" s="8"/>
    </row>
    <row r="624" spans="1:35" x14ac:dyDescent="0.25">
      <c r="A624" s="42" t="s">
        <v>1285</v>
      </c>
      <c r="B624" s="43" t="s">
        <v>73</v>
      </c>
      <c r="C624" s="44" t="s">
        <v>1286</v>
      </c>
      <c r="D624" s="31">
        <v>82670500</v>
      </c>
      <c r="E624" s="31" t="s">
        <v>75</v>
      </c>
      <c r="F624" s="31">
        <v>82670500</v>
      </c>
      <c r="G624" s="31">
        <v>36135254</v>
      </c>
      <c r="H624" s="31">
        <v>82670500</v>
      </c>
      <c r="I624" s="31" t="s">
        <v>75</v>
      </c>
      <c r="J624" s="31" t="s">
        <v>75</v>
      </c>
      <c r="K624" s="31">
        <v>13664687.82</v>
      </c>
      <c r="L624" s="31" t="s">
        <v>75</v>
      </c>
      <c r="M624" s="31" t="s">
        <v>75</v>
      </c>
      <c r="N624" s="31">
        <v>22131825.359999999</v>
      </c>
      <c r="O624" s="31">
        <v>236700</v>
      </c>
      <c r="P624" s="31">
        <v>102040.82</v>
      </c>
      <c r="Q624" s="32" t="s">
        <v>75</v>
      </c>
      <c r="R624" s="45" t="s">
        <v>1285</v>
      </c>
      <c r="S624" s="43" t="s">
        <v>73</v>
      </c>
      <c r="T624" s="44" t="s">
        <v>1286</v>
      </c>
      <c r="U624" s="31">
        <v>73539700</v>
      </c>
      <c r="V624" s="31" t="s">
        <v>75</v>
      </c>
      <c r="W624" s="31">
        <v>73539700</v>
      </c>
      <c r="X624" s="31">
        <v>25875954</v>
      </c>
      <c r="Y624" s="31">
        <v>73539700</v>
      </c>
      <c r="Z624" s="31" t="s">
        <v>75</v>
      </c>
      <c r="AA624" s="31" t="s">
        <v>75</v>
      </c>
      <c r="AB624" s="31">
        <v>8898637.8200000003</v>
      </c>
      <c r="AC624" s="31" t="s">
        <v>75</v>
      </c>
      <c r="AD624" s="31" t="s">
        <v>75</v>
      </c>
      <c r="AE624" s="31">
        <v>16638575.359999999</v>
      </c>
      <c r="AF624" s="34">
        <v>236700</v>
      </c>
      <c r="AG624" s="31">
        <v>102040.82</v>
      </c>
      <c r="AH624" s="32" t="s">
        <v>75</v>
      </c>
      <c r="AI624" s="8"/>
    </row>
    <row r="625" spans="1:35" ht="23.25" x14ac:dyDescent="0.25">
      <c r="A625" s="42" t="s">
        <v>1287</v>
      </c>
      <c r="B625" s="43" t="s">
        <v>73</v>
      </c>
      <c r="C625" s="44" t="s">
        <v>1288</v>
      </c>
      <c r="D625" s="31">
        <v>82670500</v>
      </c>
      <c r="E625" s="31" t="s">
        <v>75</v>
      </c>
      <c r="F625" s="31">
        <v>82670500</v>
      </c>
      <c r="G625" s="31" t="s">
        <v>75</v>
      </c>
      <c r="H625" s="31">
        <v>82670500</v>
      </c>
      <c r="I625" s="31" t="s">
        <v>75</v>
      </c>
      <c r="J625" s="31" t="s">
        <v>75</v>
      </c>
      <c r="K625" s="31" t="s">
        <v>75</v>
      </c>
      <c r="L625" s="31" t="s">
        <v>75</v>
      </c>
      <c r="M625" s="31" t="s">
        <v>75</v>
      </c>
      <c r="N625" s="31" t="s">
        <v>75</v>
      </c>
      <c r="O625" s="31" t="s">
        <v>75</v>
      </c>
      <c r="P625" s="31" t="s">
        <v>75</v>
      </c>
      <c r="Q625" s="32" t="s">
        <v>75</v>
      </c>
      <c r="R625" s="45" t="s">
        <v>1287</v>
      </c>
      <c r="S625" s="43" t="s">
        <v>73</v>
      </c>
      <c r="T625" s="44" t="s">
        <v>1288</v>
      </c>
      <c r="U625" s="31">
        <v>73539700</v>
      </c>
      <c r="V625" s="31" t="s">
        <v>75</v>
      </c>
      <c r="W625" s="31">
        <v>73539700</v>
      </c>
      <c r="X625" s="31" t="s">
        <v>75</v>
      </c>
      <c r="Y625" s="31">
        <v>73539700</v>
      </c>
      <c r="Z625" s="31" t="s">
        <v>75</v>
      </c>
      <c r="AA625" s="31" t="s">
        <v>75</v>
      </c>
      <c r="AB625" s="31" t="s">
        <v>75</v>
      </c>
      <c r="AC625" s="31" t="s">
        <v>75</v>
      </c>
      <c r="AD625" s="31" t="s">
        <v>75</v>
      </c>
      <c r="AE625" s="31" t="s">
        <v>75</v>
      </c>
      <c r="AF625" s="34" t="s">
        <v>75</v>
      </c>
      <c r="AG625" s="31" t="s">
        <v>75</v>
      </c>
      <c r="AH625" s="32" t="s">
        <v>75</v>
      </c>
      <c r="AI625" s="8"/>
    </row>
    <row r="626" spans="1:35" ht="23.25" x14ac:dyDescent="0.25">
      <c r="A626" s="42" t="s">
        <v>1289</v>
      </c>
      <c r="B626" s="43" t="s">
        <v>73</v>
      </c>
      <c r="C626" s="44" t="s">
        <v>1290</v>
      </c>
      <c r="D626" s="31" t="s">
        <v>75</v>
      </c>
      <c r="E626" s="31" t="s">
        <v>75</v>
      </c>
      <c r="F626" s="31" t="s">
        <v>75</v>
      </c>
      <c r="G626" s="31">
        <v>13664687.82</v>
      </c>
      <c r="H626" s="31" t="s">
        <v>75</v>
      </c>
      <c r="I626" s="31" t="s">
        <v>75</v>
      </c>
      <c r="J626" s="31" t="s">
        <v>75</v>
      </c>
      <c r="K626" s="31">
        <v>13664687.82</v>
      </c>
      <c r="L626" s="31" t="s">
        <v>75</v>
      </c>
      <c r="M626" s="31" t="s">
        <v>75</v>
      </c>
      <c r="N626" s="31" t="s">
        <v>75</v>
      </c>
      <c r="O626" s="31" t="s">
        <v>75</v>
      </c>
      <c r="P626" s="31" t="s">
        <v>75</v>
      </c>
      <c r="Q626" s="32" t="s">
        <v>75</v>
      </c>
      <c r="R626" s="45" t="s">
        <v>1289</v>
      </c>
      <c r="S626" s="43" t="s">
        <v>73</v>
      </c>
      <c r="T626" s="44" t="s">
        <v>1290</v>
      </c>
      <c r="U626" s="31" t="s">
        <v>75</v>
      </c>
      <c r="V626" s="31" t="s">
        <v>75</v>
      </c>
      <c r="W626" s="31" t="s">
        <v>75</v>
      </c>
      <c r="X626" s="31">
        <v>8898637.8200000003</v>
      </c>
      <c r="Y626" s="31" t="s">
        <v>75</v>
      </c>
      <c r="Z626" s="31" t="s">
        <v>75</v>
      </c>
      <c r="AA626" s="31" t="s">
        <v>75</v>
      </c>
      <c r="AB626" s="31">
        <v>8898637.8200000003</v>
      </c>
      <c r="AC626" s="31" t="s">
        <v>75</v>
      </c>
      <c r="AD626" s="31" t="s">
        <v>75</v>
      </c>
      <c r="AE626" s="31" t="s">
        <v>75</v>
      </c>
      <c r="AF626" s="34" t="s">
        <v>75</v>
      </c>
      <c r="AG626" s="31" t="s">
        <v>75</v>
      </c>
      <c r="AH626" s="32" t="s">
        <v>75</v>
      </c>
      <c r="AI626" s="8"/>
    </row>
    <row r="627" spans="1:35" ht="23.25" x14ac:dyDescent="0.25">
      <c r="A627" s="42" t="s">
        <v>1291</v>
      </c>
      <c r="B627" s="43" t="s">
        <v>73</v>
      </c>
      <c r="C627" s="44" t="s">
        <v>1292</v>
      </c>
      <c r="D627" s="31" t="s">
        <v>75</v>
      </c>
      <c r="E627" s="31" t="s">
        <v>75</v>
      </c>
      <c r="F627" s="31" t="s">
        <v>75</v>
      </c>
      <c r="G627" s="31">
        <v>22131825.359999999</v>
      </c>
      <c r="H627" s="31" t="s">
        <v>75</v>
      </c>
      <c r="I627" s="31" t="s">
        <v>75</v>
      </c>
      <c r="J627" s="31" t="s">
        <v>75</v>
      </c>
      <c r="K627" s="31" t="s">
        <v>75</v>
      </c>
      <c r="L627" s="31" t="s">
        <v>75</v>
      </c>
      <c r="M627" s="31" t="s">
        <v>75</v>
      </c>
      <c r="N627" s="31">
        <v>22131825.359999999</v>
      </c>
      <c r="O627" s="31" t="s">
        <v>75</v>
      </c>
      <c r="P627" s="31" t="s">
        <v>75</v>
      </c>
      <c r="Q627" s="32" t="s">
        <v>75</v>
      </c>
      <c r="R627" s="45" t="s">
        <v>1291</v>
      </c>
      <c r="S627" s="43" t="s">
        <v>73</v>
      </c>
      <c r="T627" s="44" t="s">
        <v>1292</v>
      </c>
      <c r="U627" s="31" t="s">
        <v>75</v>
      </c>
      <c r="V627" s="31" t="s">
        <v>75</v>
      </c>
      <c r="W627" s="31" t="s">
        <v>75</v>
      </c>
      <c r="X627" s="31">
        <v>16638575.359999999</v>
      </c>
      <c r="Y627" s="31" t="s">
        <v>75</v>
      </c>
      <c r="Z627" s="31" t="s">
        <v>75</v>
      </c>
      <c r="AA627" s="31" t="s">
        <v>75</v>
      </c>
      <c r="AB627" s="31" t="s">
        <v>75</v>
      </c>
      <c r="AC627" s="31" t="s">
        <v>75</v>
      </c>
      <c r="AD627" s="31" t="s">
        <v>75</v>
      </c>
      <c r="AE627" s="31">
        <v>16638575.359999999</v>
      </c>
      <c r="AF627" s="34" t="s">
        <v>75</v>
      </c>
      <c r="AG627" s="31" t="s">
        <v>75</v>
      </c>
      <c r="AH627" s="32" t="s">
        <v>75</v>
      </c>
      <c r="AI627" s="8"/>
    </row>
    <row r="628" spans="1:35" ht="23.25" x14ac:dyDescent="0.25">
      <c r="A628" s="42" t="s">
        <v>1293</v>
      </c>
      <c r="B628" s="43" t="s">
        <v>73</v>
      </c>
      <c r="C628" s="44" t="s">
        <v>1294</v>
      </c>
      <c r="D628" s="31" t="s">
        <v>75</v>
      </c>
      <c r="E628" s="31" t="s">
        <v>75</v>
      </c>
      <c r="F628" s="31" t="s">
        <v>75</v>
      </c>
      <c r="G628" s="31">
        <v>102040.82</v>
      </c>
      <c r="H628" s="31" t="s">
        <v>75</v>
      </c>
      <c r="I628" s="31" t="s">
        <v>75</v>
      </c>
      <c r="J628" s="31" t="s">
        <v>75</v>
      </c>
      <c r="K628" s="31" t="s">
        <v>75</v>
      </c>
      <c r="L628" s="31" t="s">
        <v>75</v>
      </c>
      <c r="M628" s="31" t="s">
        <v>75</v>
      </c>
      <c r="N628" s="31" t="s">
        <v>75</v>
      </c>
      <c r="O628" s="31" t="s">
        <v>75</v>
      </c>
      <c r="P628" s="31">
        <v>102040.82</v>
      </c>
      <c r="Q628" s="32" t="s">
        <v>75</v>
      </c>
      <c r="R628" s="45" t="s">
        <v>1293</v>
      </c>
      <c r="S628" s="43" t="s">
        <v>73</v>
      </c>
      <c r="T628" s="44" t="s">
        <v>1294</v>
      </c>
      <c r="U628" s="31" t="s">
        <v>75</v>
      </c>
      <c r="V628" s="31" t="s">
        <v>75</v>
      </c>
      <c r="W628" s="31" t="s">
        <v>75</v>
      </c>
      <c r="X628" s="31">
        <v>102040.82</v>
      </c>
      <c r="Y628" s="31" t="s">
        <v>75</v>
      </c>
      <c r="Z628" s="31" t="s">
        <v>75</v>
      </c>
      <c r="AA628" s="31" t="s">
        <v>75</v>
      </c>
      <c r="AB628" s="31" t="s">
        <v>75</v>
      </c>
      <c r="AC628" s="31" t="s">
        <v>75</v>
      </c>
      <c r="AD628" s="31" t="s">
        <v>75</v>
      </c>
      <c r="AE628" s="31" t="s">
        <v>75</v>
      </c>
      <c r="AF628" s="34" t="s">
        <v>75</v>
      </c>
      <c r="AG628" s="31">
        <v>102040.82</v>
      </c>
      <c r="AH628" s="32" t="s">
        <v>75</v>
      </c>
      <c r="AI628" s="8"/>
    </row>
    <row r="629" spans="1:35" ht="23.25" x14ac:dyDescent="0.25">
      <c r="A629" s="42" t="s">
        <v>1295</v>
      </c>
      <c r="B629" s="43" t="s">
        <v>73</v>
      </c>
      <c r="C629" s="44" t="s">
        <v>1296</v>
      </c>
      <c r="D629" s="31" t="s">
        <v>75</v>
      </c>
      <c r="E629" s="31" t="s">
        <v>75</v>
      </c>
      <c r="F629" s="31" t="s">
        <v>75</v>
      </c>
      <c r="G629" s="31">
        <v>236700</v>
      </c>
      <c r="H629" s="31" t="s">
        <v>75</v>
      </c>
      <c r="I629" s="31" t="s">
        <v>75</v>
      </c>
      <c r="J629" s="31" t="s">
        <v>75</v>
      </c>
      <c r="K629" s="31" t="s">
        <v>75</v>
      </c>
      <c r="L629" s="31" t="s">
        <v>75</v>
      </c>
      <c r="M629" s="31" t="s">
        <v>75</v>
      </c>
      <c r="N629" s="31" t="s">
        <v>75</v>
      </c>
      <c r="O629" s="31">
        <v>236700</v>
      </c>
      <c r="P629" s="31" t="s">
        <v>75</v>
      </c>
      <c r="Q629" s="32" t="s">
        <v>75</v>
      </c>
      <c r="R629" s="45" t="s">
        <v>1295</v>
      </c>
      <c r="S629" s="43" t="s">
        <v>73</v>
      </c>
      <c r="T629" s="44" t="s">
        <v>1296</v>
      </c>
      <c r="U629" s="31" t="s">
        <v>75</v>
      </c>
      <c r="V629" s="31" t="s">
        <v>75</v>
      </c>
      <c r="W629" s="31" t="s">
        <v>75</v>
      </c>
      <c r="X629" s="31">
        <v>236700</v>
      </c>
      <c r="Y629" s="31" t="s">
        <v>75</v>
      </c>
      <c r="Z629" s="31" t="s">
        <v>75</v>
      </c>
      <c r="AA629" s="31" t="s">
        <v>75</v>
      </c>
      <c r="AB629" s="31" t="s">
        <v>75</v>
      </c>
      <c r="AC629" s="31" t="s">
        <v>75</v>
      </c>
      <c r="AD629" s="31" t="s">
        <v>75</v>
      </c>
      <c r="AE629" s="31" t="s">
        <v>75</v>
      </c>
      <c r="AF629" s="34">
        <v>236700</v>
      </c>
      <c r="AG629" s="31" t="s">
        <v>75</v>
      </c>
      <c r="AH629" s="32" t="s">
        <v>75</v>
      </c>
      <c r="AI629" s="8"/>
    </row>
    <row r="630" spans="1:35" ht="34.5" x14ac:dyDescent="0.25">
      <c r="A630" s="42" t="s">
        <v>1297</v>
      </c>
      <c r="B630" s="43" t="s">
        <v>73</v>
      </c>
      <c r="C630" s="44" t="s">
        <v>1298</v>
      </c>
      <c r="D630" s="31">
        <v>402039500</v>
      </c>
      <c r="E630" s="31" t="s">
        <v>75</v>
      </c>
      <c r="F630" s="31">
        <v>402039500</v>
      </c>
      <c r="G630" s="31">
        <v>451729798.16000003</v>
      </c>
      <c r="H630" s="31">
        <v>402039500</v>
      </c>
      <c r="I630" s="31" t="s">
        <v>75</v>
      </c>
      <c r="J630" s="31" t="s">
        <v>75</v>
      </c>
      <c r="K630" s="31">
        <v>451729798.16000003</v>
      </c>
      <c r="L630" s="31" t="s">
        <v>75</v>
      </c>
      <c r="M630" s="31" t="s">
        <v>75</v>
      </c>
      <c r="N630" s="31" t="s">
        <v>75</v>
      </c>
      <c r="O630" s="31" t="s">
        <v>75</v>
      </c>
      <c r="P630" s="31" t="s">
        <v>75</v>
      </c>
      <c r="Q630" s="32" t="s">
        <v>75</v>
      </c>
      <c r="R630" s="45" t="s">
        <v>1297</v>
      </c>
      <c r="S630" s="43" t="s">
        <v>73</v>
      </c>
      <c r="T630" s="44" t="s">
        <v>1298</v>
      </c>
      <c r="U630" s="31">
        <v>190291043.88</v>
      </c>
      <c r="V630" s="31" t="s">
        <v>75</v>
      </c>
      <c r="W630" s="31">
        <v>190291043.88</v>
      </c>
      <c r="X630" s="31">
        <v>213810162.02000001</v>
      </c>
      <c r="Y630" s="31">
        <v>190291043.88</v>
      </c>
      <c r="Z630" s="31" t="s">
        <v>75</v>
      </c>
      <c r="AA630" s="31" t="s">
        <v>75</v>
      </c>
      <c r="AB630" s="31">
        <v>213810162.02000001</v>
      </c>
      <c r="AC630" s="31" t="s">
        <v>75</v>
      </c>
      <c r="AD630" s="31" t="s">
        <v>75</v>
      </c>
      <c r="AE630" s="31" t="s">
        <v>75</v>
      </c>
      <c r="AF630" s="34" t="s">
        <v>75</v>
      </c>
      <c r="AG630" s="31" t="s">
        <v>75</v>
      </c>
      <c r="AH630" s="32" t="s">
        <v>75</v>
      </c>
      <c r="AI630" s="8"/>
    </row>
    <row r="631" spans="1:35" ht="45.75" x14ac:dyDescent="0.25">
      <c r="A631" s="42" t="s">
        <v>1299</v>
      </c>
      <c r="B631" s="43" t="s">
        <v>73</v>
      </c>
      <c r="C631" s="44" t="s">
        <v>1300</v>
      </c>
      <c r="D631" s="31">
        <v>402039500</v>
      </c>
      <c r="E631" s="31" t="s">
        <v>75</v>
      </c>
      <c r="F631" s="31">
        <v>402039500</v>
      </c>
      <c r="G631" s="31" t="s">
        <v>75</v>
      </c>
      <c r="H631" s="31">
        <v>402039500</v>
      </c>
      <c r="I631" s="31" t="s">
        <v>75</v>
      </c>
      <c r="J631" s="31" t="s">
        <v>75</v>
      </c>
      <c r="K631" s="31" t="s">
        <v>75</v>
      </c>
      <c r="L631" s="31" t="s">
        <v>75</v>
      </c>
      <c r="M631" s="31" t="s">
        <v>75</v>
      </c>
      <c r="N631" s="31" t="s">
        <v>75</v>
      </c>
      <c r="O631" s="31" t="s">
        <v>75</v>
      </c>
      <c r="P631" s="31" t="s">
        <v>75</v>
      </c>
      <c r="Q631" s="32" t="s">
        <v>75</v>
      </c>
      <c r="R631" s="45" t="s">
        <v>1299</v>
      </c>
      <c r="S631" s="43" t="s">
        <v>73</v>
      </c>
      <c r="T631" s="44" t="s">
        <v>1300</v>
      </c>
      <c r="U631" s="31">
        <v>190291043.88</v>
      </c>
      <c r="V631" s="31" t="s">
        <v>75</v>
      </c>
      <c r="W631" s="31">
        <v>190291043.88</v>
      </c>
      <c r="X631" s="31" t="s">
        <v>75</v>
      </c>
      <c r="Y631" s="31">
        <v>190291043.88</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1301</v>
      </c>
      <c r="B632" s="43" t="s">
        <v>73</v>
      </c>
      <c r="C632" s="44" t="s">
        <v>1302</v>
      </c>
      <c r="D632" s="31" t="s">
        <v>75</v>
      </c>
      <c r="E632" s="31" t="s">
        <v>75</v>
      </c>
      <c r="F632" s="31" t="s">
        <v>75</v>
      </c>
      <c r="G632" s="31">
        <v>451729798.16000003</v>
      </c>
      <c r="H632" s="31" t="s">
        <v>75</v>
      </c>
      <c r="I632" s="31" t="s">
        <v>75</v>
      </c>
      <c r="J632" s="31" t="s">
        <v>75</v>
      </c>
      <c r="K632" s="31">
        <v>451729798.16000003</v>
      </c>
      <c r="L632" s="31" t="s">
        <v>75</v>
      </c>
      <c r="M632" s="31" t="s">
        <v>75</v>
      </c>
      <c r="N632" s="31" t="s">
        <v>75</v>
      </c>
      <c r="O632" s="31" t="s">
        <v>75</v>
      </c>
      <c r="P632" s="31" t="s">
        <v>75</v>
      </c>
      <c r="Q632" s="32" t="s">
        <v>75</v>
      </c>
      <c r="R632" s="45" t="s">
        <v>1301</v>
      </c>
      <c r="S632" s="43" t="s">
        <v>73</v>
      </c>
      <c r="T632" s="44" t="s">
        <v>1302</v>
      </c>
      <c r="U632" s="31" t="s">
        <v>75</v>
      </c>
      <c r="V632" s="31" t="s">
        <v>75</v>
      </c>
      <c r="W632" s="31" t="s">
        <v>75</v>
      </c>
      <c r="X632" s="31">
        <v>213810162.02000001</v>
      </c>
      <c r="Y632" s="31" t="s">
        <v>75</v>
      </c>
      <c r="Z632" s="31" t="s">
        <v>75</v>
      </c>
      <c r="AA632" s="31" t="s">
        <v>75</v>
      </c>
      <c r="AB632" s="31">
        <v>213810162.02000001</v>
      </c>
      <c r="AC632" s="31" t="s">
        <v>75</v>
      </c>
      <c r="AD632" s="31" t="s">
        <v>75</v>
      </c>
      <c r="AE632" s="31" t="s">
        <v>75</v>
      </c>
      <c r="AF632" s="34" t="s">
        <v>75</v>
      </c>
      <c r="AG632" s="31" t="s">
        <v>75</v>
      </c>
      <c r="AH632" s="32" t="s">
        <v>75</v>
      </c>
      <c r="AI632" s="8"/>
    </row>
    <row r="633" spans="1:35" ht="57" x14ac:dyDescent="0.25">
      <c r="A633" s="42" t="s">
        <v>1303</v>
      </c>
      <c r="B633" s="43" t="s">
        <v>73</v>
      </c>
      <c r="C633" s="44" t="s">
        <v>1304</v>
      </c>
      <c r="D633" s="31">
        <v>159307300</v>
      </c>
      <c r="E633" s="31" t="s">
        <v>75</v>
      </c>
      <c r="F633" s="31">
        <v>159307300</v>
      </c>
      <c r="G633" s="31" t="s">
        <v>75</v>
      </c>
      <c r="H633" s="31">
        <v>159307300</v>
      </c>
      <c r="I633" s="31" t="s">
        <v>75</v>
      </c>
      <c r="J633" s="31" t="s">
        <v>75</v>
      </c>
      <c r="K633" s="31" t="s">
        <v>75</v>
      </c>
      <c r="L633" s="31" t="s">
        <v>75</v>
      </c>
      <c r="M633" s="31" t="s">
        <v>75</v>
      </c>
      <c r="N633" s="31" t="s">
        <v>75</v>
      </c>
      <c r="O633" s="31" t="s">
        <v>75</v>
      </c>
      <c r="P633" s="31" t="s">
        <v>75</v>
      </c>
      <c r="Q633" s="32" t="s">
        <v>75</v>
      </c>
      <c r="R633" s="45" t="s">
        <v>1303</v>
      </c>
      <c r="S633" s="43" t="s">
        <v>73</v>
      </c>
      <c r="T633" s="44" t="s">
        <v>1304</v>
      </c>
      <c r="U633" s="31">
        <v>106970599.94</v>
      </c>
      <c r="V633" s="31" t="s">
        <v>75</v>
      </c>
      <c r="W633" s="31">
        <v>106970599.94</v>
      </c>
      <c r="X633" s="31" t="s">
        <v>75</v>
      </c>
      <c r="Y633" s="31">
        <v>106970599.94</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1305</v>
      </c>
      <c r="B634" s="43" t="s">
        <v>73</v>
      </c>
      <c r="C634" s="44" t="s">
        <v>1306</v>
      </c>
      <c r="D634" s="31">
        <v>159307300</v>
      </c>
      <c r="E634" s="31" t="s">
        <v>75</v>
      </c>
      <c r="F634" s="31">
        <v>159307300</v>
      </c>
      <c r="G634" s="31" t="s">
        <v>75</v>
      </c>
      <c r="H634" s="31">
        <v>159307300</v>
      </c>
      <c r="I634" s="31" t="s">
        <v>75</v>
      </c>
      <c r="J634" s="31" t="s">
        <v>75</v>
      </c>
      <c r="K634" s="31" t="s">
        <v>75</v>
      </c>
      <c r="L634" s="31" t="s">
        <v>75</v>
      </c>
      <c r="M634" s="31" t="s">
        <v>75</v>
      </c>
      <c r="N634" s="31" t="s">
        <v>75</v>
      </c>
      <c r="O634" s="31" t="s">
        <v>75</v>
      </c>
      <c r="P634" s="31" t="s">
        <v>75</v>
      </c>
      <c r="Q634" s="32" t="s">
        <v>75</v>
      </c>
      <c r="R634" s="45" t="s">
        <v>1305</v>
      </c>
      <c r="S634" s="43" t="s">
        <v>73</v>
      </c>
      <c r="T634" s="44" t="s">
        <v>1306</v>
      </c>
      <c r="U634" s="31">
        <v>106970599.94</v>
      </c>
      <c r="V634" s="31" t="s">
        <v>75</v>
      </c>
      <c r="W634" s="31">
        <v>106970599.94</v>
      </c>
      <c r="X634" s="31" t="s">
        <v>75</v>
      </c>
      <c r="Y634" s="31">
        <v>106970599.94</v>
      </c>
      <c r="Z634" s="31" t="s">
        <v>75</v>
      </c>
      <c r="AA634" s="31" t="s">
        <v>75</v>
      </c>
      <c r="AB634" s="31" t="s">
        <v>75</v>
      </c>
      <c r="AC634" s="31" t="s">
        <v>75</v>
      </c>
      <c r="AD634" s="31" t="s">
        <v>75</v>
      </c>
      <c r="AE634" s="31" t="s">
        <v>75</v>
      </c>
      <c r="AF634" s="34" t="s">
        <v>75</v>
      </c>
      <c r="AG634" s="31" t="s">
        <v>75</v>
      </c>
      <c r="AH634" s="32" t="s">
        <v>75</v>
      </c>
      <c r="AI634" s="8"/>
    </row>
    <row r="635" spans="1:35" ht="34.5" x14ac:dyDescent="0.25">
      <c r="A635" s="42" t="s">
        <v>1307</v>
      </c>
      <c r="B635" s="43" t="s">
        <v>73</v>
      </c>
      <c r="C635" s="44" t="s">
        <v>1308</v>
      </c>
      <c r="D635" s="31">
        <v>57406800</v>
      </c>
      <c r="E635" s="31" t="s">
        <v>75</v>
      </c>
      <c r="F635" s="31">
        <v>57406800</v>
      </c>
      <c r="G635" s="31" t="s">
        <v>75</v>
      </c>
      <c r="H635" s="31">
        <v>57406800</v>
      </c>
      <c r="I635" s="31" t="s">
        <v>75</v>
      </c>
      <c r="J635" s="31" t="s">
        <v>75</v>
      </c>
      <c r="K635" s="31" t="s">
        <v>75</v>
      </c>
      <c r="L635" s="31" t="s">
        <v>75</v>
      </c>
      <c r="M635" s="31" t="s">
        <v>75</v>
      </c>
      <c r="N635" s="31" t="s">
        <v>75</v>
      </c>
      <c r="O635" s="31" t="s">
        <v>75</v>
      </c>
      <c r="P635" s="31" t="s">
        <v>75</v>
      </c>
      <c r="Q635" s="32" t="s">
        <v>75</v>
      </c>
      <c r="R635" s="45" t="s">
        <v>1307</v>
      </c>
      <c r="S635" s="43" t="s">
        <v>73</v>
      </c>
      <c r="T635" s="44" t="s">
        <v>1308</v>
      </c>
      <c r="U635" s="31">
        <v>57406800</v>
      </c>
      <c r="V635" s="31" t="s">
        <v>75</v>
      </c>
      <c r="W635" s="31">
        <v>57406800</v>
      </c>
      <c r="X635" s="31" t="s">
        <v>75</v>
      </c>
      <c r="Y635" s="31">
        <v>57406800</v>
      </c>
      <c r="Z635" s="31" t="s">
        <v>75</v>
      </c>
      <c r="AA635" s="31" t="s">
        <v>75</v>
      </c>
      <c r="AB635" s="31" t="s">
        <v>75</v>
      </c>
      <c r="AC635" s="31" t="s">
        <v>75</v>
      </c>
      <c r="AD635" s="31" t="s">
        <v>75</v>
      </c>
      <c r="AE635" s="31" t="s">
        <v>75</v>
      </c>
      <c r="AF635" s="34" t="s">
        <v>75</v>
      </c>
      <c r="AG635" s="31" t="s">
        <v>75</v>
      </c>
      <c r="AH635" s="32" t="s">
        <v>75</v>
      </c>
      <c r="AI635" s="8"/>
    </row>
    <row r="636" spans="1:35" ht="23.25" x14ac:dyDescent="0.25">
      <c r="A636" s="42" t="s">
        <v>1309</v>
      </c>
      <c r="B636" s="43" t="s">
        <v>73</v>
      </c>
      <c r="C636" s="44" t="s">
        <v>1310</v>
      </c>
      <c r="D636" s="31">
        <v>679505600</v>
      </c>
      <c r="E636" s="31" t="s">
        <v>75</v>
      </c>
      <c r="F636" s="31">
        <v>679505600</v>
      </c>
      <c r="G636" s="31">
        <v>693373061.23000002</v>
      </c>
      <c r="H636" s="31">
        <v>679505600</v>
      </c>
      <c r="I636" s="31" t="s">
        <v>75</v>
      </c>
      <c r="J636" s="31" t="s">
        <v>75</v>
      </c>
      <c r="K636" s="31">
        <v>199089352.38</v>
      </c>
      <c r="L636" s="31" t="s">
        <v>75</v>
      </c>
      <c r="M636" s="31" t="s">
        <v>75</v>
      </c>
      <c r="N636" s="31" t="s">
        <v>75</v>
      </c>
      <c r="O636" s="31">
        <v>436283708.85000002</v>
      </c>
      <c r="P636" s="31">
        <v>58000000</v>
      </c>
      <c r="Q636" s="32" t="s">
        <v>75</v>
      </c>
      <c r="R636" s="45" t="s">
        <v>1309</v>
      </c>
      <c r="S636" s="43" t="s">
        <v>73</v>
      </c>
      <c r="T636" s="44" t="s">
        <v>1310</v>
      </c>
      <c r="U636" s="31">
        <v>399307233.95999998</v>
      </c>
      <c r="V636" s="31" t="s">
        <v>75</v>
      </c>
      <c r="W636" s="31">
        <v>399307233.95999998</v>
      </c>
      <c r="X636" s="31">
        <v>407456130.51999998</v>
      </c>
      <c r="Y636" s="31">
        <v>399307007.92000002</v>
      </c>
      <c r="Z636" s="31" t="s">
        <v>75</v>
      </c>
      <c r="AA636" s="31" t="s">
        <v>75</v>
      </c>
      <c r="AB636" s="31">
        <v>169923444.12</v>
      </c>
      <c r="AC636" s="31" t="s">
        <v>75</v>
      </c>
      <c r="AD636" s="31" t="s">
        <v>75</v>
      </c>
      <c r="AE636" s="31" t="s">
        <v>75</v>
      </c>
      <c r="AF636" s="34">
        <v>212533406.44</v>
      </c>
      <c r="AG636" s="31">
        <v>24999506</v>
      </c>
      <c r="AH636" s="32" t="s">
        <v>75</v>
      </c>
      <c r="AI636" s="8"/>
    </row>
    <row r="637" spans="1:35" ht="34.5" x14ac:dyDescent="0.25">
      <c r="A637" s="42" t="s">
        <v>1311</v>
      </c>
      <c r="B637" s="43" t="s">
        <v>73</v>
      </c>
      <c r="C637" s="44" t="s">
        <v>1312</v>
      </c>
      <c r="D637" s="31">
        <v>679505600</v>
      </c>
      <c r="E637" s="31" t="s">
        <v>75</v>
      </c>
      <c r="F637" s="31">
        <v>679505600</v>
      </c>
      <c r="G637" s="31" t="s">
        <v>75</v>
      </c>
      <c r="H637" s="31">
        <v>679505600</v>
      </c>
      <c r="I637" s="31" t="s">
        <v>75</v>
      </c>
      <c r="J637" s="31" t="s">
        <v>75</v>
      </c>
      <c r="K637" s="31" t="s">
        <v>75</v>
      </c>
      <c r="L637" s="31" t="s">
        <v>75</v>
      </c>
      <c r="M637" s="31" t="s">
        <v>75</v>
      </c>
      <c r="N637" s="31" t="s">
        <v>75</v>
      </c>
      <c r="O637" s="31" t="s">
        <v>75</v>
      </c>
      <c r="P637" s="31" t="s">
        <v>75</v>
      </c>
      <c r="Q637" s="32" t="s">
        <v>75</v>
      </c>
      <c r="R637" s="45" t="s">
        <v>1311</v>
      </c>
      <c r="S637" s="43" t="s">
        <v>73</v>
      </c>
      <c r="T637" s="44" t="s">
        <v>1312</v>
      </c>
      <c r="U637" s="31">
        <v>399307007.92000002</v>
      </c>
      <c r="V637" s="31" t="s">
        <v>75</v>
      </c>
      <c r="W637" s="31">
        <v>399307007.92000002</v>
      </c>
      <c r="X637" s="31" t="s">
        <v>75</v>
      </c>
      <c r="Y637" s="31">
        <v>399307007.92000002</v>
      </c>
      <c r="Z637" s="31" t="s">
        <v>75</v>
      </c>
      <c r="AA637" s="31" t="s">
        <v>75</v>
      </c>
      <c r="AB637" s="31" t="s">
        <v>75</v>
      </c>
      <c r="AC637" s="31" t="s">
        <v>75</v>
      </c>
      <c r="AD637" s="31" t="s">
        <v>75</v>
      </c>
      <c r="AE637" s="31" t="s">
        <v>75</v>
      </c>
      <c r="AF637" s="34" t="s">
        <v>75</v>
      </c>
      <c r="AG637" s="31" t="s">
        <v>75</v>
      </c>
      <c r="AH637" s="32" t="s">
        <v>75</v>
      </c>
      <c r="AI637" s="8"/>
    </row>
    <row r="638" spans="1:35" ht="23.25" x14ac:dyDescent="0.25">
      <c r="A638" s="42" t="s">
        <v>1313</v>
      </c>
      <c r="B638" s="43" t="s">
        <v>73</v>
      </c>
      <c r="C638" s="44" t="s">
        <v>1314</v>
      </c>
      <c r="D638" s="31" t="s">
        <v>75</v>
      </c>
      <c r="E638" s="31" t="s">
        <v>75</v>
      </c>
      <c r="F638" s="31" t="s">
        <v>75</v>
      </c>
      <c r="G638" s="31">
        <v>199089352.38</v>
      </c>
      <c r="H638" s="31" t="s">
        <v>75</v>
      </c>
      <c r="I638" s="31" t="s">
        <v>75</v>
      </c>
      <c r="J638" s="31" t="s">
        <v>75</v>
      </c>
      <c r="K638" s="31">
        <v>199089352.38</v>
      </c>
      <c r="L638" s="31" t="s">
        <v>75</v>
      </c>
      <c r="M638" s="31" t="s">
        <v>75</v>
      </c>
      <c r="N638" s="31" t="s">
        <v>75</v>
      </c>
      <c r="O638" s="31" t="s">
        <v>75</v>
      </c>
      <c r="P638" s="31" t="s">
        <v>75</v>
      </c>
      <c r="Q638" s="32" t="s">
        <v>75</v>
      </c>
      <c r="R638" s="45" t="s">
        <v>1313</v>
      </c>
      <c r="S638" s="43" t="s">
        <v>73</v>
      </c>
      <c r="T638" s="44" t="s">
        <v>1314</v>
      </c>
      <c r="U638" s="31">
        <v>226.04</v>
      </c>
      <c r="V638" s="31" t="s">
        <v>75</v>
      </c>
      <c r="W638" s="31">
        <v>226.04</v>
      </c>
      <c r="X638" s="31">
        <v>169923218.08000001</v>
      </c>
      <c r="Y638" s="31" t="s">
        <v>75</v>
      </c>
      <c r="Z638" s="31" t="s">
        <v>75</v>
      </c>
      <c r="AA638" s="31" t="s">
        <v>75</v>
      </c>
      <c r="AB638" s="31">
        <v>169923444.12</v>
      </c>
      <c r="AC638" s="31" t="s">
        <v>75</v>
      </c>
      <c r="AD638" s="31" t="s">
        <v>75</v>
      </c>
      <c r="AE638" s="31" t="s">
        <v>75</v>
      </c>
      <c r="AF638" s="34" t="s">
        <v>75</v>
      </c>
      <c r="AG638" s="31" t="s">
        <v>75</v>
      </c>
      <c r="AH638" s="32" t="s">
        <v>75</v>
      </c>
      <c r="AI638" s="8"/>
    </row>
    <row r="639" spans="1:35" ht="23.25" x14ac:dyDescent="0.25">
      <c r="A639" s="42" t="s">
        <v>1315</v>
      </c>
      <c r="B639" s="43" t="s">
        <v>73</v>
      </c>
      <c r="C639" s="44" t="s">
        <v>1316</v>
      </c>
      <c r="D639" s="31" t="s">
        <v>75</v>
      </c>
      <c r="E639" s="31" t="s">
        <v>75</v>
      </c>
      <c r="F639" s="31" t="s">
        <v>75</v>
      </c>
      <c r="G639" s="31">
        <v>58000000</v>
      </c>
      <c r="H639" s="31" t="s">
        <v>75</v>
      </c>
      <c r="I639" s="31" t="s">
        <v>75</v>
      </c>
      <c r="J639" s="31" t="s">
        <v>75</v>
      </c>
      <c r="K639" s="31" t="s">
        <v>75</v>
      </c>
      <c r="L639" s="31" t="s">
        <v>75</v>
      </c>
      <c r="M639" s="31" t="s">
        <v>75</v>
      </c>
      <c r="N639" s="31" t="s">
        <v>75</v>
      </c>
      <c r="O639" s="31" t="s">
        <v>75</v>
      </c>
      <c r="P639" s="31">
        <v>58000000</v>
      </c>
      <c r="Q639" s="32" t="s">
        <v>75</v>
      </c>
      <c r="R639" s="45" t="s">
        <v>1315</v>
      </c>
      <c r="S639" s="43" t="s">
        <v>73</v>
      </c>
      <c r="T639" s="44" t="s">
        <v>1316</v>
      </c>
      <c r="U639" s="31" t="s">
        <v>75</v>
      </c>
      <c r="V639" s="31" t="s">
        <v>75</v>
      </c>
      <c r="W639" s="31" t="s">
        <v>75</v>
      </c>
      <c r="X639" s="31">
        <v>24999506</v>
      </c>
      <c r="Y639" s="31" t="s">
        <v>75</v>
      </c>
      <c r="Z639" s="31" t="s">
        <v>75</v>
      </c>
      <c r="AA639" s="31" t="s">
        <v>75</v>
      </c>
      <c r="AB639" s="31" t="s">
        <v>75</v>
      </c>
      <c r="AC639" s="31" t="s">
        <v>75</v>
      </c>
      <c r="AD639" s="31" t="s">
        <v>75</v>
      </c>
      <c r="AE639" s="31" t="s">
        <v>75</v>
      </c>
      <c r="AF639" s="34" t="s">
        <v>75</v>
      </c>
      <c r="AG639" s="31">
        <v>24999506</v>
      </c>
      <c r="AH639" s="32" t="s">
        <v>75</v>
      </c>
      <c r="AI639" s="8"/>
    </row>
    <row r="640" spans="1:35" ht="23.25" x14ac:dyDescent="0.25">
      <c r="A640" s="42" t="s">
        <v>1317</v>
      </c>
      <c r="B640" s="43" t="s">
        <v>73</v>
      </c>
      <c r="C640" s="44" t="s">
        <v>1318</v>
      </c>
      <c r="D640" s="31" t="s">
        <v>75</v>
      </c>
      <c r="E640" s="31" t="s">
        <v>75</v>
      </c>
      <c r="F640" s="31" t="s">
        <v>75</v>
      </c>
      <c r="G640" s="31">
        <v>436283708.85000002</v>
      </c>
      <c r="H640" s="31" t="s">
        <v>75</v>
      </c>
      <c r="I640" s="31" t="s">
        <v>75</v>
      </c>
      <c r="J640" s="31" t="s">
        <v>75</v>
      </c>
      <c r="K640" s="31" t="s">
        <v>75</v>
      </c>
      <c r="L640" s="31" t="s">
        <v>75</v>
      </c>
      <c r="M640" s="31" t="s">
        <v>75</v>
      </c>
      <c r="N640" s="31" t="s">
        <v>75</v>
      </c>
      <c r="O640" s="31">
        <v>436283708.85000002</v>
      </c>
      <c r="P640" s="31" t="s">
        <v>75</v>
      </c>
      <c r="Q640" s="32" t="s">
        <v>75</v>
      </c>
      <c r="R640" s="45" t="s">
        <v>1317</v>
      </c>
      <c r="S640" s="43" t="s">
        <v>73</v>
      </c>
      <c r="T640" s="44" t="s">
        <v>1318</v>
      </c>
      <c r="U640" s="31" t="s">
        <v>75</v>
      </c>
      <c r="V640" s="31" t="s">
        <v>75</v>
      </c>
      <c r="W640" s="31" t="s">
        <v>75</v>
      </c>
      <c r="X640" s="31">
        <v>212533406.44</v>
      </c>
      <c r="Y640" s="31" t="s">
        <v>75</v>
      </c>
      <c r="Z640" s="31" t="s">
        <v>75</v>
      </c>
      <c r="AA640" s="31" t="s">
        <v>75</v>
      </c>
      <c r="AB640" s="31" t="s">
        <v>75</v>
      </c>
      <c r="AC640" s="31" t="s">
        <v>75</v>
      </c>
      <c r="AD640" s="31" t="s">
        <v>75</v>
      </c>
      <c r="AE640" s="31" t="s">
        <v>75</v>
      </c>
      <c r="AF640" s="34">
        <v>212533406.44</v>
      </c>
      <c r="AG640" s="31" t="s">
        <v>75</v>
      </c>
      <c r="AH640" s="32" t="s">
        <v>75</v>
      </c>
      <c r="AI640" s="8"/>
    </row>
    <row r="641" spans="1:35" ht="34.5" x14ac:dyDescent="0.25">
      <c r="A641" s="42" t="s">
        <v>1319</v>
      </c>
      <c r="B641" s="43" t="s">
        <v>73</v>
      </c>
      <c r="C641" s="44" t="s">
        <v>1320</v>
      </c>
      <c r="D641" s="31">
        <v>601574100</v>
      </c>
      <c r="E641" s="31" t="s">
        <v>75</v>
      </c>
      <c r="F641" s="31">
        <v>601574100</v>
      </c>
      <c r="G641" s="31" t="s">
        <v>75</v>
      </c>
      <c r="H641" s="31">
        <v>601574100</v>
      </c>
      <c r="I641" s="31" t="s">
        <v>75</v>
      </c>
      <c r="J641" s="31" t="s">
        <v>75</v>
      </c>
      <c r="K641" s="31" t="s">
        <v>75</v>
      </c>
      <c r="L641" s="31" t="s">
        <v>75</v>
      </c>
      <c r="M641" s="31" t="s">
        <v>75</v>
      </c>
      <c r="N641" s="31" t="s">
        <v>75</v>
      </c>
      <c r="O641" s="31" t="s">
        <v>75</v>
      </c>
      <c r="P641" s="31" t="s">
        <v>75</v>
      </c>
      <c r="Q641" s="32" t="s">
        <v>75</v>
      </c>
      <c r="R641" s="45" t="s">
        <v>1319</v>
      </c>
      <c r="S641" s="43" t="s">
        <v>73</v>
      </c>
      <c r="T641" s="44" t="s">
        <v>1320</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1321</v>
      </c>
      <c r="B642" s="43" t="s">
        <v>73</v>
      </c>
      <c r="C642" s="44" t="s">
        <v>1322</v>
      </c>
      <c r="D642" s="31">
        <v>12226000</v>
      </c>
      <c r="E642" s="31" t="s">
        <v>75</v>
      </c>
      <c r="F642" s="31">
        <v>12226000</v>
      </c>
      <c r="G642" s="31">
        <v>5615919</v>
      </c>
      <c r="H642" s="31">
        <v>12226000</v>
      </c>
      <c r="I642" s="31" t="s">
        <v>75</v>
      </c>
      <c r="J642" s="31" t="s">
        <v>75</v>
      </c>
      <c r="K642" s="31" t="s">
        <v>75</v>
      </c>
      <c r="L642" s="31" t="s">
        <v>75</v>
      </c>
      <c r="M642" s="31" t="s">
        <v>75</v>
      </c>
      <c r="N642" s="31" t="s">
        <v>75</v>
      </c>
      <c r="O642" s="31" t="s">
        <v>75</v>
      </c>
      <c r="P642" s="31">
        <v>5615919</v>
      </c>
      <c r="Q642" s="32" t="s">
        <v>75</v>
      </c>
      <c r="R642" s="45" t="s">
        <v>1321</v>
      </c>
      <c r="S642" s="43" t="s">
        <v>73</v>
      </c>
      <c r="T642" s="44" t="s">
        <v>1322</v>
      </c>
      <c r="U642" s="31">
        <v>6402458.7800000003</v>
      </c>
      <c r="V642" s="31" t="s">
        <v>75</v>
      </c>
      <c r="W642" s="31">
        <v>6402458.7800000003</v>
      </c>
      <c r="X642" s="31">
        <v>4006489</v>
      </c>
      <c r="Y642" s="31">
        <v>6402458.7800000003</v>
      </c>
      <c r="Z642" s="31" t="s">
        <v>75</v>
      </c>
      <c r="AA642" s="31" t="s">
        <v>75</v>
      </c>
      <c r="AB642" s="31" t="s">
        <v>75</v>
      </c>
      <c r="AC642" s="31" t="s">
        <v>75</v>
      </c>
      <c r="AD642" s="31" t="s">
        <v>75</v>
      </c>
      <c r="AE642" s="31" t="s">
        <v>75</v>
      </c>
      <c r="AF642" s="34" t="s">
        <v>75</v>
      </c>
      <c r="AG642" s="31">
        <v>4006489</v>
      </c>
      <c r="AH642" s="32" t="s">
        <v>75</v>
      </c>
      <c r="AI642" s="8"/>
    </row>
    <row r="643" spans="1:35" ht="23.25" x14ac:dyDescent="0.25">
      <c r="A643" s="42" t="s">
        <v>1323</v>
      </c>
      <c r="B643" s="43" t="s">
        <v>73</v>
      </c>
      <c r="C643" s="44" t="s">
        <v>1324</v>
      </c>
      <c r="D643" s="31">
        <v>12226000</v>
      </c>
      <c r="E643" s="31" t="s">
        <v>75</v>
      </c>
      <c r="F643" s="31">
        <v>12226000</v>
      </c>
      <c r="G643" s="31" t="s">
        <v>75</v>
      </c>
      <c r="H643" s="31">
        <v>12226000</v>
      </c>
      <c r="I643" s="31" t="s">
        <v>75</v>
      </c>
      <c r="J643" s="31" t="s">
        <v>75</v>
      </c>
      <c r="K643" s="31" t="s">
        <v>75</v>
      </c>
      <c r="L643" s="31" t="s">
        <v>75</v>
      </c>
      <c r="M643" s="31" t="s">
        <v>75</v>
      </c>
      <c r="N643" s="31" t="s">
        <v>75</v>
      </c>
      <c r="O643" s="31" t="s">
        <v>75</v>
      </c>
      <c r="P643" s="31" t="s">
        <v>75</v>
      </c>
      <c r="Q643" s="32" t="s">
        <v>75</v>
      </c>
      <c r="R643" s="45" t="s">
        <v>1323</v>
      </c>
      <c r="S643" s="43" t="s">
        <v>73</v>
      </c>
      <c r="T643" s="44" t="s">
        <v>1324</v>
      </c>
      <c r="U643" s="31">
        <v>6402458.7800000003</v>
      </c>
      <c r="V643" s="31" t="s">
        <v>75</v>
      </c>
      <c r="W643" s="31">
        <v>6402458.7800000003</v>
      </c>
      <c r="X643" s="31" t="s">
        <v>75</v>
      </c>
      <c r="Y643" s="31">
        <v>6402458.7800000003</v>
      </c>
      <c r="Z643" s="31" t="s">
        <v>75</v>
      </c>
      <c r="AA643" s="31" t="s">
        <v>75</v>
      </c>
      <c r="AB643" s="31" t="s">
        <v>75</v>
      </c>
      <c r="AC643" s="31" t="s">
        <v>75</v>
      </c>
      <c r="AD643" s="31" t="s">
        <v>75</v>
      </c>
      <c r="AE643" s="31" t="s">
        <v>75</v>
      </c>
      <c r="AF643" s="34" t="s">
        <v>75</v>
      </c>
      <c r="AG643" s="31" t="s">
        <v>75</v>
      </c>
      <c r="AH643" s="32" t="s">
        <v>75</v>
      </c>
      <c r="AI643" s="8"/>
    </row>
    <row r="644" spans="1:35" ht="23.25" x14ac:dyDescent="0.25">
      <c r="A644" s="42" t="s">
        <v>1325</v>
      </c>
      <c r="B644" s="43" t="s">
        <v>73</v>
      </c>
      <c r="C644" s="44" t="s">
        <v>1326</v>
      </c>
      <c r="D644" s="31" t="s">
        <v>75</v>
      </c>
      <c r="E644" s="31" t="s">
        <v>75</v>
      </c>
      <c r="F644" s="31" t="s">
        <v>75</v>
      </c>
      <c r="G644" s="31">
        <v>5615919</v>
      </c>
      <c r="H644" s="31" t="s">
        <v>75</v>
      </c>
      <c r="I644" s="31" t="s">
        <v>75</v>
      </c>
      <c r="J644" s="31" t="s">
        <v>75</v>
      </c>
      <c r="K644" s="31" t="s">
        <v>75</v>
      </c>
      <c r="L644" s="31" t="s">
        <v>75</v>
      </c>
      <c r="M644" s="31" t="s">
        <v>75</v>
      </c>
      <c r="N644" s="31" t="s">
        <v>75</v>
      </c>
      <c r="O644" s="31" t="s">
        <v>75</v>
      </c>
      <c r="P644" s="31">
        <v>5615919</v>
      </c>
      <c r="Q644" s="32" t="s">
        <v>75</v>
      </c>
      <c r="R644" s="45" t="s">
        <v>1325</v>
      </c>
      <c r="S644" s="43" t="s">
        <v>73</v>
      </c>
      <c r="T644" s="44" t="s">
        <v>1326</v>
      </c>
      <c r="U644" s="31" t="s">
        <v>75</v>
      </c>
      <c r="V644" s="31" t="s">
        <v>75</v>
      </c>
      <c r="W644" s="31" t="s">
        <v>75</v>
      </c>
      <c r="X644" s="31">
        <v>4006489</v>
      </c>
      <c r="Y644" s="31" t="s">
        <v>75</v>
      </c>
      <c r="Z644" s="31" t="s">
        <v>75</v>
      </c>
      <c r="AA644" s="31" t="s">
        <v>75</v>
      </c>
      <c r="AB644" s="31" t="s">
        <v>75</v>
      </c>
      <c r="AC644" s="31" t="s">
        <v>75</v>
      </c>
      <c r="AD644" s="31" t="s">
        <v>75</v>
      </c>
      <c r="AE644" s="31" t="s">
        <v>75</v>
      </c>
      <c r="AF644" s="34" t="s">
        <v>75</v>
      </c>
      <c r="AG644" s="31">
        <v>4006489</v>
      </c>
      <c r="AH644" s="32" t="s">
        <v>75</v>
      </c>
      <c r="AI644" s="8"/>
    </row>
    <row r="645" spans="1:35" ht="57" x14ac:dyDescent="0.25">
      <c r="A645" s="42" t="s">
        <v>1327</v>
      </c>
      <c r="B645" s="43" t="s">
        <v>73</v>
      </c>
      <c r="C645" s="44" t="s">
        <v>1328</v>
      </c>
      <c r="D645" s="31">
        <v>242565000</v>
      </c>
      <c r="E645" s="31" t="s">
        <v>75</v>
      </c>
      <c r="F645" s="31">
        <v>242565000</v>
      </c>
      <c r="G645" s="31" t="s">
        <v>75</v>
      </c>
      <c r="H645" s="31">
        <v>242565000</v>
      </c>
      <c r="I645" s="31" t="s">
        <v>75</v>
      </c>
      <c r="J645" s="31" t="s">
        <v>75</v>
      </c>
      <c r="K645" s="31" t="s">
        <v>75</v>
      </c>
      <c r="L645" s="31" t="s">
        <v>75</v>
      </c>
      <c r="M645" s="31" t="s">
        <v>75</v>
      </c>
      <c r="N645" s="31" t="s">
        <v>75</v>
      </c>
      <c r="O645" s="31" t="s">
        <v>75</v>
      </c>
      <c r="P645" s="31" t="s">
        <v>75</v>
      </c>
      <c r="Q645" s="32" t="s">
        <v>75</v>
      </c>
      <c r="R645" s="45" t="s">
        <v>1327</v>
      </c>
      <c r="S645" s="43" t="s">
        <v>73</v>
      </c>
      <c r="T645" s="44" t="s">
        <v>1328</v>
      </c>
      <c r="U645" s="31">
        <v>161239739.03999999</v>
      </c>
      <c r="V645" s="31" t="s">
        <v>75</v>
      </c>
      <c r="W645" s="31">
        <v>161239739.03999999</v>
      </c>
      <c r="X645" s="31" t="s">
        <v>75</v>
      </c>
      <c r="Y645" s="31">
        <v>161239739.03999999</v>
      </c>
      <c r="Z645" s="31" t="s">
        <v>75</v>
      </c>
      <c r="AA645" s="31" t="s">
        <v>75</v>
      </c>
      <c r="AB645" s="31" t="s">
        <v>75</v>
      </c>
      <c r="AC645" s="31" t="s">
        <v>75</v>
      </c>
      <c r="AD645" s="31" t="s">
        <v>75</v>
      </c>
      <c r="AE645" s="31" t="s">
        <v>75</v>
      </c>
      <c r="AF645" s="34" t="s">
        <v>75</v>
      </c>
      <c r="AG645" s="31" t="s">
        <v>75</v>
      </c>
      <c r="AH645" s="32" t="s">
        <v>75</v>
      </c>
      <c r="AI645" s="8"/>
    </row>
    <row r="646" spans="1:35" ht="90.75" x14ac:dyDescent="0.25">
      <c r="A646" s="42" t="s">
        <v>1329</v>
      </c>
      <c r="B646" s="43" t="s">
        <v>73</v>
      </c>
      <c r="C646" s="44" t="s">
        <v>1330</v>
      </c>
      <c r="D646" s="31">
        <v>83079900</v>
      </c>
      <c r="E646" s="31" t="s">
        <v>75</v>
      </c>
      <c r="F646" s="31">
        <v>83079900</v>
      </c>
      <c r="G646" s="31" t="s">
        <v>75</v>
      </c>
      <c r="H646" s="31">
        <v>83079900</v>
      </c>
      <c r="I646" s="31" t="s">
        <v>75</v>
      </c>
      <c r="J646" s="31" t="s">
        <v>75</v>
      </c>
      <c r="K646" s="31" t="s">
        <v>75</v>
      </c>
      <c r="L646" s="31" t="s">
        <v>75</v>
      </c>
      <c r="M646" s="31" t="s">
        <v>75</v>
      </c>
      <c r="N646" s="31" t="s">
        <v>75</v>
      </c>
      <c r="O646" s="31" t="s">
        <v>75</v>
      </c>
      <c r="P646" s="31" t="s">
        <v>75</v>
      </c>
      <c r="Q646" s="32" t="s">
        <v>75</v>
      </c>
      <c r="R646" s="45" t="s">
        <v>1329</v>
      </c>
      <c r="S646" s="43" t="s">
        <v>73</v>
      </c>
      <c r="T646" s="44" t="s">
        <v>1330</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102" x14ac:dyDescent="0.25">
      <c r="A647" s="42" t="s">
        <v>1331</v>
      </c>
      <c r="B647" s="43" t="s">
        <v>73</v>
      </c>
      <c r="C647" s="44" t="s">
        <v>1332</v>
      </c>
      <c r="D647" s="31">
        <v>83079900</v>
      </c>
      <c r="E647" s="31" t="s">
        <v>75</v>
      </c>
      <c r="F647" s="31">
        <v>83079900</v>
      </c>
      <c r="G647" s="31" t="s">
        <v>75</v>
      </c>
      <c r="H647" s="31">
        <v>83079900</v>
      </c>
      <c r="I647" s="31" t="s">
        <v>75</v>
      </c>
      <c r="J647" s="31" t="s">
        <v>75</v>
      </c>
      <c r="K647" s="31" t="s">
        <v>75</v>
      </c>
      <c r="L647" s="31" t="s">
        <v>75</v>
      </c>
      <c r="M647" s="31" t="s">
        <v>75</v>
      </c>
      <c r="N647" s="31" t="s">
        <v>75</v>
      </c>
      <c r="O647" s="31" t="s">
        <v>75</v>
      </c>
      <c r="P647" s="31" t="s">
        <v>75</v>
      </c>
      <c r="Q647" s="32" t="s">
        <v>75</v>
      </c>
      <c r="R647" s="45" t="s">
        <v>1331</v>
      </c>
      <c r="S647" s="43" t="s">
        <v>73</v>
      </c>
      <c r="T647" s="44" t="s">
        <v>1332</v>
      </c>
      <c r="U647" s="31" t="s">
        <v>75</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t="s">
        <v>75</v>
      </c>
      <c r="AI647" s="8"/>
    </row>
    <row r="648" spans="1:35" ht="23.25" x14ac:dyDescent="0.25">
      <c r="A648" s="42" t="s">
        <v>1333</v>
      </c>
      <c r="B648" s="43" t="s">
        <v>73</v>
      </c>
      <c r="C648" s="44" t="s">
        <v>1334</v>
      </c>
      <c r="D648" s="31">
        <v>13403500</v>
      </c>
      <c r="E648" s="31" t="s">
        <v>75</v>
      </c>
      <c r="F648" s="31">
        <v>13403500</v>
      </c>
      <c r="G648" s="31">
        <v>15060112.359999999</v>
      </c>
      <c r="H648" s="31">
        <v>13403500</v>
      </c>
      <c r="I648" s="31" t="s">
        <v>75</v>
      </c>
      <c r="J648" s="31" t="s">
        <v>75</v>
      </c>
      <c r="K648" s="31" t="s">
        <v>75</v>
      </c>
      <c r="L648" s="31" t="s">
        <v>75</v>
      </c>
      <c r="M648" s="31" t="s">
        <v>75</v>
      </c>
      <c r="N648" s="31">
        <v>15060112.359999999</v>
      </c>
      <c r="O648" s="31" t="s">
        <v>75</v>
      </c>
      <c r="P648" s="31" t="s">
        <v>75</v>
      </c>
      <c r="Q648" s="32" t="s">
        <v>75</v>
      </c>
      <c r="R648" s="45" t="s">
        <v>1333</v>
      </c>
      <c r="S648" s="43" t="s">
        <v>73</v>
      </c>
      <c r="T648" s="44" t="s">
        <v>1334</v>
      </c>
      <c r="U648" s="31">
        <v>13403500</v>
      </c>
      <c r="V648" s="31" t="s">
        <v>75</v>
      </c>
      <c r="W648" s="31">
        <v>13403500</v>
      </c>
      <c r="X648" s="31">
        <v>15060112.359999999</v>
      </c>
      <c r="Y648" s="31">
        <v>13403500</v>
      </c>
      <c r="Z648" s="31" t="s">
        <v>75</v>
      </c>
      <c r="AA648" s="31" t="s">
        <v>75</v>
      </c>
      <c r="AB648" s="31" t="s">
        <v>75</v>
      </c>
      <c r="AC648" s="31" t="s">
        <v>75</v>
      </c>
      <c r="AD648" s="31" t="s">
        <v>75</v>
      </c>
      <c r="AE648" s="31">
        <v>15060112.359999999</v>
      </c>
      <c r="AF648" s="34" t="s">
        <v>75</v>
      </c>
      <c r="AG648" s="31" t="s">
        <v>75</v>
      </c>
      <c r="AH648" s="32" t="s">
        <v>75</v>
      </c>
      <c r="AI648" s="8"/>
    </row>
    <row r="649" spans="1:35" ht="23.25" x14ac:dyDescent="0.25">
      <c r="A649" s="42" t="s">
        <v>1335</v>
      </c>
      <c r="B649" s="43" t="s">
        <v>73</v>
      </c>
      <c r="C649" s="44" t="s">
        <v>1336</v>
      </c>
      <c r="D649" s="31">
        <v>13403500</v>
      </c>
      <c r="E649" s="31" t="s">
        <v>75</v>
      </c>
      <c r="F649" s="31">
        <v>13403500</v>
      </c>
      <c r="G649" s="31" t="s">
        <v>75</v>
      </c>
      <c r="H649" s="31">
        <v>13403500</v>
      </c>
      <c r="I649" s="31" t="s">
        <v>75</v>
      </c>
      <c r="J649" s="31" t="s">
        <v>75</v>
      </c>
      <c r="K649" s="31" t="s">
        <v>75</v>
      </c>
      <c r="L649" s="31" t="s">
        <v>75</v>
      </c>
      <c r="M649" s="31" t="s">
        <v>75</v>
      </c>
      <c r="N649" s="31" t="s">
        <v>75</v>
      </c>
      <c r="O649" s="31" t="s">
        <v>75</v>
      </c>
      <c r="P649" s="31" t="s">
        <v>75</v>
      </c>
      <c r="Q649" s="32" t="s">
        <v>75</v>
      </c>
      <c r="R649" s="45" t="s">
        <v>1335</v>
      </c>
      <c r="S649" s="43" t="s">
        <v>73</v>
      </c>
      <c r="T649" s="44" t="s">
        <v>1336</v>
      </c>
      <c r="U649" s="31">
        <v>13403500</v>
      </c>
      <c r="V649" s="31" t="s">
        <v>75</v>
      </c>
      <c r="W649" s="31">
        <v>13403500</v>
      </c>
      <c r="X649" s="31" t="s">
        <v>75</v>
      </c>
      <c r="Y649" s="31">
        <v>13403500</v>
      </c>
      <c r="Z649" s="31" t="s">
        <v>75</v>
      </c>
      <c r="AA649" s="31" t="s">
        <v>75</v>
      </c>
      <c r="AB649" s="31" t="s">
        <v>75</v>
      </c>
      <c r="AC649" s="31" t="s">
        <v>75</v>
      </c>
      <c r="AD649" s="31" t="s">
        <v>75</v>
      </c>
      <c r="AE649" s="31" t="s">
        <v>75</v>
      </c>
      <c r="AF649" s="34" t="s">
        <v>75</v>
      </c>
      <c r="AG649" s="31" t="s">
        <v>75</v>
      </c>
      <c r="AH649" s="32" t="s">
        <v>75</v>
      </c>
      <c r="AI649" s="8"/>
    </row>
    <row r="650" spans="1:35" ht="23.25" x14ac:dyDescent="0.25">
      <c r="A650" s="42" t="s">
        <v>1337</v>
      </c>
      <c r="B650" s="43" t="s">
        <v>73</v>
      </c>
      <c r="C650" s="44" t="s">
        <v>1338</v>
      </c>
      <c r="D650" s="31" t="s">
        <v>75</v>
      </c>
      <c r="E650" s="31" t="s">
        <v>75</v>
      </c>
      <c r="F650" s="31" t="s">
        <v>75</v>
      </c>
      <c r="G650" s="31">
        <v>15060112.359999999</v>
      </c>
      <c r="H650" s="31" t="s">
        <v>75</v>
      </c>
      <c r="I650" s="31" t="s">
        <v>75</v>
      </c>
      <c r="J650" s="31" t="s">
        <v>75</v>
      </c>
      <c r="K650" s="31" t="s">
        <v>75</v>
      </c>
      <c r="L650" s="31" t="s">
        <v>75</v>
      </c>
      <c r="M650" s="31" t="s">
        <v>75</v>
      </c>
      <c r="N650" s="31">
        <v>15060112.359999999</v>
      </c>
      <c r="O650" s="31" t="s">
        <v>75</v>
      </c>
      <c r="P650" s="31" t="s">
        <v>75</v>
      </c>
      <c r="Q650" s="32" t="s">
        <v>75</v>
      </c>
      <c r="R650" s="45" t="s">
        <v>1337</v>
      </c>
      <c r="S650" s="43" t="s">
        <v>73</v>
      </c>
      <c r="T650" s="44" t="s">
        <v>1338</v>
      </c>
      <c r="U650" s="31" t="s">
        <v>75</v>
      </c>
      <c r="V650" s="31" t="s">
        <v>75</v>
      </c>
      <c r="W650" s="31" t="s">
        <v>75</v>
      </c>
      <c r="X650" s="31">
        <v>15060112.359999999</v>
      </c>
      <c r="Y650" s="31" t="s">
        <v>75</v>
      </c>
      <c r="Z650" s="31" t="s">
        <v>75</v>
      </c>
      <c r="AA650" s="31" t="s">
        <v>75</v>
      </c>
      <c r="AB650" s="31" t="s">
        <v>75</v>
      </c>
      <c r="AC650" s="31" t="s">
        <v>75</v>
      </c>
      <c r="AD650" s="31" t="s">
        <v>75</v>
      </c>
      <c r="AE650" s="31">
        <v>15060112.359999999</v>
      </c>
      <c r="AF650" s="34" t="s">
        <v>75</v>
      </c>
      <c r="AG650" s="31" t="s">
        <v>75</v>
      </c>
      <c r="AH650" s="32" t="s">
        <v>75</v>
      </c>
      <c r="AI650" s="8"/>
    </row>
    <row r="651" spans="1:35" ht="45.75" x14ac:dyDescent="0.25">
      <c r="A651" s="42" t="s">
        <v>1339</v>
      </c>
      <c r="B651" s="43" t="s">
        <v>73</v>
      </c>
      <c r="C651" s="44" t="s">
        <v>1340</v>
      </c>
      <c r="D651" s="31">
        <v>920645100</v>
      </c>
      <c r="E651" s="31" t="s">
        <v>75</v>
      </c>
      <c r="F651" s="31">
        <v>920645100</v>
      </c>
      <c r="G651" s="31" t="s">
        <v>75</v>
      </c>
      <c r="H651" s="31">
        <v>920645100</v>
      </c>
      <c r="I651" s="31" t="s">
        <v>75</v>
      </c>
      <c r="J651" s="31" t="s">
        <v>75</v>
      </c>
      <c r="K651" s="31" t="s">
        <v>75</v>
      </c>
      <c r="L651" s="31" t="s">
        <v>75</v>
      </c>
      <c r="M651" s="31" t="s">
        <v>75</v>
      </c>
      <c r="N651" s="31" t="s">
        <v>75</v>
      </c>
      <c r="O651" s="31" t="s">
        <v>75</v>
      </c>
      <c r="P651" s="31" t="s">
        <v>75</v>
      </c>
      <c r="Q651" s="32" t="s">
        <v>75</v>
      </c>
      <c r="R651" s="45" t="s">
        <v>1339</v>
      </c>
      <c r="S651" s="43" t="s">
        <v>73</v>
      </c>
      <c r="T651" s="44" t="s">
        <v>1340</v>
      </c>
      <c r="U651" s="31">
        <v>199359529.66</v>
      </c>
      <c r="V651" s="31" t="s">
        <v>75</v>
      </c>
      <c r="W651" s="31">
        <v>199359529.66</v>
      </c>
      <c r="X651" s="31" t="s">
        <v>75</v>
      </c>
      <c r="Y651" s="31">
        <v>199359529.66</v>
      </c>
      <c r="Z651" s="31" t="s">
        <v>75</v>
      </c>
      <c r="AA651" s="31" t="s">
        <v>75</v>
      </c>
      <c r="AB651" s="31" t="s">
        <v>75</v>
      </c>
      <c r="AC651" s="31" t="s">
        <v>75</v>
      </c>
      <c r="AD651" s="31" t="s">
        <v>75</v>
      </c>
      <c r="AE651" s="31" t="s">
        <v>75</v>
      </c>
      <c r="AF651" s="34" t="s">
        <v>75</v>
      </c>
      <c r="AG651" s="31" t="s">
        <v>75</v>
      </c>
      <c r="AH651" s="32" t="s">
        <v>75</v>
      </c>
      <c r="AI651" s="8"/>
    </row>
    <row r="652" spans="1:35" ht="57" x14ac:dyDescent="0.25">
      <c r="A652" s="42" t="s">
        <v>1341</v>
      </c>
      <c r="B652" s="43" t="s">
        <v>73</v>
      </c>
      <c r="C652" s="44" t="s">
        <v>1342</v>
      </c>
      <c r="D652" s="31">
        <v>920645100</v>
      </c>
      <c r="E652" s="31" t="s">
        <v>75</v>
      </c>
      <c r="F652" s="31">
        <v>920645100</v>
      </c>
      <c r="G652" s="31" t="s">
        <v>75</v>
      </c>
      <c r="H652" s="31">
        <v>920645100</v>
      </c>
      <c r="I652" s="31" t="s">
        <v>75</v>
      </c>
      <c r="J652" s="31" t="s">
        <v>75</v>
      </c>
      <c r="K652" s="31" t="s">
        <v>75</v>
      </c>
      <c r="L652" s="31" t="s">
        <v>75</v>
      </c>
      <c r="M652" s="31" t="s">
        <v>75</v>
      </c>
      <c r="N652" s="31" t="s">
        <v>75</v>
      </c>
      <c r="O652" s="31" t="s">
        <v>75</v>
      </c>
      <c r="P652" s="31" t="s">
        <v>75</v>
      </c>
      <c r="Q652" s="32" t="s">
        <v>75</v>
      </c>
      <c r="R652" s="45" t="s">
        <v>1341</v>
      </c>
      <c r="S652" s="43" t="s">
        <v>73</v>
      </c>
      <c r="T652" s="44" t="s">
        <v>1342</v>
      </c>
      <c r="U652" s="31">
        <v>199359529.66</v>
      </c>
      <c r="V652" s="31" t="s">
        <v>75</v>
      </c>
      <c r="W652" s="31">
        <v>199359529.66</v>
      </c>
      <c r="X652" s="31" t="s">
        <v>75</v>
      </c>
      <c r="Y652" s="31">
        <v>199359529.66</v>
      </c>
      <c r="Z652" s="31" t="s">
        <v>75</v>
      </c>
      <c r="AA652" s="31" t="s">
        <v>75</v>
      </c>
      <c r="AB652" s="31" t="s">
        <v>75</v>
      </c>
      <c r="AC652" s="31" t="s">
        <v>75</v>
      </c>
      <c r="AD652" s="31" t="s">
        <v>75</v>
      </c>
      <c r="AE652" s="31" t="s">
        <v>75</v>
      </c>
      <c r="AF652" s="34" t="s">
        <v>75</v>
      </c>
      <c r="AG652" s="31" t="s">
        <v>75</v>
      </c>
      <c r="AH652" s="32" t="s">
        <v>75</v>
      </c>
      <c r="AI652" s="8"/>
    </row>
    <row r="653" spans="1:35" ht="23.25" x14ac:dyDescent="0.25">
      <c r="A653" s="42" t="s">
        <v>1343</v>
      </c>
      <c r="B653" s="43" t="s">
        <v>73</v>
      </c>
      <c r="C653" s="44" t="s">
        <v>1344</v>
      </c>
      <c r="D653" s="31">
        <v>6238500</v>
      </c>
      <c r="E653" s="31" t="s">
        <v>75</v>
      </c>
      <c r="F653" s="31">
        <v>6238500</v>
      </c>
      <c r="G653" s="31">
        <v>7009550.5</v>
      </c>
      <c r="H653" s="31">
        <v>6238500</v>
      </c>
      <c r="I653" s="31" t="s">
        <v>75</v>
      </c>
      <c r="J653" s="31" t="s">
        <v>75</v>
      </c>
      <c r="K653" s="31" t="s">
        <v>75</v>
      </c>
      <c r="L653" s="31" t="s">
        <v>75</v>
      </c>
      <c r="M653" s="31" t="s">
        <v>75</v>
      </c>
      <c r="N653" s="31" t="s">
        <v>75</v>
      </c>
      <c r="O653" s="31">
        <v>596890.94999999995</v>
      </c>
      <c r="P653" s="31">
        <v>6412659.5499999998</v>
      </c>
      <c r="Q653" s="32" t="s">
        <v>75</v>
      </c>
      <c r="R653" s="45" t="s">
        <v>1343</v>
      </c>
      <c r="S653" s="43" t="s">
        <v>73</v>
      </c>
      <c r="T653" s="44" t="s">
        <v>1344</v>
      </c>
      <c r="U653" s="31" t="s">
        <v>75</v>
      </c>
      <c r="V653" s="31" t="s">
        <v>75</v>
      </c>
      <c r="W653" s="31" t="s">
        <v>75</v>
      </c>
      <c r="X653" s="31" t="s">
        <v>75</v>
      </c>
      <c r="Y653" s="31" t="s">
        <v>75</v>
      </c>
      <c r="Z653" s="31" t="s">
        <v>75</v>
      </c>
      <c r="AA653" s="31" t="s">
        <v>75</v>
      </c>
      <c r="AB653" s="31" t="s">
        <v>75</v>
      </c>
      <c r="AC653" s="31" t="s">
        <v>75</v>
      </c>
      <c r="AD653" s="31" t="s">
        <v>75</v>
      </c>
      <c r="AE653" s="31" t="s">
        <v>75</v>
      </c>
      <c r="AF653" s="34" t="s">
        <v>75</v>
      </c>
      <c r="AG653" s="31" t="s">
        <v>75</v>
      </c>
      <c r="AH653" s="32" t="s">
        <v>75</v>
      </c>
      <c r="AI653" s="8"/>
    </row>
    <row r="654" spans="1:35" ht="34.5" x14ac:dyDescent="0.25">
      <c r="A654" s="42" t="s">
        <v>1345</v>
      </c>
      <c r="B654" s="43" t="s">
        <v>73</v>
      </c>
      <c r="C654" s="44" t="s">
        <v>1346</v>
      </c>
      <c r="D654" s="31">
        <v>6238500</v>
      </c>
      <c r="E654" s="31" t="s">
        <v>75</v>
      </c>
      <c r="F654" s="31">
        <v>6238500</v>
      </c>
      <c r="G654" s="31" t="s">
        <v>75</v>
      </c>
      <c r="H654" s="31">
        <v>6238500</v>
      </c>
      <c r="I654" s="31" t="s">
        <v>75</v>
      </c>
      <c r="J654" s="31" t="s">
        <v>75</v>
      </c>
      <c r="K654" s="31" t="s">
        <v>75</v>
      </c>
      <c r="L654" s="31" t="s">
        <v>75</v>
      </c>
      <c r="M654" s="31" t="s">
        <v>75</v>
      </c>
      <c r="N654" s="31" t="s">
        <v>75</v>
      </c>
      <c r="O654" s="31" t="s">
        <v>75</v>
      </c>
      <c r="P654" s="31" t="s">
        <v>75</v>
      </c>
      <c r="Q654" s="32" t="s">
        <v>75</v>
      </c>
      <c r="R654" s="45" t="s">
        <v>1345</v>
      </c>
      <c r="S654" s="43" t="s">
        <v>73</v>
      </c>
      <c r="T654" s="44" t="s">
        <v>1346</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34.5" x14ac:dyDescent="0.25">
      <c r="A655" s="42" t="s">
        <v>1347</v>
      </c>
      <c r="B655" s="43" t="s">
        <v>73</v>
      </c>
      <c r="C655" s="44" t="s">
        <v>1348</v>
      </c>
      <c r="D655" s="31" t="s">
        <v>75</v>
      </c>
      <c r="E655" s="31" t="s">
        <v>75</v>
      </c>
      <c r="F655" s="31" t="s">
        <v>75</v>
      </c>
      <c r="G655" s="31">
        <v>6412659.5499999998</v>
      </c>
      <c r="H655" s="31" t="s">
        <v>75</v>
      </c>
      <c r="I655" s="31" t="s">
        <v>75</v>
      </c>
      <c r="J655" s="31" t="s">
        <v>75</v>
      </c>
      <c r="K655" s="31" t="s">
        <v>75</v>
      </c>
      <c r="L655" s="31" t="s">
        <v>75</v>
      </c>
      <c r="M655" s="31" t="s">
        <v>75</v>
      </c>
      <c r="N655" s="31" t="s">
        <v>75</v>
      </c>
      <c r="O655" s="31" t="s">
        <v>75</v>
      </c>
      <c r="P655" s="31">
        <v>6412659.5499999998</v>
      </c>
      <c r="Q655" s="32" t="s">
        <v>75</v>
      </c>
      <c r="R655" s="45" t="s">
        <v>1347</v>
      </c>
      <c r="S655" s="43" t="s">
        <v>73</v>
      </c>
      <c r="T655" s="44" t="s">
        <v>1348</v>
      </c>
      <c r="U655" s="31" t="s">
        <v>75</v>
      </c>
      <c r="V655" s="31" t="s">
        <v>75</v>
      </c>
      <c r="W655" s="31" t="s">
        <v>75</v>
      </c>
      <c r="X655" s="31" t="s">
        <v>75</v>
      </c>
      <c r="Y655" s="31" t="s">
        <v>75</v>
      </c>
      <c r="Z655" s="31" t="s">
        <v>75</v>
      </c>
      <c r="AA655" s="31" t="s">
        <v>75</v>
      </c>
      <c r="AB655" s="31" t="s">
        <v>75</v>
      </c>
      <c r="AC655" s="31" t="s">
        <v>75</v>
      </c>
      <c r="AD655" s="31" t="s">
        <v>75</v>
      </c>
      <c r="AE655" s="31" t="s">
        <v>75</v>
      </c>
      <c r="AF655" s="34" t="s">
        <v>75</v>
      </c>
      <c r="AG655" s="31" t="s">
        <v>75</v>
      </c>
      <c r="AH655" s="32" t="s">
        <v>75</v>
      </c>
      <c r="AI655" s="8"/>
    </row>
    <row r="656" spans="1:35" ht="34.5" x14ac:dyDescent="0.25">
      <c r="A656" s="42" t="s">
        <v>1349</v>
      </c>
      <c r="B656" s="43" t="s">
        <v>73</v>
      </c>
      <c r="C656" s="44" t="s">
        <v>1350</v>
      </c>
      <c r="D656" s="31" t="s">
        <v>75</v>
      </c>
      <c r="E656" s="31" t="s">
        <v>75</v>
      </c>
      <c r="F656" s="31" t="s">
        <v>75</v>
      </c>
      <c r="G656" s="31">
        <v>596890.94999999995</v>
      </c>
      <c r="H656" s="31" t="s">
        <v>75</v>
      </c>
      <c r="I656" s="31" t="s">
        <v>75</v>
      </c>
      <c r="J656" s="31" t="s">
        <v>75</v>
      </c>
      <c r="K656" s="31" t="s">
        <v>75</v>
      </c>
      <c r="L656" s="31" t="s">
        <v>75</v>
      </c>
      <c r="M656" s="31" t="s">
        <v>75</v>
      </c>
      <c r="N656" s="31" t="s">
        <v>75</v>
      </c>
      <c r="O656" s="31">
        <v>596890.94999999995</v>
      </c>
      <c r="P656" s="31" t="s">
        <v>75</v>
      </c>
      <c r="Q656" s="32" t="s">
        <v>75</v>
      </c>
      <c r="R656" s="45" t="s">
        <v>1349</v>
      </c>
      <c r="S656" s="43" t="s">
        <v>73</v>
      </c>
      <c r="T656" s="44" t="s">
        <v>1350</v>
      </c>
      <c r="U656" s="31" t="s">
        <v>75</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t="s">
        <v>75</v>
      </c>
      <c r="AI656" s="8"/>
    </row>
    <row r="657" spans="1:35" ht="23.25" x14ac:dyDescent="0.25">
      <c r="A657" s="42" t="s">
        <v>1351</v>
      </c>
      <c r="B657" s="43" t="s">
        <v>73</v>
      </c>
      <c r="C657" s="44" t="s">
        <v>1352</v>
      </c>
      <c r="D657" s="31">
        <v>961064000</v>
      </c>
      <c r="E657" s="31" t="s">
        <v>75</v>
      </c>
      <c r="F657" s="31">
        <v>961064000</v>
      </c>
      <c r="G657" s="31">
        <v>1079847191.0899999</v>
      </c>
      <c r="H657" s="31">
        <v>961064000</v>
      </c>
      <c r="I657" s="31" t="s">
        <v>75</v>
      </c>
      <c r="J657" s="31" t="s">
        <v>75</v>
      </c>
      <c r="K657" s="31">
        <v>498875505.63</v>
      </c>
      <c r="L657" s="31" t="s">
        <v>75</v>
      </c>
      <c r="M657" s="31" t="s">
        <v>75</v>
      </c>
      <c r="N657" s="31">
        <v>580971685.46000004</v>
      </c>
      <c r="O657" s="31" t="s">
        <v>75</v>
      </c>
      <c r="P657" s="31" t="s">
        <v>75</v>
      </c>
      <c r="Q657" s="32" t="s">
        <v>75</v>
      </c>
      <c r="R657" s="45" t="s">
        <v>1351</v>
      </c>
      <c r="S657" s="43" t="s">
        <v>73</v>
      </c>
      <c r="T657" s="44" t="s">
        <v>1352</v>
      </c>
      <c r="U657" s="31">
        <v>381569303.69</v>
      </c>
      <c r="V657" s="31" t="s">
        <v>75</v>
      </c>
      <c r="W657" s="31">
        <v>381569303.69</v>
      </c>
      <c r="X657" s="31">
        <v>428729554.72000003</v>
      </c>
      <c r="Y657" s="31">
        <v>381569303.69</v>
      </c>
      <c r="Z657" s="31" t="s">
        <v>75</v>
      </c>
      <c r="AA657" s="31" t="s">
        <v>75</v>
      </c>
      <c r="AB657" s="31">
        <v>249395649.94999999</v>
      </c>
      <c r="AC657" s="31" t="s">
        <v>75</v>
      </c>
      <c r="AD657" s="31" t="s">
        <v>75</v>
      </c>
      <c r="AE657" s="31">
        <v>179333904.77000001</v>
      </c>
      <c r="AF657" s="34" t="s">
        <v>75</v>
      </c>
      <c r="AG657" s="31" t="s">
        <v>75</v>
      </c>
      <c r="AH657" s="32" t="s">
        <v>75</v>
      </c>
      <c r="AI657" s="8"/>
    </row>
    <row r="658" spans="1:35" ht="34.5" x14ac:dyDescent="0.25">
      <c r="A658" s="42" t="s">
        <v>1353</v>
      </c>
      <c r="B658" s="43" t="s">
        <v>73</v>
      </c>
      <c r="C658" s="44" t="s">
        <v>1354</v>
      </c>
      <c r="D658" s="31">
        <v>961064000</v>
      </c>
      <c r="E658" s="31" t="s">
        <v>75</v>
      </c>
      <c r="F658" s="31">
        <v>961064000</v>
      </c>
      <c r="G658" s="31" t="s">
        <v>75</v>
      </c>
      <c r="H658" s="31">
        <v>961064000</v>
      </c>
      <c r="I658" s="31" t="s">
        <v>75</v>
      </c>
      <c r="J658" s="31" t="s">
        <v>75</v>
      </c>
      <c r="K658" s="31" t="s">
        <v>75</v>
      </c>
      <c r="L658" s="31" t="s">
        <v>75</v>
      </c>
      <c r="M658" s="31" t="s">
        <v>75</v>
      </c>
      <c r="N658" s="31" t="s">
        <v>75</v>
      </c>
      <c r="O658" s="31" t="s">
        <v>75</v>
      </c>
      <c r="P658" s="31" t="s">
        <v>75</v>
      </c>
      <c r="Q658" s="32" t="s">
        <v>75</v>
      </c>
      <c r="R658" s="45" t="s">
        <v>1353</v>
      </c>
      <c r="S658" s="43" t="s">
        <v>73</v>
      </c>
      <c r="T658" s="44" t="s">
        <v>1354</v>
      </c>
      <c r="U658" s="31">
        <v>381569303.69</v>
      </c>
      <c r="V658" s="31" t="s">
        <v>75</v>
      </c>
      <c r="W658" s="31">
        <v>381569303.69</v>
      </c>
      <c r="X658" s="31" t="s">
        <v>75</v>
      </c>
      <c r="Y658" s="31">
        <v>381569303.69</v>
      </c>
      <c r="Z658" s="31" t="s">
        <v>75</v>
      </c>
      <c r="AA658" s="31" t="s">
        <v>75</v>
      </c>
      <c r="AB658" s="31" t="s">
        <v>75</v>
      </c>
      <c r="AC658" s="31" t="s">
        <v>75</v>
      </c>
      <c r="AD658" s="31" t="s">
        <v>75</v>
      </c>
      <c r="AE658" s="31" t="s">
        <v>75</v>
      </c>
      <c r="AF658" s="34" t="s">
        <v>75</v>
      </c>
      <c r="AG658" s="31" t="s">
        <v>75</v>
      </c>
      <c r="AH658" s="32" t="s">
        <v>75</v>
      </c>
      <c r="AI658" s="8"/>
    </row>
    <row r="659" spans="1:35" ht="34.5" x14ac:dyDescent="0.25">
      <c r="A659" s="42" t="s">
        <v>1355</v>
      </c>
      <c r="B659" s="43" t="s">
        <v>73</v>
      </c>
      <c r="C659" s="44" t="s">
        <v>1356</v>
      </c>
      <c r="D659" s="31" t="s">
        <v>75</v>
      </c>
      <c r="E659" s="31" t="s">
        <v>75</v>
      </c>
      <c r="F659" s="31" t="s">
        <v>75</v>
      </c>
      <c r="G659" s="31">
        <v>498875505.63</v>
      </c>
      <c r="H659" s="31" t="s">
        <v>75</v>
      </c>
      <c r="I659" s="31" t="s">
        <v>75</v>
      </c>
      <c r="J659" s="31" t="s">
        <v>75</v>
      </c>
      <c r="K659" s="31">
        <v>498875505.63</v>
      </c>
      <c r="L659" s="31" t="s">
        <v>75</v>
      </c>
      <c r="M659" s="31" t="s">
        <v>75</v>
      </c>
      <c r="N659" s="31" t="s">
        <v>75</v>
      </c>
      <c r="O659" s="31" t="s">
        <v>75</v>
      </c>
      <c r="P659" s="31" t="s">
        <v>75</v>
      </c>
      <c r="Q659" s="32" t="s">
        <v>75</v>
      </c>
      <c r="R659" s="45" t="s">
        <v>1355</v>
      </c>
      <c r="S659" s="43" t="s">
        <v>73</v>
      </c>
      <c r="T659" s="44" t="s">
        <v>1356</v>
      </c>
      <c r="U659" s="31" t="s">
        <v>75</v>
      </c>
      <c r="V659" s="31" t="s">
        <v>75</v>
      </c>
      <c r="W659" s="31" t="s">
        <v>75</v>
      </c>
      <c r="X659" s="31">
        <v>249395649.94999999</v>
      </c>
      <c r="Y659" s="31" t="s">
        <v>75</v>
      </c>
      <c r="Z659" s="31" t="s">
        <v>75</v>
      </c>
      <c r="AA659" s="31" t="s">
        <v>75</v>
      </c>
      <c r="AB659" s="31">
        <v>249395649.94999999</v>
      </c>
      <c r="AC659" s="31" t="s">
        <v>75</v>
      </c>
      <c r="AD659" s="31" t="s">
        <v>75</v>
      </c>
      <c r="AE659" s="31" t="s">
        <v>75</v>
      </c>
      <c r="AF659" s="34" t="s">
        <v>75</v>
      </c>
      <c r="AG659" s="31" t="s">
        <v>75</v>
      </c>
      <c r="AH659" s="32" t="s">
        <v>75</v>
      </c>
      <c r="AI659" s="8"/>
    </row>
    <row r="660" spans="1:35" ht="34.5" x14ac:dyDescent="0.25">
      <c r="A660" s="42" t="s">
        <v>1357</v>
      </c>
      <c r="B660" s="43" t="s">
        <v>73</v>
      </c>
      <c r="C660" s="44" t="s">
        <v>1358</v>
      </c>
      <c r="D660" s="31" t="s">
        <v>75</v>
      </c>
      <c r="E660" s="31" t="s">
        <v>75</v>
      </c>
      <c r="F660" s="31" t="s">
        <v>75</v>
      </c>
      <c r="G660" s="31">
        <v>580971685.46000004</v>
      </c>
      <c r="H660" s="31" t="s">
        <v>75</v>
      </c>
      <c r="I660" s="31" t="s">
        <v>75</v>
      </c>
      <c r="J660" s="31" t="s">
        <v>75</v>
      </c>
      <c r="K660" s="31" t="s">
        <v>75</v>
      </c>
      <c r="L660" s="31" t="s">
        <v>75</v>
      </c>
      <c r="M660" s="31" t="s">
        <v>75</v>
      </c>
      <c r="N660" s="31">
        <v>580971685.46000004</v>
      </c>
      <c r="O660" s="31" t="s">
        <v>75</v>
      </c>
      <c r="P660" s="31" t="s">
        <v>75</v>
      </c>
      <c r="Q660" s="32" t="s">
        <v>75</v>
      </c>
      <c r="R660" s="45" t="s">
        <v>1357</v>
      </c>
      <c r="S660" s="43" t="s">
        <v>73</v>
      </c>
      <c r="T660" s="44" t="s">
        <v>1358</v>
      </c>
      <c r="U660" s="31" t="s">
        <v>75</v>
      </c>
      <c r="V660" s="31" t="s">
        <v>75</v>
      </c>
      <c r="W660" s="31" t="s">
        <v>75</v>
      </c>
      <c r="X660" s="31">
        <v>179333904.77000001</v>
      </c>
      <c r="Y660" s="31" t="s">
        <v>75</v>
      </c>
      <c r="Z660" s="31" t="s">
        <v>75</v>
      </c>
      <c r="AA660" s="31" t="s">
        <v>75</v>
      </c>
      <c r="AB660" s="31" t="s">
        <v>75</v>
      </c>
      <c r="AC660" s="31" t="s">
        <v>75</v>
      </c>
      <c r="AD660" s="31" t="s">
        <v>75</v>
      </c>
      <c r="AE660" s="31">
        <v>179333904.77000001</v>
      </c>
      <c r="AF660" s="34" t="s">
        <v>75</v>
      </c>
      <c r="AG660" s="31" t="s">
        <v>75</v>
      </c>
      <c r="AH660" s="32" t="s">
        <v>75</v>
      </c>
      <c r="AI660" s="8"/>
    </row>
    <row r="661" spans="1:35" ht="57" x14ac:dyDescent="0.25">
      <c r="A661" s="42" t="s">
        <v>1359</v>
      </c>
      <c r="B661" s="43" t="s">
        <v>73</v>
      </c>
      <c r="C661" s="44" t="s">
        <v>1360</v>
      </c>
      <c r="D661" s="31">
        <v>70523500</v>
      </c>
      <c r="E661" s="31" t="s">
        <v>75</v>
      </c>
      <c r="F661" s="31">
        <v>70523500</v>
      </c>
      <c r="G661" s="31" t="s">
        <v>75</v>
      </c>
      <c r="H661" s="31">
        <v>70523500</v>
      </c>
      <c r="I661" s="31" t="s">
        <v>75</v>
      </c>
      <c r="J661" s="31" t="s">
        <v>75</v>
      </c>
      <c r="K661" s="31" t="s">
        <v>75</v>
      </c>
      <c r="L661" s="31" t="s">
        <v>75</v>
      </c>
      <c r="M661" s="31" t="s">
        <v>75</v>
      </c>
      <c r="N661" s="31" t="s">
        <v>75</v>
      </c>
      <c r="O661" s="31" t="s">
        <v>75</v>
      </c>
      <c r="P661" s="31" t="s">
        <v>75</v>
      </c>
      <c r="Q661" s="32" t="s">
        <v>75</v>
      </c>
      <c r="R661" s="45" t="s">
        <v>1359</v>
      </c>
      <c r="S661" s="43" t="s">
        <v>73</v>
      </c>
      <c r="T661" s="44" t="s">
        <v>1360</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57" x14ac:dyDescent="0.25">
      <c r="A662" s="42" t="s">
        <v>1361</v>
      </c>
      <c r="B662" s="43" t="s">
        <v>73</v>
      </c>
      <c r="C662" s="44" t="s">
        <v>1362</v>
      </c>
      <c r="D662" s="31">
        <v>70523500</v>
      </c>
      <c r="E662" s="31" t="s">
        <v>75</v>
      </c>
      <c r="F662" s="31">
        <v>70523500</v>
      </c>
      <c r="G662" s="31" t="s">
        <v>75</v>
      </c>
      <c r="H662" s="31">
        <v>70523500</v>
      </c>
      <c r="I662" s="31" t="s">
        <v>75</v>
      </c>
      <c r="J662" s="31" t="s">
        <v>75</v>
      </c>
      <c r="K662" s="31" t="s">
        <v>75</v>
      </c>
      <c r="L662" s="31" t="s">
        <v>75</v>
      </c>
      <c r="M662" s="31" t="s">
        <v>75</v>
      </c>
      <c r="N662" s="31" t="s">
        <v>75</v>
      </c>
      <c r="O662" s="31" t="s">
        <v>75</v>
      </c>
      <c r="P662" s="31" t="s">
        <v>75</v>
      </c>
      <c r="Q662" s="32" t="s">
        <v>75</v>
      </c>
      <c r="R662" s="45" t="s">
        <v>1361</v>
      </c>
      <c r="S662" s="43" t="s">
        <v>73</v>
      </c>
      <c r="T662" s="44" t="s">
        <v>1362</v>
      </c>
      <c r="U662" s="31" t="s">
        <v>75</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t="s">
        <v>75</v>
      </c>
      <c r="AI662" s="8"/>
    </row>
    <row r="663" spans="1:35" ht="23.25" x14ac:dyDescent="0.25">
      <c r="A663" s="42" t="s">
        <v>1363</v>
      </c>
      <c r="B663" s="43" t="s">
        <v>73</v>
      </c>
      <c r="C663" s="44" t="s">
        <v>1364</v>
      </c>
      <c r="D663" s="31">
        <v>130000000</v>
      </c>
      <c r="E663" s="31" t="s">
        <v>75</v>
      </c>
      <c r="F663" s="31">
        <v>130000000</v>
      </c>
      <c r="G663" s="31">
        <v>89887600</v>
      </c>
      <c r="H663" s="31">
        <v>130000000</v>
      </c>
      <c r="I663" s="31" t="s">
        <v>75</v>
      </c>
      <c r="J663" s="31" t="s">
        <v>75</v>
      </c>
      <c r="K663" s="31" t="s">
        <v>75</v>
      </c>
      <c r="L663" s="31" t="s">
        <v>75</v>
      </c>
      <c r="M663" s="31" t="s">
        <v>75</v>
      </c>
      <c r="N663" s="31">
        <v>89887600</v>
      </c>
      <c r="O663" s="31" t="s">
        <v>75</v>
      </c>
      <c r="P663" s="31" t="s">
        <v>75</v>
      </c>
      <c r="Q663" s="32" t="s">
        <v>75</v>
      </c>
      <c r="R663" s="45" t="s">
        <v>1363</v>
      </c>
      <c r="S663" s="43" t="s">
        <v>73</v>
      </c>
      <c r="T663" s="44" t="s">
        <v>1364</v>
      </c>
      <c r="U663" s="31" t="s">
        <v>75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t="s">
        <v>75</v>
      </c>
      <c r="AI663" s="8"/>
    </row>
    <row r="664" spans="1:35" ht="34.5" x14ac:dyDescent="0.25">
      <c r="A664" s="42" t="s">
        <v>1365</v>
      </c>
      <c r="B664" s="43" t="s">
        <v>73</v>
      </c>
      <c r="C664" s="44" t="s">
        <v>1366</v>
      </c>
      <c r="D664" s="31">
        <v>130000000</v>
      </c>
      <c r="E664" s="31" t="s">
        <v>75</v>
      </c>
      <c r="F664" s="31">
        <v>130000000</v>
      </c>
      <c r="G664" s="31" t="s">
        <v>75</v>
      </c>
      <c r="H664" s="31">
        <v>130000000</v>
      </c>
      <c r="I664" s="31" t="s">
        <v>75</v>
      </c>
      <c r="J664" s="31" t="s">
        <v>75</v>
      </c>
      <c r="K664" s="31" t="s">
        <v>75</v>
      </c>
      <c r="L664" s="31" t="s">
        <v>75</v>
      </c>
      <c r="M664" s="31" t="s">
        <v>75</v>
      </c>
      <c r="N664" s="31" t="s">
        <v>75</v>
      </c>
      <c r="O664" s="31" t="s">
        <v>75</v>
      </c>
      <c r="P664" s="31" t="s">
        <v>75</v>
      </c>
      <c r="Q664" s="32" t="s">
        <v>75</v>
      </c>
      <c r="R664" s="45" t="s">
        <v>1365</v>
      </c>
      <c r="S664" s="43" t="s">
        <v>73</v>
      </c>
      <c r="T664" s="44" t="s">
        <v>1366</v>
      </c>
      <c r="U664" s="31" t="s">
        <v>75</v>
      </c>
      <c r="V664" s="31" t="s">
        <v>75</v>
      </c>
      <c r="W664" s="31" t="s">
        <v>75</v>
      </c>
      <c r="X664" s="31" t="s">
        <v>75</v>
      </c>
      <c r="Y664" s="31" t="s">
        <v>75</v>
      </c>
      <c r="Z664" s="31" t="s">
        <v>75</v>
      </c>
      <c r="AA664" s="31" t="s">
        <v>75</v>
      </c>
      <c r="AB664" s="31" t="s">
        <v>75</v>
      </c>
      <c r="AC664" s="31" t="s">
        <v>75</v>
      </c>
      <c r="AD664" s="31" t="s">
        <v>75</v>
      </c>
      <c r="AE664" s="31" t="s">
        <v>75</v>
      </c>
      <c r="AF664" s="34" t="s">
        <v>75</v>
      </c>
      <c r="AG664" s="31" t="s">
        <v>75</v>
      </c>
      <c r="AH664" s="32" t="s">
        <v>75</v>
      </c>
      <c r="AI664" s="8"/>
    </row>
    <row r="665" spans="1:35" ht="34.5" x14ac:dyDescent="0.25">
      <c r="A665" s="42" t="s">
        <v>1367</v>
      </c>
      <c r="B665" s="43" t="s">
        <v>73</v>
      </c>
      <c r="C665" s="44" t="s">
        <v>1368</v>
      </c>
      <c r="D665" s="31" t="s">
        <v>75</v>
      </c>
      <c r="E665" s="31" t="s">
        <v>75</v>
      </c>
      <c r="F665" s="31" t="s">
        <v>75</v>
      </c>
      <c r="G665" s="31">
        <v>89887600</v>
      </c>
      <c r="H665" s="31" t="s">
        <v>75</v>
      </c>
      <c r="I665" s="31" t="s">
        <v>75</v>
      </c>
      <c r="J665" s="31" t="s">
        <v>75</v>
      </c>
      <c r="K665" s="31" t="s">
        <v>75</v>
      </c>
      <c r="L665" s="31" t="s">
        <v>75</v>
      </c>
      <c r="M665" s="31" t="s">
        <v>75</v>
      </c>
      <c r="N665" s="31">
        <v>89887600</v>
      </c>
      <c r="O665" s="31" t="s">
        <v>75</v>
      </c>
      <c r="P665" s="31" t="s">
        <v>75</v>
      </c>
      <c r="Q665" s="32" t="s">
        <v>75</v>
      </c>
      <c r="R665" s="45" t="s">
        <v>1367</v>
      </c>
      <c r="S665" s="43" t="s">
        <v>73</v>
      </c>
      <c r="T665" s="44" t="s">
        <v>1368</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1369</v>
      </c>
      <c r="B666" s="43" t="s">
        <v>73</v>
      </c>
      <c r="C666" s="44" t="s">
        <v>1370</v>
      </c>
      <c r="D666" s="31">
        <v>2140286200</v>
      </c>
      <c r="E666" s="31" t="s">
        <v>75</v>
      </c>
      <c r="F666" s="31">
        <v>2140286200</v>
      </c>
      <c r="G666" s="31" t="s">
        <v>75</v>
      </c>
      <c r="H666" s="31">
        <v>2140286200</v>
      </c>
      <c r="I666" s="31" t="s">
        <v>75</v>
      </c>
      <c r="J666" s="31" t="s">
        <v>75</v>
      </c>
      <c r="K666" s="31" t="s">
        <v>75</v>
      </c>
      <c r="L666" s="31" t="s">
        <v>75</v>
      </c>
      <c r="M666" s="31" t="s">
        <v>75</v>
      </c>
      <c r="N666" s="31" t="s">
        <v>75</v>
      </c>
      <c r="O666" s="31" t="s">
        <v>75</v>
      </c>
      <c r="P666" s="31" t="s">
        <v>75</v>
      </c>
      <c r="Q666" s="32" t="s">
        <v>75</v>
      </c>
      <c r="R666" s="45" t="s">
        <v>1369</v>
      </c>
      <c r="S666" s="43" t="s">
        <v>73</v>
      </c>
      <c r="T666" s="44" t="s">
        <v>1370</v>
      </c>
      <c r="U666" s="31">
        <v>230703504.13999999</v>
      </c>
      <c r="V666" s="31" t="s">
        <v>75</v>
      </c>
      <c r="W666" s="31">
        <v>230703504.13999999</v>
      </c>
      <c r="X666" s="31" t="s">
        <v>75</v>
      </c>
      <c r="Y666" s="31">
        <v>230703504.13999999</v>
      </c>
      <c r="Z666" s="31" t="s">
        <v>75</v>
      </c>
      <c r="AA666" s="31" t="s">
        <v>75</v>
      </c>
      <c r="AB666" s="31" t="s">
        <v>75</v>
      </c>
      <c r="AC666" s="31" t="s">
        <v>75</v>
      </c>
      <c r="AD666" s="31" t="s">
        <v>75</v>
      </c>
      <c r="AE666" s="31" t="s">
        <v>75</v>
      </c>
      <c r="AF666" s="34" t="s">
        <v>75</v>
      </c>
      <c r="AG666" s="31" t="s">
        <v>75</v>
      </c>
      <c r="AH666" s="32" t="s">
        <v>75</v>
      </c>
      <c r="AI666" s="8"/>
    </row>
    <row r="667" spans="1:35" ht="68.25" x14ac:dyDescent="0.25">
      <c r="A667" s="42" t="s">
        <v>1371</v>
      </c>
      <c r="B667" s="43" t="s">
        <v>73</v>
      </c>
      <c r="C667" s="44" t="s">
        <v>1372</v>
      </c>
      <c r="D667" s="31">
        <v>168574800</v>
      </c>
      <c r="E667" s="31" t="s">
        <v>75</v>
      </c>
      <c r="F667" s="31">
        <v>168574800</v>
      </c>
      <c r="G667" s="31" t="s">
        <v>75</v>
      </c>
      <c r="H667" s="31">
        <v>168574800</v>
      </c>
      <c r="I667" s="31" t="s">
        <v>75</v>
      </c>
      <c r="J667" s="31" t="s">
        <v>75</v>
      </c>
      <c r="K667" s="31" t="s">
        <v>75</v>
      </c>
      <c r="L667" s="31" t="s">
        <v>75</v>
      </c>
      <c r="M667" s="31" t="s">
        <v>75</v>
      </c>
      <c r="N667" s="31" t="s">
        <v>75</v>
      </c>
      <c r="O667" s="31" t="s">
        <v>75</v>
      </c>
      <c r="P667" s="31" t="s">
        <v>75</v>
      </c>
      <c r="Q667" s="32" t="s">
        <v>75</v>
      </c>
      <c r="R667" s="45" t="s">
        <v>1371</v>
      </c>
      <c r="S667" s="43" t="s">
        <v>73</v>
      </c>
      <c r="T667" s="44" t="s">
        <v>1372</v>
      </c>
      <c r="U667" s="31">
        <v>65518710.729999997</v>
      </c>
      <c r="V667" s="31" t="s">
        <v>75</v>
      </c>
      <c r="W667" s="31">
        <v>65518710.729999997</v>
      </c>
      <c r="X667" s="31" t="s">
        <v>75</v>
      </c>
      <c r="Y667" s="31">
        <v>65518710.729999997</v>
      </c>
      <c r="Z667" s="31" t="s">
        <v>75</v>
      </c>
      <c r="AA667" s="31" t="s">
        <v>75</v>
      </c>
      <c r="AB667" s="31" t="s">
        <v>75</v>
      </c>
      <c r="AC667" s="31" t="s">
        <v>75</v>
      </c>
      <c r="AD667" s="31" t="s">
        <v>75</v>
      </c>
      <c r="AE667" s="31" t="s">
        <v>75</v>
      </c>
      <c r="AF667" s="34" t="s">
        <v>75</v>
      </c>
      <c r="AG667" s="31" t="s">
        <v>75</v>
      </c>
      <c r="AH667" s="32" t="s">
        <v>75</v>
      </c>
      <c r="AI667" s="8"/>
    </row>
    <row r="668" spans="1:35" ht="79.5" x14ac:dyDescent="0.25">
      <c r="A668" s="42" t="s">
        <v>1373</v>
      </c>
      <c r="B668" s="43" t="s">
        <v>73</v>
      </c>
      <c r="C668" s="44" t="s">
        <v>1374</v>
      </c>
      <c r="D668" s="31">
        <v>168574800</v>
      </c>
      <c r="E668" s="31" t="s">
        <v>75</v>
      </c>
      <c r="F668" s="31">
        <v>168574800</v>
      </c>
      <c r="G668" s="31" t="s">
        <v>75</v>
      </c>
      <c r="H668" s="31">
        <v>168574800</v>
      </c>
      <c r="I668" s="31" t="s">
        <v>75</v>
      </c>
      <c r="J668" s="31" t="s">
        <v>75</v>
      </c>
      <c r="K668" s="31" t="s">
        <v>75</v>
      </c>
      <c r="L668" s="31" t="s">
        <v>75</v>
      </c>
      <c r="M668" s="31" t="s">
        <v>75</v>
      </c>
      <c r="N668" s="31" t="s">
        <v>75</v>
      </c>
      <c r="O668" s="31" t="s">
        <v>75</v>
      </c>
      <c r="P668" s="31" t="s">
        <v>75</v>
      </c>
      <c r="Q668" s="32" t="s">
        <v>75</v>
      </c>
      <c r="R668" s="45" t="s">
        <v>1373</v>
      </c>
      <c r="S668" s="43" t="s">
        <v>73</v>
      </c>
      <c r="T668" s="44" t="s">
        <v>1374</v>
      </c>
      <c r="U668" s="31">
        <v>65518710.729999997</v>
      </c>
      <c r="V668" s="31" t="s">
        <v>75</v>
      </c>
      <c r="W668" s="31">
        <v>65518710.729999997</v>
      </c>
      <c r="X668" s="31" t="s">
        <v>75</v>
      </c>
      <c r="Y668" s="31">
        <v>65518710.729999997</v>
      </c>
      <c r="Z668" s="31" t="s">
        <v>75</v>
      </c>
      <c r="AA668" s="31" t="s">
        <v>75</v>
      </c>
      <c r="AB668" s="31" t="s">
        <v>75</v>
      </c>
      <c r="AC668" s="31" t="s">
        <v>75</v>
      </c>
      <c r="AD668" s="31" t="s">
        <v>75</v>
      </c>
      <c r="AE668" s="31" t="s">
        <v>75</v>
      </c>
      <c r="AF668" s="34" t="s">
        <v>75</v>
      </c>
      <c r="AG668" s="31" t="s">
        <v>75</v>
      </c>
      <c r="AH668" s="32" t="s">
        <v>75</v>
      </c>
      <c r="AI668" s="8"/>
    </row>
    <row r="669" spans="1:35" ht="68.25" x14ac:dyDescent="0.25">
      <c r="A669" s="42" t="s">
        <v>1375</v>
      </c>
      <c r="B669" s="43" t="s">
        <v>73</v>
      </c>
      <c r="C669" s="44" t="s">
        <v>1376</v>
      </c>
      <c r="D669" s="31">
        <v>71036300</v>
      </c>
      <c r="E669" s="31" t="s">
        <v>75</v>
      </c>
      <c r="F669" s="31">
        <v>71036300</v>
      </c>
      <c r="G669" s="31" t="s">
        <v>75</v>
      </c>
      <c r="H669" s="31">
        <v>71036300</v>
      </c>
      <c r="I669" s="31" t="s">
        <v>75</v>
      </c>
      <c r="J669" s="31" t="s">
        <v>75</v>
      </c>
      <c r="K669" s="31" t="s">
        <v>75</v>
      </c>
      <c r="L669" s="31" t="s">
        <v>75</v>
      </c>
      <c r="M669" s="31" t="s">
        <v>75</v>
      </c>
      <c r="N669" s="31" t="s">
        <v>75</v>
      </c>
      <c r="O669" s="31" t="s">
        <v>75</v>
      </c>
      <c r="P669" s="31" t="s">
        <v>75</v>
      </c>
      <c r="Q669" s="32" t="s">
        <v>75</v>
      </c>
      <c r="R669" s="45" t="s">
        <v>1375</v>
      </c>
      <c r="S669" s="43" t="s">
        <v>73</v>
      </c>
      <c r="T669" s="44" t="s">
        <v>1376</v>
      </c>
      <c r="U669" s="31">
        <v>17797367.300000001</v>
      </c>
      <c r="V669" s="31" t="s">
        <v>75</v>
      </c>
      <c r="W669" s="31">
        <v>17797367.300000001</v>
      </c>
      <c r="X669" s="31" t="s">
        <v>75</v>
      </c>
      <c r="Y669" s="31">
        <v>17797367.300000001</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1377</v>
      </c>
      <c r="B670" s="43" t="s">
        <v>73</v>
      </c>
      <c r="C670" s="44" t="s">
        <v>1378</v>
      </c>
      <c r="D670" s="31">
        <v>71036300</v>
      </c>
      <c r="E670" s="31" t="s">
        <v>75</v>
      </c>
      <c r="F670" s="31">
        <v>71036300</v>
      </c>
      <c r="G670" s="31" t="s">
        <v>75</v>
      </c>
      <c r="H670" s="31">
        <v>71036300</v>
      </c>
      <c r="I670" s="31" t="s">
        <v>75</v>
      </c>
      <c r="J670" s="31" t="s">
        <v>75</v>
      </c>
      <c r="K670" s="31" t="s">
        <v>75</v>
      </c>
      <c r="L670" s="31" t="s">
        <v>75</v>
      </c>
      <c r="M670" s="31" t="s">
        <v>75</v>
      </c>
      <c r="N670" s="31" t="s">
        <v>75</v>
      </c>
      <c r="O670" s="31" t="s">
        <v>75</v>
      </c>
      <c r="P670" s="31" t="s">
        <v>75</v>
      </c>
      <c r="Q670" s="32" t="s">
        <v>75</v>
      </c>
      <c r="R670" s="45" t="s">
        <v>1377</v>
      </c>
      <c r="S670" s="43" t="s">
        <v>73</v>
      </c>
      <c r="T670" s="44" t="s">
        <v>1378</v>
      </c>
      <c r="U670" s="31">
        <v>17797367.300000001</v>
      </c>
      <c r="V670" s="31" t="s">
        <v>75</v>
      </c>
      <c r="W670" s="31">
        <v>17797367.300000001</v>
      </c>
      <c r="X670" s="31" t="s">
        <v>75</v>
      </c>
      <c r="Y670" s="31">
        <v>17797367.300000001</v>
      </c>
      <c r="Z670" s="31" t="s">
        <v>75</v>
      </c>
      <c r="AA670" s="31" t="s">
        <v>75</v>
      </c>
      <c r="AB670" s="31" t="s">
        <v>75</v>
      </c>
      <c r="AC670" s="31" t="s">
        <v>75</v>
      </c>
      <c r="AD670" s="31" t="s">
        <v>75</v>
      </c>
      <c r="AE670" s="31" t="s">
        <v>75</v>
      </c>
      <c r="AF670" s="34" t="s">
        <v>75</v>
      </c>
      <c r="AG670" s="31" t="s">
        <v>75</v>
      </c>
      <c r="AH670" s="32" t="s">
        <v>75</v>
      </c>
      <c r="AI670" s="8"/>
    </row>
    <row r="671" spans="1:35" ht="45.75" x14ac:dyDescent="0.25">
      <c r="A671" s="42" t="s">
        <v>1379</v>
      </c>
      <c r="B671" s="43" t="s">
        <v>73</v>
      </c>
      <c r="C671" s="44" t="s">
        <v>1380</v>
      </c>
      <c r="D671" s="31">
        <v>3895355600</v>
      </c>
      <c r="E671" s="31" t="s">
        <v>75</v>
      </c>
      <c r="F671" s="31">
        <v>3895355600</v>
      </c>
      <c r="G671" s="31" t="s">
        <v>75</v>
      </c>
      <c r="H671" s="31">
        <v>3895355600</v>
      </c>
      <c r="I671" s="31" t="s">
        <v>75</v>
      </c>
      <c r="J671" s="31" t="s">
        <v>75</v>
      </c>
      <c r="K671" s="31" t="s">
        <v>75</v>
      </c>
      <c r="L671" s="31" t="s">
        <v>75</v>
      </c>
      <c r="M671" s="31" t="s">
        <v>75</v>
      </c>
      <c r="N671" s="31" t="s">
        <v>75</v>
      </c>
      <c r="O671" s="31" t="s">
        <v>75</v>
      </c>
      <c r="P671" s="31" t="s">
        <v>75</v>
      </c>
      <c r="Q671" s="32" t="s">
        <v>75</v>
      </c>
      <c r="R671" s="45" t="s">
        <v>1379</v>
      </c>
      <c r="S671" s="43" t="s">
        <v>73</v>
      </c>
      <c r="T671" s="44" t="s">
        <v>1380</v>
      </c>
      <c r="U671" s="31">
        <v>1070018033.0700001</v>
      </c>
      <c r="V671" s="31" t="s">
        <v>75</v>
      </c>
      <c r="W671" s="31">
        <v>1070018033.0700001</v>
      </c>
      <c r="X671" s="31" t="s">
        <v>75</v>
      </c>
      <c r="Y671" s="31">
        <v>1070018033.0700001</v>
      </c>
      <c r="Z671" s="31" t="s">
        <v>75</v>
      </c>
      <c r="AA671" s="31" t="s">
        <v>75</v>
      </c>
      <c r="AB671" s="31" t="s">
        <v>75</v>
      </c>
      <c r="AC671" s="31" t="s">
        <v>75</v>
      </c>
      <c r="AD671" s="31" t="s">
        <v>75</v>
      </c>
      <c r="AE671" s="31" t="s">
        <v>75</v>
      </c>
      <c r="AF671" s="34" t="s">
        <v>75</v>
      </c>
      <c r="AG671" s="31" t="s">
        <v>75</v>
      </c>
      <c r="AH671" s="32" t="s">
        <v>75</v>
      </c>
      <c r="AI671" s="8"/>
    </row>
    <row r="672" spans="1:35" ht="45.75" x14ac:dyDescent="0.25">
      <c r="A672" s="42" t="s">
        <v>1381</v>
      </c>
      <c r="B672" s="43" t="s">
        <v>73</v>
      </c>
      <c r="C672" s="44" t="s">
        <v>1382</v>
      </c>
      <c r="D672" s="31">
        <v>3895355600</v>
      </c>
      <c r="E672" s="31" t="s">
        <v>75</v>
      </c>
      <c r="F672" s="31">
        <v>3895355600</v>
      </c>
      <c r="G672" s="31" t="s">
        <v>75</v>
      </c>
      <c r="H672" s="31">
        <v>3895355600</v>
      </c>
      <c r="I672" s="31" t="s">
        <v>75</v>
      </c>
      <c r="J672" s="31" t="s">
        <v>75</v>
      </c>
      <c r="K672" s="31" t="s">
        <v>75</v>
      </c>
      <c r="L672" s="31" t="s">
        <v>75</v>
      </c>
      <c r="M672" s="31" t="s">
        <v>75</v>
      </c>
      <c r="N672" s="31" t="s">
        <v>75</v>
      </c>
      <c r="O672" s="31" t="s">
        <v>75</v>
      </c>
      <c r="P672" s="31" t="s">
        <v>75</v>
      </c>
      <c r="Q672" s="32" t="s">
        <v>75</v>
      </c>
      <c r="R672" s="45" t="s">
        <v>1381</v>
      </c>
      <c r="S672" s="43" t="s">
        <v>73</v>
      </c>
      <c r="T672" s="44" t="s">
        <v>1382</v>
      </c>
      <c r="U672" s="31">
        <v>1070018033.0700001</v>
      </c>
      <c r="V672" s="31" t="s">
        <v>75</v>
      </c>
      <c r="W672" s="31">
        <v>1070018033.0700001</v>
      </c>
      <c r="X672" s="31" t="s">
        <v>75</v>
      </c>
      <c r="Y672" s="31">
        <v>1070018033.0700001</v>
      </c>
      <c r="Z672" s="31" t="s">
        <v>75</v>
      </c>
      <c r="AA672" s="31" t="s">
        <v>75</v>
      </c>
      <c r="AB672" s="31" t="s">
        <v>75</v>
      </c>
      <c r="AC672" s="31" t="s">
        <v>75</v>
      </c>
      <c r="AD672" s="31" t="s">
        <v>75</v>
      </c>
      <c r="AE672" s="31" t="s">
        <v>75</v>
      </c>
      <c r="AF672" s="34" t="s">
        <v>75</v>
      </c>
      <c r="AG672" s="31" t="s">
        <v>75</v>
      </c>
      <c r="AH672" s="32" t="s">
        <v>75</v>
      </c>
      <c r="AI672" s="8"/>
    </row>
    <row r="673" spans="1:35" ht="45.75" x14ac:dyDescent="0.25">
      <c r="A673" s="42" t="s">
        <v>1383</v>
      </c>
      <c r="B673" s="43" t="s">
        <v>73</v>
      </c>
      <c r="C673" s="44" t="s">
        <v>1384</v>
      </c>
      <c r="D673" s="31">
        <v>392120000</v>
      </c>
      <c r="E673" s="31" t="s">
        <v>75</v>
      </c>
      <c r="F673" s="31">
        <v>392120000</v>
      </c>
      <c r="G673" s="31" t="s">
        <v>75</v>
      </c>
      <c r="H673" s="31">
        <v>392120000</v>
      </c>
      <c r="I673" s="31" t="s">
        <v>75</v>
      </c>
      <c r="J673" s="31" t="s">
        <v>75</v>
      </c>
      <c r="K673" s="31" t="s">
        <v>75</v>
      </c>
      <c r="L673" s="31" t="s">
        <v>75</v>
      </c>
      <c r="M673" s="31" t="s">
        <v>75</v>
      </c>
      <c r="N673" s="31" t="s">
        <v>75</v>
      </c>
      <c r="O673" s="31" t="s">
        <v>75</v>
      </c>
      <c r="P673" s="31" t="s">
        <v>75</v>
      </c>
      <c r="Q673" s="32" t="s">
        <v>75</v>
      </c>
      <c r="R673" s="45" t="s">
        <v>1383</v>
      </c>
      <c r="S673" s="43" t="s">
        <v>73</v>
      </c>
      <c r="T673" s="44" t="s">
        <v>1384</v>
      </c>
      <c r="U673" s="31" t="s">
        <v>75</v>
      </c>
      <c r="V673" s="31" t="s">
        <v>75</v>
      </c>
      <c r="W673" s="31" t="s">
        <v>75</v>
      </c>
      <c r="X673" s="31" t="s">
        <v>75</v>
      </c>
      <c r="Y673" s="31" t="s">
        <v>75</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1385</v>
      </c>
      <c r="B674" s="43" t="s">
        <v>73</v>
      </c>
      <c r="C674" s="44" t="s">
        <v>1386</v>
      </c>
      <c r="D674" s="31">
        <v>392120000</v>
      </c>
      <c r="E674" s="31" t="s">
        <v>75</v>
      </c>
      <c r="F674" s="31">
        <v>392120000</v>
      </c>
      <c r="G674" s="31" t="s">
        <v>75</v>
      </c>
      <c r="H674" s="31">
        <v>392120000</v>
      </c>
      <c r="I674" s="31" t="s">
        <v>75</v>
      </c>
      <c r="J674" s="31" t="s">
        <v>75</v>
      </c>
      <c r="K674" s="31" t="s">
        <v>75</v>
      </c>
      <c r="L674" s="31" t="s">
        <v>75</v>
      </c>
      <c r="M674" s="31" t="s">
        <v>75</v>
      </c>
      <c r="N674" s="31" t="s">
        <v>75</v>
      </c>
      <c r="O674" s="31" t="s">
        <v>75</v>
      </c>
      <c r="P674" s="31" t="s">
        <v>75</v>
      </c>
      <c r="Q674" s="32" t="s">
        <v>75</v>
      </c>
      <c r="R674" s="45" t="s">
        <v>1385</v>
      </c>
      <c r="S674" s="43" t="s">
        <v>73</v>
      </c>
      <c r="T674" s="44" t="s">
        <v>1386</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1387</v>
      </c>
      <c r="B675" s="43" t="s">
        <v>73</v>
      </c>
      <c r="C675" s="44" t="s">
        <v>1388</v>
      </c>
      <c r="D675" s="31">
        <v>23436900</v>
      </c>
      <c r="E675" s="31" t="s">
        <v>75</v>
      </c>
      <c r="F675" s="31">
        <v>23436900</v>
      </c>
      <c r="G675" s="31">
        <v>23915205</v>
      </c>
      <c r="H675" s="31">
        <v>23436900</v>
      </c>
      <c r="I675" s="31" t="s">
        <v>75</v>
      </c>
      <c r="J675" s="31" t="s">
        <v>75</v>
      </c>
      <c r="K675" s="31" t="s">
        <v>75</v>
      </c>
      <c r="L675" s="31" t="s">
        <v>75</v>
      </c>
      <c r="M675" s="31" t="s">
        <v>75</v>
      </c>
      <c r="N675" s="31" t="s">
        <v>75</v>
      </c>
      <c r="O675" s="31" t="s">
        <v>75</v>
      </c>
      <c r="P675" s="31">
        <v>23915205</v>
      </c>
      <c r="Q675" s="32" t="s">
        <v>75</v>
      </c>
      <c r="R675" s="45" t="s">
        <v>1387</v>
      </c>
      <c r="S675" s="43" t="s">
        <v>73</v>
      </c>
      <c r="T675" s="44" t="s">
        <v>1388</v>
      </c>
      <c r="U675" s="31">
        <v>8744393.8900000006</v>
      </c>
      <c r="V675" s="31" t="s">
        <v>75</v>
      </c>
      <c r="W675" s="31">
        <v>8744393.8900000006</v>
      </c>
      <c r="X675" s="31">
        <v>8922851.25</v>
      </c>
      <c r="Y675" s="31">
        <v>8744393.8900000006</v>
      </c>
      <c r="Z675" s="31" t="s">
        <v>75</v>
      </c>
      <c r="AA675" s="31" t="s">
        <v>75</v>
      </c>
      <c r="AB675" s="31" t="s">
        <v>75</v>
      </c>
      <c r="AC675" s="31" t="s">
        <v>75</v>
      </c>
      <c r="AD675" s="31" t="s">
        <v>75</v>
      </c>
      <c r="AE675" s="31" t="s">
        <v>75</v>
      </c>
      <c r="AF675" s="34" t="s">
        <v>75</v>
      </c>
      <c r="AG675" s="31">
        <v>8922851.25</v>
      </c>
      <c r="AH675" s="32" t="s">
        <v>75</v>
      </c>
      <c r="AI675" s="8"/>
    </row>
    <row r="676" spans="1:35" ht="45.75" x14ac:dyDescent="0.25">
      <c r="A676" s="42" t="s">
        <v>1389</v>
      </c>
      <c r="B676" s="43" t="s">
        <v>73</v>
      </c>
      <c r="C676" s="44" t="s">
        <v>1390</v>
      </c>
      <c r="D676" s="31">
        <v>23436900</v>
      </c>
      <c r="E676" s="31" t="s">
        <v>75</v>
      </c>
      <c r="F676" s="31">
        <v>23436900</v>
      </c>
      <c r="G676" s="31" t="s">
        <v>75</v>
      </c>
      <c r="H676" s="31">
        <v>23436900</v>
      </c>
      <c r="I676" s="31" t="s">
        <v>75</v>
      </c>
      <c r="J676" s="31" t="s">
        <v>75</v>
      </c>
      <c r="K676" s="31" t="s">
        <v>75</v>
      </c>
      <c r="L676" s="31" t="s">
        <v>75</v>
      </c>
      <c r="M676" s="31" t="s">
        <v>75</v>
      </c>
      <c r="N676" s="31" t="s">
        <v>75</v>
      </c>
      <c r="O676" s="31" t="s">
        <v>75</v>
      </c>
      <c r="P676" s="31" t="s">
        <v>75</v>
      </c>
      <c r="Q676" s="32" t="s">
        <v>75</v>
      </c>
      <c r="R676" s="45" t="s">
        <v>1389</v>
      </c>
      <c r="S676" s="43" t="s">
        <v>73</v>
      </c>
      <c r="T676" s="44" t="s">
        <v>1390</v>
      </c>
      <c r="U676" s="31">
        <v>8744393.8900000006</v>
      </c>
      <c r="V676" s="31" t="s">
        <v>75</v>
      </c>
      <c r="W676" s="31">
        <v>8744393.8900000006</v>
      </c>
      <c r="X676" s="31" t="s">
        <v>75</v>
      </c>
      <c r="Y676" s="31">
        <v>8744393.8900000006</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1391</v>
      </c>
      <c r="B677" s="43" t="s">
        <v>73</v>
      </c>
      <c r="C677" s="44" t="s">
        <v>1392</v>
      </c>
      <c r="D677" s="31" t="s">
        <v>75</v>
      </c>
      <c r="E677" s="31" t="s">
        <v>75</v>
      </c>
      <c r="F677" s="31" t="s">
        <v>75</v>
      </c>
      <c r="G677" s="31">
        <v>23915205</v>
      </c>
      <c r="H677" s="31" t="s">
        <v>75</v>
      </c>
      <c r="I677" s="31" t="s">
        <v>75</v>
      </c>
      <c r="J677" s="31" t="s">
        <v>75</v>
      </c>
      <c r="K677" s="31" t="s">
        <v>75</v>
      </c>
      <c r="L677" s="31" t="s">
        <v>75</v>
      </c>
      <c r="M677" s="31" t="s">
        <v>75</v>
      </c>
      <c r="N677" s="31" t="s">
        <v>75</v>
      </c>
      <c r="O677" s="31" t="s">
        <v>75</v>
      </c>
      <c r="P677" s="31">
        <v>23915205</v>
      </c>
      <c r="Q677" s="32" t="s">
        <v>75</v>
      </c>
      <c r="R677" s="45" t="s">
        <v>1391</v>
      </c>
      <c r="S677" s="43" t="s">
        <v>73</v>
      </c>
      <c r="T677" s="44" t="s">
        <v>1392</v>
      </c>
      <c r="U677" s="31" t="s">
        <v>75</v>
      </c>
      <c r="V677" s="31" t="s">
        <v>75</v>
      </c>
      <c r="W677" s="31" t="s">
        <v>75</v>
      </c>
      <c r="X677" s="31">
        <v>8922851.25</v>
      </c>
      <c r="Y677" s="31" t="s">
        <v>75</v>
      </c>
      <c r="Z677" s="31" t="s">
        <v>75</v>
      </c>
      <c r="AA677" s="31" t="s">
        <v>75</v>
      </c>
      <c r="AB677" s="31" t="s">
        <v>75</v>
      </c>
      <c r="AC677" s="31" t="s">
        <v>75</v>
      </c>
      <c r="AD677" s="31" t="s">
        <v>75</v>
      </c>
      <c r="AE677" s="31" t="s">
        <v>75</v>
      </c>
      <c r="AF677" s="34" t="s">
        <v>75</v>
      </c>
      <c r="AG677" s="31">
        <v>8922851.25</v>
      </c>
      <c r="AH677" s="32" t="s">
        <v>75</v>
      </c>
      <c r="AI677" s="8"/>
    </row>
    <row r="678" spans="1:35" ht="34.5" x14ac:dyDescent="0.25">
      <c r="A678" s="42" t="s">
        <v>1393</v>
      </c>
      <c r="B678" s="43" t="s">
        <v>73</v>
      </c>
      <c r="C678" s="44" t="s">
        <v>1394</v>
      </c>
      <c r="D678" s="31" t="s">
        <v>75</v>
      </c>
      <c r="E678" s="31" t="s">
        <v>75</v>
      </c>
      <c r="F678" s="31" t="s">
        <v>75</v>
      </c>
      <c r="G678" s="31">
        <v>81520760</v>
      </c>
      <c r="H678" s="31" t="s">
        <v>75</v>
      </c>
      <c r="I678" s="31" t="s">
        <v>75</v>
      </c>
      <c r="J678" s="31" t="s">
        <v>75</v>
      </c>
      <c r="K678" s="31" t="s">
        <v>75</v>
      </c>
      <c r="L678" s="31" t="s">
        <v>75</v>
      </c>
      <c r="M678" s="31" t="s">
        <v>75</v>
      </c>
      <c r="N678" s="31">
        <v>80681600</v>
      </c>
      <c r="O678" s="31" t="s">
        <v>75</v>
      </c>
      <c r="P678" s="31">
        <v>839160</v>
      </c>
      <c r="Q678" s="32" t="s">
        <v>75</v>
      </c>
      <c r="R678" s="45" t="s">
        <v>1393</v>
      </c>
      <c r="S678" s="43" t="s">
        <v>73</v>
      </c>
      <c r="T678" s="44" t="s">
        <v>1394</v>
      </c>
      <c r="U678" s="31" t="s">
        <v>75</v>
      </c>
      <c r="V678" s="31" t="s">
        <v>75</v>
      </c>
      <c r="W678" s="31" t="s">
        <v>75</v>
      </c>
      <c r="X678" s="31">
        <v>31178305.379999999</v>
      </c>
      <c r="Y678" s="31" t="s">
        <v>75</v>
      </c>
      <c r="Z678" s="31" t="s">
        <v>75</v>
      </c>
      <c r="AA678" s="31" t="s">
        <v>75</v>
      </c>
      <c r="AB678" s="31" t="s">
        <v>75</v>
      </c>
      <c r="AC678" s="31" t="s">
        <v>75</v>
      </c>
      <c r="AD678" s="31" t="s">
        <v>75</v>
      </c>
      <c r="AE678" s="31">
        <v>30339145.379999999</v>
      </c>
      <c r="AF678" s="34" t="s">
        <v>75</v>
      </c>
      <c r="AG678" s="31">
        <v>839160</v>
      </c>
      <c r="AH678" s="32" t="s">
        <v>75</v>
      </c>
      <c r="AI678" s="8"/>
    </row>
    <row r="679" spans="1:35" ht="23.25" x14ac:dyDescent="0.25">
      <c r="A679" s="42" t="s">
        <v>1395</v>
      </c>
      <c r="B679" s="43" t="s">
        <v>73</v>
      </c>
      <c r="C679" s="44" t="s">
        <v>1396</v>
      </c>
      <c r="D679" s="31" t="s">
        <v>75</v>
      </c>
      <c r="E679" s="31" t="s">
        <v>75</v>
      </c>
      <c r="F679" s="31" t="s">
        <v>75</v>
      </c>
      <c r="G679" s="31">
        <v>80681600</v>
      </c>
      <c r="H679" s="31" t="s">
        <v>75</v>
      </c>
      <c r="I679" s="31" t="s">
        <v>75</v>
      </c>
      <c r="J679" s="31" t="s">
        <v>75</v>
      </c>
      <c r="K679" s="31" t="s">
        <v>75</v>
      </c>
      <c r="L679" s="31" t="s">
        <v>75</v>
      </c>
      <c r="M679" s="31" t="s">
        <v>75</v>
      </c>
      <c r="N679" s="31">
        <v>80681600</v>
      </c>
      <c r="O679" s="31" t="s">
        <v>75</v>
      </c>
      <c r="P679" s="31" t="s">
        <v>75</v>
      </c>
      <c r="Q679" s="32" t="s">
        <v>75</v>
      </c>
      <c r="R679" s="45" t="s">
        <v>1395</v>
      </c>
      <c r="S679" s="43" t="s">
        <v>73</v>
      </c>
      <c r="T679" s="44" t="s">
        <v>1396</v>
      </c>
      <c r="U679" s="31" t="s">
        <v>75</v>
      </c>
      <c r="V679" s="31" t="s">
        <v>75</v>
      </c>
      <c r="W679" s="31" t="s">
        <v>75</v>
      </c>
      <c r="X679" s="31">
        <v>30339145.379999999</v>
      </c>
      <c r="Y679" s="31" t="s">
        <v>75</v>
      </c>
      <c r="Z679" s="31" t="s">
        <v>75</v>
      </c>
      <c r="AA679" s="31" t="s">
        <v>75</v>
      </c>
      <c r="AB679" s="31" t="s">
        <v>75</v>
      </c>
      <c r="AC679" s="31" t="s">
        <v>75</v>
      </c>
      <c r="AD679" s="31" t="s">
        <v>75</v>
      </c>
      <c r="AE679" s="31">
        <v>30339145.379999999</v>
      </c>
      <c r="AF679" s="34" t="s">
        <v>75</v>
      </c>
      <c r="AG679" s="31" t="s">
        <v>75</v>
      </c>
      <c r="AH679" s="32" t="s">
        <v>75</v>
      </c>
      <c r="AI679" s="8"/>
    </row>
    <row r="680" spans="1:35" ht="23.25" x14ac:dyDescent="0.25">
      <c r="A680" s="42" t="s">
        <v>1397</v>
      </c>
      <c r="B680" s="43" t="s">
        <v>73</v>
      </c>
      <c r="C680" s="44" t="s">
        <v>1398</v>
      </c>
      <c r="D680" s="31" t="s">
        <v>75</v>
      </c>
      <c r="E680" s="31" t="s">
        <v>75</v>
      </c>
      <c r="F680" s="31" t="s">
        <v>75</v>
      </c>
      <c r="G680" s="31">
        <v>839160</v>
      </c>
      <c r="H680" s="31" t="s">
        <v>75</v>
      </c>
      <c r="I680" s="31" t="s">
        <v>75</v>
      </c>
      <c r="J680" s="31" t="s">
        <v>75</v>
      </c>
      <c r="K680" s="31" t="s">
        <v>75</v>
      </c>
      <c r="L680" s="31" t="s">
        <v>75</v>
      </c>
      <c r="M680" s="31" t="s">
        <v>75</v>
      </c>
      <c r="N680" s="31" t="s">
        <v>75</v>
      </c>
      <c r="O680" s="31" t="s">
        <v>75</v>
      </c>
      <c r="P680" s="31">
        <v>839160</v>
      </c>
      <c r="Q680" s="32" t="s">
        <v>75</v>
      </c>
      <c r="R680" s="45" t="s">
        <v>1397</v>
      </c>
      <c r="S680" s="43" t="s">
        <v>73</v>
      </c>
      <c r="T680" s="44" t="s">
        <v>1398</v>
      </c>
      <c r="U680" s="31" t="s">
        <v>75</v>
      </c>
      <c r="V680" s="31" t="s">
        <v>75</v>
      </c>
      <c r="W680" s="31" t="s">
        <v>75</v>
      </c>
      <c r="X680" s="31">
        <v>839160</v>
      </c>
      <c r="Y680" s="31" t="s">
        <v>75</v>
      </c>
      <c r="Z680" s="31" t="s">
        <v>75</v>
      </c>
      <c r="AA680" s="31" t="s">
        <v>75</v>
      </c>
      <c r="AB680" s="31" t="s">
        <v>75</v>
      </c>
      <c r="AC680" s="31" t="s">
        <v>75</v>
      </c>
      <c r="AD680" s="31" t="s">
        <v>75</v>
      </c>
      <c r="AE680" s="31" t="s">
        <v>75</v>
      </c>
      <c r="AF680" s="34" t="s">
        <v>75</v>
      </c>
      <c r="AG680" s="31">
        <v>839160</v>
      </c>
      <c r="AH680" s="32" t="s">
        <v>75</v>
      </c>
      <c r="AI680" s="8"/>
    </row>
    <row r="681" spans="1:35" x14ac:dyDescent="0.25">
      <c r="A681" s="42" t="s">
        <v>1399</v>
      </c>
      <c r="B681" s="43" t="s">
        <v>73</v>
      </c>
      <c r="C681" s="44" t="s">
        <v>1400</v>
      </c>
      <c r="D681" s="31">
        <v>28053300</v>
      </c>
      <c r="E681" s="31" t="s">
        <v>75</v>
      </c>
      <c r="F681" s="31">
        <v>28053300</v>
      </c>
      <c r="G681" s="31">
        <v>5362815549.3999996</v>
      </c>
      <c r="H681" s="31">
        <v>28053300</v>
      </c>
      <c r="I681" s="31" t="s">
        <v>75</v>
      </c>
      <c r="J681" s="31" t="s">
        <v>75</v>
      </c>
      <c r="K681" s="31">
        <v>1398806713.3099999</v>
      </c>
      <c r="L681" s="31" t="s">
        <v>75</v>
      </c>
      <c r="M681" s="31" t="s">
        <v>75</v>
      </c>
      <c r="N681" s="31">
        <v>1754028700</v>
      </c>
      <c r="O681" s="31">
        <v>421557106.38999999</v>
      </c>
      <c r="P681" s="31">
        <v>1788423029.7</v>
      </c>
      <c r="Q681" s="32" t="s">
        <v>75</v>
      </c>
      <c r="R681" s="45" t="s">
        <v>1399</v>
      </c>
      <c r="S681" s="43" t="s">
        <v>73</v>
      </c>
      <c r="T681" s="44" t="s">
        <v>1400</v>
      </c>
      <c r="U681" s="31" t="s">
        <v>75</v>
      </c>
      <c r="V681" s="31" t="s">
        <v>75</v>
      </c>
      <c r="W681" s="31" t="s">
        <v>75</v>
      </c>
      <c r="X681" s="31">
        <v>1646292602.74</v>
      </c>
      <c r="Y681" s="31" t="s">
        <v>75</v>
      </c>
      <c r="Z681" s="31" t="s">
        <v>75</v>
      </c>
      <c r="AA681" s="31" t="s">
        <v>75</v>
      </c>
      <c r="AB681" s="31">
        <v>509517450.56</v>
      </c>
      <c r="AC681" s="31" t="s">
        <v>75</v>
      </c>
      <c r="AD681" s="31" t="s">
        <v>75</v>
      </c>
      <c r="AE681" s="31">
        <v>667906500.63</v>
      </c>
      <c r="AF681" s="34">
        <v>77593602.769999996</v>
      </c>
      <c r="AG681" s="31">
        <v>391275048.77999997</v>
      </c>
      <c r="AH681" s="32" t="s">
        <v>75</v>
      </c>
      <c r="AI681" s="8"/>
    </row>
    <row r="682" spans="1:35" ht="23.25" x14ac:dyDescent="0.25">
      <c r="A682" s="42" t="s">
        <v>1401</v>
      </c>
      <c r="B682" s="43" t="s">
        <v>73</v>
      </c>
      <c r="C682" s="44" t="s">
        <v>1402</v>
      </c>
      <c r="D682" s="31">
        <v>28053300</v>
      </c>
      <c r="E682" s="31" t="s">
        <v>75</v>
      </c>
      <c r="F682" s="31">
        <v>28053300</v>
      </c>
      <c r="G682" s="31" t="s">
        <v>75</v>
      </c>
      <c r="H682" s="31">
        <v>28053300</v>
      </c>
      <c r="I682" s="31" t="s">
        <v>75</v>
      </c>
      <c r="J682" s="31" t="s">
        <v>75</v>
      </c>
      <c r="K682" s="31" t="s">
        <v>75</v>
      </c>
      <c r="L682" s="31" t="s">
        <v>75</v>
      </c>
      <c r="M682" s="31" t="s">
        <v>75</v>
      </c>
      <c r="N682" s="31" t="s">
        <v>75</v>
      </c>
      <c r="O682" s="31" t="s">
        <v>75</v>
      </c>
      <c r="P682" s="31" t="s">
        <v>75</v>
      </c>
      <c r="Q682" s="32" t="s">
        <v>75</v>
      </c>
      <c r="R682" s="45" t="s">
        <v>1401</v>
      </c>
      <c r="S682" s="43" t="s">
        <v>73</v>
      </c>
      <c r="T682" s="44" t="s">
        <v>1402</v>
      </c>
      <c r="U682" s="31" t="s">
        <v>75</v>
      </c>
      <c r="V682" s="31" t="s">
        <v>75</v>
      </c>
      <c r="W682" s="31" t="s">
        <v>75</v>
      </c>
      <c r="X682" s="31" t="s">
        <v>75</v>
      </c>
      <c r="Y682" s="31" t="s">
        <v>75</v>
      </c>
      <c r="Z682" s="31" t="s">
        <v>75</v>
      </c>
      <c r="AA682" s="31" t="s">
        <v>75</v>
      </c>
      <c r="AB682" s="31" t="s">
        <v>75</v>
      </c>
      <c r="AC682" s="31" t="s">
        <v>75</v>
      </c>
      <c r="AD682" s="31" t="s">
        <v>75</v>
      </c>
      <c r="AE682" s="31" t="s">
        <v>75</v>
      </c>
      <c r="AF682" s="34" t="s">
        <v>75</v>
      </c>
      <c r="AG682" s="31" t="s">
        <v>75</v>
      </c>
      <c r="AH682" s="32" t="s">
        <v>75</v>
      </c>
      <c r="AI682" s="8"/>
    </row>
    <row r="683" spans="1:35" x14ac:dyDescent="0.25">
      <c r="A683" s="42" t="s">
        <v>1403</v>
      </c>
      <c r="B683" s="43" t="s">
        <v>73</v>
      </c>
      <c r="C683" s="44" t="s">
        <v>1404</v>
      </c>
      <c r="D683" s="31" t="s">
        <v>75</v>
      </c>
      <c r="E683" s="31" t="s">
        <v>75</v>
      </c>
      <c r="F683" s="31" t="s">
        <v>75</v>
      </c>
      <c r="G683" s="31">
        <v>1398806713.3099999</v>
      </c>
      <c r="H683" s="31" t="s">
        <v>75</v>
      </c>
      <c r="I683" s="31" t="s">
        <v>75</v>
      </c>
      <c r="J683" s="31" t="s">
        <v>75</v>
      </c>
      <c r="K683" s="31">
        <v>1398806713.3099999</v>
      </c>
      <c r="L683" s="31" t="s">
        <v>75</v>
      </c>
      <c r="M683" s="31" t="s">
        <v>75</v>
      </c>
      <c r="N683" s="31" t="s">
        <v>75</v>
      </c>
      <c r="O683" s="31" t="s">
        <v>75</v>
      </c>
      <c r="P683" s="31" t="s">
        <v>75</v>
      </c>
      <c r="Q683" s="32" t="s">
        <v>75</v>
      </c>
      <c r="R683" s="45" t="s">
        <v>1403</v>
      </c>
      <c r="S683" s="43" t="s">
        <v>73</v>
      </c>
      <c r="T683" s="44" t="s">
        <v>1404</v>
      </c>
      <c r="U683" s="31" t="s">
        <v>75</v>
      </c>
      <c r="V683" s="31" t="s">
        <v>75</v>
      </c>
      <c r="W683" s="31" t="s">
        <v>75</v>
      </c>
      <c r="X683" s="31">
        <v>509517450.56</v>
      </c>
      <c r="Y683" s="31" t="s">
        <v>75</v>
      </c>
      <c r="Z683" s="31" t="s">
        <v>75</v>
      </c>
      <c r="AA683" s="31" t="s">
        <v>75</v>
      </c>
      <c r="AB683" s="31">
        <v>509517450.56</v>
      </c>
      <c r="AC683" s="31" t="s">
        <v>75</v>
      </c>
      <c r="AD683" s="31" t="s">
        <v>75</v>
      </c>
      <c r="AE683" s="31" t="s">
        <v>75</v>
      </c>
      <c r="AF683" s="34" t="s">
        <v>75</v>
      </c>
      <c r="AG683" s="31" t="s">
        <v>75</v>
      </c>
      <c r="AH683" s="32" t="s">
        <v>75</v>
      </c>
      <c r="AI683" s="8"/>
    </row>
    <row r="684" spans="1:35" x14ac:dyDescent="0.25">
      <c r="A684" s="42" t="s">
        <v>1405</v>
      </c>
      <c r="B684" s="43" t="s">
        <v>73</v>
      </c>
      <c r="C684" s="44" t="s">
        <v>1406</v>
      </c>
      <c r="D684" s="31" t="s">
        <v>75</v>
      </c>
      <c r="E684" s="31" t="s">
        <v>75</v>
      </c>
      <c r="F684" s="31" t="s">
        <v>75</v>
      </c>
      <c r="G684" s="31">
        <v>1754028700</v>
      </c>
      <c r="H684" s="31" t="s">
        <v>75</v>
      </c>
      <c r="I684" s="31" t="s">
        <v>75</v>
      </c>
      <c r="J684" s="31" t="s">
        <v>75</v>
      </c>
      <c r="K684" s="31" t="s">
        <v>75</v>
      </c>
      <c r="L684" s="31" t="s">
        <v>75</v>
      </c>
      <c r="M684" s="31" t="s">
        <v>75</v>
      </c>
      <c r="N684" s="31">
        <v>1754028700</v>
      </c>
      <c r="O684" s="31" t="s">
        <v>75</v>
      </c>
      <c r="P684" s="31" t="s">
        <v>75</v>
      </c>
      <c r="Q684" s="32" t="s">
        <v>75</v>
      </c>
      <c r="R684" s="45" t="s">
        <v>1405</v>
      </c>
      <c r="S684" s="43" t="s">
        <v>73</v>
      </c>
      <c r="T684" s="44" t="s">
        <v>1406</v>
      </c>
      <c r="U684" s="31" t="s">
        <v>75</v>
      </c>
      <c r="V684" s="31" t="s">
        <v>75</v>
      </c>
      <c r="W684" s="31" t="s">
        <v>75</v>
      </c>
      <c r="X684" s="31">
        <v>667906500.63</v>
      </c>
      <c r="Y684" s="31" t="s">
        <v>75</v>
      </c>
      <c r="Z684" s="31" t="s">
        <v>75</v>
      </c>
      <c r="AA684" s="31" t="s">
        <v>75</v>
      </c>
      <c r="AB684" s="31" t="s">
        <v>75</v>
      </c>
      <c r="AC684" s="31" t="s">
        <v>75</v>
      </c>
      <c r="AD684" s="31" t="s">
        <v>75</v>
      </c>
      <c r="AE684" s="31">
        <v>667906500.63</v>
      </c>
      <c r="AF684" s="34" t="s">
        <v>75</v>
      </c>
      <c r="AG684" s="31" t="s">
        <v>75</v>
      </c>
      <c r="AH684" s="32" t="s">
        <v>75</v>
      </c>
      <c r="AI684" s="8"/>
    </row>
    <row r="685" spans="1:35" x14ac:dyDescent="0.25">
      <c r="A685" s="42" t="s">
        <v>1407</v>
      </c>
      <c r="B685" s="43" t="s">
        <v>73</v>
      </c>
      <c r="C685" s="44" t="s">
        <v>1408</v>
      </c>
      <c r="D685" s="31" t="s">
        <v>75</v>
      </c>
      <c r="E685" s="31" t="s">
        <v>75</v>
      </c>
      <c r="F685" s="31" t="s">
        <v>75</v>
      </c>
      <c r="G685" s="31">
        <v>1788423029.7</v>
      </c>
      <c r="H685" s="31" t="s">
        <v>75</v>
      </c>
      <c r="I685" s="31" t="s">
        <v>75</v>
      </c>
      <c r="J685" s="31" t="s">
        <v>75</v>
      </c>
      <c r="K685" s="31" t="s">
        <v>75</v>
      </c>
      <c r="L685" s="31" t="s">
        <v>75</v>
      </c>
      <c r="M685" s="31" t="s">
        <v>75</v>
      </c>
      <c r="N685" s="31" t="s">
        <v>75</v>
      </c>
      <c r="O685" s="31" t="s">
        <v>75</v>
      </c>
      <c r="P685" s="31">
        <v>1788423029.7</v>
      </c>
      <c r="Q685" s="32" t="s">
        <v>75</v>
      </c>
      <c r="R685" s="45" t="s">
        <v>1407</v>
      </c>
      <c r="S685" s="43" t="s">
        <v>73</v>
      </c>
      <c r="T685" s="44" t="s">
        <v>1408</v>
      </c>
      <c r="U685" s="31" t="s">
        <v>75</v>
      </c>
      <c r="V685" s="31" t="s">
        <v>75</v>
      </c>
      <c r="W685" s="31" t="s">
        <v>75</v>
      </c>
      <c r="X685" s="31">
        <v>391275048.77999997</v>
      </c>
      <c r="Y685" s="31" t="s">
        <v>75</v>
      </c>
      <c r="Z685" s="31" t="s">
        <v>75</v>
      </c>
      <c r="AA685" s="31" t="s">
        <v>75</v>
      </c>
      <c r="AB685" s="31" t="s">
        <v>75</v>
      </c>
      <c r="AC685" s="31" t="s">
        <v>75</v>
      </c>
      <c r="AD685" s="31" t="s">
        <v>75</v>
      </c>
      <c r="AE685" s="31" t="s">
        <v>75</v>
      </c>
      <c r="AF685" s="34" t="s">
        <v>75</v>
      </c>
      <c r="AG685" s="31">
        <v>391275048.77999997</v>
      </c>
      <c r="AH685" s="32" t="s">
        <v>75</v>
      </c>
      <c r="AI685" s="8"/>
    </row>
    <row r="686" spans="1:35" x14ac:dyDescent="0.25">
      <c r="A686" s="42" t="s">
        <v>1409</v>
      </c>
      <c r="B686" s="43" t="s">
        <v>73</v>
      </c>
      <c r="C686" s="44" t="s">
        <v>1410</v>
      </c>
      <c r="D686" s="31" t="s">
        <v>75</v>
      </c>
      <c r="E686" s="31" t="s">
        <v>75</v>
      </c>
      <c r="F686" s="31" t="s">
        <v>75</v>
      </c>
      <c r="G686" s="31">
        <v>421557106.38999999</v>
      </c>
      <c r="H686" s="31" t="s">
        <v>75</v>
      </c>
      <c r="I686" s="31" t="s">
        <v>75</v>
      </c>
      <c r="J686" s="31" t="s">
        <v>75</v>
      </c>
      <c r="K686" s="31" t="s">
        <v>75</v>
      </c>
      <c r="L686" s="31" t="s">
        <v>75</v>
      </c>
      <c r="M686" s="31" t="s">
        <v>75</v>
      </c>
      <c r="N686" s="31" t="s">
        <v>75</v>
      </c>
      <c r="O686" s="31">
        <v>421557106.38999999</v>
      </c>
      <c r="P686" s="31" t="s">
        <v>75</v>
      </c>
      <c r="Q686" s="32" t="s">
        <v>75</v>
      </c>
      <c r="R686" s="45" t="s">
        <v>1409</v>
      </c>
      <c r="S686" s="43" t="s">
        <v>73</v>
      </c>
      <c r="T686" s="44" t="s">
        <v>1410</v>
      </c>
      <c r="U686" s="31" t="s">
        <v>75</v>
      </c>
      <c r="V686" s="31" t="s">
        <v>75</v>
      </c>
      <c r="W686" s="31" t="s">
        <v>75</v>
      </c>
      <c r="X686" s="31">
        <v>77593602.769999996</v>
      </c>
      <c r="Y686" s="31" t="s">
        <v>75</v>
      </c>
      <c r="Z686" s="31" t="s">
        <v>75</v>
      </c>
      <c r="AA686" s="31" t="s">
        <v>75</v>
      </c>
      <c r="AB686" s="31" t="s">
        <v>75</v>
      </c>
      <c r="AC686" s="31" t="s">
        <v>75</v>
      </c>
      <c r="AD686" s="31" t="s">
        <v>75</v>
      </c>
      <c r="AE686" s="31" t="s">
        <v>75</v>
      </c>
      <c r="AF686" s="34">
        <v>77593602.769999996</v>
      </c>
      <c r="AG686" s="31" t="s">
        <v>75</v>
      </c>
      <c r="AH686" s="32" t="s">
        <v>75</v>
      </c>
      <c r="AI686" s="8"/>
    </row>
    <row r="687" spans="1:35" ht="23.25" x14ac:dyDescent="0.25">
      <c r="A687" s="42" t="s">
        <v>1411</v>
      </c>
      <c r="B687" s="43" t="s">
        <v>73</v>
      </c>
      <c r="C687" s="44" t="s">
        <v>1412</v>
      </c>
      <c r="D687" s="31">
        <v>5100085100</v>
      </c>
      <c r="E687" s="31" t="s">
        <v>75</v>
      </c>
      <c r="F687" s="31">
        <v>5100085100</v>
      </c>
      <c r="G687" s="31">
        <v>24482023060</v>
      </c>
      <c r="H687" s="31">
        <v>5100085100</v>
      </c>
      <c r="I687" s="31" t="s">
        <v>75</v>
      </c>
      <c r="J687" s="31" t="s">
        <v>75</v>
      </c>
      <c r="K687" s="31">
        <v>8203367500</v>
      </c>
      <c r="L687" s="31" t="s">
        <v>75</v>
      </c>
      <c r="M687" s="31" t="s">
        <v>75</v>
      </c>
      <c r="N687" s="31">
        <v>16227751060</v>
      </c>
      <c r="O687" s="31">
        <v>9223800</v>
      </c>
      <c r="P687" s="31">
        <v>41680700</v>
      </c>
      <c r="Q687" s="32" t="s">
        <v>75</v>
      </c>
      <c r="R687" s="45" t="s">
        <v>1411</v>
      </c>
      <c r="S687" s="43" t="s">
        <v>73</v>
      </c>
      <c r="T687" s="44" t="s">
        <v>1412</v>
      </c>
      <c r="U687" s="31">
        <v>2424210414.5300002</v>
      </c>
      <c r="V687" s="31" t="s">
        <v>75</v>
      </c>
      <c r="W687" s="31">
        <v>2424210414.5300002</v>
      </c>
      <c r="X687" s="31">
        <v>12710354677.190001</v>
      </c>
      <c r="Y687" s="31">
        <v>2424210414.5300002</v>
      </c>
      <c r="Z687" s="31" t="s">
        <v>75</v>
      </c>
      <c r="AA687" s="31" t="s">
        <v>75</v>
      </c>
      <c r="AB687" s="31">
        <v>4373587620.5900002</v>
      </c>
      <c r="AC687" s="31" t="s">
        <v>75</v>
      </c>
      <c r="AD687" s="31" t="s">
        <v>75</v>
      </c>
      <c r="AE687" s="31">
        <v>8316540277.6899996</v>
      </c>
      <c r="AF687" s="34">
        <v>3726490.95</v>
      </c>
      <c r="AG687" s="31">
        <v>16500287.960000001</v>
      </c>
      <c r="AH687" s="32" t="s">
        <v>75</v>
      </c>
      <c r="AI687" s="8"/>
    </row>
    <row r="688" spans="1:35" ht="23.25" x14ac:dyDescent="0.25">
      <c r="A688" s="42" t="s">
        <v>1413</v>
      </c>
      <c r="B688" s="43" t="s">
        <v>73</v>
      </c>
      <c r="C688" s="44" t="s">
        <v>1414</v>
      </c>
      <c r="D688" s="31" t="s">
        <v>75</v>
      </c>
      <c r="E688" s="31" t="s">
        <v>75</v>
      </c>
      <c r="F688" s="31" t="s">
        <v>75</v>
      </c>
      <c r="G688" s="31">
        <v>23344148560</v>
      </c>
      <c r="H688" s="31" t="s">
        <v>75</v>
      </c>
      <c r="I688" s="31" t="s">
        <v>75</v>
      </c>
      <c r="J688" s="31" t="s">
        <v>75</v>
      </c>
      <c r="K688" s="31">
        <v>7898676400</v>
      </c>
      <c r="L688" s="31" t="s">
        <v>75</v>
      </c>
      <c r="M688" s="31" t="s">
        <v>75</v>
      </c>
      <c r="N688" s="31">
        <v>15445472160</v>
      </c>
      <c r="O688" s="31" t="s">
        <v>75</v>
      </c>
      <c r="P688" s="31" t="s">
        <v>75</v>
      </c>
      <c r="Q688" s="32" t="s">
        <v>75</v>
      </c>
      <c r="R688" s="45" t="s">
        <v>1413</v>
      </c>
      <c r="S688" s="43" t="s">
        <v>73</v>
      </c>
      <c r="T688" s="44" t="s">
        <v>1414</v>
      </c>
      <c r="U688" s="31" t="s">
        <v>75</v>
      </c>
      <c r="V688" s="31" t="s">
        <v>75</v>
      </c>
      <c r="W688" s="31" t="s">
        <v>75</v>
      </c>
      <c r="X688" s="31">
        <v>12062730457.84</v>
      </c>
      <c r="Y688" s="31" t="s">
        <v>75</v>
      </c>
      <c r="Z688" s="31" t="s">
        <v>75</v>
      </c>
      <c r="AA688" s="31" t="s">
        <v>75</v>
      </c>
      <c r="AB688" s="31">
        <v>4207970001.8600001</v>
      </c>
      <c r="AC688" s="31" t="s">
        <v>75</v>
      </c>
      <c r="AD688" s="31" t="s">
        <v>75</v>
      </c>
      <c r="AE688" s="31">
        <v>7854760455.9799995</v>
      </c>
      <c r="AF688" s="34" t="s">
        <v>75</v>
      </c>
      <c r="AG688" s="31" t="s">
        <v>75</v>
      </c>
      <c r="AH688" s="32" t="s">
        <v>75</v>
      </c>
      <c r="AI688" s="8"/>
    </row>
    <row r="689" spans="1:35" ht="23.25" x14ac:dyDescent="0.25">
      <c r="A689" s="42" t="s">
        <v>1415</v>
      </c>
      <c r="B689" s="43" t="s">
        <v>73</v>
      </c>
      <c r="C689" s="44" t="s">
        <v>1416</v>
      </c>
      <c r="D689" s="31" t="s">
        <v>75</v>
      </c>
      <c r="E689" s="31" t="s">
        <v>75</v>
      </c>
      <c r="F689" s="31" t="s">
        <v>75</v>
      </c>
      <c r="G689" s="31">
        <v>7898676400</v>
      </c>
      <c r="H689" s="31" t="s">
        <v>75</v>
      </c>
      <c r="I689" s="31" t="s">
        <v>75</v>
      </c>
      <c r="J689" s="31" t="s">
        <v>75</v>
      </c>
      <c r="K689" s="31">
        <v>7898676400</v>
      </c>
      <c r="L689" s="31" t="s">
        <v>75</v>
      </c>
      <c r="M689" s="31" t="s">
        <v>75</v>
      </c>
      <c r="N689" s="31" t="s">
        <v>75</v>
      </c>
      <c r="O689" s="31" t="s">
        <v>75</v>
      </c>
      <c r="P689" s="31" t="s">
        <v>75</v>
      </c>
      <c r="Q689" s="32" t="s">
        <v>75</v>
      </c>
      <c r="R689" s="45" t="s">
        <v>1415</v>
      </c>
      <c r="S689" s="43" t="s">
        <v>73</v>
      </c>
      <c r="T689" s="44" t="s">
        <v>1416</v>
      </c>
      <c r="U689" s="31" t="s">
        <v>75</v>
      </c>
      <c r="V689" s="31" t="s">
        <v>75</v>
      </c>
      <c r="W689" s="31" t="s">
        <v>75</v>
      </c>
      <c r="X689" s="31">
        <v>4207970001.8600001</v>
      </c>
      <c r="Y689" s="31" t="s">
        <v>75</v>
      </c>
      <c r="Z689" s="31" t="s">
        <v>75</v>
      </c>
      <c r="AA689" s="31" t="s">
        <v>75</v>
      </c>
      <c r="AB689" s="31">
        <v>4207970001.8600001</v>
      </c>
      <c r="AC689" s="31" t="s">
        <v>75</v>
      </c>
      <c r="AD689" s="31" t="s">
        <v>75</v>
      </c>
      <c r="AE689" s="31" t="s">
        <v>75</v>
      </c>
      <c r="AF689" s="34" t="s">
        <v>75</v>
      </c>
      <c r="AG689" s="31" t="s">
        <v>75</v>
      </c>
      <c r="AH689" s="32" t="s">
        <v>75</v>
      </c>
      <c r="AI689" s="8"/>
    </row>
    <row r="690" spans="1:35" ht="34.5" x14ac:dyDescent="0.25">
      <c r="A690" s="42" t="s">
        <v>1417</v>
      </c>
      <c r="B690" s="43" t="s">
        <v>73</v>
      </c>
      <c r="C690" s="44" t="s">
        <v>1418</v>
      </c>
      <c r="D690" s="31" t="s">
        <v>75</v>
      </c>
      <c r="E690" s="31" t="s">
        <v>75</v>
      </c>
      <c r="F690" s="31" t="s">
        <v>75</v>
      </c>
      <c r="G690" s="31">
        <v>15445472160</v>
      </c>
      <c r="H690" s="31" t="s">
        <v>75</v>
      </c>
      <c r="I690" s="31" t="s">
        <v>75</v>
      </c>
      <c r="J690" s="31" t="s">
        <v>75</v>
      </c>
      <c r="K690" s="31" t="s">
        <v>75</v>
      </c>
      <c r="L690" s="31" t="s">
        <v>75</v>
      </c>
      <c r="M690" s="31" t="s">
        <v>75</v>
      </c>
      <c r="N690" s="31">
        <v>15445472160</v>
      </c>
      <c r="O690" s="31" t="s">
        <v>75</v>
      </c>
      <c r="P690" s="31" t="s">
        <v>75</v>
      </c>
      <c r="Q690" s="32" t="s">
        <v>75</v>
      </c>
      <c r="R690" s="45" t="s">
        <v>1417</v>
      </c>
      <c r="S690" s="43" t="s">
        <v>73</v>
      </c>
      <c r="T690" s="44" t="s">
        <v>1418</v>
      </c>
      <c r="U690" s="31" t="s">
        <v>75</v>
      </c>
      <c r="V690" s="31" t="s">
        <v>75</v>
      </c>
      <c r="W690" s="31" t="s">
        <v>75</v>
      </c>
      <c r="X690" s="31">
        <v>7854760455.9799995</v>
      </c>
      <c r="Y690" s="31" t="s">
        <v>75</v>
      </c>
      <c r="Z690" s="31" t="s">
        <v>75</v>
      </c>
      <c r="AA690" s="31" t="s">
        <v>75</v>
      </c>
      <c r="AB690" s="31" t="s">
        <v>75</v>
      </c>
      <c r="AC690" s="31" t="s">
        <v>75</v>
      </c>
      <c r="AD690" s="31" t="s">
        <v>75</v>
      </c>
      <c r="AE690" s="31">
        <v>7854760455.9799995</v>
      </c>
      <c r="AF690" s="34" t="s">
        <v>75</v>
      </c>
      <c r="AG690" s="31" t="s">
        <v>75</v>
      </c>
      <c r="AH690" s="32" t="s">
        <v>75</v>
      </c>
      <c r="AI690" s="8"/>
    </row>
    <row r="691" spans="1:35" ht="23.25" x14ac:dyDescent="0.25">
      <c r="A691" s="42" t="s">
        <v>1419</v>
      </c>
      <c r="B691" s="43" t="s">
        <v>73</v>
      </c>
      <c r="C691" s="44" t="s">
        <v>1420</v>
      </c>
      <c r="D691" s="31">
        <v>21582000</v>
      </c>
      <c r="E691" s="31" t="s">
        <v>75</v>
      </c>
      <c r="F691" s="31">
        <v>21582000</v>
      </c>
      <c r="G691" s="31" t="s">
        <v>75</v>
      </c>
      <c r="H691" s="31">
        <v>21582000</v>
      </c>
      <c r="I691" s="31" t="s">
        <v>75</v>
      </c>
      <c r="J691" s="31" t="s">
        <v>75</v>
      </c>
      <c r="K691" s="31" t="s">
        <v>75</v>
      </c>
      <c r="L691" s="31" t="s">
        <v>75</v>
      </c>
      <c r="M691" s="31" t="s">
        <v>75</v>
      </c>
      <c r="N691" s="31" t="s">
        <v>75</v>
      </c>
      <c r="O691" s="31" t="s">
        <v>75</v>
      </c>
      <c r="P691" s="31" t="s">
        <v>75</v>
      </c>
      <c r="Q691" s="32" t="s">
        <v>75</v>
      </c>
      <c r="R691" s="45" t="s">
        <v>1419</v>
      </c>
      <c r="S691" s="43" t="s">
        <v>73</v>
      </c>
      <c r="T691" s="44" t="s">
        <v>1420</v>
      </c>
      <c r="U691" s="31">
        <v>15581998.970000001</v>
      </c>
      <c r="V691" s="31" t="s">
        <v>75</v>
      </c>
      <c r="W691" s="31">
        <v>15581998.970000001</v>
      </c>
      <c r="X691" s="31" t="s">
        <v>75</v>
      </c>
      <c r="Y691" s="31">
        <v>15581998.970000001</v>
      </c>
      <c r="Z691" s="31" t="s">
        <v>75</v>
      </c>
      <c r="AA691" s="31" t="s">
        <v>75</v>
      </c>
      <c r="AB691" s="31" t="s">
        <v>75</v>
      </c>
      <c r="AC691" s="31" t="s">
        <v>75</v>
      </c>
      <c r="AD691" s="31" t="s">
        <v>75</v>
      </c>
      <c r="AE691" s="31" t="s">
        <v>75</v>
      </c>
      <c r="AF691" s="34" t="s">
        <v>75</v>
      </c>
      <c r="AG691" s="31" t="s">
        <v>75</v>
      </c>
      <c r="AH691" s="32" t="s">
        <v>75</v>
      </c>
      <c r="AI691" s="8"/>
    </row>
    <row r="692" spans="1:35" ht="23.25" x14ac:dyDescent="0.25">
      <c r="A692" s="42" t="s">
        <v>1421</v>
      </c>
      <c r="B692" s="43" t="s">
        <v>73</v>
      </c>
      <c r="C692" s="44" t="s">
        <v>1422</v>
      </c>
      <c r="D692" s="31">
        <v>21582000</v>
      </c>
      <c r="E692" s="31" t="s">
        <v>75</v>
      </c>
      <c r="F692" s="31">
        <v>21582000</v>
      </c>
      <c r="G692" s="31" t="s">
        <v>75</v>
      </c>
      <c r="H692" s="31">
        <v>21582000</v>
      </c>
      <c r="I692" s="31" t="s">
        <v>75</v>
      </c>
      <c r="J692" s="31" t="s">
        <v>75</v>
      </c>
      <c r="K692" s="31" t="s">
        <v>75</v>
      </c>
      <c r="L692" s="31" t="s">
        <v>75</v>
      </c>
      <c r="M692" s="31" t="s">
        <v>75</v>
      </c>
      <c r="N692" s="31" t="s">
        <v>75</v>
      </c>
      <c r="O692" s="31" t="s">
        <v>75</v>
      </c>
      <c r="P692" s="31" t="s">
        <v>75</v>
      </c>
      <c r="Q692" s="32" t="s">
        <v>75</v>
      </c>
      <c r="R692" s="45" t="s">
        <v>1421</v>
      </c>
      <c r="S692" s="43" t="s">
        <v>73</v>
      </c>
      <c r="T692" s="44" t="s">
        <v>1422</v>
      </c>
      <c r="U692" s="31">
        <v>15581998.970000001</v>
      </c>
      <c r="V692" s="31" t="s">
        <v>75</v>
      </c>
      <c r="W692" s="31">
        <v>15581998.970000001</v>
      </c>
      <c r="X692" s="31" t="s">
        <v>75</v>
      </c>
      <c r="Y692" s="31">
        <v>15581998.970000001</v>
      </c>
      <c r="Z692" s="31" t="s">
        <v>75</v>
      </c>
      <c r="AA692" s="31" t="s">
        <v>75</v>
      </c>
      <c r="AB692" s="31" t="s">
        <v>75</v>
      </c>
      <c r="AC692" s="31" t="s">
        <v>75</v>
      </c>
      <c r="AD692" s="31" t="s">
        <v>75</v>
      </c>
      <c r="AE692" s="31" t="s">
        <v>75</v>
      </c>
      <c r="AF692" s="34" t="s">
        <v>75</v>
      </c>
      <c r="AG692" s="31" t="s">
        <v>75</v>
      </c>
      <c r="AH692" s="32" t="s">
        <v>75</v>
      </c>
      <c r="AI692" s="8"/>
    </row>
    <row r="693" spans="1:35" ht="34.5" x14ac:dyDescent="0.25">
      <c r="A693" s="42" t="s">
        <v>1423</v>
      </c>
      <c r="B693" s="43" t="s">
        <v>73</v>
      </c>
      <c r="C693" s="44" t="s">
        <v>1424</v>
      </c>
      <c r="D693" s="31">
        <v>51502600</v>
      </c>
      <c r="E693" s="31" t="s">
        <v>75</v>
      </c>
      <c r="F693" s="31">
        <v>51502600</v>
      </c>
      <c r="G693" s="31">
        <v>51502600</v>
      </c>
      <c r="H693" s="31">
        <v>51502600</v>
      </c>
      <c r="I693" s="31" t="s">
        <v>75</v>
      </c>
      <c r="J693" s="31" t="s">
        <v>75</v>
      </c>
      <c r="K693" s="31">
        <v>598100</v>
      </c>
      <c r="L693" s="31" t="s">
        <v>75</v>
      </c>
      <c r="M693" s="31" t="s">
        <v>75</v>
      </c>
      <c r="N693" s="31" t="s">
        <v>75</v>
      </c>
      <c r="O693" s="31">
        <v>9223800</v>
      </c>
      <c r="P693" s="31">
        <v>41680700</v>
      </c>
      <c r="Q693" s="32" t="s">
        <v>75</v>
      </c>
      <c r="R693" s="45" t="s">
        <v>1423</v>
      </c>
      <c r="S693" s="43" t="s">
        <v>73</v>
      </c>
      <c r="T693" s="44" t="s">
        <v>1424</v>
      </c>
      <c r="U693" s="31">
        <v>20480602.48</v>
      </c>
      <c r="V693" s="31" t="s">
        <v>75</v>
      </c>
      <c r="W693" s="31">
        <v>20480602.48</v>
      </c>
      <c r="X693" s="31">
        <v>20480602.48</v>
      </c>
      <c r="Y693" s="31">
        <v>20480602.48</v>
      </c>
      <c r="Z693" s="31" t="s">
        <v>75</v>
      </c>
      <c r="AA693" s="31" t="s">
        <v>75</v>
      </c>
      <c r="AB693" s="31">
        <v>253823.57</v>
      </c>
      <c r="AC693" s="31" t="s">
        <v>75</v>
      </c>
      <c r="AD693" s="31" t="s">
        <v>75</v>
      </c>
      <c r="AE693" s="31" t="s">
        <v>75</v>
      </c>
      <c r="AF693" s="34">
        <v>3726490.95</v>
      </c>
      <c r="AG693" s="31">
        <v>16500287.960000001</v>
      </c>
      <c r="AH693" s="32" t="s">
        <v>75</v>
      </c>
      <c r="AI693" s="8"/>
    </row>
    <row r="694" spans="1:35" ht="45.75" x14ac:dyDescent="0.25">
      <c r="A694" s="42" t="s">
        <v>1425</v>
      </c>
      <c r="B694" s="43" t="s">
        <v>73</v>
      </c>
      <c r="C694" s="44" t="s">
        <v>1426</v>
      </c>
      <c r="D694" s="31">
        <v>51502600</v>
      </c>
      <c r="E694" s="31" t="s">
        <v>75</v>
      </c>
      <c r="F694" s="31">
        <v>51502600</v>
      </c>
      <c r="G694" s="31" t="s">
        <v>75</v>
      </c>
      <c r="H694" s="31">
        <v>51502600</v>
      </c>
      <c r="I694" s="31" t="s">
        <v>75</v>
      </c>
      <c r="J694" s="31" t="s">
        <v>75</v>
      </c>
      <c r="K694" s="31" t="s">
        <v>75</v>
      </c>
      <c r="L694" s="31" t="s">
        <v>75</v>
      </c>
      <c r="M694" s="31" t="s">
        <v>75</v>
      </c>
      <c r="N694" s="31" t="s">
        <v>75</v>
      </c>
      <c r="O694" s="31" t="s">
        <v>75</v>
      </c>
      <c r="P694" s="31" t="s">
        <v>75</v>
      </c>
      <c r="Q694" s="32" t="s">
        <v>75</v>
      </c>
      <c r="R694" s="45" t="s">
        <v>1425</v>
      </c>
      <c r="S694" s="43" t="s">
        <v>73</v>
      </c>
      <c r="T694" s="44" t="s">
        <v>1426</v>
      </c>
      <c r="U694" s="31">
        <v>20480602.48</v>
      </c>
      <c r="V694" s="31" t="s">
        <v>75</v>
      </c>
      <c r="W694" s="31">
        <v>20480602.48</v>
      </c>
      <c r="X694" s="31" t="s">
        <v>75</v>
      </c>
      <c r="Y694" s="31">
        <v>20480602.48</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1427</v>
      </c>
      <c r="B695" s="43" t="s">
        <v>73</v>
      </c>
      <c r="C695" s="44" t="s">
        <v>1428</v>
      </c>
      <c r="D695" s="31" t="s">
        <v>75</v>
      </c>
      <c r="E695" s="31" t="s">
        <v>75</v>
      </c>
      <c r="F695" s="31" t="s">
        <v>75</v>
      </c>
      <c r="G695" s="31">
        <v>598100</v>
      </c>
      <c r="H695" s="31" t="s">
        <v>75</v>
      </c>
      <c r="I695" s="31" t="s">
        <v>75</v>
      </c>
      <c r="J695" s="31" t="s">
        <v>75</v>
      </c>
      <c r="K695" s="31">
        <v>598100</v>
      </c>
      <c r="L695" s="31" t="s">
        <v>75</v>
      </c>
      <c r="M695" s="31" t="s">
        <v>75</v>
      </c>
      <c r="N695" s="31" t="s">
        <v>75</v>
      </c>
      <c r="O695" s="31" t="s">
        <v>75</v>
      </c>
      <c r="P695" s="31" t="s">
        <v>75</v>
      </c>
      <c r="Q695" s="32" t="s">
        <v>75</v>
      </c>
      <c r="R695" s="45" t="s">
        <v>1427</v>
      </c>
      <c r="S695" s="43" t="s">
        <v>73</v>
      </c>
      <c r="T695" s="44" t="s">
        <v>1428</v>
      </c>
      <c r="U695" s="31" t="s">
        <v>75</v>
      </c>
      <c r="V695" s="31" t="s">
        <v>75</v>
      </c>
      <c r="W695" s="31" t="s">
        <v>75</v>
      </c>
      <c r="X695" s="31">
        <v>253823.57</v>
      </c>
      <c r="Y695" s="31" t="s">
        <v>75</v>
      </c>
      <c r="Z695" s="31" t="s">
        <v>75</v>
      </c>
      <c r="AA695" s="31" t="s">
        <v>75</v>
      </c>
      <c r="AB695" s="31">
        <v>253823.57</v>
      </c>
      <c r="AC695" s="31" t="s">
        <v>75</v>
      </c>
      <c r="AD695" s="31" t="s">
        <v>75</v>
      </c>
      <c r="AE695" s="31" t="s">
        <v>75</v>
      </c>
      <c r="AF695" s="34" t="s">
        <v>75</v>
      </c>
      <c r="AG695" s="31" t="s">
        <v>75</v>
      </c>
      <c r="AH695" s="32" t="s">
        <v>75</v>
      </c>
      <c r="AI695" s="8"/>
    </row>
    <row r="696" spans="1:35" ht="45.75" x14ac:dyDescent="0.25">
      <c r="A696" s="42" t="s">
        <v>1429</v>
      </c>
      <c r="B696" s="43" t="s">
        <v>73</v>
      </c>
      <c r="C696" s="44" t="s">
        <v>1430</v>
      </c>
      <c r="D696" s="31" t="s">
        <v>75</v>
      </c>
      <c r="E696" s="31" t="s">
        <v>75</v>
      </c>
      <c r="F696" s="31" t="s">
        <v>75</v>
      </c>
      <c r="G696" s="31">
        <v>41680700</v>
      </c>
      <c r="H696" s="31" t="s">
        <v>75</v>
      </c>
      <c r="I696" s="31" t="s">
        <v>75</v>
      </c>
      <c r="J696" s="31" t="s">
        <v>75</v>
      </c>
      <c r="K696" s="31" t="s">
        <v>75</v>
      </c>
      <c r="L696" s="31" t="s">
        <v>75</v>
      </c>
      <c r="M696" s="31" t="s">
        <v>75</v>
      </c>
      <c r="N696" s="31" t="s">
        <v>75</v>
      </c>
      <c r="O696" s="31" t="s">
        <v>75</v>
      </c>
      <c r="P696" s="31">
        <v>41680700</v>
      </c>
      <c r="Q696" s="32" t="s">
        <v>75</v>
      </c>
      <c r="R696" s="45" t="s">
        <v>1429</v>
      </c>
      <c r="S696" s="43" t="s">
        <v>73</v>
      </c>
      <c r="T696" s="44" t="s">
        <v>1430</v>
      </c>
      <c r="U696" s="31" t="s">
        <v>75</v>
      </c>
      <c r="V696" s="31" t="s">
        <v>75</v>
      </c>
      <c r="W696" s="31" t="s">
        <v>75</v>
      </c>
      <c r="X696" s="31">
        <v>16500287.960000001</v>
      </c>
      <c r="Y696" s="31" t="s">
        <v>75</v>
      </c>
      <c r="Z696" s="31" t="s">
        <v>75</v>
      </c>
      <c r="AA696" s="31" t="s">
        <v>75</v>
      </c>
      <c r="AB696" s="31" t="s">
        <v>75</v>
      </c>
      <c r="AC696" s="31" t="s">
        <v>75</v>
      </c>
      <c r="AD696" s="31" t="s">
        <v>75</v>
      </c>
      <c r="AE696" s="31" t="s">
        <v>75</v>
      </c>
      <c r="AF696" s="34" t="s">
        <v>75</v>
      </c>
      <c r="AG696" s="31">
        <v>16500287.960000001</v>
      </c>
      <c r="AH696" s="32" t="s">
        <v>75</v>
      </c>
      <c r="AI696" s="8"/>
    </row>
    <row r="697" spans="1:35" ht="45.75" x14ac:dyDescent="0.25">
      <c r="A697" s="42" t="s">
        <v>1431</v>
      </c>
      <c r="B697" s="43" t="s">
        <v>73</v>
      </c>
      <c r="C697" s="44" t="s">
        <v>1432</v>
      </c>
      <c r="D697" s="31" t="s">
        <v>75</v>
      </c>
      <c r="E697" s="31" t="s">
        <v>75</v>
      </c>
      <c r="F697" s="31" t="s">
        <v>75</v>
      </c>
      <c r="G697" s="31">
        <v>9223800</v>
      </c>
      <c r="H697" s="31" t="s">
        <v>75</v>
      </c>
      <c r="I697" s="31" t="s">
        <v>75</v>
      </c>
      <c r="J697" s="31" t="s">
        <v>75</v>
      </c>
      <c r="K697" s="31" t="s">
        <v>75</v>
      </c>
      <c r="L697" s="31" t="s">
        <v>75</v>
      </c>
      <c r="M697" s="31" t="s">
        <v>75</v>
      </c>
      <c r="N697" s="31" t="s">
        <v>75</v>
      </c>
      <c r="O697" s="31">
        <v>9223800</v>
      </c>
      <c r="P697" s="31" t="s">
        <v>75</v>
      </c>
      <c r="Q697" s="32" t="s">
        <v>75</v>
      </c>
      <c r="R697" s="45" t="s">
        <v>1431</v>
      </c>
      <c r="S697" s="43" t="s">
        <v>73</v>
      </c>
      <c r="T697" s="44" t="s">
        <v>1432</v>
      </c>
      <c r="U697" s="31" t="s">
        <v>75</v>
      </c>
      <c r="V697" s="31" t="s">
        <v>75</v>
      </c>
      <c r="W697" s="31" t="s">
        <v>75</v>
      </c>
      <c r="X697" s="31">
        <v>3726490.95</v>
      </c>
      <c r="Y697" s="31" t="s">
        <v>75</v>
      </c>
      <c r="Z697" s="31" t="s">
        <v>75</v>
      </c>
      <c r="AA697" s="31" t="s">
        <v>75</v>
      </c>
      <c r="AB697" s="31" t="s">
        <v>75</v>
      </c>
      <c r="AC697" s="31" t="s">
        <v>75</v>
      </c>
      <c r="AD697" s="31" t="s">
        <v>75</v>
      </c>
      <c r="AE697" s="31" t="s">
        <v>75</v>
      </c>
      <c r="AF697" s="34">
        <v>3726490.95</v>
      </c>
      <c r="AG697" s="31" t="s">
        <v>75</v>
      </c>
      <c r="AH697" s="32" t="s">
        <v>75</v>
      </c>
      <c r="AI697" s="8"/>
    </row>
    <row r="698" spans="1:35" ht="45.75" x14ac:dyDescent="0.25">
      <c r="A698" s="42" t="s">
        <v>1433</v>
      </c>
      <c r="B698" s="43" t="s">
        <v>73</v>
      </c>
      <c r="C698" s="44" t="s">
        <v>1434</v>
      </c>
      <c r="D698" s="31">
        <v>1883200</v>
      </c>
      <c r="E698" s="31" t="s">
        <v>75</v>
      </c>
      <c r="F698" s="31">
        <v>1883200</v>
      </c>
      <c r="G698" s="31">
        <v>1883200</v>
      </c>
      <c r="H698" s="31">
        <v>1883200</v>
      </c>
      <c r="I698" s="31" t="s">
        <v>75</v>
      </c>
      <c r="J698" s="31" t="s">
        <v>75</v>
      </c>
      <c r="K698" s="31">
        <v>648700</v>
      </c>
      <c r="L698" s="31" t="s">
        <v>75</v>
      </c>
      <c r="M698" s="31" t="s">
        <v>75</v>
      </c>
      <c r="N698" s="31">
        <v>1234500</v>
      </c>
      <c r="O698" s="31" t="s">
        <v>75</v>
      </c>
      <c r="P698" s="31" t="s">
        <v>75</v>
      </c>
      <c r="Q698" s="32" t="s">
        <v>75</v>
      </c>
      <c r="R698" s="45" t="s">
        <v>1433</v>
      </c>
      <c r="S698" s="43" t="s">
        <v>73</v>
      </c>
      <c r="T698" s="44" t="s">
        <v>1434</v>
      </c>
      <c r="U698" s="31">
        <v>812316.04</v>
      </c>
      <c r="V698" s="31" t="s">
        <v>75</v>
      </c>
      <c r="W698" s="31">
        <v>812316.04</v>
      </c>
      <c r="X698" s="31">
        <v>812316.04</v>
      </c>
      <c r="Y698" s="31">
        <v>812316.04</v>
      </c>
      <c r="Z698" s="31" t="s">
        <v>75</v>
      </c>
      <c r="AA698" s="31" t="s">
        <v>75</v>
      </c>
      <c r="AB698" s="31">
        <v>173305.60000000001</v>
      </c>
      <c r="AC698" s="31" t="s">
        <v>75</v>
      </c>
      <c r="AD698" s="31" t="s">
        <v>75</v>
      </c>
      <c r="AE698" s="31">
        <v>639010.43999999994</v>
      </c>
      <c r="AF698" s="34" t="s">
        <v>75</v>
      </c>
      <c r="AG698" s="31" t="s">
        <v>75</v>
      </c>
      <c r="AH698" s="32" t="s">
        <v>75</v>
      </c>
      <c r="AI698" s="8"/>
    </row>
    <row r="699" spans="1:35" ht="45.75" x14ac:dyDescent="0.25">
      <c r="A699" s="42" t="s">
        <v>1435</v>
      </c>
      <c r="B699" s="43" t="s">
        <v>73</v>
      </c>
      <c r="C699" s="44" t="s">
        <v>1436</v>
      </c>
      <c r="D699" s="31">
        <v>1883200</v>
      </c>
      <c r="E699" s="31" t="s">
        <v>75</v>
      </c>
      <c r="F699" s="31">
        <v>1883200</v>
      </c>
      <c r="G699" s="31" t="s">
        <v>75</v>
      </c>
      <c r="H699" s="31">
        <v>1883200</v>
      </c>
      <c r="I699" s="31" t="s">
        <v>75</v>
      </c>
      <c r="J699" s="31" t="s">
        <v>75</v>
      </c>
      <c r="K699" s="31" t="s">
        <v>75</v>
      </c>
      <c r="L699" s="31" t="s">
        <v>75</v>
      </c>
      <c r="M699" s="31" t="s">
        <v>75</v>
      </c>
      <c r="N699" s="31" t="s">
        <v>75</v>
      </c>
      <c r="O699" s="31" t="s">
        <v>75</v>
      </c>
      <c r="P699" s="31" t="s">
        <v>75</v>
      </c>
      <c r="Q699" s="32" t="s">
        <v>75</v>
      </c>
      <c r="R699" s="45" t="s">
        <v>1435</v>
      </c>
      <c r="S699" s="43" t="s">
        <v>73</v>
      </c>
      <c r="T699" s="44" t="s">
        <v>1436</v>
      </c>
      <c r="U699" s="31">
        <v>812316.04</v>
      </c>
      <c r="V699" s="31" t="s">
        <v>75</v>
      </c>
      <c r="W699" s="31">
        <v>812316.04</v>
      </c>
      <c r="X699" s="31" t="s">
        <v>75</v>
      </c>
      <c r="Y699" s="31">
        <v>812316.04</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1437</v>
      </c>
      <c r="B700" s="43" t="s">
        <v>73</v>
      </c>
      <c r="C700" s="44" t="s">
        <v>1438</v>
      </c>
      <c r="D700" s="31" t="s">
        <v>75</v>
      </c>
      <c r="E700" s="31" t="s">
        <v>75</v>
      </c>
      <c r="F700" s="31" t="s">
        <v>75</v>
      </c>
      <c r="G700" s="31">
        <v>648700</v>
      </c>
      <c r="H700" s="31" t="s">
        <v>75</v>
      </c>
      <c r="I700" s="31" t="s">
        <v>75</v>
      </c>
      <c r="J700" s="31" t="s">
        <v>75</v>
      </c>
      <c r="K700" s="31">
        <v>648700</v>
      </c>
      <c r="L700" s="31" t="s">
        <v>75</v>
      </c>
      <c r="M700" s="31" t="s">
        <v>75</v>
      </c>
      <c r="N700" s="31" t="s">
        <v>75</v>
      </c>
      <c r="O700" s="31" t="s">
        <v>75</v>
      </c>
      <c r="P700" s="31" t="s">
        <v>75</v>
      </c>
      <c r="Q700" s="32" t="s">
        <v>75</v>
      </c>
      <c r="R700" s="45" t="s">
        <v>1437</v>
      </c>
      <c r="S700" s="43" t="s">
        <v>73</v>
      </c>
      <c r="T700" s="44" t="s">
        <v>1438</v>
      </c>
      <c r="U700" s="31" t="s">
        <v>75</v>
      </c>
      <c r="V700" s="31" t="s">
        <v>75</v>
      </c>
      <c r="W700" s="31" t="s">
        <v>75</v>
      </c>
      <c r="X700" s="31">
        <v>173305.60000000001</v>
      </c>
      <c r="Y700" s="31" t="s">
        <v>75</v>
      </c>
      <c r="Z700" s="31" t="s">
        <v>75</v>
      </c>
      <c r="AA700" s="31" t="s">
        <v>75</v>
      </c>
      <c r="AB700" s="31">
        <v>173305.60000000001</v>
      </c>
      <c r="AC700" s="31" t="s">
        <v>75</v>
      </c>
      <c r="AD700" s="31" t="s">
        <v>75</v>
      </c>
      <c r="AE700" s="31" t="s">
        <v>75</v>
      </c>
      <c r="AF700" s="34" t="s">
        <v>75</v>
      </c>
      <c r="AG700" s="31" t="s">
        <v>75</v>
      </c>
      <c r="AH700" s="32" t="s">
        <v>75</v>
      </c>
      <c r="AI700" s="8"/>
    </row>
    <row r="701" spans="1:35" ht="45.75" x14ac:dyDescent="0.25">
      <c r="A701" s="42" t="s">
        <v>1439</v>
      </c>
      <c r="B701" s="43" t="s">
        <v>73</v>
      </c>
      <c r="C701" s="44" t="s">
        <v>1440</v>
      </c>
      <c r="D701" s="31" t="s">
        <v>75</v>
      </c>
      <c r="E701" s="31" t="s">
        <v>75</v>
      </c>
      <c r="F701" s="31" t="s">
        <v>75</v>
      </c>
      <c r="G701" s="31">
        <v>1234500</v>
      </c>
      <c r="H701" s="31" t="s">
        <v>75</v>
      </c>
      <c r="I701" s="31" t="s">
        <v>75</v>
      </c>
      <c r="J701" s="31" t="s">
        <v>75</v>
      </c>
      <c r="K701" s="31" t="s">
        <v>75</v>
      </c>
      <c r="L701" s="31" t="s">
        <v>75</v>
      </c>
      <c r="M701" s="31" t="s">
        <v>75</v>
      </c>
      <c r="N701" s="31">
        <v>1234500</v>
      </c>
      <c r="O701" s="31" t="s">
        <v>75</v>
      </c>
      <c r="P701" s="31" t="s">
        <v>75</v>
      </c>
      <c r="Q701" s="32" t="s">
        <v>75</v>
      </c>
      <c r="R701" s="45" t="s">
        <v>1439</v>
      </c>
      <c r="S701" s="43" t="s">
        <v>73</v>
      </c>
      <c r="T701" s="44" t="s">
        <v>1440</v>
      </c>
      <c r="U701" s="31" t="s">
        <v>75</v>
      </c>
      <c r="V701" s="31" t="s">
        <v>75</v>
      </c>
      <c r="W701" s="31" t="s">
        <v>75</v>
      </c>
      <c r="X701" s="31">
        <v>639010.43999999994</v>
      </c>
      <c r="Y701" s="31" t="s">
        <v>75</v>
      </c>
      <c r="Z701" s="31" t="s">
        <v>75</v>
      </c>
      <c r="AA701" s="31" t="s">
        <v>75</v>
      </c>
      <c r="AB701" s="31" t="s">
        <v>75</v>
      </c>
      <c r="AC701" s="31" t="s">
        <v>75</v>
      </c>
      <c r="AD701" s="31" t="s">
        <v>75</v>
      </c>
      <c r="AE701" s="31">
        <v>639010.43999999994</v>
      </c>
      <c r="AF701" s="34" t="s">
        <v>75</v>
      </c>
      <c r="AG701" s="31" t="s">
        <v>75</v>
      </c>
      <c r="AH701" s="32" t="s">
        <v>75</v>
      </c>
      <c r="AI701" s="8"/>
    </row>
    <row r="702" spans="1:35" ht="34.5" x14ac:dyDescent="0.25">
      <c r="A702" s="42" t="s">
        <v>1441</v>
      </c>
      <c r="B702" s="43" t="s">
        <v>73</v>
      </c>
      <c r="C702" s="44" t="s">
        <v>1442</v>
      </c>
      <c r="D702" s="31">
        <v>29767600</v>
      </c>
      <c r="E702" s="31" t="s">
        <v>75</v>
      </c>
      <c r="F702" s="31">
        <v>29767600</v>
      </c>
      <c r="G702" s="31" t="s">
        <v>75</v>
      </c>
      <c r="H702" s="31">
        <v>29767600</v>
      </c>
      <c r="I702" s="31" t="s">
        <v>75</v>
      </c>
      <c r="J702" s="31" t="s">
        <v>75</v>
      </c>
      <c r="K702" s="31" t="s">
        <v>75</v>
      </c>
      <c r="L702" s="31" t="s">
        <v>75</v>
      </c>
      <c r="M702" s="31" t="s">
        <v>75</v>
      </c>
      <c r="N702" s="31" t="s">
        <v>75</v>
      </c>
      <c r="O702" s="31" t="s">
        <v>75</v>
      </c>
      <c r="P702" s="31" t="s">
        <v>75</v>
      </c>
      <c r="Q702" s="32" t="s">
        <v>75</v>
      </c>
      <c r="R702" s="45" t="s">
        <v>1441</v>
      </c>
      <c r="S702" s="43" t="s">
        <v>73</v>
      </c>
      <c r="T702" s="44" t="s">
        <v>1442</v>
      </c>
      <c r="U702" s="31">
        <v>21776277.960000001</v>
      </c>
      <c r="V702" s="31" t="s">
        <v>75</v>
      </c>
      <c r="W702" s="31">
        <v>21776277.960000001</v>
      </c>
      <c r="X702" s="31" t="s">
        <v>75</v>
      </c>
      <c r="Y702" s="31">
        <v>21776277.960000001</v>
      </c>
      <c r="Z702" s="31" t="s">
        <v>75</v>
      </c>
      <c r="AA702" s="31" t="s">
        <v>75</v>
      </c>
      <c r="AB702" s="31" t="s">
        <v>75</v>
      </c>
      <c r="AC702" s="31" t="s">
        <v>75</v>
      </c>
      <c r="AD702" s="31" t="s">
        <v>75</v>
      </c>
      <c r="AE702" s="31" t="s">
        <v>75</v>
      </c>
      <c r="AF702" s="34" t="s">
        <v>75</v>
      </c>
      <c r="AG702" s="31" t="s">
        <v>75</v>
      </c>
      <c r="AH702" s="32" t="s">
        <v>75</v>
      </c>
      <c r="AI702" s="8"/>
    </row>
    <row r="703" spans="1:35" ht="34.5" x14ac:dyDescent="0.25">
      <c r="A703" s="42" t="s">
        <v>1443</v>
      </c>
      <c r="B703" s="43" t="s">
        <v>73</v>
      </c>
      <c r="C703" s="44" t="s">
        <v>1444</v>
      </c>
      <c r="D703" s="31">
        <v>121968900</v>
      </c>
      <c r="E703" s="31" t="s">
        <v>75</v>
      </c>
      <c r="F703" s="31">
        <v>121968900</v>
      </c>
      <c r="G703" s="31" t="s">
        <v>75</v>
      </c>
      <c r="H703" s="31">
        <v>121968900</v>
      </c>
      <c r="I703" s="31" t="s">
        <v>75</v>
      </c>
      <c r="J703" s="31" t="s">
        <v>75</v>
      </c>
      <c r="K703" s="31" t="s">
        <v>75</v>
      </c>
      <c r="L703" s="31" t="s">
        <v>75</v>
      </c>
      <c r="M703" s="31" t="s">
        <v>75</v>
      </c>
      <c r="N703" s="31" t="s">
        <v>75</v>
      </c>
      <c r="O703" s="31" t="s">
        <v>75</v>
      </c>
      <c r="P703" s="31" t="s">
        <v>75</v>
      </c>
      <c r="Q703" s="32" t="s">
        <v>75</v>
      </c>
      <c r="R703" s="45" t="s">
        <v>1443</v>
      </c>
      <c r="S703" s="43" t="s">
        <v>73</v>
      </c>
      <c r="T703" s="44" t="s">
        <v>1444</v>
      </c>
      <c r="U703" s="31">
        <v>48071701.049999997</v>
      </c>
      <c r="V703" s="31" t="s">
        <v>75</v>
      </c>
      <c r="W703" s="31">
        <v>48071701.049999997</v>
      </c>
      <c r="X703" s="31" t="s">
        <v>75</v>
      </c>
      <c r="Y703" s="31">
        <v>48071701.049999997</v>
      </c>
      <c r="Z703" s="31" t="s">
        <v>75</v>
      </c>
      <c r="AA703" s="31" t="s">
        <v>75</v>
      </c>
      <c r="AB703" s="31" t="s">
        <v>75</v>
      </c>
      <c r="AC703" s="31" t="s">
        <v>75</v>
      </c>
      <c r="AD703" s="31" t="s">
        <v>75</v>
      </c>
      <c r="AE703" s="31" t="s">
        <v>75</v>
      </c>
      <c r="AF703" s="34" t="s">
        <v>75</v>
      </c>
      <c r="AG703" s="31" t="s">
        <v>75</v>
      </c>
      <c r="AH703" s="32" t="s">
        <v>75</v>
      </c>
      <c r="AI703" s="8"/>
    </row>
    <row r="704" spans="1:35" ht="79.5" x14ac:dyDescent="0.25">
      <c r="A704" s="42" t="s">
        <v>1445</v>
      </c>
      <c r="B704" s="43" t="s">
        <v>73</v>
      </c>
      <c r="C704" s="44" t="s">
        <v>1446</v>
      </c>
      <c r="D704" s="31">
        <v>13852600</v>
      </c>
      <c r="E704" s="31" t="s">
        <v>75</v>
      </c>
      <c r="F704" s="31">
        <v>13852600</v>
      </c>
      <c r="G704" s="31" t="s">
        <v>75</v>
      </c>
      <c r="H704" s="31">
        <v>13852600</v>
      </c>
      <c r="I704" s="31" t="s">
        <v>75</v>
      </c>
      <c r="J704" s="31" t="s">
        <v>75</v>
      </c>
      <c r="K704" s="31" t="s">
        <v>75</v>
      </c>
      <c r="L704" s="31" t="s">
        <v>75</v>
      </c>
      <c r="M704" s="31" t="s">
        <v>75</v>
      </c>
      <c r="N704" s="31" t="s">
        <v>75</v>
      </c>
      <c r="O704" s="31" t="s">
        <v>75</v>
      </c>
      <c r="P704" s="31" t="s">
        <v>75</v>
      </c>
      <c r="Q704" s="32" t="s">
        <v>75</v>
      </c>
      <c r="R704" s="45" t="s">
        <v>1445</v>
      </c>
      <c r="S704" s="43" t="s">
        <v>73</v>
      </c>
      <c r="T704" s="44" t="s">
        <v>1446</v>
      </c>
      <c r="U704" s="31">
        <v>6780528</v>
      </c>
      <c r="V704" s="31" t="s">
        <v>75</v>
      </c>
      <c r="W704" s="31">
        <v>6780528</v>
      </c>
      <c r="X704" s="31" t="s">
        <v>75</v>
      </c>
      <c r="Y704" s="31">
        <v>6780528</v>
      </c>
      <c r="Z704" s="31" t="s">
        <v>75</v>
      </c>
      <c r="AA704" s="31" t="s">
        <v>75</v>
      </c>
      <c r="AB704" s="31" t="s">
        <v>75</v>
      </c>
      <c r="AC704" s="31" t="s">
        <v>75</v>
      </c>
      <c r="AD704" s="31" t="s">
        <v>75</v>
      </c>
      <c r="AE704" s="31" t="s">
        <v>75</v>
      </c>
      <c r="AF704" s="34" t="s">
        <v>75</v>
      </c>
      <c r="AG704" s="31" t="s">
        <v>75</v>
      </c>
      <c r="AH704" s="32" t="s">
        <v>75</v>
      </c>
      <c r="AI704" s="8"/>
    </row>
    <row r="705" spans="1:35" ht="79.5" x14ac:dyDescent="0.25">
      <c r="A705" s="42" t="s">
        <v>1447</v>
      </c>
      <c r="B705" s="43" t="s">
        <v>73</v>
      </c>
      <c r="C705" s="44" t="s">
        <v>1448</v>
      </c>
      <c r="D705" s="31">
        <v>13852600</v>
      </c>
      <c r="E705" s="31" t="s">
        <v>75</v>
      </c>
      <c r="F705" s="31">
        <v>13852600</v>
      </c>
      <c r="G705" s="31" t="s">
        <v>75</v>
      </c>
      <c r="H705" s="31">
        <v>13852600</v>
      </c>
      <c r="I705" s="31" t="s">
        <v>75</v>
      </c>
      <c r="J705" s="31" t="s">
        <v>75</v>
      </c>
      <c r="K705" s="31" t="s">
        <v>75</v>
      </c>
      <c r="L705" s="31" t="s">
        <v>75</v>
      </c>
      <c r="M705" s="31" t="s">
        <v>75</v>
      </c>
      <c r="N705" s="31" t="s">
        <v>75</v>
      </c>
      <c r="O705" s="31" t="s">
        <v>75</v>
      </c>
      <c r="P705" s="31" t="s">
        <v>75</v>
      </c>
      <c r="Q705" s="32" t="s">
        <v>75</v>
      </c>
      <c r="R705" s="45" t="s">
        <v>1447</v>
      </c>
      <c r="S705" s="43" t="s">
        <v>73</v>
      </c>
      <c r="T705" s="44" t="s">
        <v>1448</v>
      </c>
      <c r="U705" s="31">
        <v>6780528</v>
      </c>
      <c r="V705" s="31" t="s">
        <v>75</v>
      </c>
      <c r="W705" s="31">
        <v>6780528</v>
      </c>
      <c r="X705" s="31" t="s">
        <v>75</v>
      </c>
      <c r="Y705" s="31">
        <v>6780528</v>
      </c>
      <c r="Z705" s="31" t="s">
        <v>75</v>
      </c>
      <c r="AA705" s="31" t="s">
        <v>75</v>
      </c>
      <c r="AB705" s="31" t="s">
        <v>75</v>
      </c>
      <c r="AC705" s="31" t="s">
        <v>75</v>
      </c>
      <c r="AD705" s="31" t="s">
        <v>75</v>
      </c>
      <c r="AE705" s="31" t="s">
        <v>75</v>
      </c>
      <c r="AF705" s="34" t="s">
        <v>75</v>
      </c>
      <c r="AG705" s="31" t="s">
        <v>75</v>
      </c>
      <c r="AH705" s="32" t="s">
        <v>75</v>
      </c>
      <c r="AI705" s="8"/>
    </row>
    <row r="706" spans="1:35" ht="45.75" x14ac:dyDescent="0.25">
      <c r="A706" s="42" t="s">
        <v>1449</v>
      </c>
      <c r="B706" s="43" t="s">
        <v>73</v>
      </c>
      <c r="C706" s="44" t="s">
        <v>1450</v>
      </c>
      <c r="D706" s="31">
        <v>33560800</v>
      </c>
      <c r="E706" s="31" t="s">
        <v>75</v>
      </c>
      <c r="F706" s="31">
        <v>33560800</v>
      </c>
      <c r="G706" s="31" t="s">
        <v>75</v>
      </c>
      <c r="H706" s="31">
        <v>33560800</v>
      </c>
      <c r="I706" s="31" t="s">
        <v>75</v>
      </c>
      <c r="J706" s="31" t="s">
        <v>75</v>
      </c>
      <c r="K706" s="31" t="s">
        <v>75</v>
      </c>
      <c r="L706" s="31" t="s">
        <v>75</v>
      </c>
      <c r="M706" s="31" t="s">
        <v>75</v>
      </c>
      <c r="N706" s="31" t="s">
        <v>75</v>
      </c>
      <c r="O706" s="31" t="s">
        <v>75</v>
      </c>
      <c r="P706" s="31" t="s">
        <v>75</v>
      </c>
      <c r="Q706" s="32" t="s">
        <v>75</v>
      </c>
      <c r="R706" s="45" t="s">
        <v>1449</v>
      </c>
      <c r="S706" s="43" t="s">
        <v>73</v>
      </c>
      <c r="T706" s="44" t="s">
        <v>1450</v>
      </c>
      <c r="U706" s="31">
        <v>669996</v>
      </c>
      <c r="V706" s="31" t="s">
        <v>75</v>
      </c>
      <c r="W706" s="31">
        <v>669996</v>
      </c>
      <c r="X706" s="31" t="s">
        <v>75</v>
      </c>
      <c r="Y706" s="31">
        <v>669996</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1451</v>
      </c>
      <c r="B707" s="43" t="s">
        <v>73</v>
      </c>
      <c r="C707" s="44" t="s">
        <v>1452</v>
      </c>
      <c r="D707" s="31">
        <v>33560800</v>
      </c>
      <c r="E707" s="31" t="s">
        <v>75</v>
      </c>
      <c r="F707" s="31">
        <v>33560800</v>
      </c>
      <c r="G707" s="31" t="s">
        <v>75</v>
      </c>
      <c r="H707" s="31">
        <v>33560800</v>
      </c>
      <c r="I707" s="31" t="s">
        <v>75</v>
      </c>
      <c r="J707" s="31" t="s">
        <v>75</v>
      </c>
      <c r="K707" s="31" t="s">
        <v>75</v>
      </c>
      <c r="L707" s="31" t="s">
        <v>75</v>
      </c>
      <c r="M707" s="31" t="s">
        <v>75</v>
      </c>
      <c r="N707" s="31" t="s">
        <v>75</v>
      </c>
      <c r="O707" s="31" t="s">
        <v>75</v>
      </c>
      <c r="P707" s="31" t="s">
        <v>75</v>
      </c>
      <c r="Q707" s="32" t="s">
        <v>75</v>
      </c>
      <c r="R707" s="45" t="s">
        <v>1451</v>
      </c>
      <c r="S707" s="43" t="s">
        <v>73</v>
      </c>
      <c r="T707" s="44" t="s">
        <v>1452</v>
      </c>
      <c r="U707" s="31">
        <v>669996</v>
      </c>
      <c r="V707" s="31" t="s">
        <v>75</v>
      </c>
      <c r="W707" s="31">
        <v>669996</v>
      </c>
      <c r="X707" s="31" t="s">
        <v>75</v>
      </c>
      <c r="Y707" s="31">
        <v>669996</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1453</v>
      </c>
      <c r="B708" s="43" t="s">
        <v>73</v>
      </c>
      <c r="C708" s="44" t="s">
        <v>1454</v>
      </c>
      <c r="D708" s="31">
        <v>37440400</v>
      </c>
      <c r="E708" s="31" t="s">
        <v>75</v>
      </c>
      <c r="F708" s="31">
        <v>37440400</v>
      </c>
      <c r="G708" s="31" t="s">
        <v>75</v>
      </c>
      <c r="H708" s="31">
        <v>37440400</v>
      </c>
      <c r="I708" s="31" t="s">
        <v>75</v>
      </c>
      <c r="J708" s="31" t="s">
        <v>75</v>
      </c>
      <c r="K708" s="31" t="s">
        <v>75</v>
      </c>
      <c r="L708" s="31" t="s">
        <v>75</v>
      </c>
      <c r="M708" s="31" t="s">
        <v>75</v>
      </c>
      <c r="N708" s="31" t="s">
        <v>75</v>
      </c>
      <c r="O708" s="31" t="s">
        <v>75</v>
      </c>
      <c r="P708" s="31" t="s">
        <v>75</v>
      </c>
      <c r="Q708" s="32" t="s">
        <v>75</v>
      </c>
      <c r="R708" s="45" t="s">
        <v>1453</v>
      </c>
      <c r="S708" s="43" t="s">
        <v>73</v>
      </c>
      <c r="T708" s="44" t="s">
        <v>1454</v>
      </c>
      <c r="U708" s="31">
        <v>920430</v>
      </c>
      <c r="V708" s="31" t="s">
        <v>75</v>
      </c>
      <c r="W708" s="31">
        <v>920430</v>
      </c>
      <c r="X708" s="31" t="s">
        <v>75</v>
      </c>
      <c r="Y708" s="31">
        <v>920430</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1455</v>
      </c>
      <c r="B709" s="43" t="s">
        <v>73</v>
      </c>
      <c r="C709" s="44" t="s">
        <v>1456</v>
      </c>
      <c r="D709" s="31">
        <v>37440400</v>
      </c>
      <c r="E709" s="31" t="s">
        <v>75</v>
      </c>
      <c r="F709" s="31">
        <v>37440400</v>
      </c>
      <c r="G709" s="31" t="s">
        <v>75</v>
      </c>
      <c r="H709" s="31">
        <v>37440400</v>
      </c>
      <c r="I709" s="31" t="s">
        <v>75</v>
      </c>
      <c r="J709" s="31" t="s">
        <v>75</v>
      </c>
      <c r="K709" s="31" t="s">
        <v>75</v>
      </c>
      <c r="L709" s="31" t="s">
        <v>75</v>
      </c>
      <c r="M709" s="31" t="s">
        <v>75</v>
      </c>
      <c r="N709" s="31" t="s">
        <v>75</v>
      </c>
      <c r="O709" s="31" t="s">
        <v>75</v>
      </c>
      <c r="P709" s="31" t="s">
        <v>75</v>
      </c>
      <c r="Q709" s="32" t="s">
        <v>75</v>
      </c>
      <c r="R709" s="45" t="s">
        <v>1455</v>
      </c>
      <c r="S709" s="43" t="s">
        <v>73</v>
      </c>
      <c r="T709" s="44" t="s">
        <v>1456</v>
      </c>
      <c r="U709" s="31">
        <v>920430</v>
      </c>
      <c r="V709" s="31" t="s">
        <v>75</v>
      </c>
      <c r="W709" s="31">
        <v>920430</v>
      </c>
      <c r="X709" s="31" t="s">
        <v>75</v>
      </c>
      <c r="Y709" s="31">
        <v>920430</v>
      </c>
      <c r="Z709" s="31" t="s">
        <v>75</v>
      </c>
      <c r="AA709" s="31" t="s">
        <v>75</v>
      </c>
      <c r="AB709" s="31" t="s">
        <v>75</v>
      </c>
      <c r="AC709" s="31" t="s">
        <v>75</v>
      </c>
      <c r="AD709" s="31" t="s">
        <v>75</v>
      </c>
      <c r="AE709" s="31" t="s">
        <v>75</v>
      </c>
      <c r="AF709" s="34" t="s">
        <v>75</v>
      </c>
      <c r="AG709" s="31" t="s">
        <v>75</v>
      </c>
      <c r="AH709" s="32" t="s">
        <v>75</v>
      </c>
      <c r="AI709" s="8"/>
    </row>
    <row r="710" spans="1:35" ht="45.75" x14ac:dyDescent="0.25">
      <c r="A710" s="42" t="s">
        <v>1457</v>
      </c>
      <c r="B710" s="43" t="s">
        <v>73</v>
      </c>
      <c r="C710" s="44" t="s">
        <v>1458</v>
      </c>
      <c r="D710" s="31">
        <v>117199400</v>
      </c>
      <c r="E710" s="31" t="s">
        <v>75</v>
      </c>
      <c r="F710" s="31">
        <v>117199400</v>
      </c>
      <c r="G710" s="31" t="s">
        <v>75</v>
      </c>
      <c r="H710" s="31">
        <v>117199400</v>
      </c>
      <c r="I710" s="31" t="s">
        <v>75</v>
      </c>
      <c r="J710" s="31" t="s">
        <v>75</v>
      </c>
      <c r="K710" s="31" t="s">
        <v>75</v>
      </c>
      <c r="L710" s="31" t="s">
        <v>75</v>
      </c>
      <c r="M710" s="31" t="s">
        <v>75</v>
      </c>
      <c r="N710" s="31" t="s">
        <v>75</v>
      </c>
      <c r="O710" s="31" t="s">
        <v>75</v>
      </c>
      <c r="P710" s="31" t="s">
        <v>75</v>
      </c>
      <c r="Q710" s="32" t="s">
        <v>75</v>
      </c>
      <c r="R710" s="45" t="s">
        <v>1457</v>
      </c>
      <c r="S710" s="43" t="s">
        <v>73</v>
      </c>
      <c r="T710" s="44" t="s">
        <v>1458</v>
      </c>
      <c r="U710" s="31">
        <v>110104655.81</v>
      </c>
      <c r="V710" s="31" t="s">
        <v>75</v>
      </c>
      <c r="W710" s="31">
        <v>110104655.81</v>
      </c>
      <c r="X710" s="31" t="s">
        <v>75</v>
      </c>
      <c r="Y710" s="31">
        <v>110104655.81</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1459</v>
      </c>
      <c r="B711" s="43" t="s">
        <v>73</v>
      </c>
      <c r="C711" s="44" t="s">
        <v>1460</v>
      </c>
      <c r="D711" s="31">
        <v>117199400</v>
      </c>
      <c r="E711" s="31" t="s">
        <v>75</v>
      </c>
      <c r="F711" s="31">
        <v>117199400</v>
      </c>
      <c r="G711" s="31" t="s">
        <v>75</v>
      </c>
      <c r="H711" s="31">
        <v>117199400</v>
      </c>
      <c r="I711" s="31" t="s">
        <v>75</v>
      </c>
      <c r="J711" s="31" t="s">
        <v>75</v>
      </c>
      <c r="K711" s="31" t="s">
        <v>75</v>
      </c>
      <c r="L711" s="31" t="s">
        <v>75</v>
      </c>
      <c r="M711" s="31" t="s">
        <v>75</v>
      </c>
      <c r="N711" s="31" t="s">
        <v>75</v>
      </c>
      <c r="O711" s="31" t="s">
        <v>75</v>
      </c>
      <c r="P711" s="31" t="s">
        <v>75</v>
      </c>
      <c r="Q711" s="32" t="s">
        <v>75</v>
      </c>
      <c r="R711" s="45" t="s">
        <v>1459</v>
      </c>
      <c r="S711" s="43" t="s">
        <v>73</v>
      </c>
      <c r="T711" s="44" t="s">
        <v>1460</v>
      </c>
      <c r="U711" s="31">
        <v>110104655.81</v>
      </c>
      <c r="V711" s="31" t="s">
        <v>75</v>
      </c>
      <c r="W711" s="31">
        <v>110104655.81</v>
      </c>
      <c r="X711" s="31" t="s">
        <v>75</v>
      </c>
      <c r="Y711" s="31">
        <v>110104655.81</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1461</v>
      </c>
      <c r="B712" s="43" t="s">
        <v>73</v>
      </c>
      <c r="C712" s="44" t="s">
        <v>1462</v>
      </c>
      <c r="D712" s="31">
        <v>27900</v>
      </c>
      <c r="E712" s="31" t="s">
        <v>75</v>
      </c>
      <c r="F712" s="31">
        <v>27900</v>
      </c>
      <c r="G712" s="31" t="s">
        <v>75</v>
      </c>
      <c r="H712" s="31">
        <v>27900</v>
      </c>
      <c r="I712" s="31" t="s">
        <v>75</v>
      </c>
      <c r="J712" s="31" t="s">
        <v>75</v>
      </c>
      <c r="K712" s="31" t="s">
        <v>75</v>
      </c>
      <c r="L712" s="31" t="s">
        <v>75</v>
      </c>
      <c r="M712" s="31" t="s">
        <v>75</v>
      </c>
      <c r="N712" s="31" t="s">
        <v>75</v>
      </c>
      <c r="O712" s="31" t="s">
        <v>75</v>
      </c>
      <c r="P712" s="31" t="s">
        <v>75</v>
      </c>
      <c r="Q712" s="32" t="s">
        <v>75</v>
      </c>
      <c r="R712" s="45" t="s">
        <v>1461</v>
      </c>
      <c r="S712" s="43" t="s">
        <v>73</v>
      </c>
      <c r="T712" s="44" t="s">
        <v>1462</v>
      </c>
      <c r="U712" s="31">
        <v>8905.44</v>
      </c>
      <c r="V712" s="31" t="s">
        <v>75</v>
      </c>
      <c r="W712" s="31">
        <v>8905.44</v>
      </c>
      <c r="X712" s="31" t="s">
        <v>75</v>
      </c>
      <c r="Y712" s="31">
        <v>8905.44</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1463</v>
      </c>
      <c r="B713" s="43" t="s">
        <v>73</v>
      </c>
      <c r="C713" s="44" t="s">
        <v>1464</v>
      </c>
      <c r="D713" s="31">
        <v>27900</v>
      </c>
      <c r="E713" s="31" t="s">
        <v>75</v>
      </c>
      <c r="F713" s="31">
        <v>27900</v>
      </c>
      <c r="G713" s="31" t="s">
        <v>75</v>
      </c>
      <c r="H713" s="31">
        <v>27900</v>
      </c>
      <c r="I713" s="31" t="s">
        <v>75</v>
      </c>
      <c r="J713" s="31" t="s">
        <v>75</v>
      </c>
      <c r="K713" s="31" t="s">
        <v>75</v>
      </c>
      <c r="L713" s="31" t="s">
        <v>75</v>
      </c>
      <c r="M713" s="31" t="s">
        <v>75</v>
      </c>
      <c r="N713" s="31" t="s">
        <v>75</v>
      </c>
      <c r="O713" s="31" t="s">
        <v>75</v>
      </c>
      <c r="P713" s="31" t="s">
        <v>75</v>
      </c>
      <c r="Q713" s="32" t="s">
        <v>75</v>
      </c>
      <c r="R713" s="45" t="s">
        <v>1463</v>
      </c>
      <c r="S713" s="43" t="s">
        <v>73</v>
      </c>
      <c r="T713" s="44" t="s">
        <v>1464</v>
      </c>
      <c r="U713" s="31">
        <v>8905.44</v>
      </c>
      <c r="V713" s="31" t="s">
        <v>75</v>
      </c>
      <c r="W713" s="31">
        <v>8905.44</v>
      </c>
      <c r="X713" s="31" t="s">
        <v>75</v>
      </c>
      <c r="Y713" s="31">
        <v>8905.44</v>
      </c>
      <c r="Z713" s="31" t="s">
        <v>75</v>
      </c>
      <c r="AA713" s="31" t="s">
        <v>75</v>
      </c>
      <c r="AB713" s="31" t="s">
        <v>75</v>
      </c>
      <c r="AC713" s="31" t="s">
        <v>75</v>
      </c>
      <c r="AD713" s="31" t="s">
        <v>75</v>
      </c>
      <c r="AE713" s="31" t="s">
        <v>75</v>
      </c>
      <c r="AF713" s="34" t="s">
        <v>75</v>
      </c>
      <c r="AG713" s="31" t="s">
        <v>75</v>
      </c>
      <c r="AH713" s="32" t="s">
        <v>75</v>
      </c>
      <c r="AI713" s="8"/>
    </row>
    <row r="714" spans="1:35" ht="23.25" x14ac:dyDescent="0.25">
      <c r="A714" s="42" t="s">
        <v>1465</v>
      </c>
      <c r="B714" s="43" t="s">
        <v>73</v>
      </c>
      <c r="C714" s="44" t="s">
        <v>1466</v>
      </c>
      <c r="D714" s="31">
        <v>908581400</v>
      </c>
      <c r="E714" s="31" t="s">
        <v>75</v>
      </c>
      <c r="F714" s="31">
        <v>908581400</v>
      </c>
      <c r="G714" s="31" t="s">
        <v>75</v>
      </c>
      <c r="H714" s="31">
        <v>908581400</v>
      </c>
      <c r="I714" s="31" t="s">
        <v>75</v>
      </c>
      <c r="J714" s="31" t="s">
        <v>75</v>
      </c>
      <c r="K714" s="31" t="s">
        <v>75</v>
      </c>
      <c r="L714" s="31" t="s">
        <v>75</v>
      </c>
      <c r="M714" s="31" t="s">
        <v>75</v>
      </c>
      <c r="N714" s="31" t="s">
        <v>75</v>
      </c>
      <c r="O714" s="31" t="s">
        <v>75</v>
      </c>
      <c r="P714" s="31" t="s">
        <v>75</v>
      </c>
      <c r="Q714" s="32" t="s">
        <v>75</v>
      </c>
      <c r="R714" s="45" t="s">
        <v>1465</v>
      </c>
      <c r="S714" s="43" t="s">
        <v>73</v>
      </c>
      <c r="T714" s="44" t="s">
        <v>1466</v>
      </c>
      <c r="U714" s="31">
        <v>346211179.06999999</v>
      </c>
      <c r="V714" s="31" t="s">
        <v>75</v>
      </c>
      <c r="W714" s="31">
        <v>346211179.06999999</v>
      </c>
      <c r="X714" s="31" t="s">
        <v>75</v>
      </c>
      <c r="Y714" s="31">
        <v>346211179.06999999</v>
      </c>
      <c r="Z714" s="31" t="s">
        <v>75</v>
      </c>
      <c r="AA714" s="31" t="s">
        <v>75</v>
      </c>
      <c r="AB714" s="31" t="s">
        <v>75</v>
      </c>
      <c r="AC714" s="31" t="s">
        <v>75</v>
      </c>
      <c r="AD714" s="31" t="s">
        <v>75</v>
      </c>
      <c r="AE714" s="31" t="s">
        <v>75</v>
      </c>
      <c r="AF714" s="34" t="s">
        <v>75</v>
      </c>
      <c r="AG714" s="31" t="s">
        <v>75</v>
      </c>
      <c r="AH714" s="32" t="s">
        <v>75</v>
      </c>
      <c r="AI714" s="8"/>
    </row>
    <row r="715" spans="1:35" ht="34.5" x14ac:dyDescent="0.25">
      <c r="A715" s="42" t="s">
        <v>1467</v>
      </c>
      <c r="B715" s="43" t="s">
        <v>73</v>
      </c>
      <c r="C715" s="44" t="s">
        <v>1468</v>
      </c>
      <c r="D715" s="31">
        <v>908581400</v>
      </c>
      <c r="E715" s="31" t="s">
        <v>75</v>
      </c>
      <c r="F715" s="31">
        <v>908581400</v>
      </c>
      <c r="G715" s="31" t="s">
        <v>75</v>
      </c>
      <c r="H715" s="31">
        <v>908581400</v>
      </c>
      <c r="I715" s="31" t="s">
        <v>75</v>
      </c>
      <c r="J715" s="31" t="s">
        <v>75</v>
      </c>
      <c r="K715" s="31" t="s">
        <v>75</v>
      </c>
      <c r="L715" s="31" t="s">
        <v>75</v>
      </c>
      <c r="M715" s="31" t="s">
        <v>75</v>
      </c>
      <c r="N715" s="31" t="s">
        <v>75</v>
      </c>
      <c r="O715" s="31" t="s">
        <v>75</v>
      </c>
      <c r="P715" s="31" t="s">
        <v>75</v>
      </c>
      <c r="Q715" s="32" t="s">
        <v>75</v>
      </c>
      <c r="R715" s="45" t="s">
        <v>1467</v>
      </c>
      <c r="S715" s="43" t="s">
        <v>73</v>
      </c>
      <c r="T715" s="44" t="s">
        <v>1468</v>
      </c>
      <c r="U715" s="31">
        <v>346211179.06999999</v>
      </c>
      <c r="V715" s="31" t="s">
        <v>75</v>
      </c>
      <c r="W715" s="31">
        <v>346211179.06999999</v>
      </c>
      <c r="X715" s="31" t="s">
        <v>75</v>
      </c>
      <c r="Y715" s="31">
        <v>346211179.06999999</v>
      </c>
      <c r="Z715" s="31" t="s">
        <v>75</v>
      </c>
      <c r="AA715" s="31" t="s">
        <v>75</v>
      </c>
      <c r="AB715" s="31" t="s">
        <v>75</v>
      </c>
      <c r="AC715" s="31" t="s">
        <v>75</v>
      </c>
      <c r="AD715" s="31" t="s">
        <v>75</v>
      </c>
      <c r="AE715" s="31" t="s">
        <v>75</v>
      </c>
      <c r="AF715" s="34" t="s">
        <v>75</v>
      </c>
      <c r="AG715" s="31" t="s">
        <v>75</v>
      </c>
      <c r="AH715" s="32" t="s">
        <v>75</v>
      </c>
      <c r="AI715" s="8"/>
    </row>
    <row r="716" spans="1:35" ht="68.25" x14ac:dyDescent="0.25">
      <c r="A716" s="42" t="s">
        <v>1469</v>
      </c>
      <c r="B716" s="43" t="s">
        <v>73</v>
      </c>
      <c r="C716" s="44" t="s">
        <v>1470</v>
      </c>
      <c r="D716" s="31">
        <v>1020868800</v>
      </c>
      <c r="E716" s="31" t="s">
        <v>75</v>
      </c>
      <c r="F716" s="31">
        <v>1020868800</v>
      </c>
      <c r="G716" s="31" t="s">
        <v>75</v>
      </c>
      <c r="H716" s="31">
        <v>1020868800</v>
      </c>
      <c r="I716" s="31" t="s">
        <v>75</v>
      </c>
      <c r="J716" s="31" t="s">
        <v>75</v>
      </c>
      <c r="K716" s="31" t="s">
        <v>75</v>
      </c>
      <c r="L716" s="31" t="s">
        <v>75</v>
      </c>
      <c r="M716" s="31" t="s">
        <v>75</v>
      </c>
      <c r="N716" s="31" t="s">
        <v>75</v>
      </c>
      <c r="O716" s="31" t="s">
        <v>75</v>
      </c>
      <c r="P716" s="31" t="s">
        <v>75</v>
      </c>
      <c r="Q716" s="32" t="s">
        <v>75</v>
      </c>
      <c r="R716" s="45" t="s">
        <v>1469</v>
      </c>
      <c r="S716" s="43" t="s">
        <v>73</v>
      </c>
      <c r="T716" s="44" t="s">
        <v>1470</v>
      </c>
      <c r="U716" s="31">
        <v>385232485.63</v>
      </c>
      <c r="V716" s="31" t="s">
        <v>75</v>
      </c>
      <c r="W716" s="31">
        <v>385232485.63</v>
      </c>
      <c r="X716" s="31" t="s">
        <v>75</v>
      </c>
      <c r="Y716" s="31">
        <v>385232485.63</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1471</v>
      </c>
      <c r="B717" s="43" t="s">
        <v>73</v>
      </c>
      <c r="C717" s="44" t="s">
        <v>1472</v>
      </c>
      <c r="D717" s="31" t="s">
        <v>75</v>
      </c>
      <c r="E717" s="31" t="s">
        <v>75</v>
      </c>
      <c r="F717" s="31" t="s">
        <v>75</v>
      </c>
      <c r="G717" s="31">
        <v>1084488700</v>
      </c>
      <c r="H717" s="31" t="s">
        <v>75</v>
      </c>
      <c r="I717" s="31" t="s">
        <v>75</v>
      </c>
      <c r="J717" s="31" t="s">
        <v>75</v>
      </c>
      <c r="K717" s="31">
        <v>303444300</v>
      </c>
      <c r="L717" s="31" t="s">
        <v>75</v>
      </c>
      <c r="M717" s="31" t="s">
        <v>75</v>
      </c>
      <c r="N717" s="31">
        <v>781044400</v>
      </c>
      <c r="O717" s="31" t="s">
        <v>75</v>
      </c>
      <c r="P717" s="31" t="s">
        <v>75</v>
      </c>
      <c r="Q717" s="32" t="s">
        <v>75</v>
      </c>
      <c r="R717" s="45" t="s">
        <v>1471</v>
      </c>
      <c r="S717" s="43" t="s">
        <v>73</v>
      </c>
      <c r="T717" s="44" t="s">
        <v>1472</v>
      </c>
      <c r="U717" s="31" t="s">
        <v>75</v>
      </c>
      <c r="V717" s="31" t="s">
        <v>75</v>
      </c>
      <c r="W717" s="31" t="s">
        <v>75</v>
      </c>
      <c r="X717" s="31">
        <v>626331300.83000004</v>
      </c>
      <c r="Y717" s="31" t="s">
        <v>75</v>
      </c>
      <c r="Z717" s="31" t="s">
        <v>75</v>
      </c>
      <c r="AA717" s="31" t="s">
        <v>75</v>
      </c>
      <c r="AB717" s="31">
        <v>165190489.56</v>
      </c>
      <c r="AC717" s="31" t="s">
        <v>75</v>
      </c>
      <c r="AD717" s="31" t="s">
        <v>75</v>
      </c>
      <c r="AE717" s="31">
        <v>461140811.26999998</v>
      </c>
      <c r="AF717" s="34" t="s">
        <v>75</v>
      </c>
      <c r="AG717" s="31" t="s">
        <v>75</v>
      </c>
      <c r="AH717" s="32" t="s">
        <v>75</v>
      </c>
      <c r="AI717" s="8"/>
    </row>
    <row r="718" spans="1:35" ht="45.75" x14ac:dyDescent="0.25">
      <c r="A718" s="42" t="s">
        <v>1473</v>
      </c>
      <c r="B718" s="43" t="s">
        <v>73</v>
      </c>
      <c r="C718" s="44" t="s">
        <v>1474</v>
      </c>
      <c r="D718" s="31" t="s">
        <v>75</v>
      </c>
      <c r="E718" s="31" t="s">
        <v>75</v>
      </c>
      <c r="F718" s="31" t="s">
        <v>75</v>
      </c>
      <c r="G718" s="31">
        <v>303444300</v>
      </c>
      <c r="H718" s="31" t="s">
        <v>75</v>
      </c>
      <c r="I718" s="31" t="s">
        <v>75</v>
      </c>
      <c r="J718" s="31" t="s">
        <v>75</v>
      </c>
      <c r="K718" s="31">
        <v>303444300</v>
      </c>
      <c r="L718" s="31" t="s">
        <v>75</v>
      </c>
      <c r="M718" s="31" t="s">
        <v>75</v>
      </c>
      <c r="N718" s="31" t="s">
        <v>75</v>
      </c>
      <c r="O718" s="31" t="s">
        <v>75</v>
      </c>
      <c r="P718" s="31" t="s">
        <v>75</v>
      </c>
      <c r="Q718" s="32" t="s">
        <v>75</v>
      </c>
      <c r="R718" s="45" t="s">
        <v>1473</v>
      </c>
      <c r="S718" s="43" t="s">
        <v>73</v>
      </c>
      <c r="T718" s="44" t="s">
        <v>1474</v>
      </c>
      <c r="U718" s="31" t="s">
        <v>75</v>
      </c>
      <c r="V718" s="31" t="s">
        <v>75</v>
      </c>
      <c r="W718" s="31" t="s">
        <v>75</v>
      </c>
      <c r="X718" s="31">
        <v>165190489.56</v>
      </c>
      <c r="Y718" s="31" t="s">
        <v>75</v>
      </c>
      <c r="Z718" s="31" t="s">
        <v>75</v>
      </c>
      <c r="AA718" s="31" t="s">
        <v>75</v>
      </c>
      <c r="AB718" s="31">
        <v>165190489.56</v>
      </c>
      <c r="AC718" s="31" t="s">
        <v>75</v>
      </c>
      <c r="AD718" s="31" t="s">
        <v>75</v>
      </c>
      <c r="AE718" s="31" t="s">
        <v>75</v>
      </c>
      <c r="AF718" s="34" t="s">
        <v>75</v>
      </c>
      <c r="AG718" s="31" t="s">
        <v>75</v>
      </c>
      <c r="AH718" s="32" t="s">
        <v>75</v>
      </c>
      <c r="AI718" s="8"/>
    </row>
    <row r="719" spans="1:35" ht="45.75" x14ac:dyDescent="0.25">
      <c r="A719" s="42" t="s">
        <v>1475</v>
      </c>
      <c r="B719" s="43" t="s">
        <v>73</v>
      </c>
      <c r="C719" s="44" t="s">
        <v>1476</v>
      </c>
      <c r="D719" s="31" t="s">
        <v>75</v>
      </c>
      <c r="E719" s="31" t="s">
        <v>75</v>
      </c>
      <c r="F719" s="31" t="s">
        <v>75</v>
      </c>
      <c r="G719" s="31">
        <v>781044400</v>
      </c>
      <c r="H719" s="31" t="s">
        <v>75</v>
      </c>
      <c r="I719" s="31" t="s">
        <v>75</v>
      </c>
      <c r="J719" s="31" t="s">
        <v>75</v>
      </c>
      <c r="K719" s="31" t="s">
        <v>75</v>
      </c>
      <c r="L719" s="31" t="s">
        <v>75</v>
      </c>
      <c r="M719" s="31" t="s">
        <v>75</v>
      </c>
      <c r="N719" s="31">
        <v>781044400</v>
      </c>
      <c r="O719" s="31" t="s">
        <v>75</v>
      </c>
      <c r="P719" s="31" t="s">
        <v>75</v>
      </c>
      <c r="Q719" s="32" t="s">
        <v>75</v>
      </c>
      <c r="R719" s="45" t="s">
        <v>1475</v>
      </c>
      <c r="S719" s="43" t="s">
        <v>73</v>
      </c>
      <c r="T719" s="44" t="s">
        <v>1476</v>
      </c>
      <c r="U719" s="31" t="s">
        <v>75</v>
      </c>
      <c r="V719" s="31" t="s">
        <v>75</v>
      </c>
      <c r="W719" s="31" t="s">
        <v>75</v>
      </c>
      <c r="X719" s="31">
        <v>461140811.26999998</v>
      </c>
      <c r="Y719" s="31" t="s">
        <v>75</v>
      </c>
      <c r="Z719" s="31" t="s">
        <v>75</v>
      </c>
      <c r="AA719" s="31" t="s">
        <v>75</v>
      </c>
      <c r="AB719" s="31" t="s">
        <v>75</v>
      </c>
      <c r="AC719" s="31" t="s">
        <v>75</v>
      </c>
      <c r="AD719" s="31" t="s">
        <v>75</v>
      </c>
      <c r="AE719" s="31">
        <v>461140811.26999998</v>
      </c>
      <c r="AF719" s="34" t="s">
        <v>75</v>
      </c>
      <c r="AG719" s="31" t="s">
        <v>75</v>
      </c>
      <c r="AH719" s="32" t="s">
        <v>75</v>
      </c>
      <c r="AI719" s="8"/>
    </row>
    <row r="720" spans="1:35" ht="23.25" x14ac:dyDescent="0.25">
      <c r="A720" s="42" t="s">
        <v>1477</v>
      </c>
      <c r="B720" s="43" t="s">
        <v>73</v>
      </c>
      <c r="C720" s="44" t="s">
        <v>1478</v>
      </c>
      <c r="D720" s="31">
        <v>52886000</v>
      </c>
      <c r="E720" s="31" t="s">
        <v>75</v>
      </c>
      <c r="F720" s="31">
        <v>52886000</v>
      </c>
      <c r="G720" s="31" t="s">
        <v>75</v>
      </c>
      <c r="H720" s="31">
        <v>52886000</v>
      </c>
      <c r="I720" s="31" t="s">
        <v>75</v>
      </c>
      <c r="J720" s="31" t="s">
        <v>75</v>
      </c>
      <c r="K720" s="31" t="s">
        <v>75</v>
      </c>
      <c r="L720" s="31" t="s">
        <v>75</v>
      </c>
      <c r="M720" s="31" t="s">
        <v>75</v>
      </c>
      <c r="N720" s="31" t="s">
        <v>75</v>
      </c>
      <c r="O720" s="31" t="s">
        <v>75</v>
      </c>
      <c r="P720" s="31" t="s">
        <v>75</v>
      </c>
      <c r="Q720" s="32" t="s">
        <v>75</v>
      </c>
      <c r="R720" s="45" t="s">
        <v>1477</v>
      </c>
      <c r="S720" s="43" t="s">
        <v>73</v>
      </c>
      <c r="T720" s="44" t="s">
        <v>1478</v>
      </c>
      <c r="U720" s="31">
        <v>27081639.210000001</v>
      </c>
      <c r="V720" s="31" t="s">
        <v>75</v>
      </c>
      <c r="W720" s="31">
        <v>27081639.210000001</v>
      </c>
      <c r="X720" s="31" t="s">
        <v>75</v>
      </c>
      <c r="Y720" s="31">
        <v>27081639.210000001</v>
      </c>
      <c r="Z720" s="31" t="s">
        <v>75</v>
      </c>
      <c r="AA720" s="31" t="s">
        <v>75</v>
      </c>
      <c r="AB720" s="31" t="s">
        <v>75</v>
      </c>
      <c r="AC720" s="31" t="s">
        <v>75</v>
      </c>
      <c r="AD720" s="31" t="s">
        <v>75</v>
      </c>
      <c r="AE720" s="31" t="s">
        <v>75</v>
      </c>
      <c r="AF720" s="34" t="s">
        <v>75</v>
      </c>
      <c r="AG720" s="31" t="s">
        <v>75</v>
      </c>
      <c r="AH720" s="32" t="s">
        <v>75</v>
      </c>
      <c r="AI720" s="8"/>
    </row>
    <row r="721" spans="1:35" ht="34.5" x14ac:dyDescent="0.25">
      <c r="A721" s="42" t="s">
        <v>1479</v>
      </c>
      <c r="B721" s="43" t="s">
        <v>73</v>
      </c>
      <c r="C721" s="44" t="s">
        <v>1480</v>
      </c>
      <c r="D721" s="31">
        <v>52886000</v>
      </c>
      <c r="E721" s="31" t="s">
        <v>75</v>
      </c>
      <c r="F721" s="31">
        <v>52886000</v>
      </c>
      <c r="G721" s="31" t="s">
        <v>75</v>
      </c>
      <c r="H721" s="31">
        <v>52886000</v>
      </c>
      <c r="I721" s="31" t="s">
        <v>75</v>
      </c>
      <c r="J721" s="31" t="s">
        <v>75</v>
      </c>
      <c r="K721" s="31" t="s">
        <v>75</v>
      </c>
      <c r="L721" s="31" t="s">
        <v>75</v>
      </c>
      <c r="M721" s="31" t="s">
        <v>75</v>
      </c>
      <c r="N721" s="31" t="s">
        <v>75</v>
      </c>
      <c r="O721" s="31" t="s">
        <v>75</v>
      </c>
      <c r="P721" s="31" t="s">
        <v>75</v>
      </c>
      <c r="Q721" s="32" t="s">
        <v>75</v>
      </c>
      <c r="R721" s="45" t="s">
        <v>1479</v>
      </c>
      <c r="S721" s="43" t="s">
        <v>73</v>
      </c>
      <c r="T721" s="44" t="s">
        <v>1480</v>
      </c>
      <c r="U721" s="31">
        <v>27081639.210000001</v>
      </c>
      <c r="V721" s="31" t="s">
        <v>75</v>
      </c>
      <c r="W721" s="31">
        <v>27081639.210000001</v>
      </c>
      <c r="X721" s="31" t="s">
        <v>75</v>
      </c>
      <c r="Y721" s="31">
        <v>27081639.210000001</v>
      </c>
      <c r="Z721" s="31" t="s">
        <v>75</v>
      </c>
      <c r="AA721" s="31" t="s">
        <v>75</v>
      </c>
      <c r="AB721" s="31" t="s">
        <v>75</v>
      </c>
      <c r="AC721" s="31" t="s">
        <v>75</v>
      </c>
      <c r="AD721" s="31" t="s">
        <v>75</v>
      </c>
      <c r="AE721" s="31" t="s">
        <v>75</v>
      </c>
      <c r="AF721" s="34" t="s">
        <v>75</v>
      </c>
      <c r="AG721" s="31" t="s">
        <v>75</v>
      </c>
      <c r="AH721" s="32" t="s">
        <v>75</v>
      </c>
      <c r="AI721" s="8"/>
    </row>
    <row r="722" spans="1:35" ht="23.25" x14ac:dyDescent="0.25">
      <c r="A722" s="42" t="s">
        <v>1481</v>
      </c>
      <c r="B722" s="43" t="s">
        <v>73</v>
      </c>
      <c r="C722" s="44" t="s">
        <v>1482</v>
      </c>
      <c r="D722" s="31">
        <v>14212200</v>
      </c>
      <c r="E722" s="31" t="s">
        <v>75</v>
      </c>
      <c r="F722" s="31">
        <v>14212200</v>
      </c>
      <c r="G722" s="31" t="s">
        <v>75</v>
      </c>
      <c r="H722" s="31">
        <v>14212200</v>
      </c>
      <c r="I722" s="31" t="s">
        <v>75</v>
      </c>
      <c r="J722" s="31" t="s">
        <v>75</v>
      </c>
      <c r="K722" s="31" t="s">
        <v>75</v>
      </c>
      <c r="L722" s="31" t="s">
        <v>75</v>
      </c>
      <c r="M722" s="31" t="s">
        <v>75</v>
      </c>
      <c r="N722" s="31" t="s">
        <v>75</v>
      </c>
      <c r="O722" s="31" t="s">
        <v>75</v>
      </c>
      <c r="P722" s="31" t="s">
        <v>75</v>
      </c>
      <c r="Q722" s="32" t="s">
        <v>75</v>
      </c>
      <c r="R722" s="45" t="s">
        <v>1481</v>
      </c>
      <c r="S722" s="43" t="s">
        <v>73</v>
      </c>
      <c r="T722" s="44" t="s">
        <v>1482</v>
      </c>
      <c r="U722" s="31">
        <v>12102100</v>
      </c>
      <c r="V722" s="31" t="s">
        <v>75</v>
      </c>
      <c r="W722" s="31">
        <v>12102100</v>
      </c>
      <c r="X722" s="31" t="s">
        <v>75</v>
      </c>
      <c r="Y722" s="31">
        <v>12102100</v>
      </c>
      <c r="Z722" s="31" t="s">
        <v>75</v>
      </c>
      <c r="AA722" s="31" t="s">
        <v>75</v>
      </c>
      <c r="AB722" s="31" t="s">
        <v>75</v>
      </c>
      <c r="AC722" s="31" t="s">
        <v>75</v>
      </c>
      <c r="AD722" s="31" t="s">
        <v>75</v>
      </c>
      <c r="AE722" s="31" t="s">
        <v>75</v>
      </c>
      <c r="AF722" s="34" t="s">
        <v>75</v>
      </c>
      <c r="AG722" s="31" t="s">
        <v>75</v>
      </c>
      <c r="AH722" s="32" t="s">
        <v>75</v>
      </c>
      <c r="AI722" s="8"/>
    </row>
    <row r="723" spans="1:35" ht="23.25" x14ac:dyDescent="0.25">
      <c r="A723" s="42" t="s">
        <v>1483</v>
      </c>
      <c r="B723" s="43" t="s">
        <v>73</v>
      </c>
      <c r="C723" s="44" t="s">
        <v>1484</v>
      </c>
      <c r="D723" s="31">
        <v>14212200</v>
      </c>
      <c r="E723" s="31" t="s">
        <v>75</v>
      </c>
      <c r="F723" s="31">
        <v>14212200</v>
      </c>
      <c r="G723" s="31" t="s">
        <v>75</v>
      </c>
      <c r="H723" s="31">
        <v>14212200</v>
      </c>
      <c r="I723" s="31" t="s">
        <v>75</v>
      </c>
      <c r="J723" s="31" t="s">
        <v>75</v>
      </c>
      <c r="K723" s="31" t="s">
        <v>75</v>
      </c>
      <c r="L723" s="31" t="s">
        <v>75</v>
      </c>
      <c r="M723" s="31" t="s">
        <v>75</v>
      </c>
      <c r="N723" s="31" t="s">
        <v>75</v>
      </c>
      <c r="O723" s="31" t="s">
        <v>75</v>
      </c>
      <c r="P723" s="31" t="s">
        <v>75</v>
      </c>
      <c r="Q723" s="32" t="s">
        <v>75</v>
      </c>
      <c r="R723" s="45" t="s">
        <v>1483</v>
      </c>
      <c r="S723" s="43" t="s">
        <v>73</v>
      </c>
      <c r="T723" s="44" t="s">
        <v>1484</v>
      </c>
      <c r="U723" s="31">
        <v>12102100</v>
      </c>
      <c r="V723" s="31" t="s">
        <v>75</v>
      </c>
      <c r="W723" s="31">
        <v>12102100</v>
      </c>
      <c r="X723" s="31" t="s">
        <v>75</v>
      </c>
      <c r="Y723" s="31">
        <v>12102100</v>
      </c>
      <c r="Z723" s="31" t="s">
        <v>75</v>
      </c>
      <c r="AA723" s="31" t="s">
        <v>75</v>
      </c>
      <c r="AB723" s="31" t="s">
        <v>75</v>
      </c>
      <c r="AC723" s="31" t="s">
        <v>75</v>
      </c>
      <c r="AD723" s="31" t="s">
        <v>75</v>
      </c>
      <c r="AE723" s="31" t="s">
        <v>75</v>
      </c>
      <c r="AF723" s="34" t="s">
        <v>75</v>
      </c>
      <c r="AG723" s="31" t="s">
        <v>75</v>
      </c>
      <c r="AH723" s="32" t="s">
        <v>75</v>
      </c>
      <c r="AI723" s="8"/>
    </row>
    <row r="724" spans="1:35" ht="23.25" x14ac:dyDescent="0.25">
      <c r="A724" s="42" t="s">
        <v>1485</v>
      </c>
      <c r="B724" s="43" t="s">
        <v>73</v>
      </c>
      <c r="C724" s="44" t="s">
        <v>1486</v>
      </c>
      <c r="D724" s="31">
        <v>180300</v>
      </c>
      <c r="E724" s="31" t="s">
        <v>75</v>
      </c>
      <c r="F724" s="31">
        <v>180300</v>
      </c>
      <c r="G724" s="31" t="s">
        <v>75</v>
      </c>
      <c r="H724" s="31">
        <v>180300</v>
      </c>
      <c r="I724" s="31" t="s">
        <v>75</v>
      </c>
      <c r="J724" s="31" t="s">
        <v>75</v>
      </c>
      <c r="K724" s="31" t="s">
        <v>75</v>
      </c>
      <c r="L724" s="31" t="s">
        <v>75</v>
      </c>
      <c r="M724" s="31" t="s">
        <v>75</v>
      </c>
      <c r="N724" s="31" t="s">
        <v>75</v>
      </c>
      <c r="O724" s="31" t="s">
        <v>75</v>
      </c>
      <c r="P724" s="31" t="s">
        <v>75</v>
      </c>
      <c r="Q724" s="32" t="s">
        <v>75</v>
      </c>
      <c r="R724" s="45" t="s">
        <v>1485</v>
      </c>
      <c r="S724" s="43" t="s">
        <v>73</v>
      </c>
      <c r="T724" s="44" t="s">
        <v>1486</v>
      </c>
      <c r="U724" s="31">
        <v>140500</v>
      </c>
      <c r="V724" s="31" t="s">
        <v>75</v>
      </c>
      <c r="W724" s="31">
        <v>140500</v>
      </c>
      <c r="X724" s="31" t="s">
        <v>75</v>
      </c>
      <c r="Y724" s="31">
        <v>140500</v>
      </c>
      <c r="Z724" s="31" t="s">
        <v>75</v>
      </c>
      <c r="AA724" s="31" t="s">
        <v>75</v>
      </c>
      <c r="AB724" s="31" t="s">
        <v>75</v>
      </c>
      <c r="AC724" s="31" t="s">
        <v>75</v>
      </c>
      <c r="AD724" s="31" t="s">
        <v>75</v>
      </c>
      <c r="AE724" s="31" t="s">
        <v>75</v>
      </c>
      <c r="AF724" s="34" t="s">
        <v>75</v>
      </c>
      <c r="AG724" s="31" t="s">
        <v>75</v>
      </c>
      <c r="AH724" s="32" t="s">
        <v>75</v>
      </c>
      <c r="AI724" s="8"/>
    </row>
    <row r="725" spans="1:35" ht="34.5" x14ac:dyDescent="0.25">
      <c r="A725" s="42" t="s">
        <v>1487</v>
      </c>
      <c r="B725" s="43" t="s">
        <v>73</v>
      </c>
      <c r="C725" s="44" t="s">
        <v>1488</v>
      </c>
      <c r="D725" s="31">
        <v>180300</v>
      </c>
      <c r="E725" s="31" t="s">
        <v>75</v>
      </c>
      <c r="F725" s="31">
        <v>180300</v>
      </c>
      <c r="G725" s="31" t="s">
        <v>75</v>
      </c>
      <c r="H725" s="31">
        <v>180300</v>
      </c>
      <c r="I725" s="31" t="s">
        <v>75</v>
      </c>
      <c r="J725" s="31" t="s">
        <v>75</v>
      </c>
      <c r="K725" s="31" t="s">
        <v>75</v>
      </c>
      <c r="L725" s="31" t="s">
        <v>75</v>
      </c>
      <c r="M725" s="31" t="s">
        <v>75</v>
      </c>
      <c r="N725" s="31" t="s">
        <v>75</v>
      </c>
      <c r="O725" s="31" t="s">
        <v>75</v>
      </c>
      <c r="P725" s="31" t="s">
        <v>75</v>
      </c>
      <c r="Q725" s="32" t="s">
        <v>75</v>
      </c>
      <c r="R725" s="45" t="s">
        <v>1487</v>
      </c>
      <c r="S725" s="43" t="s">
        <v>73</v>
      </c>
      <c r="T725" s="44" t="s">
        <v>1488</v>
      </c>
      <c r="U725" s="31">
        <v>140500</v>
      </c>
      <c r="V725" s="31" t="s">
        <v>75</v>
      </c>
      <c r="W725" s="31">
        <v>140500</v>
      </c>
      <c r="X725" s="31" t="s">
        <v>75</v>
      </c>
      <c r="Y725" s="31">
        <v>140500</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1489</v>
      </c>
      <c r="B726" s="43" t="s">
        <v>73</v>
      </c>
      <c r="C726" s="44" t="s">
        <v>1490</v>
      </c>
      <c r="D726" s="31">
        <v>7803500</v>
      </c>
      <c r="E726" s="31" t="s">
        <v>75</v>
      </c>
      <c r="F726" s="31">
        <v>7803500</v>
      </c>
      <c r="G726" s="31" t="s">
        <v>75</v>
      </c>
      <c r="H726" s="31">
        <v>7803500</v>
      </c>
      <c r="I726" s="31" t="s">
        <v>75</v>
      </c>
      <c r="J726" s="31" t="s">
        <v>75</v>
      </c>
      <c r="K726" s="31" t="s">
        <v>75</v>
      </c>
      <c r="L726" s="31" t="s">
        <v>75</v>
      </c>
      <c r="M726" s="31" t="s">
        <v>75</v>
      </c>
      <c r="N726" s="31" t="s">
        <v>75</v>
      </c>
      <c r="O726" s="31" t="s">
        <v>75</v>
      </c>
      <c r="P726" s="31" t="s">
        <v>75</v>
      </c>
      <c r="Q726" s="32" t="s">
        <v>75</v>
      </c>
      <c r="R726" s="45" t="s">
        <v>1489</v>
      </c>
      <c r="S726" s="43" t="s">
        <v>73</v>
      </c>
      <c r="T726" s="44" t="s">
        <v>1490</v>
      </c>
      <c r="U726" s="31">
        <v>1474000</v>
      </c>
      <c r="V726" s="31" t="s">
        <v>75</v>
      </c>
      <c r="W726" s="31">
        <v>1474000</v>
      </c>
      <c r="X726" s="31" t="s">
        <v>75</v>
      </c>
      <c r="Y726" s="31">
        <v>1474000</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1491</v>
      </c>
      <c r="B727" s="43" t="s">
        <v>73</v>
      </c>
      <c r="C727" s="44" t="s">
        <v>1492</v>
      </c>
      <c r="D727" s="31">
        <v>7803500</v>
      </c>
      <c r="E727" s="31" t="s">
        <v>75</v>
      </c>
      <c r="F727" s="31">
        <v>7803500</v>
      </c>
      <c r="G727" s="31" t="s">
        <v>75</v>
      </c>
      <c r="H727" s="31">
        <v>7803500</v>
      </c>
      <c r="I727" s="31" t="s">
        <v>75</v>
      </c>
      <c r="J727" s="31" t="s">
        <v>75</v>
      </c>
      <c r="K727" s="31" t="s">
        <v>75</v>
      </c>
      <c r="L727" s="31" t="s">
        <v>75</v>
      </c>
      <c r="M727" s="31" t="s">
        <v>75</v>
      </c>
      <c r="N727" s="31" t="s">
        <v>75</v>
      </c>
      <c r="O727" s="31" t="s">
        <v>75</v>
      </c>
      <c r="P727" s="31" t="s">
        <v>75</v>
      </c>
      <c r="Q727" s="32" t="s">
        <v>75</v>
      </c>
      <c r="R727" s="45" t="s">
        <v>1491</v>
      </c>
      <c r="S727" s="43" t="s">
        <v>73</v>
      </c>
      <c r="T727" s="44" t="s">
        <v>1492</v>
      </c>
      <c r="U727" s="31">
        <v>1474000</v>
      </c>
      <c r="V727" s="31" t="s">
        <v>75</v>
      </c>
      <c r="W727" s="31">
        <v>1474000</v>
      </c>
      <c r="X727" s="31" t="s">
        <v>75</v>
      </c>
      <c r="Y727" s="31">
        <v>1474000</v>
      </c>
      <c r="Z727" s="31" t="s">
        <v>75</v>
      </c>
      <c r="AA727" s="31" t="s">
        <v>75</v>
      </c>
      <c r="AB727" s="31" t="s">
        <v>75</v>
      </c>
      <c r="AC727" s="31" t="s">
        <v>75</v>
      </c>
      <c r="AD727" s="31" t="s">
        <v>75</v>
      </c>
      <c r="AE727" s="31" t="s">
        <v>75</v>
      </c>
      <c r="AF727" s="34" t="s">
        <v>75</v>
      </c>
      <c r="AG727" s="31" t="s">
        <v>75</v>
      </c>
      <c r="AH727" s="32" t="s">
        <v>75</v>
      </c>
      <c r="AI727" s="8"/>
    </row>
    <row r="728" spans="1:35" ht="79.5" x14ac:dyDescent="0.25">
      <c r="A728" s="42" t="s">
        <v>1493</v>
      </c>
      <c r="B728" s="43" t="s">
        <v>73</v>
      </c>
      <c r="C728" s="44" t="s">
        <v>1494</v>
      </c>
      <c r="D728" s="31">
        <v>343966500</v>
      </c>
      <c r="E728" s="31" t="s">
        <v>75</v>
      </c>
      <c r="F728" s="31">
        <v>343966500</v>
      </c>
      <c r="G728" s="31" t="s">
        <v>75</v>
      </c>
      <c r="H728" s="31">
        <v>343966500</v>
      </c>
      <c r="I728" s="31" t="s">
        <v>75</v>
      </c>
      <c r="J728" s="31" t="s">
        <v>75</v>
      </c>
      <c r="K728" s="31" t="s">
        <v>75</v>
      </c>
      <c r="L728" s="31" t="s">
        <v>75</v>
      </c>
      <c r="M728" s="31" t="s">
        <v>75</v>
      </c>
      <c r="N728" s="31" t="s">
        <v>75</v>
      </c>
      <c r="O728" s="31" t="s">
        <v>75</v>
      </c>
      <c r="P728" s="31" t="s">
        <v>75</v>
      </c>
      <c r="Q728" s="32" t="s">
        <v>75</v>
      </c>
      <c r="R728" s="45" t="s">
        <v>1493</v>
      </c>
      <c r="S728" s="43" t="s">
        <v>73</v>
      </c>
      <c r="T728" s="44" t="s">
        <v>1494</v>
      </c>
      <c r="U728" s="31">
        <v>325919503.51999998</v>
      </c>
      <c r="V728" s="31" t="s">
        <v>75</v>
      </c>
      <c r="W728" s="31">
        <v>325919503.51999998</v>
      </c>
      <c r="X728" s="31" t="s">
        <v>75</v>
      </c>
      <c r="Y728" s="31">
        <v>325919503.51999998</v>
      </c>
      <c r="Z728" s="31" t="s">
        <v>75</v>
      </c>
      <c r="AA728" s="31" t="s">
        <v>75</v>
      </c>
      <c r="AB728" s="31" t="s">
        <v>75</v>
      </c>
      <c r="AC728" s="31" t="s">
        <v>75</v>
      </c>
      <c r="AD728" s="31" t="s">
        <v>75</v>
      </c>
      <c r="AE728" s="31" t="s">
        <v>75</v>
      </c>
      <c r="AF728" s="34" t="s">
        <v>75</v>
      </c>
      <c r="AG728" s="31" t="s">
        <v>75</v>
      </c>
      <c r="AH728" s="32" t="s">
        <v>75</v>
      </c>
      <c r="AI728" s="8"/>
    </row>
    <row r="729" spans="1:35" ht="79.5" x14ac:dyDescent="0.25">
      <c r="A729" s="42" t="s">
        <v>1495</v>
      </c>
      <c r="B729" s="43" t="s">
        <v>73</v>
      </c>
      <c r="C729" s="44" t="s">
        <v>1496</v>
      </c>
      <c r="D729" s="31">
        <v>343966500</v>
      </c>
      <c r="E729" s="31" t="s">
        <v>75</v>
      </c>
      <c r="F729" s="31">
        <v>343966500</v>
      </c>
      <c r="G729" s="31" t="s">
        <v>75</v>
      </c>
      <c r="H729" s="31">
        <v>343966500</v>
      </c>
      <c r="I729" s="31" t="s">
        <v>75</v>
      </c>
      <c r="J729" s="31" t="s">
        <v>75</v>
      </c>
      <c r="K729" s="31" t="s">
        <v>75</v>
      </c>
      <c r="L729" s="31" t="s">
        <v>75</v>
      </c>
      <c r="M729" s="31" t="s">
        <v>75</v>
      </c>
      <c r="N729" s="31" t="s">
        <v>75</v>
      </c>
      <c r="O729" s="31" t="s">
        <v>75</v>
      </c>
      <c r="P729" s="31" t="s">
        <v>75</v>
      </c>
      <c r="Q729" s="32" t="s">
        <v>75</v>
      </c>
      <c r="R729" s="45" t="s">
        <v>1495</v>
      </c>
      <c r="S729" s="43" t="s">
        <v>73</v>
      </c>
      <c r="T729" s="44" t="s">
        <v>1496</v>
      </c>
      <c r="U729" s="31">
        <v>325919503.51999998</v>
      </c>
      <c r="V729" s="31" t="s">
        <v>75</v>
      </c>
      <c r="W729" s="31">
        <v>325919503.51999998</v>
      </c>
      <c r="X729" s="31" t="s">
        <v>75</v>
      </c>
      <c r="Y729" s="31">
        <v>325919503.51999998</v>
      </c>
      <c r="Z729" s="31" t="s">
        <v>75</v>
      </c>
      <c r="AA729" s="31" t="s">
        <v>75</v>
      </c>
      <c r="AB729" s="31" t="s">
        <v>75</v>
      </c>
      <c r="AC729" s="31" t="s">
        <v>75</v>
      </c>
      <c r="AD729" s="31" t="s">
        <v>75</v>
      </c>
      <c r="AE729" s="31" t="s">
        <v>75</v>
      </c>
      <c r="AF729" s="34" t="s">
        <v>75</v>
      </c>
      <c r="AG729" s="31" t="s">
        <v>75</v>
      </c>
      <c r="AH729" s="32" t="s">
        <v>75</v>
      </c>
      <c r="AI729" s="8"/>
    </row>
    <row r="730" spans="1:35" ht="34.5" x14ac:dyDescent="0.25">
      <c r="A730" s="42" t="s">
        <v>1497</v>
      </c>
      <c r="B730" s="43" t="s">
        <v>73</v>
      </c>
      <c r="C730" s="44" t="s">
        <v>1498</v>
      </c>
      <c r="D730" s="31">
        <v>5829400</v>
      </c>
      <c r="E730" s="31" t="s">
        <v>75</v>
      </c>
      <c r="F730" s="31">
        <v>5829400</v>
      </c>
      <c r="G730" s="31" t="s">
        <v>75</v>
      </c>
      <c r="H730" s="31">
        <v>5829400</v>
      </c>
      <c r="I730" s="31" t="s">
        <v>75</v>
      </c>
      <c r="J730" s="31" t="s">
        <v>75</v>
      </c>
      <c r="K730" s="31" t="s">
        <v>75</v>
      </c>
      <c r="L730" s="31" t="s">
        <v>75</v>
      </c>
      <c r="M730" s="31" t="s">
        <v>75</v>
      </c>
      <c r="N730" s="31" t="s">
        <v>75</v>
      </c>
      <c r="O730" s="31" t="s">
        <v>75</v>
      </c>
      <c r="P730" s="31" t="s">
        <v>75</v>
      </c>
      <c r="Q730" s="32" t="s">
        <v>75</v>
      </c>
      <c r="R730" s="45" t="s">
        <v>1497</v>
      </c>
      <c r="S730" s="43" t="s">
        <v>73</v>
      </c>
      <c r="T730" s="44" t="s">
        <v>1498</v>
      </c>
      <c r="U730" s="31">
        <v>5537934</v>
      </c>
      <c r="V730" s="31" t="s">
        <v>75</v>
      </c>
      <c r="W730" s="31">
        <v>5537934</v>
      </c>
      <c r="X730" s="31" t="s">
        <v>75</v>
      </c>
      <c r="Y730" s="31">
        <v>5537934</v>
      </c>
      <c r="Z730" s="31" t="s">
        <v>75</v>
      </c>
      <c r="AA730" s="31" t="s">
        <v>75</v>
      </c>
      <c r="AB730" s="31" t="s">
        <v>75</v>
      </c>
      <c r="AC730" s="31" t="s">
        <v>75</v>
      </c>
      <c r="AD730" s="31" t="s">
        <v>75</v>
      </c>
      <c r="AE730" s="31" t="s">
        <v>75</v>
      </c>
      <c r="AF730" s="34" t="s">
        <v>75</v>
      </c>
      <c r="AG730" s="31" t="s">
        <v>75</v>
      </c>
      <c r="AH730" s="32" t="s">
        <v>75</v>
      </c>
      <c r="AI730" s="8"/>
    </row>
    <row r="731" spans="1:35" ht="34.5" x14ac:dyDescent="0.25">
      <c r="A731" s="42" t="s">
        <v>1499</v>
      </c>
      <c r="B731" s="43" t="s">
        <v>73</v>
      </c>
      <c r="C731" s="44" t="s">
        <v>1500</v>
      </c>
      <c r="D731" s="31">
        <v>5829400</v>
      </c>
      <c r="E731" s="31" t="s">
        <v>75</v>
      </c>
      <c r="F731" s="31">
        <v>5829400</v>
      </c>
      <c r="G731" s="31" t="s">
        <v>75</v>
      </c>
      <c r="H731" s="31">
        <v>5829400</v>
      </c>
      <c r="I731" s="31" t="s">
        <v>75</v>
      </c>
      <c r="J731" s="31" t="s">
        <v>75</v>
      </c>
      <c r="K731" s="31" t="s">
        <v>75</v>
      </c>
      <c r="L731" s="31" t="s">
        <v>75</v>
      </c>
      <c r="M731" s="31" t="s">
        <v>75</v>
      </c>
      <c r="N731" s="31" t="s">
        <v>75</v>
      </c>
      <c r="O731" s="31" t="s">
        <v>75</v>
      </c>
      <c r="P731" s="31" t="s">
        <v>75</v>
      </c>
      <c r="Q731" s="32" t="s">
        <v>75</v>
      </c>
      <c r="R731" s="45" t="s">
        <v>1499</v>
      </c>
      <c r="S731" s="43" t="s">
        <v>73</v>
      </c>
      <c r="T731" s="44" t="s">
        <v>1500</v>
      </c>
      <c r="U731" s="31">
        <v>5537934</v>
      </c>
      <c r="V731" s="31" t="s">
        <v>75</v>
      </c>
      <c r="W731" s="31">
        <v>5537934</v>
      </c>
      <c r="X731" s="31" t="s">
        <v>75</v>
      </c>
      <c r="Y731" s="31">
        <v>5537934</v>
      </c>
      <c r="Z731" s="31" t="s">
        <v>75</v>
      </c>
      <c r="AA731" s="31" t="s">
        <v>75</v>
      </c>
      <c r="AB731" s="31" t="s">
        <v>75</v>
      </c>
      <c r="AC731" s="31" t="s">
        <v>75</v>
      </c>
      <c r="AD731" s="31" t="s">
        <v>75</v>
      </c>
      <c r="AE731" s="31" t="s">
        <v>75</v>
      </c>
      <c r="AF731" s="34" t="s">
        <v>75</v>
      </c>
      <c r="AG731" s="31" t="s">
        <v>75</v>
      </c>
      <c r="AH731" s="32" t="s">
        <v>75</v>
      </c>
      <c r="AI731" s="8"/>
    </row>
    <row r="732" spans="1:35" ht="34.5" x14ac:dyDescent="0.25">
      <c r="A732" s="42" t="s">
        <v>1501</v>
      </c>
      <c r="B732" s="43" t="s">
        <v>73</v>
      </c>
      <c r="C732" s="44" t="s">
        <v>1502</v>
      </c>
      <c r="D732" s="31">
        <v>2140467100</v>
      </c>
      <c r="E732" s="31" t="s">
        <v>75</v>
      </c>
      <c r="F732" s="31">
        <v>2140467100</v>
      </c>
      <c r="G732" s="31" t="s">
        <v>75</v>
      </c>
      <c r="H732" s="31">
        <v>2140467100</v>
      </c>
      <c r="I732" s="31" t="s">
        <v>75</v>
      </c>
      <c r="J732" s="31" t="s">
        <v>75</v>
      </c>
      <c r="K732" s="31" t="s">
        <v>75</v>
      </c>
      <c r="L732" s="31" t="s">
        <v>75</v>
      </c>
      <c r="M732" s="31" t="s">
        <v>75</v>
      </c>
      <c r="N732" s="31" t="s">
        <v>75</v>
      </c>
      <c r="O732" s="31" t="s">
        <v>75</v>
      </c>
      <c r="P732" s="31" t="s">
        <v>75</v>
      </c>
      <c r="Q732" s="32" t="s">
        <v>75</v>
      </c>
      <c r="R732" s="45" t="s">
        <v>1501</v>
      </c>
      <c r="S732" s="43" t="s">
        <v>73</v>
      </c>
      <c r="T732" s="44" t="s">
        <v>1502</v>
      </c>
      <c r="U732" s="31">
        <v>1022023237.51</v>
      </c>
      <c r="V732" s="31" t="s">
        <v>75</v>
      </c>
      <c r="W732" s="31">
        <v>1022023237.51</v>
      </c>
      <c r="X732" s="31" t="s">
        <v>75</v>
      </c>
      <c r="Y732" s="31">
        <v>1022023237.51</v>
      </c>
      <c r="Z732" s="31" t="s">
        <v>75</v>
      </c>
      <c r="AA732" s="31" t="s">
        <v>75</v>
      </c>
      <c r="AB732" s="31" t="s">
        <v>75</v>
      </c>
      <c r="AC732" s="31" t="s">
        <v>75</v>
      </c>
      <c r="AD732" s="31" t="s">
        <v>75</v>
      </c>
      <c r="AE732" s="31" t="s">
        <v>75</v>
      </c>
      <c r="AF732" s="34" t="s">
        <v>75</v>
      </c>
      <c r="AG732" s="31" t="s">
        <v>75</v>
      </c>
      <c r="AH732" s="32" t="s">
        <v>75</v>
      </c>
      <c r="AI732" s="8"/>
    </row>
    <row r="733" spans="1:35" ht="34.5" x14ac:dyDescent="0.25">
      <c r="A733" s="42" t="s">
        <v>1503</v>
      </c>
      <c r="B733" s="43" t="s">
        <v>73</v>
      </c>
      <c r="C733" s="44" t="s">
        <v>1504</v>
      </c>
      <c r="D733" s="31">
        <v>2140467100</v>
      </c>
      <c r="E733" s="31" t="s">
        <v>75</v>
      </c>
      <c r="F733" s="31">
        <v>2140467100</v>
      </c>
      <c r="G733" s="31" t="s">
        <v>75</v>
      </c>
      <c r="H733" s="31">
        <v>2140467100</v>
      </c>
      <c r="I733" s="31" t="s">
        <v>75</v>
      </c>
      <c r="J733" s="31" t="s">
        <v>75</v>
      </c>
      <c r="K733" s="31" t="s">
        <v>75</v>
      </c>
      <c r="L733" s="31" t="s">
        <v>75</v>
      </c>
      <c r="M733" s="31" t="s">
        <v>75</v>
      </c>
      <c r="N733" s="31" t="s">
        <v>75</v>
      </c>
      <c r="O733" s="31" t="s">
        <v>75</v>
      </c>
      <c r="P733" s="31" t="s">
        <v>75</v>
      </c>
      <c r="Q733" s="32" t="s">
        <v>75</v>
      </c>
      <c r="R733" s="45" t="s">
        <v>1503</v>
      </c>
      <c r="S733" s="43" t="s">
        <v>73</v>
      </c>
      <c r="T733" s="44" t="s">
        <v>1504</v>
      </c>
      <c r="U733" s="31">
        <v>1022023237.51</v>
      </c>
      <c r="V733" s="31" t="s">
        <v>75</v>
      </c>
      <c r="W733" s="31">
        <v>1022023237.51</v>
      </c>
      <c r="X733" s="31" t="s">
        <v>75</v>
      </c>
      <c r="Y733" s="31">
        <v>1022023237.51</v>
      </c>
      <c r="Z733" s="31" t="s">
        <v>75</v>
      </c>
      <c r="AA733" s="31" t="s">
        <v>75</v>
      </c>
      <c r="AB733" s="31" t="s">
        <v>75</v>
      </c>
      <c r="AC733" s="31" t="s">
        <v>75</v>
      </c>
      <c r="AD733" s="31" t="s">
        <v>75</v>
      </c>
      <c r="AE733" s="31" t="s">
        <v>75</v>
      </c>
      <c r="AF733" s="34" t="s">
        <v>75</v>
      </c>
      <c r="AG733" s="31" t="s">
        <v>75</v>
      </c>
      <c r="AH733" s="32" t="s">
        <v>75</v>
      </c>
      <c r="AI733" s="8"/>
    </row>
    <row r="734" spans="1:35" ht="23.25" x14ac:dyDescent="0.25">
      <c r="A734" s="42" t="s">
        <v>1505</v>
      </c>
      <c r="B734" s="43" t="s">
        <v>73</v>
      </c>
      <c r="C734" s="44" t="s">
        <v>1506</v>
      </c>
      <c r="D734" s="31">
        <v>176504500</v>
      </c>
      <c r="E734" s="31" t="s">
        <v>75</v>
      </c>
      <c r="F734" s="31">
        <v>176504500</v>
      </c>
      <c r="G734" s="31" t="s">
        <v>75</v>
      </c>
      <c r="H734" s="31">
        <v>176504500</v>
      </c>
      <c r="I734" s="31" t="s">
        <v>75</v>
      </c>
      <c r="J734" s="31" t="s">
        <v>75</v>
      </c>
      <c r="K734" s="31" t="s">
        <v>75</v>
      </c>
      <c r="L734" s="31" t="s">
        <v>75</v>
      </c>
      <c r="M734" s="31" t="s">
        <v>75</v>
      </c>
      <c r="N734" s="31" t="s">
        <v>75</v>
      </c>
      <c r="O734" s="31" t="s">
        <v>75</v>
      </c>
      <c r="P734" s="31" t="s">
        <v>75</v>
      </c>
      <c r="Q734" s="32" t="s">
        <v>75</v>
      </c>
      <c r="R734" s="45" t="s">
        <v>1505</v>
      </c>
      <c r="S734" s="43" t="s">
        <v>73</v>
      </c>
      <c r="T734" s="44" t="s">
        <v>1506</v>
      </c>
      <c r="U734" s="31">
        <v>73280423.840000004</v>
      </c>
      <c r="V734" s="31" t="s">
        <v>75</v>
      </c>
      <c r="W734" s="31">
        <v>73280423.840000004</v>
      </c>
      <c r="X734" s="31" t="s">
        <v>75</v>
      </c>
      <c r="Y734" s="31">
        <v>73280423.840000004</v>
      </c>
      <c r="Z734" s="31" t="s">
        <v>75</v>
      </c>
      <c r="AA734" s="31" t="s">
        <v>75</v>
      </c>
      <c r="AB734" s="31" t="s">
        <v>75</v>
      </c>
      <c r="AC734" s="31" t="s">
        <v>75</v>
      </c>
      <c r="AD734" s="31" t="s">
        <v>75</v>
      </c>
      <c r="AE734" s="31" t="s">
        <v>75</v>
      </c>
      <c r="AF734" s="34" t="s">
        <v>75</v>
      </c>
      <c r="AG734" s="31" t="s">
        <v>75</v>
      </c>
      <c r="AH734" s="32" t="s">
        <v>75</v>
      </c>
      <c r="AI734" s="8"/>
    </row>
    <row r="735" spans="1:35" x14ac:dyDescent="0.25">
      <c r="A735" s="42" t="s">
        <v>1507</v>
      </c>
      <c r="B735" s="43" t="s">
        <v>73</v>
      </c>
      <c r="C735" s="44" t="s">
        <v>1508</v>
      </c>
      <c r="D735" s="31">
        <v>14366891963</v>
      </c>
      <c r="E735" s="31" t="s">
        <v>75</v>
      </c>
      <c r="F735" s="31">
        <v>14366891963</v>
      </c>
      <c r="G735" s="31">
        <v>4100485836.8400002</v>
      </c>
      <c r="H735" s="31">
        <v>14366891963</v>
      </c>
      <c r="I735" s="31" t="s">
        <v>75</v>
      </c>
      <c r="J735" s="31" t="s">
        <v>75</v>
      </c>
      <c r="K735" s="31">
        <v>982321400</v>
      </c>
      <c r="L735" s="31" t="s">
        <v>75</v>
      </c>
      <c r="M735" s="31" t="s">
        <v>75</v>
      </c>
      <c r="N735" s="31">
        <v>1409830884.01</v>
      </c>
      <c r="O735" s="31">
        <v>1550003158.3099999</v>
      </c>
      <c r="P735" s="31">
        <v>158330394.52000001</v>
      </c>
      <c r="Q735" s="32" t="s">
        <v>75</v>
      </c>
      <c r="R735" s="45" t="s">
        <v>1507</v>
      </c>
      <c r="S735" s="43" t="s">
        <v>73</v>
      </c>
      <c r="T735" s="44" t="s">
        <v>1508</v>
      </c>
      <c r="U735" s="31">
        <v>2664406592.5799999</v>
      </c>
      <c r="V735" s="31" t="s">
        <v>75</v>
      </c>
      <c r="W735" s="31">
        <v>2664406592.5799999</v>
      </c>
      <c r="X735" s="31">
        <v>1506153150.8</v>
      </c>
      <c r="Y735" s="31">
        <v>2664406592.5799999</v>
      </c>
      <c r="Z735" s="31" t="s">
        <v>75</v>
      </c>
      <c r="AA735" s="31" t="s">
        <v>75</v>
      </c>
      <c r="AB735" s="31">
        <v>403180604.94</v>
      </c>
      <c r="AC735" s="31" t="s">
        <v>75</v>
      </c>
      <c r="AD735" s="31" t="s">
        <v>75</v>
      </c>
      <c r="AE735" s="31">
        <v>513617357.18000001</v>
      </c>
      <c r="AF735" s="34">
        <v>527268045.5</v>
      </c>
      <c r="AG735" s="31">
        <v>62087143.18</v>
      </c>
      <c r="AH735" s="32" t="s">
        <v>75</v>
      </c>
      <c r="AI735" s="8"/>
    </row>
    <row r="736" spans="1:35" ht="45.75" x14ac:dyDescent="0.25">
      <c r="A736" s="42" t="s">
        <v>1509</v>
      </c>
      <c r="B736" s="43" t="s">
        <v>73</v>
      </c>
      <c r="C736" s="44" t="s">
        <v>1510</v>
      </c>
      <c r="D736" s="31" t="s">
        <v>75</v>
      </c>
      <c r="E736" s="31" t="s">
        <v>75</v>
      </c>
      <c r="F736" s="31" t="s">
        <v>75</v>
      </c>
      <c r="G736" s="31">
        <v>375834497.13999999</v>
      </c>
      <c r="H736" s="31" t="s">
        <v>75</v>
      </c>
      <c r="I736" s="31" t="s">
        <v>75</v>
      </c>
      <c r="J736" s="31" t="s">
        <v>75</v>
      </c>
      <c r="K736" s="31" t="s">
        <v>75</v>
      </c>
      <c r="L736" s="31" t="s">
        <v>75</v>
      </c>
      <c r="M736" s="31" t="s">
        <v>75</v>
      </c>
      <c r="N736" s="31">
        <v>261619215.77000001</v>
      </c>
      <c r="O736" s="31">
        <v>69165319.849999994</v>
      </c>
      <c r="P736" s="31">
        <v>45049961.520000003</v>
      </c>
      <c r="Q736" s="32" t="s">
        <v>75</v>
      </c>
      <c r="R736" s="45" t="s">
        <v>1509</v>
      </c>
      <c r="S736" s="43" t="s">
        <v>73</v>
      </c>
      <c r="T736" s="44" t="s">
        <v>1510</v>
      </c>
      <c r="U736" s="31" t="s">
        <v>75</v>
      </c>
      <c r="V736" s="31" t="s">
        <v>75</v>
      </c>
      <c r="W736" s="31" t="s">
        <v>75</v>
      </c>
      <c r="X736" s="31">
        <v>121055120.59</v>
      </c>
      <c r="Y736" s="31" t="s">
        <v>75</v>
      </c>
      <c r="Z736" s="31" t="s">
        <v>75</v>
      </c>
      <c r="AA736" s="31" t="s">
        <v>75</v>
      </c>
      <c r="AB736" s="31" t="s">
        <v>75</v>
      </c>
      <c r="AC736" s="31" t="s">
        <v>75</v>
      </c>
      <c r="AD736" s="31" t="s">
        <v>75</v>
      </c>
      <c r="AE736" s="31">
        <v>85139536.840000004</v>
      </c>
      <c r="AF736" s="34">
        <v>24682940.420000002</v>
      </c>
      <c r="AG736" s="31">
        <v>11232643.33</v>
      </c>
      <c r="AH736" s="32" t="s">
        <v>75</v>
      </c>
      <c r="AI736" s="8"/>
    </row>
    <row r="737" spans="1:35" ht="57" x14ac:dyDescent="0.25">
      <c r="A737" s="42" t="s">
        <v>1511</v>
      </c>
      <c r="B737" s="43" t="s">
        <v>73</v>
      </c>
      <c r="C737" s="44" t="s">
        <v>1512</v>
      </c>
      <c r="D737" s="31" t="s">
        <v>75</v>
      </c>
      <c r="E737" s="31" t="s">
        <v>75</v>
      </c>
      <c r="F737" s="31" t="s">
        <v>75</v>
      </c>
      <c r="G737" s="31">
        <v>261619215.77000001</v>
      </c>
      <c r="H737" s="31" t="s">
        <v>75</v>
      </c>
      <c r="I737" s="31" t="s">
        <v>75</v>
      </c>
      <c r="J737" s="31" t="s">
        <v>75</v>
      </c>
      <c r="K737" s="31" t="s">
        <v>75</v>
      </c>
      <c r="L737" s="31" t="s">
        <v>75</v>
      </c>
      <c r="M737" s="31" t="s">
        <v>75</v>
      </c>
      <c r="N737" s="31">
        <v>261619215.77000001</v>
      </c>
      <c r="O737" s="31" t="s">
        <v>75</v>
      </c>
      <c r="P737" s="31" t="s">
        <v>75</v>
      </c>
      <c r="Q737" s="32" t="s">
        <v>75</v>
      </c>
      <c r="R737" s="45" t="s">
        <v>1511</v>
      </c>
      <c r="S737" s="43" t="s">
        <v>73</v>
      </c>
      <c r="T737" s="44" t="s">
        <v>1512</v>
      </c>
      <c r="U737" s="31" t="s">
        <v>75</v>
      </c>
      <c r="V737" s="31" t="s">
        <v>75</v>
      </c>
      <c r="W737" s="31" t="s">
        <v>75</v>
      </c>
      <c r="X737" s="31">
        <v>85139536.840000004</v>
      </c>
      <c r="Y737" s="31" t="s">
        <v>75</v>
      </c>
      <c r="Z737" s="31" t="s">
        <v>75</v>
      </c>
      <c r="AA737" s="31" t="s">
        <v>75</v>
      </c>
      <c r="AB737" s="31" t="s">
        <v>75</v>
      </c>
      <c r="AC737" s="31" t="s">
        <v>75</v>
      </c>
      <c r="AD737" s="31" t="s">
        <v>75</v>
      </c>
      <c r="AE737" s="31">
        <v>85139536.840000004</v>
      </c>
      <c r="AF737" s="34" t="s">
        <v>75</v>
      </c>
      <c r="AG737" s="31" t="s">
        <v>75</v>
      </c>
      <c r="AH737" s="32" t="s">
        <v>75</v>
      </c>
      <c r="AI737" s="8"/>
    </row>
    <row r="738" spans="1:35" ht="57" x14ac:dyDescent="0.25">
      <c r="A738" s="42" t="s">
        <v>1513</v>
      </c>
      <c r="B738" s="43" t="s">
        <v>73</v>
      </c>
      <c r="C738" s="44" t="s">
        <v>1514</v>
      </c>
      <c r="D738" s="31" t="s">
        <v>75</v>
      </c>
      <c r="E738" s="31" t="s">
        <v>75</v>
      </c>
      <c r="F738" s="31" t="s">
        <v>75</v>
      </c>
      <c r="G738" s="31">
        <v>45049961.520000003</v>
      </c>
      <c r="H738" s="31" t="s">
        <v>75</v>
      </c>
      <c r="I738" s="31" t="s">
        <v>75</v>
      </c>
      <c r="J738" s="31" t="s">
        <v>75</v>
      </c>
      <c r="K738" s="31" t="s">
        <v>75</v>
      </c>
      <c r="L738" s="31" t="s">
        <v>75</v>
      </c>
      <c r="M738" s="31" t="s">
        <v>75</v>
      </c>
      <c r="N738" s="31" t="s">
        <v>75</v>
      </c>
      <c r="O738" s="31" t="s">
        <v>75</v>
      </c>
      <c r="P738" s="31">
        <v>45049961.520000003</v>
      </c>
      <c r="Q738" s="32" t="s">
        <v>75</v>
      </c>
      <c r="R738" s="45" t="s">
        <v>1513</v>
      </c>
      <c r="S738" s="43" t="s">
        <v>73</v>
      </c>
      <c r="T738" s="44" t="s">
        <v>1514</v>
      </c>
      <c r="U738" s="31" t="s">
        <v>75</v>
      </c>
      <c r="V738" s="31" t="s">
        <v>75</v>
      </c>
      <c r="W738" s="31" t="s">
        <v>75</v>
      </c>
      <c r="X738" s="31">
        <v>11232643.33</v>
      </c>
      <c r="Y738" s="31" t="s">
        <v>75</v>
      </c>
      <c r="Z738" s="31" t="s">
        <v>75</v>
      </c>
      <c r="AA738" s="31" t="s">
        <v>75</v>
      </c>
      <c r="AB738" s="31" t="s">
        <v>75</v>
      </c>
      <c r="AC738" s="31" t="s">
        <v>75</v>
      </c>
      <c r="AD738" s="31" t="s">
        <v>75</v>
      </c>
      <c r="AE738" s="31" t="s">
        <v>75</v>
      </c>
      <c r="AF738" s="34" t="s">
        <v>75</v>
      </c>
      <c r="AG738" s="31">
        <v>11232643.33</v>
      </c>
      <c r="AH738" s="32" t="s">
        <v>75</v>
      </c>
      <c r="AI738" s="8"/>
    </row>
    <row r="739" spans="1:35" ht="57" x14ac:dyDescent="0.25">
      <c r="A739" s="42" t="s">
        <v>1515</v>
      </c>
      <c r="B739" s="43" t="s">
        <v>73</v>
      </c>
      <c r="C739" s="44" t="s">
        <v>1516</v>
      </c>
      <c r="D739" s="31" t="s">
        <v>75</v>
      </c>
      <c r="E739" s="31" t="s">
        <v>75</v>
      </c>
      <c r="F739" s="31" t="s">
        <v>75</v>
      </c>
      <c r="G739" s="31">
        <v>69165319.849999994</v>
      </c>
      <c r="H739" s="31" t="s">
        <v>75</v>
      </c>
      <c r="I739" s="31" t="s">
        <v>75</v>
      </c>
      <c r="J739" s="31" t="s">
        <v>75</v>
      </c>
      <c r="K739" s="31" t="s">
        <v>75</v>
      </c>
      <c r="L739" s="31" t="s">
        <v>75</v>
      </c>
      <c r="M739" s="31" t="s">
        <v>75</v>
      </c>
      <c r="N739" s="31" t="s">
        <v>75</v>
      </c>
      <c r="O739" s="31">
        <v>69165319.849999994</v>
      </c>
      <c r="P739" s="31" t="s">
        <v>75</v>
      </c>
      <c r="Q739" s="32" t="s">
        <v>75</v>
      </c>
      <c r="R739" s="45" t="s">
        <v>1515</v>
      </c>
      <c r="S739" s="43" t="s">
        <v>73</v>
      </c>
      <c r="T739" s="44" t="s">
        <v>1516</v>
      </c>
      <c r="U739" s="31" t="s">
        <v>75</v>
      </c>
      <c r="V739" s="31" t="s">
        <v>75</v>
      </c>
      <c r="W739" s="31" t="s">
        <v>75</v>
      </c>
      <c r="X739" s="31">
        <v>24682940.420000002</v>
      </c>
      <c r="Y739" s="31" t="s">
        <v>75</v>
      </c>
      <c r="Z739" s="31" t="s">
        <v>75</v>
      </c>
      <c r="AA739" s="31" t="s">
        <v>75</v>
      </c>
      <c r="AB739" s="31" t="s">
        <v>75</v>
      </c>
      <c r="AC739" s="31" t="s">
        <v>75</v>
      </c>
      <c r="AD739" s="31" t="s">
        <v>75</v>
      </c>
      <c r="AE739" s="31" t="s">
        <v>75</v>
      </c>
      <c r="AF739" s="34">
        <v>24682940.420000002</v>
      </c>
      <c r="AG739" s="31" t="s">
        <v>75</v>
      </c>
      <c r="AH739" s="32" t="s">
        <v>75</v>
      </c>
      <c r="AI739" s="8"/>
    </row>
    <row r="740" spans="1:35" ht="45.75" x14ac:dyDescent="0.25">
      <c r="A740" s="42" t="s">
        <v>1517</v>
      </c>
      <c r="B740" s="43" t="s">
        <v>73</v>
      </c>
      <c r="C740" s="44" t="s">
        <v>1518</v>
      </c>
      <c r="D740" s="31">
        <v>28341000</v>
      </c>
      <c r="E740" s="31" t="s">
        <v>75</v>
      </c>
      <c r="F740" s="31">
        <v>28341000</v>
      </c>
      <c r="G740" s="31" t="s">
        <v>75</v>
      </c>
      <c r="H740" s="31">
        <v>28341000</v>
      </c>
      <c r="I740" s="31" t="s">
        <v>75</v>
      </c>
      <c r="J740" s="31" t="s">
        <v>75</v>
      </c>
      <c r="K740" s="31" t="s">
        <v>75</v>
      </c>
      <c r="L740" s="31" t="s">
        <v>75</v>
      </c>
      <c r="M740" s="31" t="s">
        <v>75</v>
      </c>
      <c r="N740" s="31" t="s">
        <v>75</v>
      </c>
      <c r="O740" s="31" t="s">
        <v>75</v>
      </c>
      <c r="P740" s="31" t="s">
        <v>75</v>
      </c>
      <c r="Q740" s="32" t="s">
        <v>75</v>
      </c>
      <c r="R740" s="45" t="s">
        <v>1517</v>
      </c>
      <c r="S740" s="43" t="s">
        <v>73</v>
      </c>
      <c r="T740" s="44" t="s">
        <v>1518</v>
      </c>
      <c r="U740" s="31">
        <v>12982367.550000001</v>
      </c>
      <c r="V740" s="31" t="s">
        <v>75</v>
      </c>
      <c r="W740" s="31">
        <v>12982367.550000001</v>
      </c>
      <c r="X740" s="31" t="s">
        <v>75</v>
      </c>
      <c r="Y740" s="31">
        <v>12982367.550000001</v>
      </c>
      <c r="Z740" s="31" t="s">
        <v>75</v>
      </c>
      <c r="AA740" s="31" t="s">
        <v>75</v>
      </c>
      <c r="AB740" s="31" t="s">
        <v>75</v>
      </c>
      <c r="AC740" s="31" t="s">
        <v>75</v>
      </c>
      <c r="AD740" s="31" t="s">
        <v>75</v>
      </c>
      <c r="AE740" s="31" t="s">
        <v>75</v>
      </c>
      <c r="AF740" s="34" t="s">
        <v>75</v>
      </c>
      <c r="AG740" s="31" t="s">
        <v>75</v>
      </c>
      <c r="AH740" s="32" t="s">
        <v>75</v>
      </c>
      <c r="AI740" s="8"/>
    </row>
    <row r="741" spans="1:35" ht="45.75" x14ac:dyDescent="0.25">
      <c r="A741" s="42" t="s">
        <v>1519</v>
      </c>
      <c r="B741" s="43" t="s">
        <v>73</v>
      </c>
      <c r="C741" s="44" t="s">
        <v>1520</v>
      </c>
      <c r="D741" s="31">
        <v>4578000</v>
      </c>
      <c r="E741" s="31" t="s">
        <v>75</v>
      </c>
      <c r="F741" s="31">
        <v>4578000</v>
      </c>
      <c r="G741" s="31" t="s">
        <v>75</v>
      </c>
      <c r="H741" s="31">
        <v>4578000</v>
      </c>
      <c r="I741" s="31" t="s">
        <v>75</v>
      </c>
      <c r="J741" s="31" t="s">
        <v>75</v>
      </c>
      <c r="K741" s="31" t="s">
        <v>75</v>
      </c>
      <c r="L741" s="31" t="s">
        <v>75</v>
      </c>
      <c r="M741" s="31" t="s">
        <v>75</v>
      </c>
      <c r="N741" s="31" t="s">
        <v>75</v>
      </c>
      <c r="O741" s="31" t="s">
        <v>75</v>
      </c>
      <c r="P741" s="31" t="s">
        <v>75</v>
      </c>
      <c r="Q741" s="32" t="s">
        <v>75</v>
      </c>
      <c r="R741" s="45" t="s">
        <v>1519</v>
      </c>
      <c r="S741" s="43" t="s">
        <v>73</v>
      </c>
      <c r="T741" s="44" t="s">
        <v>1520</v>
      </c>
      <c r="U741" s="31">
        <v>1628821.63</v>
      </c>
      <c r="V741" s="31" t="s">
        <v>75</v>
      </c>
      <c r="W741" s="31">
        <v>1628821.63</v>
      </c>
      <c r="X741" s="31" t="s">
        <v>75</v>
      </c>
      <c r="Y741" s="31">
        <v>1628821.63</v>
      </c>
      <c r="Z741" s="31" t="s">
        <v>75</v>
      </c>
      <c r="AA741" s="31" t="s">
        <v>75</v>
      </c>
      <c r="AB741" s="31" t="s">
        <v>75</v>
      </c>
      <c r="AC741" s="31" t="s">
        <v>75</v>
      </c>
      <c r="AD741" s="31" t="s">
        <v>75</v>
      </c>
      <c r="AE741" s="31" t="s">
        <v>75</v>
      </c>
      <c r="AF741" s="34" t="s">
        <v>75</v>
      </c>
      <c r="AG741" s="31" t="s">
        <v>75</v>
      </c>
      <c r="AH741" s="32" t="s">
        <v>75</v>
      </c>
      <c r="AI741" s="8"/>
    </row>
    <row r="742" spans="1:35" ht="34.5" x14ac:dyDescent="0.25">
      <c r="A742" s="42" t="s">
        <v>1521</v>
      </c>
      <c r="B742" s="43" t="s">
        <v>73</v>
      </c>
      <c r="C742" s="44" t="s">
        <v>1522</v>
      </c>
      <c r="D742" s="31">
        <v>120967800</v>
      </c>
      <c r="E742" s="31" t="s">
        <v>75</v>
      </c>
      <c r="F742" s="31">
        <v>120967800</v>
      </c>
      <c r="G742" s="31" t="s">
        <v>75</v>
      </c>
      <c r="H742" s="31">
        <v>120967800</v>
      </c>
      <c r="I742" s="31" t="s">
        <v>75</v>
      </c>
      <c r="J742" s="31" t="s">
        <v>75</v>
      </c>
      <c r="K742" s="31" t="s">
        <v>75</v>
      </c>
      <c r="L742" s="31" t="s">
        <v>75</v>
      </c>
      <c r="M742" s="31" t="s">
        <v>75</v>
      </c>
      <c r="N742" s="31" t="s">
        <v>75</v>
      </c>
      <c r="O742" s="31" t="s">
        <v>75</v>
      </c>
      <c r="P742" s="31" t="s">
        <v>75</v>
      </c>
      <c r="Q742" s="32" t="s">
        <v>75</v>
      </c>
      <c r="R742" s="45" t="s">
        <v>1521</v>
      </c>
      <c r="S742" s="43" t="s">
        <v>73</v>
      </c>
      <c r="T742" s="44" t="s">
        <v>1522</v>
      </c>
      <c r="U742" s="31">
        <v>81701100.239999995</v>
      </c>
      <c r="V742" s="31" t="s">
        <v>75</v>
      </c>
      <c r="W742" s="31">
        <v>81701100.239999995</v>
      </c>
      <c r="X742" s="31" t="s">
        <v>75</v>
      </c>
      <c r="Y742" s="31">
        <v>81701100.239999995</v>
      </c>
      <c r="Z742" s="31" t="s">
        <v>75</v>
      </c>
      <c r="AA742" s="31" t="s">
        <v>75</v>
      </c>
      <c r="AB742" s="31" t="s">
        <v>75</v>
      </c>
      <c r="AC742" s="31" t="s">
        <v>75</v>
      </c>
      <c r="AD742" s="31" t="s">
        <v>75</v>
      </c>
      <c r="AE742" s="31" t="s">
        <v>75</v>
      </c>
      <c r="AF742" s="34" t="s">
        <v>75</v>
      </c>
      <c r="AG742" s="31" t="s">
        <v>75</v>
      </c>
      <c r="AH742" s="32" t="s">
        <v>75</v>
      </c>
      <c r="AI742" s="8"/>
    </row>
    <row r="743" spans="1:35" ht="34.5" x14ac:dyDescent="0.25">
      <c r="A743" s="42" t="s">
        <v>1523</v>
      </c>
      <c r="B743" s="43" t="s">
        <v>73</v>
      </c>
      <c r="C743" s="44" t="s">
        <v>1524</v>
      </c>
      <c r="D743" s="31">
        <v>120967800</v>
      </c>
      <c r="E743" s="31" t="s">
        <v>75</v>
      </c>
      <c r="F743" s="31">
        <v>120967800</v>
      </c>
      <c r="G743" s="31" t="s">
        <v>75</v>
      </c>
      <c r="H743" s="31">
        <v>120967800</v>
      </c>
      <c r="I743" s="31" t="s">
        <v>75</v>
      </c>
      <c r="J743" s="31" t="s">
        <v>75</v>
      </c>
      <c r="K743" s="31" t="s">
        <v>75</v>
      </c>
      <c r="L743" s="31" t="s">
        <v>75</v>
      </c>
      <c r="M743" s="31" t="s">
        <v>75</v>
      </c>
      <c r="N743" s="31" t="s">
        <v>75</v>
      </c>
      <c r="O743" s="31" t="s">
        <v>75</v>
      </c>
      <c r="P743" s="31" t="s">
        <v>75</v>
      </c>
      <c r="Q743" s="32" t="s">
        <v>75</v>
      </c>
      <c r="R743" s="45" t="s">
        <v>1523</v>
      </c>
      <c r="S743" s="43" t="s">
        <v>73</v>
      </c>
      <c r="T743" s="44" t="s">
        <v>1524</v>
      </c>
      <c r="U743" s="31">
        <v>81701100.239999995</v>
      </c>
      <c r="V743" s="31" t="s">
        <v>75</v>
      </c>
      <c r="W743" s="31">
        <v>81701100.239999995</v>
      </c>
      <c r="X743" s="31" t="s">
        <v>75</v>
      </c>
      <c r="Y743" s="31">
        <v>81701100.239999995</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1525</v>
      </c>
      <c r="B744" s="43" t="s">
        <v>73</v>
      </c>
      <c r="C744" s="44" t="s">
        <v>1526</v>
      </c>
      <c r="D744" s="31">
        <v>501773500</v>
      </c>
      <c r="E744" s="31" t="s">
        <v>75</v>
      </c>
      <c r="F744" s="31">
        <v>501773500</v>
      </c>
      <c r="G744" s="31" t="s">
        <v>75</v>
      </c>
      <c r="H744" s="31">
        <v>501773500</v>
      </c>
      <c r="I744" s="31" t="s">
        <v>75</v>
      </c>
      <c r="J744" s="31" t="s">
        <v>75</v>
      </c>
      <c r="K744" s="31" t="s">
        <v>75</v>
      </c>
      <c r="L744" s="31" t="s">
        <v>75</v>
      </c>
      <c r="M744" s="31" t="s">
        <v>75</v>
      </c>
      <c r="N744" s="31" t="s">
        <v>75</v>
      </c>
      <c r="O744" s="31" t="s">
        <v>75</v>
      </c>
      <c r="P744" s="31" t="s">
        <v>75</v>
      </c>
      <c r="Q744" s="32" t="s">
        <v>75</v>
      </c>
      <c r="R744" s="45" t="s">
        <v>1525</v>
      </c>
      <c r="S744" s="43" t="s">
        <v>73</v>
      </c>
      <c r="T744" s="44" t="s">
        <v>1526</v>
      </c>
      <c r="U744" s="31">
        <v>192165249.93000001</v>
      </c>
      <c r="V744" s="31" t="s">
        <v>75</v>
      </c>
      <c r="W744" s="31">
        <v>192165249.93000001</v>
      </c>
      <c r="X744" s="31" t="s">
        <v>75</v>
      </c>
      <c r="Y744" s="31">
        <v>192165249.93000001</v>
      </c>
      <c r="Z744" s="31" t="s">
        <v>75</v>
      </c>
      <c r="AA744" s="31" t="s">
        <v>75</v>
      </c>
      <c r="AB744" s="31" t="s">
        <v>75</v>
      </c>
      <c r="AC744" s="31" t="s">
        <v>75</v>
      </c>
      <c r="AD744" s="31" t="s">
        <v>75</v>
      </c>
      <c r="AE744" s="31" t="s">
        <v>75</v>
      </c>
      <c r="AF744" s="34" t="s">
        <v>75</v>
      </c>
      <c r="AG744" s="31" t="s">
        <v>75</v>
      </c>
      <c r="AH744" s="32" t="s">
        <v>75</v>
      </c>
      <c r="AI744" s="8"/>
    </row>
    <row r="745" spans="1:35" ht="34.5" x14ac:dyDescent="0.25">
      <c r="A745" s="42" t="s">
        <v>1527</v>
      </c>
      <c r="B745" s="43" t="s">
        <v>73</v>
      </c>
      <c r="C745" s="44" t="s">
        <v>1528</v>
      </c>
      <c r="D745" s="31">
        <v>416793100</v>
      </c>
      <c r="E745" s="31" t="s">
        <v>75</v>
      </c>
      <c r="F745" s="31">
        <v>416793100</v>
      </c>
      <c r="G745" s="31" t="s">
        <v>75</v>
      </c>
      <c r="H745" s="31">
        <v>416793100</v>
      </c>
      <c r="I745" s="31" t="s">
        <v>75</v>
      </c>
      <c r="J745" s="31" t="s">
        <v>75</v>
      </c>
      <c r="K745" s="31" t="s">
        <v>75</v>
      </c>
      <c r="L745" s="31" t="s">
        <v>75</v>
      </c>
      <c r="M745" s="31" t="s">
        <v>75</v>
      </c>
      <c r="N745" s="31" t="s">
        <v>75</v>
      </c>
      <c r="O745" s="31" t="s">
        <v>75</v>
      </c>
      <c r="P745" s="31" t="s">
        <v>75</v>
      </c>
      <c r="Q745" s="32" t="s">
        <v>75</v>
      </c>
      <c r="R745" s="45" t="s">
        <v>1527</v>
      </c>
      <c r="S745" s="43" t="s">
        <v>73</v>
      </c>
      <c r="T745" s="44" t="s">
        <v>1528</v>
      </c>
      <c r="U745" s="31">
        <v>349156755</v>
      </c>
      <c r="V745" s="31" t="s">
        <v>75</v>
      </c>
      <c r="W745" s="31">
        <v>349156755</v>
      </c>
      <c r="X745" s="31" t="s">
        <v>75</v>
      </c>
      <c r="Y745" s="31">
        <v>349156755</v>
      </c>
      <c r="Z745" s="31" t="s">
        <v>75</v>
      </c>
      <c r="AA745" s="31" t="s">
        <v>75</v>
      </c>
      <c r="AB745" s="31" t="s">
        <v>75</v>
      </c>
      <c r="AC745" s="31" t="s">
        <v>75</v>
      </c>
      <c r="AD745" s="31" t="s">
        <v>75</v>
      </c>
      <c r="AE745" s="31" t="s">
        <v>75</v>
      </c>
      <c r="AF745" s="34" t="s">
        <v>75</v>
      </c>
      <c r="AG745" s="31" t="s">
        <v>75</v>
      </c>
      <c r="AH745" s="32" t="s">
        <v>75</v>
      </c>
      <c r="AI745" s="8"/>
    </row>
    <row r="746" spans="1:35" ht="45.75" x14ac:dyDescent="0.25">
      <c r="A746" s="42" t="s">
        <v>1529</v>
      </c>
      <c r="B746" s="43" t="s">
        <v>73</v>
      </c>
      <c r="C746" s="44" t="s">
        <v>1530</v>
      </c>
      <c r="D746" s="31">
        <v>416793100</v>
      </c>
      <c r="E746" s="31" t="s">
        <v>75</v>
      </c>
      <c r="F746" s="31">
        <v>416793100</v>
      </c>
      <c r="G746" s="31" t="s">
        <v>75</v>
      </c>
      <c r="H746" s="31">
        <v>416793100</v>
      </c>
      <c r="I746" s="31" t="s">
        <v>75</v>
      </c>
      <c r="J746" s="31" t="s">
        <v>75</v>
      </c>
      <c r="K746" s="31" t="s">
        <v>75</v>
      </c>
      <c r="L746" s="31" t="s">
        <v>75</v>
      </c>
      <c r="M746" s="31" t="s">
        <v>75</v>
      </c>
      <c r="N746" s="31" t="s">
        <v>75</v>
      </c>
      <c r="O746" s="31" t="s">
        <v>75</v>
      </c>
      <c r="P746" s="31" t="s">
        <v>75</v>
      </c>
      <c r="Q746" s="32" t="s">
        <v>75</v>
      </c>
      <c r="R746" s="45" t="s">
        <v>1529</v>
      </c>
      <c r="S746" s="43" t="s">
        <v>73</v>
      </c>
      <c r="T746" s="44" t="s">
        <v>1530</v>
      </c>
      <c r="U746" s="31">
        <v>349156755</v>
      </c>
      <c r="V746" s="31" t="s">
        <v>75</v>
      </c>
      <c r="W746" s="31">
        <v>349156755</v>
      </c>
      <c r="X746" s="31" t="s">
        <v>75</v>
      </c>
      <c r="Y746" s="31">
        <v>349156755</v>
      </c>
      <c r="Z746" s="31" t="s">
        <v>75</v>
      </c>
      <c r="AA746" s="31" t="s">
        <v>75</v>
      </c>
      <c r="AB746" s="31" t="s">
        <v>75</v>
      </c>
      <c r="AC746" s="31" t="s">
        <v>75</v>
      </c>
      <c r="AD746" s="31" t="s">
        <v>75</v>
      </c>
      <c r="AE746" s="31" t="s">
        <v>75</v>
      </c>
      <c r="AF746" s="34" t="s">
        <v>75</v>
      </c>
      <c r="AG746" s="31" t="s">
        <v>75</v>
      </c>
      <c r="AH746" s="32" t="s">
        <v>75</v>
      </c>
      <c r="AI746" s="8"/>
    </row>
    <row r="747" spans="1:35" ht="158.25" x14ac:dyDescent="0.25">
      <c r="A747" s="42" t="s">
        <v>1531</v>
      </c>
      <c r="B747" s="43" t="s">
        <v>73</v>
      </c>
      <c r="C747" s="44" t="s">
        <v>1532</v>
      </c>
      <c r="D747" s="31">
        <v>5282500</v>
      </c>
      <c r="E747" s="31" t="s">
        <v>75</v>
      </c>
      <c r="F747" s="31">
        <v>5282500</v>
      </c>
      <c r="G747" s="31" t="s">
        <v>75</v>
      </c>
      <c r="H747" s="31">
        <v>5282500</v>
      </c>
      <c r="I747" s="31" t="s">
        <v>75</v>
      </c>
      <c r="J747" s="31" t="s">
        <v>75</v>
      </c>
      <c r="K747" s="31" t="s">
        <v>75</v>
      </c>
      <c r="L747" s="31" t="s">
        <v>75</v>
      </c>
      <c r="M747" s="31" t="s">
        <v>75</v>
      </c>
      <c r="N747" s="31" t="s">
        <v>75</v>
      </c>
      <c r="O747" s="31" t="s">
        <v>75</v>
      </c>
      <c r="P747" s="31" t="s">
        <v>75</v>
      </c>
      <c r="Q747" s="32" t="s">
        <v>75</v>
      </c>
      <c r="R747" s="45" t="s">
        <v>1531</v>
      </c>
      <c r="S747" s="43" t="s">
        <v>73</v>
      </c>
      <c r="T747" s="44" t="s">
        <v>1532</v>
      </c>
      <c r="U747" s="31">
        <v>5282500</v>
      </c>
      <c r="V747" s="31" t="s">
        <v>75</v>
      </c>
      <c r="W747" s="31">
        <v>5282500</v>
      </c>
      <c r="X747" s="31" t="s">
        <v>75</v>
      </c>
      <c r="Y747" s="31">
        <v>5282500</v>
      </c>
      <c r="Z747" s="31" t="s">
        <v>75</v>
      </c>
      <c r="AA747" s="31" t="s">
        <v>75</v>
      </c>
      <c r="AB747" s="31" t="s">
        <v>75</v>
      </c>
      <c r="AC747" s="31" t="s">
        <v>75</v>
      </c>
      <c r="AD747" s="31" t="s">
        <v>75</v>
      </c>
      <c r="AE747" s="31" t="s">
        <v>75</v>
      </c>
      <c r="AF747" s="34" t="s">
        <v>75</v>
      </c>
      <c r="AG747" s="31" t="s">
        <v>75</v>
      </c>
      <c r="AH747" s="32" t="s">
        <v>75</v>
      </c>
      <c r="AI747" s="8"/>
    </row>
    <row r="748" spans="1:35" ht="158.25" x14ac:dyDescent="0.25">
      <c r="A748" s="42" t="s">
        <v>1533</v>
      </c>
      <c r="B748" s="43" t="s">
        <v>73</v>
      </c>
      <c r="C748" s="44" t="s">
        <v>1534</v>
      </c>
      <c r="D748" s="31">
        <v>5282500</v>
      </c>
      <c r="E748" s="31" t="s">
        <v>75</v>
      </c>
      <c r="F748" s="31">
        <v>5282500</v>
      </c>
      <c r="G748" s="31" t="s">
        <v>75</v>
      </c>
      <c r="H748" s="31">
        <v>5282500</v>
      </c>
      <c r="I748" s="31" t="s">
        <v>75</v>
      </c>
      <c r="J748" s="31" t="s">
        <v>75</v>
      </c>
      <c r="K748" s="31" t="s">
        <v>75</v>
      </c>
      <c r="L748" s="31" t="s">
        <v>75</v>
      </c>
      <c r="M748" s="31" t="s">
        <v>75</v>
      </c>
      <c r="N748" s="31" t="s">
        <v>75</v>
      </c>
      <c r="O748" s="31" t="s">
        <v>75</v>
      </c>
      <c r="P748" s="31" t="s">
        <v>75</v>
      </c>
      <c r="Q748" s="32" t="s">
        <v>75</v>
      </c>
      <c r="R748" s="45" t="s">
        <v>1533</v>
      </c>
      <c r="S748" s="43" t="s">
        <v>73</v>
      </c>
      <c r="T748" s="44" t="s">
        <v>1534</v>
      </c>
      <c r="U748" s="31">
        <v>5282500</v>
      </c>
      <c r="V748" s="31" t="s">
        <v>75</v>
      </c>
      <c r="W748" s="31">
        <v>5282500</v>
      </c>
      <c r="X748" s="31" t="s">
        <v>75</v>
      </c>
      <c r="Y748" s="31">
        <v>5282500</v>
      </c>
      <c r="Z748" s="31" t="s">
        <v>75</v>
      </c>
      <c r="AA748" s="31" t="s">
        <v>75</v>
      </c>
      <c r="AB748" s="31" t="s">
        <v>75</v>
      </c>
      <c r="AC748" s="31" t="s">
        <v>75</v>
      </c>
      <c r="AD748" s="31" t="s">
        <v>75</v>
      </c>
      <c r="AE748" s="31" t="s">
        <v>75</v>
      </c>
      <c r="AF748" s="34" t="s">
        <v>75</v>
      </c>
      <c r="AG748" s="31" t="s">
        <v>75</v>
      </c>
      <c r="AH748" s="32" t="s">
        <v>75</v>
      </c>
      <c r="AI748" s="8"/>
    </row>
    <row r="749" spans="1:35" ht="45.75" x14ac:dyDescent="0.25">
      <c r="A749" s="42" t="s">
        <v>1535</v>
      </c>
      <c r="B749" s="43" t="s">
        <v>73</v>
      </c>
      <c r="C749" s="44" t="s">
        <v>1536</v>
      </c>
      <c r="D749" s="31">
        <v>88863</v>
      </c>
      <c r="E749" s="31" t="s">
        <v>75</v>
      </c>
      <c r="F749" s="31">
        <v>88863</v>
      </c>
      <c r="G749" s="31" t="s">
        <v>75</v>
      </c>
      <c r="H749" s="31">
        <v>88863</v>
      </c>
      <c r="I749" s="31" t="s">
        <v>75</v>
      </c>
      <c r="J749" s="31" t="s">
        <v>75</v>
      </c>
      <c r="K749" s="31" t="s">
        <v>75</v>
      </c>
      <c r="L749" s="31" t="s">
        <v>75</v>
      </c>
      <c r="M749" s="31" t="s">
        <v>75</v>
      </c>
      <c r="N749" s="31" t="s">
        <v>75</v>
      </c>
      <c r="O749" s="31" t="s">
        <v>75</v>
      </c>
      <c r="P749" s="31" t="s">
        <v>75</v>
      </c>
      <c r="Q749" s="32" t="s">
        <v>75</v>
      </c>
      <c r="R749" s="45" t="s">
        <v>1535</v>
      </c>
      <c r="S749" s="43" t="s">
        <v>73</v>
      </c>
      <c r="T749" s="44" t="s">
        <v>1536</v>
      </c>
      <c r="U749" s="31">
        <v>88863</v>
      </c>
      <c r="V749" s="31" t="s">
        <v>75</v>
      </c>
      <c r="W749" s="31">
        <v>88863</v>
      </c>
      <c r="X749" s="31" t="s">
        <v>75</v>
      </c>
      <c r="Y749" s="31">
        <v>88863</v>
      </c>
      <c r="Z749" s="31" t="s">
        <v>75</v>
      </c>
      <c r="AA749" s="31" t="s">
        <v>75</v>
      </c>
      <c r="AB749" s="31" t="s">
        <v>75</v>
      </c>
      <c r="AC749" s="31" t="s">
        <v>75</v>
      </c>
      <c r="AD749" s="31" t="s">
        <v>75</v>
      </c>
      <c r="AE749" s="31" t="s">
        <v>75</v>
      </c>
      <c r="AF749" s="34" t="s">
        <v>75</v>
      </c>
      <c r="AG749" s="31" t="s">
        <v>75</v>
      </c>
      <c r="AH749" s="32" t="s">
        <v>75</v>
      </c>
      <c r="AI749" s="8"/>
    </row>
    <row r="750" spans="1:35" ht="45.75" x14ac:dyDescent="0.25">
      <c r="A750" s="42" t="s">
        <v>1537</v>
      </c>
      <c r="B750" s="43" t="s">
        <v>73</v>
      </c>
      <c r="C750" s="44" t="s">
        <v>1538</v>
      </c>
      <c r="D750" s="31">
        <v>1121595700</v>
      </c>
      <c r="E750" s="31" t="s">
        <v>75</v>
      </c>
      <c r="F750" s="31">
        <v>1121595700</v>
      </c>
      <c r="G750" s="31" t="s">
        <v>75</v>
      </c>
      <c r="H750" s="31">
        <v>1121595700</v>
      </c>
      <c r="I750" s="31" t="s">
        <v>75</v>
      </c>
      <c r="J750" s="31" t="s">
        <v>75</v>
      </c>
      <c r="K750" s="31" t="s">
        <v>75</v>
      </c>
      <c r="L750" s="31" t="s">
        <v>75</v>
      </c>
      <c r="M750" s="31" t="s">
        <v>75</v>
      </c>
      <c r="N750" s="31" t="s">
        <v>75</v>
      </c>
      <c r="O750" s="31" t="s">
        <v>75</v>
      </c>
      <c r="P750" s="31" t="s">
        <v>75</v>
      </c>
      <c r="Q750" s="32" t="s">
        <v>75</v>
      </c>
      <c r="R750" s="45" t="s">
        <v>1537</v>
      </c>
      <c r="S750" s="43" t="s">
        <v>73</v>
      </c>
      <c r="T750" s="44" t="s">
        <v>1538</v>
      </c>
      <c r="U750" s="31">
        <v>648527249.83000004</v>
      </c>
      <c r="V750" s="31" t="s">
        <v>75</v>
      </c>
      <c r="W750" s="31">
        <v>648527249.83000004</v>
      </c>
      <c r="X750" s="31" t="s">
        <v>75</v>
      </c>
      <c r="Y750" s="31">
        <v>648527249.83000004</v>
      </c>
      <c r="Z750" s="31" t="s">
        <v>75</v>
      </c>
      <c r="AA750" s="31" t="s">
        <v>75</v>
      </c>
      <c r="AB750" s="31" t="s">
        <v>75</v>
      </c>
      <c r="AC750" s="31" t="s">
        <v>75</v>
      </c>
      <c r="AD750" s="31" t="s">
        <v>75</v>
      </c>
      <c r="AE750" s="31" t="s">
        <v>75</v>
      </c>
      <c r="AF750" s="34" t="s">
        <v>75</v>
      </c>
      <c r="AG750" s="31" t="s">
        <v>75</v>
      </c>
      <c r="AH750" s="32" t="s">
        <v>75</v>
      </c>
      <c r="AI750" s="8"/>
    </row>
    <row r="751" spans="1:35" ht="57" x14ac:dyDescent="0.25">
      <c r="A751" s="42" t="s">
        <v>1539</v>
      </c>
      <c r="B751" s="43" t="s">
        <v>73</v>
      </c>
      <c r="C751" s="44" t="s">
        <v>1540</v>
      </c>
      <c r="D751" s="31">
        <v>1121595700</v>
      </c>
      <c r="E751" s="31" t="s">
        <v>75</v>
      </c>
      <c r="F751" s="31">
        <v>1121595700</v>
      </c>
      <c r="G751" s="31" t="s">
        <v>75</v>
      </c>
      <c r="H751" s="31">
        <v>1121595700</v>
      </c>
      <c r="I751" s="31" t="s">
        <v>75</v>
      </c>
      <c r="J751" s="31" t="s">
        <v>75</v>
      </c>
      <c r="K751" s="31" t="s">
        <v>75</v>
      </c>
      <c r="L751" s="31" t="s">
        <v>75</v>
      </c>
      <c r="M751" s="31" t="s">
        <v>75</v>
      </c>
      <c r="N751" s="31" t="s">
        <v>75</v>
      </c>
      <c r="O751" s="31" t="s">
        <v>75</v>
      </c>
      <c r="P751" s="31" t="s">
        <v>75</v>
      </c>
      <c r="Q751" s="32" t="s">
        <v>75</v>
      </c>
      <c r="R751" s="45" t="s">
        <v>1539</v>
      </c>
      <c r="S751" s="43" t="s">
        <v>73</v>
      </c>
      <c r="T751" s="44" t="s">
        <v>1540</v>
      </c>
      <c r="U751" s="31">
        <v>648527249.83000004</v>
      </c>
      <c r="V751" s="31" t="s">
        <v>75</v>
      </c>
      <c r="W751" s="31">
        <v>648527249.83000004</v>
      </c>
      <c r="X751" s="31" t="s">
        <v>75</v>
      </c>
      <c r="Y751" s="31">
        <v>648527249.83000004</v>
      </c>
      <c r="Z751" s="31" t="s">
        <v>75</v>
      </c>
      <c r="AA751" s="31" t="s">
        <v>75</v>
      </c>
      <c r="AB751" s="31" t="s">
        <v>75</v>
      </c>
      <c r="AC751" s="31" t="s">
        <v>75</v>
      </c>
      <c r="AD751" s="31" t="s">
        <v>75</v>
      </c>
      <c r="AE751" s="31" t="s">
        <v>75</v>
      </c>
      <c r="AF751" s="34" t="s">
        <v>75</v>
      </c>
      <c r="AG751" s="31" t="s">
        <v>75</v>
      </c>
      <c r="AH751" s="32" t="s">
        <v>75</v>
      </c>
      <c r="AI751" s="8"/>
    </row>
    <row r="752" spans="1:35" ht="45.75" x14ac:dyDescent="0.25">
      <c r="A752" s="42" t="s">
        <v>1541</v>
      </c>
      <c r="B752" s="43" t="s">
        <v>73</v>
      </c>
      <c r="C752" s="44" t="s">
        <v>1542</v>
      </c>
      <c r="D752" s="31">
        <v>10500200</v>
      </c>
      <c r="E752" s="31" t="s">
        <v>75</v>
      </c>
      <c r="F752" s="31">
        <v>10500200</v>
      </c>
      <c r="G752" s="31" t="s">
        <v>75</v>
      </c>
      <c r="H752" s="31">
        <v>10500200</v>
      </c>
      <c r="I752" s="31" t="s">
        <v>75</v>
      </c>
      <c r="J752" s="31" t="s">
        <v>75</v>
      </c>
      <c r="K752" s="31" t="s">
        <v>75</v>
      </c>
      <c r="L752" s="31" t="s">
        <v>75</v>
      </c>
      <c r="M752" s="31" t="s">
        <v>75</v>
      </c>
      <c r="N752" s="31" t="s">
        <v>75</v>
      </c>
      <c r="O752" s="31" t="s">
        <v>75</v>
      </c>
      <c r="P752" s="31" t="s">
        <v>75</v>
      </c>
      <c r="Q752" s="32" t="s">
        <v>75</v>
      </c>
      <c r="R752" s="45" t="s">
        <v>1541</v>
      </c>
      <c r="S752" s="43" t="s">
        <v>73</v>
      </c>
      <c r="T752" s="44" t="s">
        <v>1542</v>
      </c>
      <c r="U752" s="31" t="s">
        <v>75</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t="s">
        <v>75</v>
      </c>
      <c r="AI752" s="8"/>
    </row>
    <row r="753" spans="1:35" ht="34.5" x14ac:dyDescent="0.25">
      <c r="A753" s="42" t="s">
        <v>1543</v>
      </c>
      <c r="B753" s="43" t="s">
        <v>73</v>
      </c>
      <c r="C753" s="44" t="s">
        <v>1544</v>
      </c>
      <c r="D753" s="31">
        <v>432878600</v>
      </c>
      <c r="E753" s="31" t="s">
        <v>75</v>
      </c>
      <c r="F753" s="31">
        <v>432878600</v>
      </c>
      <c r="G753" s="31" t="s">
        <v>75</v>
      </c>
      <c r="H753" s="31">
        <v>432878600</v>
      </c>
      <c r="I753" s="31" t="s">
        <v>75</v>
      </c>
      <c r="J753" s="31" t="s">
        <v>75</v>
      </c>
      <c r="K753" s="31" t="s">
        <v>75</v>
      </c>
      <c r="L753" s="31" t="s">
        <v>75</v>
      </c>
      <c r="M753" s="31" t="s">
        <v>75</v>
      </c>
      <c r="N753" s="31" t="s">
        <v>75</v>
      </c>
      <c r="O753" s="31" t="s">
        <v>75</v>
      </c>
      <c r="P753" s="31" t="s">
        <v>75</v>
      </c>
      <c r="Q753" s="32" t="s">
        <v>75</v>
      </c>
      <c r="R753" s="45" t="s">
        <v>1543</v>
      </c>
      <c r="S753" s="43" t="s">
        <v>73</v>
      </c>
      <c r="T753" s="44" t="s">
        <v>1544</v>
      </c>
      <c r="U753" s="31" t="s">
        <v>75</v>
      </c>
      <c r="V753" s="31" t="s">
        <v>75</v>
      </c>
      <c r="W753" s="31" t="s">
        <v>75</v>
      </c>
      <c r="X753" s="31" t="s">
        <v>75</v>
      </c>
      <c r="Y753" s="31" t="s">
        <v>75</v>
      </c>
      <c r="Z753" s="31" t="s">
        <v>75</v>
      </c>
      <c r="AA753" s="31" t="s">
        <v>75</v>
      </c>
      <c r="AB753" s="31" t="s">
        <v>75</v>
      </c>
      <c r="AC753" s="31" t="s">
        <v>75</v>
      </c>
      <c r="AD753" s="31" t="s">
        <v>75</v>
      </c>
      <c r="AE753" s="31" t="s">
        <v>75</v>
      </c>
      <c r="AF753" s="34" t="s">
        <v>75</v>
      </c>
      <c r="AG753" s="31" t="s">
        <v>75</v>
      </c>
      <c r="AH753" s="32" t="s">
        <v>75</v>
      </c>
      <c r="AI753" s="8"/>
    </row>
    <row r="754" spans="1:35" ht="45.75" x14ac:dyDescent="0.25">
      <c r="A754" s="42" t="s">
        <v>1545</v>
      </c>
      <c r="B754" s="43" t="s">
        <v>73</v>
      </c>
      <c r="C754" s="44" t="s">
        <v>1546</v>
      </c>
      <c r="D754" s="31">
        <v>432878600</v>
      </c>
      <c r="E754" s="31" t="s">
        <v>75</v>
      </c>
      <c r="F754" s="31">
        <v>432878600</v>
      </c>
      <c r="G754" s="31" t="s">
        <v>75</v>
      </c>
      <c r="H754" s="31">
        <v>432878600</v>
      </c>
      <c r="I754" s="31" t="s">
        <v>75</v>
      </c>
      <c r="J754" s="31" t="s">
        <v>75</v>
      </c>
      <c r="K754" s="31" t="s">
        <v>75</v>
      </c>
      <c r="L754" s="31" t="s">
        <v>75</v>
      </c>
      <c r="M754" s="31" t="s">
        <v>75</v>
      </c>
      <c r="N754" s="31" t="s">
        <v>75</v>
      </c>
      <c r="O754" s="31" t="s">
        <v>75</v>
      </c>
      <c r="P754" s="31" t="s">
        <v>75</v>
      </c>
      <c r="Q754" s="32" t="s">
        <v>75</v>
      </c>
      <c r="R754" s="45" t="s">
        <v>1545</v>
      </c>
      <c r="S754" s="43" t="s">
        <v>73</v>
      </c>
      <c r="T754" s="44" t="s">
        <v>1546</v>
      </c>
      <c r="U754" s="31" t="s">
        <v>75</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t="s">
        <v>75</v>
      </c>
      <c r="AI754" s="8"/>
    </row>
    <row r="755" spans="1:35" ht="102" x14ac:dyDescent="0.25">
      <c r="A755" s="42" t="s">
        <v>1547</v>
      </c>
      <c r="B755" s="43" t="s">
        <v>73</v>
      </c>
      <c r="C755" s="44" t="s">
        <v>1548</v>
      </c>
      <c r="D755" s="31">
        <v>97695500</v>
      </c>
      <c r="E755" s="31" t="s">
        <v>75</v>
      </c>
      <c r="F755" s="31">
        <v>97695500</v>
      </c>
      <c r="G755" s="31" t="s">
        <v>75</v>
      </c>
      <c r="H755" s="31">
        <v>97695500</v>
      </c>
      <c r="I755" s="31" t="s">
        <v>75</v>
      </c>
      <c r="J755" s="31" t="s">
        <v>75</v>
      </c>
      <c r="K755" s="31" t="s">
        <v>75</v>
      </c>
      <c r="L755" s="31" t="s">
        <v>75</v>
      </c>
      <c r="M755" s="31" t="s">
        <v>75</v>
      </c>
      <c r="N755" s="31" t="s">
        <v>75</v>
      </c>
      <c r="O755" s="31" t="s">
        <v>75</v>
      </c>
      <c r="P755" s="31" t="s">
        <v>75</v>
      </c>
      <c r="Q755" s="32" t="s">
        <v>75</v>
      </c>
      <c r="R755" s="45" t="s">
        <v>1547</v>
      </c>
      <c r="S755" s="43" t="s">
        <v>73</v>
      </c>
      <c r="T755" s="44" t="s">
        <v>1548</v>
      </c>
      <c r="U755" s="31">
        <v>63247260</v>
      </c>
      <c r="V755" s="31" t="s">
        <v>75</v>
      </c>
      <c r="W755" s="31">
        <v>63247260</v>
      </c>
      <c r="X755" s="31" t="s">
        <v>75</v>
      </c>
      <c r="Y755" s="31">
        <v>63247260</v>
      </c>
      <c r="Z755" s="31" t="s">
        <v>75</v>
      </c>
      <c r="AA755" s="31" t="s">
        <v>75</v>
      </c>
      <c r="AB755" s="31" t="s">
        <v>75</v>
      </c>
      <c r="AC755" s="31" t="s">
        <v>75</v>
      </c>
      <c r="AD755" s="31" t="s">
        <v>75</v>
      </c>
      <c r="AE755" s="31" t="s">
        <v>75</v>
      </c>
      <c r="AF755" s="34" t="s">
        <v>75</v>
      </c>
      <c r="AG755" s="31" t="s">
        <v>75</v>
      </c>
      <c r="AH755" s="32" t="s">
        <v>75</v>
      </c>
      <c r="AI755" s="8"/>
    </row>
    <row r="756" spans="1:35" ht="113.25" x14ac:dyDescent="0.25">
      <c r="A756" s="42" t="s">
        <v>1549</v>
      </c>
      <c r="B756" s="43" t="s">
        <v>73</v>
      </c>
      <c r="C756" s="44" t="s">
        <v>1550</v>
      </c>
      <c r="D756" s="31">
        <v>97695500</v>
      </c>
      <c r="E756" s="31" t="s">
        <v>75</v>
      </c>
      <c r="F756" s="31">
        <v>97695500</v>
      </c>
      <c r="G756" s="31" t="s">
        <v>75</v>
      </c>
      <c r="H756" s="31">
        <v>97695500</v>
      </c>
      <c r="I756" s="31" t="s">
        <v>75</v>
      </c>
      <c r="J756" s="31" t="s">
        <v>75</v>
      </c>
      <c r="K756" s="31" t="s">
        <v>75</v>
      </c>
      <c r="L756" s="31" t="s">
        <v>75</v>
      </c>
      <c r="M756" s="31" t="s">
        <v>75</v>
      </c>
      <c r="N756" s="31" t="s">
        <v>75</v>
      </c>
      <c r="O756" s="31" t="s">
        <v>75</v>
      </c>
      <c r="P756" s="31" t="s">
        <v>75</v>
      </c>
      <c r="Q756" s="32" t="s">
        <v>75</v>
      </c>
      <c r="R756" s="45" t="s">
        <v>1549</v>
      </c>
      <c r="S756" s="43" t="s">
        <v>73</v>
      </c>
      <c r="T756" s="44" t="s">
        <v>1550</v>
      </c>
      <c r="U756" s="31">
        <v>63247260</v>
      </c>
      <c r="V756" s="31" t="s">
        <v>75</v>
      </c>
      <c r="W756" s="31">
        <v>63247260</v>
      </c>
      <c r="X756" s="31" t="s">
        <v>75</v>
      </c>
      <c r="Y756" s="31">
        <v>63247260</v>
      </c>
      <c r="Z756" s="31" t="s">
        <v>75</v>
      </c>
      <c r="AA756" s="31" t="s">
        <v>75</v>
      </c>
      <c r="AB756" s="31" t="s">
        <v>75</v>
      </c>
      <c r="AC756" s="31" t="s">
        <v>75</v>
      </c>
      <c r="AD756" s="31" t="s">
        <v>75</v>
      </c>
      <c r="AE756" s="31" t="s">
        <v>75</v>
      </c>
      <c r="AF756" s="34" t="s">
        <v>75</v>
      </c>
      <c r="AG756" s="31" t="s">
        <v>75</v>
      </c>
      <c r="AH756" s="32" t="s">
        <v>75</v>
      </c>
      <c r="AI756" s="8"/>
    </row>
    <row r="757" spans="1:35" ht="23.25" x14ac:dyDescent="0.25">
      <c r="A757" s="42" t="s">
        <v>1551</v>
      </c>
      <c r="B757" s="43" t="s">
        <v>73</v>
      </c>
      <c r="C757" s="44" t="s">
        <v>1552</v>
      </c>
      <c r="D757" s="31">
        <v>402801000</v>
      </c>
      <c r="E757" s="31" t="s">
        <v>75</v>
      </c>
      <c r="F757" s="31">
        <v>402801000</v>
      </c>
      <c r="G757" s="31" t="s">
        <v>75</v>
      </c>
      <c r="H757" s="31">
        <v>402801000</v>
      </c>
      <c r="I757" s="31" t="s">
        <v>75</v>
      </c>
      <c r="J757" s="31" t="s">
        <v>75</v>
      </c>
      <c r="K757" s="31" t="s">
        <v>75</v>
      </c>
      <c r="L757" s="31" t="s">
        <v>75</v>
      </c>
      <c r="M757" s="31" t="s">
        <v>75</v>
      </c>
      <c r="N757" s="31" t="s">
        <v>75</v>
      </c>
      <c r="O757" s="31" t="s">
        <v>75</v>
      </c>
      <c r="P757" s="31" t="s">
        <v>75</v>
      </c>
      <c r="Q757" s="32" t="s">
        <v>75</v>
      </c>
      <c r="R757" s="45" t="s">
        <v>1551</v>
      </c>
      <c r="S757" s="43" t="s">
        <v>73</v>
      </c>
      <c r="T757" s="44" t="s">
        <v>1552</v>
      </c>
      <c r="U757" s="31">
        <v>123127614.63</v>
      </c>
      <c r="V757" s="31" t="s">
        <v>75</v>
      </c>
      <c r="W757" s="31">
        <v>123127614.63</v>
      </c>
      <c r="X757" s="31" t="s">
        <v>75</v>
      </c>
      <c r="Y757" s="31">
        <v>123127614.63</v>
      </c>
      <c r="Z757" s="31" t="s">
        <v>75</v>
      </c>
      <c r="AA757" s="31" t="s">
        <v>75</v>
      </c>
      <c r="AB757" s="31" t="s">
        <v>75</v>
      </c>
      <c r="AC757" s="31" t="s">
        <v>75</v>
      </c>
      <c r="AD757" s="31" t="s">
        <v>75</v>
      </c>
      <c r="AE757" s="31" t="s">
        <v>75</v>
      </c>
      <c r="AF757" s="34" t="s">
        <v>75</v>
      </c>
      <c r="AG757" s="31" t="s">
        <v>75</v>
      </c>
      <c r="AH757" s="32" t="s">
        <v>75</v>
      </c>
      <c r="AI757" s="8"/>
    </row>
    <row r="758" spans="1:35" ht="34.5" x14ac:dyDescent="0.25">
      <c r="A758" s="42" t="s">
        <v>1553</v>
      </c>
      <c r="B758" s="43" t="s">
        <v>73</v>
      </c>
      <c r="C758" s="44" t="s">
        <v>1554</v>
      </c>
      <c r="D758" s="31">
        <v>402801000</v>
      </c>
      <c r="E758" s="31" t="s">
        <v>75</v>
      </c>
      <c r="F758" s="31">
        <v>402801000</v>
      </c>
      <c r="G758" s="31" t="s">
        <v>75</v>
      </c>
      <c r="H758" s="31">
        <v>402801000</v>
      </c>
      <c r="I758" s="31" t="s">
        <v>75</v>
      </c>
      <c r="J758" s="31" t="s">
        <v>75</v>
      </c>
      <c r="K758" s="31" t="s">
        <v>75</v>
      </c>
      <c r="L758" s="31" t="s">
        <v>75</v>
      </c>
      <c r="M758" s="31" t="s">
        <v>75</v>
      </c>
      <c r="N758" s="31" t="s">
        <v>75</v>
      </c>
      <c r="O758" s="31" t="s">
        <v>75</v>
      </c>
      <c r="P758" s="31" t="s">
        <v>75</v>
      </c>
      <c r="Q758" s="32" t="s">
        <v>75</v>
      </c>
      <c r="R758" s="45" t="s">
        <v>1553</v>
      </c>
      <c r="S758" s="43" t="s">
        <v>73</v>
      </c>
      <c r="T758" s="44" t="s">
        <v>1554</v>
      </c>
      <c r="U758" s="31">
        <v>123127614.63</v>
      </c>
      <c r="V758" s="31" t="s">
        <v>75</v>
      </c>
      <c r="W758" s="31">
        <v>123127614.63</v>
      </c>
      <c r="X758" s="31" t="s">
        <v>75</v>
      </c>
      <c r="Y758" s="31">
        <v>123127614.63</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1555</v>
      </c>
      <c r="B759" s="43" t="s">
        <v>73</v>
      </c>
      <c r="C759" s="44" t="s">
        <v>1556</v>
      </c>
      <c r="D759" s="31">
        <v>197630100</v>
      </c>
      <c r="E759" s="31" t="s">
        <v>75</v>
      </c>
      <c r="F759" s="31">
        <v>197630100</v>
      </c>
      <c r="G759" s="31" t="s">
        <v>75</v>
      </c>
      <c r="H759" s="31">
        <v>197630100</v>
      </c>
      <c r="I759" s="31" t="s">
        <v>75</v>
      </c>
      <c r="J759" s="31" t="s">
        <v>75</v>
      </c>
      <c r="K759" s="31" t="s">
        <v>75</v>
      </c>
      <c r="L759" s="31" t="s">
        <v>75</v>
      </c>
      <c r="M759" s="31" t="s">
        <v>75</v>
      </c>
      <c r="N759" s="31" t="s">
        <v>75</v>
      </c>
      <c r="O759" s="31" t="s">
        <v>75</v>
      </c>
      <c r="P759" s="31" t="s">
        <v>75</v>
      </c>
      <c r="Q759" s="32" t="s">
        <v>75</v>
      </c>
      <c r="R759" s="45" t="s">
        <v>1555</v>
      </c>
      <c r="S759" s="43" t="s">
        <v>73</v>
      </c>
      <c r="T759" s="44" t="s">
        <v>1556</v>
      </c>
      <c r="U759" s="31">
        <v>8280693</v>
      </c>
      <c r="V759" s="31" t="s">
        <v>75</v>
      </c>
      <c r="W759" s="31">
        <v>8280693</v>
      </c>
      <c r="X759" s="31" t="s">
        <v>75</v>
      </c>
      <c r="Y759" s="31">
        <v>8280693</v>
      </c>
      <c r="Z759" s="31" t="s">
        <v>75</v>
      </c>
      <c r="AA759" s="31" t="s">
        <v>75</v>
      </c>
      <c r="AB759" s="31" t="s">
        <v>75</v>
      </c>
      <c r="AC759" s="31" t="s">
        <v>75</v>
      </c>
      <c r="AD759" s="31" t="s">
        <v>75</v>
      </c>
      <c r="AE759" s="31" t="s">
        <v>75</v>
      </c>
      <c r="AF759" s="34" t="s">
        <v>75</v>
      </c>
      <c r="AG759" s="31" t="s">
        <v>75</v>
      </c>
      <c r="AH759" s="32" t="s">
        <v>75</v>
      </c>
      <c r="AI759" s="8"/>
    </row>
    <row r="760" spans="1:35" ht="68.25" x14ac:dyDescent="0.25">
      <c r="A760" s="42" t="s">
        <v>1557</v>
      </c>
      <c r="B760" s="43" t="s">
        <v>73</v>
      </c>
      <c r="C760" s="44" t="s">
        <v>1558</v>
      </c>
      <c r="D760" s="31">
        <v>197630100</v>
      </c>
      <c r="E760" s="31" t="s">
        <v>75</v>
      </c>
      <c r="F760" s="31">
        <v>197630100</v>
      </c>
      <c r="G760" s="31" t="s">
        <v>75</v>
      </c>
      <c r="H760" s="31">
        <v>197630100</v>
      </c>
      <c r="I760" s="31" t="s">
        <v>75</v>
      </c>
      <c r="J760" s="31" t="s">
        <v>75</v>
      </c>
      <c r="K760" s="31" t="s">
        <v>75</v>
      </c>
      <c r="L760" s="31" t="s">
        <v>75</v>
      </c>
      <c r="M760" s="31" t="s">
        <v>75</v>
      </c>
      <c r="N760" s="31" t="s">
        <v>75</v>
      </c>
      <c r="O760" s="31" t="s">
        <v>75</v>
      </c>
      <c r="P760" s="31" t="s">
        <v>75</v>
      </c>
      <c r="Q760" s="32" t="s">
        <v>75</v>
      </c>
      <c r="R760" s="45" t="s">
        <v>1557</v>
      </c>
      <c r="S760" s="43" t="s">
        <v>73</v>
      </c>
      <c r="T760" s="44" t="s">
        <v>1558</v>
      </c>
      <c r="U760" s="31">
        <v>8280693</v>
      </c>
      <c r="V760" s="31" t="s">
        <v>75</v>
      </c>
      <c r="W760" s="31">
        <v>8280693</v>
      </c>
      <c r="X760" s="31" t="s">
        <v>75</v>
      </c>
      <c r="Y760" s="31">
        <v>8280693</v>
      </c>
      <c r="Z760" s="31" t="s">
        <v>75</v>
      </c>
      <c r="AA760" s="31" t="s">
        <v>75</v>
      </c>
      <c r="AB760" s="31" t="s">
        <v>75</v>
      </c>
      <c r="AC760" s="31" t="s">
        <v>75</v>
      </c>
      <c r="AD760" s="31" t="s">
        <v>75</v>
      </c>
      <c r="AE760" s="31" t="s">
        <v>75</v>
      </c>
      <c r="AF760" s="34" t="s">
        <v>75</v>
      </c>
      <c r="AG760" s="31" t="s">
        <v>75</v>
      </c>
      <c r="AH760" s="32" t="s">
        <v>75</v>
      </c>
      <c r="AI760" s="8"/>
    </row>
    <row r="761" spans="1:35" ht="113.25" x14ac:dyDescent="0.25">
      <c r="A761" s="42" t="s">
        <v>1559</v>
      </c>
      <c r="B761" s="43" t="s">
        <v>73</v>
      </c>
      <c r="C761" s="44" t="s">
        <v>1560</v>
      </c>
      <c r="D761" s="31">
        <v>6818500</v>
      </c>
      <c r="E761" s="31" t="s">
        <v>75</v>
      </c>
      <c r="F761" s="31">
        <v>6818500</v>
      </c>
      <c r="G761" s="31" t="s">
        <v>75</v>
      </c>
      <c r="H761" s="31">
        <v>6818500</v>
      </c>
      <c r="I761" s="31" t="s">
        <v>75</v>
      </c>
      <c r="J761" s="31" t="s">
        <v>75</v>
      </c>
      <c r="K761" s="31" t="s">
        <v>75</v>
      </c>
      <c r="L761" s="31" t="s">
        <v>75</v>
      </c>
      <c r="M761" s="31" t="s">
        <v>75</v>
      </c>
      <c r="N761" s="31" t="s">
        <v>75</v>
      </c>
      <c r="O761" s="31" t="s">
        <v>75</v>
      </c>
      <c r="P761" s="31" t="s">
        <v>75</v>
      </c>
      <c r="Q761" s="32" t="s">
        <v>75</v>
      </c>
      <c r="R761" s="45" t="s">
        <v>1559</v>
      </c>
      <c r="S761" s="43" t="s">
        <v>73</v>
      </c>
      <c r="T761" s="44" t="s">
        <v>1560</v>
      </c>
      <c r="U761" s="31" t="s">
        <v>75</v>
      </c>
      <c r="V761" s="31" t="s">
        <v>75</v>
      </c>
      <c r="W761" s="31" t="s">
        <v>75</v>
      </c>
      <c r="X761" s="31" t="s">
        <v>75</v>
      </c>
      <c r="Y761" s="31" t="s">
        <v>75</v>
      </c>
      <c r="Z761" s="31" t="s">
        <v>75</v>
      </c>
      <c r="AA761" s="31" t="s">
        <v>75</v>
      </c>
      <c r="AB761" s="31" t="s">
        <v>75</v>
      </c>
      <c r="AC761" s="31" t="s">
        <v>75</v>
      </c>
      <c r="AD761" s="31" t="s">
        <v>75</v>
      </c>
      <c r="AE761" s="31" t="s">
        <v>75</v>
      </c>
      <c r="AF761" s="34" t="s">
        <v>75</v>
      </c>
      <c r="AG761" s="31" t="s">
        <v>75</v>
      </c>
      <c r="AH761" s="32" t="s">
        <v>75</v>
      </c>
      <c r="AI761" s="8"/>
    </row>
    <row r="762" spans="1:35" ht="57" x14ac:dyDescent="0.25">
      <c r="A762" s="42" t="s">
        <v>1561</v>
      </c>
      <c r="B762" s="43" t="s">
        <v>73</v>
      </c>
      <c r="C762" s="44" t="s">
        <v>1562</v>
      </c>
      <c r="D762" s="31">
        <v>290000000</v>
      </c>
      <c r="E762" s="31" t="s">
        <v>75</v>
      </c>
      <c r="F762" s="31">
        <v>290000000</v>
      </c>
      <c r="G762" s="31">
        <v>290000000</v>
      </c>
      <c r="H762" s="31">
        <v>290000000</v>
      </c>
      <c r="I762" s="31" t="s">
        <v>75</v>
      </c>
      <c r="J762" s="31" t="s">
        <v>75</v>
      </c>
      <c r="K762" s="31" t="s">
        <v>75</v>
      </c>
      <c r="L762" s="31" t="s">
        <v>75</v>
      </c>
      <c r="M762" s="31" t="s">
        <v>75</v>
      </c>
      <c r="N762" s="31" t="s">
        <v>75</v>
      </c>
      <c r="O762" s="31">
        <v>290000000</v>
      </c>
      <c r="P762" s="31" t="s">
        <v>75</v>
      </c>
      <c r="Q762" s="32" t="s">
        <v>75</v>
      </c>
      <c r="R762" s="45" t="s">
        <v>1561</v>
      </c>
      <c r="S762" s="43" t="s">
        <v>73</v>
      </c>
      <c r="T762" s="44" t="s">
        <v>1562</v>
      </c>
      <c r="U762" s="31">
        <v>288601273.49000001</v>
      </c>
      <c r="V762" s="31" t="s">
        <v>75</v>
      </c>
      <c r="W762" s="31">
        <v>288601273.49000001</v>
      </c>
      <c r="X762" s="31">
        <v>288601273.49000001</v>
      </c>
      <c r="Y762" s="31">
        <v>288601273.49000001</v>
      </c>
      <c r="Z762" s="31" t="s">
        <v>75</v>
      </c>
      <c r="AA762" s="31" t="s">
        <v>75</v>
      </c>
      <c r="AB762" s="31" t="s">
        <v>75</v>
      </c>
      <c r="AC762" s="31" t="s">
        <v>75</v>
      </c>
      <c r="AD762" s="31" t="s">
        <v>75</v>
      </c>
      <c r="AE762" s="31" t="s">
        <v>75</v>
      </c>
      <c r="AF762" s="34">
        <v>288601273.49000001</v>
      </c>
      <c r="AG762" s="31" t="s">
        <v>75</v>
      </c>
      <c r="AH762" s="32" t="s">
        <v>75</v>
      </c>
      <c r="AI762" s="8"/>
    </row>
    <row r="763" spans="1:35" ht="57" x14ac:dyDescent="0.25">
      <c r="A763" s="42" t="s">
        <v>1563</v>
      </c>
      <c r="B763" s="43" t="s">
        <v>73</v>
      </c>
      <c r="C763" s="44" t="s">
        <v>1564</v>
      </c>
      <c r="D763" s="31">
        <v>290000000</v>
      </c>
      <c r="E763" s="31" t="s">
        <v>75</v>
      </c>
      <c r="F763" s="31">
        <v>290000000</v>
      </c>
      <c r="G763" s="31" t="s">
        <v>75</v>
      </c>
      <c r="H763" s="31">
        <v>290000000</v>
      </c>
      <c r="I763" s="31" t="s">
        <v>75</v>
      </c>
      <c r="J763" s="31" t="s">
        <v>75</v>
      </c>
      <c r="K763" s="31" t="s">
        <v>75</v>
      </c>
      <c r="L763" s="31" t="s">
        <v>75</v>
      </c>
      <c r="M763" s="31" t="s">
        <v>75</v>
      </c>
      <c r="N763" s="31" t="s">
        <v>75</v>
      </c>
      <c r="O763" s="31" t="s">
        <v>75</v>
      </c>
      <c r="P763" s="31" t="s">
        <v>75</v>
      </c>
      <c r="Q763" s="32" t="s">
        <v>75</v>
      </c>
      <c r="R763" s="45" t="s">
        <v>1563</v>
      </c>
      <c r="S763" s="43" t="s">
        <v>73</v>
      </c>
      <c r="T763" s="44" t="s">
        <v>1564</v>
      </c>
      <c r="U763" s="31">
        <v>288601273.49000001</v>
      </c>
      <c r="V763" s="31" t="s">
        <v>75</v>
      </c>
      <c r="W763" s="31">
        <v>288601273.49000001</v>
      </c>
      <c r="X763" s="31" t="s">
        <v>75</v>
      </c>
      <c r="Y763" s="31">
        <v>288601273.49000001</v>
      </c>
      <c r="Z763" s="31" t="s">
        <v>75</v>
      </c>
      <c r="AA763" s="31" t="s">
        <v>75</v>
      </c>
      <c r="AB763" s="31" t="s">
        <v>75</v>
      </c>
      <c r="AC763" s="31" t="s">
        <v>75</v>
      </c>
      <c r="AD763" s="31" t="s">
        <v>75</v>
      </c>
      <c r="AE763" s="31" t="s">
        <v>75</v>
      </c>
      <c r="AF763" s="34" t="s">
        <v>75</v>
      </c>
      <c r="AG763" s="31" t="s">
        <v>75</v>
      </c>
      <c r="AH763" s="32" t="s">
        <v>75</v>
      </c>
      <c r="AI763" s="8"/>
    </row>
    <row r="764" spans="1:35" ht="57" x14ac:dyDescent="0.25">
      <c r="A764" s="42" t="s">
        <v>1565</v>
      </c>
      <c r="B764" s="43" t="s">
        <v>73</v>
      </c>
      <c r="C764" s="44" t="s">
        <v>1566</v>
      </c>
      <c r="D764" s="31" t="s">
        <v>75</v>
      </c>
      <c r="E764" s="31" t="s">
        <v>75</v>
      </c>
      <c r="F764" s="31" t="s">
        <v>75</v>
      </c>
      <c r="G764" s="31">
        <v>290000000</v>
      </c>
      <c r="H764" s="31" t="s">
        <v>75</v>
      </c>
      <c r="I764" s="31" t="s">
        <v>75</v>
      </c>
      <c r="J764" s="31" t="s">
        <v>75</v>
      </c>
      <c r="K764" s="31" t="s">
        <v>75</v>
      </c>
      <c r="L764" s="31" t="s">
        <v>75</v>
      </c>
      <c r="M764" s="31" t="s">
        <v>75</v>
      </c>
      <c r="N764" s="31" t="s">
        <v>75</v>
      </c>
      <c r="O764" s="31">
        <v>290000000</v>
      </c>
      <c r="P764" s="31" t="s">
        <v>75</v>
      </c>
      <c r="Q764" s="32" t="s">
        <v>75</v>
      </c>
      <c r="R764" s="45" t="s">
        <v>1565</v>
      </c>
      <c r="S764" s="43" t="s">
        <v>73</v>
      </c>
      <c r="T764" s="44" t="s">
        <v>1566</v>
      </c>
      <c r="U764" s="31" t="s">
        <v>75</v>
      </c>
      <c r="V764" s="31" t="s">
        <v>75</v>
      </c>
      <c r="W764" s="31" t="s">
        <v>75</v>
      </c>
      <c r="X764" s="31">
        <v>288601273.49000001</v>
      </c>
      <c r="Y764" s="31" t="s">
        <v>75</v>
      </c>
      <c r="Z764" s="31" t="s">
        <v>75</v>
      </c>
      <c r="AA764" s="31" t="s">
        <v>75</v>
      </c>
      <c r="AB764" s="31" t="s">
        <v>75</v>
      </c>
      <c r="AC764" s="31" t="s">
        <v>75</v>
      </c>
      <c r="AD764" s="31" t="s">
        <v>75</v>
      </c>
      <c r="AE764" s="31" t="s">
        <v>75</v>
      </c>
      <c r="AF764" s="34">
        <v>288601273.49000001</v>
      </c>
      <c r="AG764" s="31" t="s">
        <v>75</v>
      </c>
      <c r="AH764" s="32" t="s">
        <v>75</v>
      </c>
      <c r="AI764" s="8"/>
    </row>
    <row r="765" spans="1:35" ht="57" x14ac:dyDescent="0.25">
      <c r="A765" s="42" t="s">
        <v>1567</v>
      </c>
      <c r="B765" s="43" t="s">
        <v>73</v>
      </c>
      <c r="C765" s="44" t="s">
        <v>1568</v>
      </c>
      <c r="D765" s="31">
        <v>15067000</v>
      </c>
      <c r="E765" s="31" t="s">
        <v>75</v>
      </c>
      <c r="F765" s="31">
        <v>15067000</v>
      </c>
      <c r="G765" s="31">
        <v>12200000</v>
      </c>
      <c r="H765" s="31">
        <v>15067000</v>
      </c>
      <c r="I765" s="31" t="s">
        <v>75</v>
      </c>
      <c r="J765" s="31" t="s">
        <v>75</v>
      </c>
      <c r="K765" s="31">
        <v>12200000</v>
      </c>
      <c r="L765" s="31" t="s">
        <v>75</v>
      </c>
      <c r="M765" s="31" t="s">
        <v>75</v>
      </c>
      <c r="N765" s="31" t="s">
        <v>75</v>
      </c>
      <c r="O765" s="31" t="s">
        <v>75</v>
      </c>
      <c r="P765" s="31" t="s">
        <v>75</v>
      </c>
      <c r="Q765" s="32" t="s">
        <v>75</v>
      </c>
      <c r="R765" s="45" t="s">
        <v>1567</v>
      </c>
      <c r="S765" s="43" t="s">
        <v>73</v>
      </c>
      <c r="T765" s="44" t="s">
        <v>1568</v>
      </c>
      <c r="U765" s="31" t="s">
        <v>75</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t="s">
        <v>75</v>
      </c>
      <c r="AI765" s="8"/>
    </row>
    <row r="766" spans="1:35" ht="57" x14ac:dyDescent="0.25">
      <c r="A766" s="42" t="s">
        <v>1569</v>
      </c>
      <c r="B766" s="43" t="s">
        <v>73</v>
      </c>
      <c r="C766" s="44" t="s">
        <v>1570</v>
      </c>
      <c r="D766" s="31">
        <v>15067000</v>
      </c>
      <c r="E766" s="31" t="s">
        <v>75</v>
      </c>
      <c r="F766" s="31">
        <v>15067000</v>
      </c>
      <c r="G766" s="31" t="s">
        <v>75</v>
      </c>
      <c r="H766" s="31">
        <v>15067000</v>
      </c>
      <c r="I766" s="31" t="s">
        <v>75</v>
      </c>
      <c r="J766" s="31" t="s">
        <v>75</v>
      </c>
      <c r="K766" s="31" t="s">
        <v>75</v>
      </c>
      <c r="L766" s="31" t="s">
        <v>75</v>
      </c>
      <c r="M766" s="31" t="s">
        <v>75</v>
      </c>
      <c r="N766" s="31" t="s">
        <v>75</v>
      </c>
      <c r="O766" s="31" t="s">
        <v>75</v>
      </c>
      <c r="P766" s="31" t="s">
        <v>75</v>
      </c>
      <c r="Q766" s="32" t="s">
        <v>75</v>
      </c>
      <c r="R766" s="45" t="s">
        <v>1569</v>
      </c>
      <c r="S766" s="43" t="s">
        <v>73</v>
      </c>
      <c r="T766" s="44" t="s">
        <v>1570</v>
      </c>
      <c r="U766" s="31" t="s">
        <v>75</v>
      </c>
      <c r="V766" s="31" t="s">
        <v>75</v>
      </c>
      <c r="W766" s="31" t="s">
        <v>75</v>
      </c>
      <c r="X766" s="31" t="s">
        <v>75</v>
      </c>
      <c r="Y766" s="31" t="s">
        <v>75</v>
      </c>
      <c r="Z766" s="31" t="s">
        <v>75</v>
      </c>
      <c r="AA766" s="31" t="s">
        <v>75</v>
      </c>
      <c r="AB766" s="31" t="s">
        <v>75</v>
      </c>
      <c r="AC766" s="31" t="s">
        <v>75</v>
      </c>
      <c r="AD766" s="31" t="s">
        <v>75</v>
      </c>
      <c r="AE766" s="31" t="s">
        <v>75</v>
      </c>
      <c r="AF766" s="34" t="s">
        <v>75</v>
      </c>
      <c r="AG766" s="31" t="s">
        <v>75</v>
      </c>
      <c r="AH766" s="32" t="s">
        <v>75</v>
      </c>
      <c r="AI766" s="8"/>
    </row>
    <row r="767" spans="1:35" ht="57" x14ac:dyDescent="0.25">
      <c r="A767" s="42" t="s">
        <v>1571</v>
      </c>
      <c r="B767" s="43" t="s">
        <v>73</v>
      </c>
      <c r="C767" s="44" t="s">
        <v>1572</v>
      </c>
      <c r="D767" s="31" t="s">
        <v>75</v>
      </c>
      <c r="E767" s="31" t="s">
        <v>75</v>
      </c>
      <c r="F767" s="31" t="s">
        <v>75</v>
      </c>
      <c r="G767" s="31">
        <v>12200000</v>
      </c>
      <c r="H767" s="31" t="s">
        <v>75</v>
      </c>
      <c r="I767" s="31" t="s">
        <v>75</v>
      </c>
      <c r="J767" s="31" t="s">
        <v>75</v>
      </c>
      <c r="K767" s="31">
        <v>12200000</v>
      </c>
      <c r="L767" s="31" t="s">
        <v>75</v>
      </c>
      <c r="M767" s="31" t="s">
        <v>75</v>
      </c>
      <c r="N767" s="31" t="s">
        <v>75</v>
      </c>
      <c r="O767" s="31" t="s">
        <v>75</v>
      </c>
      <c r="P767" s="31" t="s">
        <v>75</v>
      </c>
      <c r="Q767" s="32" t="s">
        <v>75</v>
      </c>
      <c r="R767" s="45" t="s">
        <v>1571</v>
      </c>
      <c r="S767" s="43" t="s">
        <v>73</v>
      </c>
      <c r="T767" s="44" t="s">
        <v>1572</v>
      </c>
      <c r="U767" s="31" t="s">
        <v>75</v>
      </c>
      <c r="V767" s="31" t="s">
        <v>75</v>
      </c>
      <c r="W767" s="31" t="s">
        <v>75</v>
      </c>
      <c r="X767" s="31" t="s">
        <v>75</v>
      </c>
      <c r="Y767" s="31" t="s">
        <v>75</v>
      </c>
      <c r="Z767" s="31" t="s">
        <v>75</v>
      </c>
      <c r="AA767" s="31" t="s">
        <v>75</v>
      </c>
      <c r="AB767" s="31" t="s">
        <v>75</v>
      </c>
      <c r="AC767" s="31" t="s">
        <v>75</v>
      </c>
      <c r="AD767" s="31" t="s">
        <v>75</v>
      </c>
      <c r="AE767" s="31" t="s">
        <v>75</v>
      </c>
      <c r="AF767" s="34" t="s">
        <v>75</v>
      </c>
      <c r="AG767" s="31" t="s">
        <v>75</v>
      </c>
      <c r="AH767" s="32" t="s">
        <v>75</v>
      </c>
      <c r="AI767" s="8"/>
    </row>
    <row r="768" spans="1:35" ht="45.75" x14ac:dyDescent="0.25">
      <c r="A768" s="42" t="s">
        <v>1573</v>
      </c>
      <c r="B768" s="43" t="s">
        <v>73</v>
      </c>
      <c r="C768" s="44" t="s">
        <v>1574</v>
      </c>
      <c r="D768" s="31">
        <v>14371000</v>
      </c>
      <c r="E768" s="31" t="s">
        <v>75</v>
      </c>
      <c r="F768" s="31">
        <v>14371000</v>
      </c>
      <c r="G768" s="31" t="s">
        <v>75</v>
      </c>
      <c r="H768" s="31">
        <v>14371000</v>
      </c>
      <c r="I768" s="31" t="s">
        <v>75</v>
      </c>
      <c r="J768" s="31" t="s">
        <v>75</v>
      </c>
      <c r="K768" s="31" t="s">
        <v>75</v>
      </c>
      <c r="L768" s="31" t="s">
        <v>75</v>
      </c>
      <c r="M768" s="31" t="s">
        <v>75</v>
      </c>
      <c r="N768" s="31" t="s">
        <v>75</v>
      </c>
      <c r="O768" s="31" t="s">
        <v>75</v>
      </c>
      <c r="P768" s="31" t="s">
        <v>75</v>
      </c>
      <c r="Q768" s="32" t="s">
        <v>75</v>
      </c>
      <c r="R768" s="45" t="s">
        <v>1573</v>
      </c>
      <c r="S768" s="43" t="s">
        <v>73</v>
      </c>
      <c r="T768" s="44" t="s">
        <v>1574</v>
      </c>
      <c r="U768" s="31">
        <v>7124999.9900000002</v>
      </c>
      <c r="V768" s="31" t="s">
        <v>75</v>
      </c>
      <c r="W768" s="31">
        <v>7124999.9900000002</v>
      </c>
      <c r="X768" s="31" t="s">
        <v>75</v>
      </c>
      <c r="Y768" s="31">
        <v>7124999.9900000002</v>
      </c>
      <c r="Z768" s="31" t="s">
        <v>75</v>
      </c>
      <c r="AA768" s="31" t="s">
        <v>75</v>
      </c>
      <c r="AB768" s="31" t="s">
        <v>75</v>
      </c>
      <c r="AC768" s="31" t="s">
        <v>75</v>
      </c>
      <c r="AD768" s="31" t="s">
        <v>75</v>
      </c>
      <c r="AE768" s="31" t="s">
        <v>75</v>
      </c>
      <c r="AF768" s="34" t="s">
        <v>75</v>
      </c>
      <c r="AG768" s="31" t="s">
        <v>75</v>
      </c>
      <c r="AH768" s="32" t="s">
        <v>75</v>
      </c>
      <c r="AI768" s="8"/>
    </row>
    <row r="769" spans="1:35" ht="45.75" x14ac:dyDescent="0.25">
      <c r="A769" s="42" t="s">
        <v>1575</v>
      </c>
      <c r="B769" s="43" t="s">
        <v>73</v>
      </c>
      <c r="C769" s="44" t="s">
        <v>1576</v>
      </c>
      <c r="D769" s="31">
        <v>14371000</v>
      </c>
      <c r="E769" s="31" t="s">
        <v>75</v>
      </c>
      <c r="F769" s="31">
        <v>14371000</v>
      </c>
      <c r="G769" s="31" t="s">
        <v>75</v>
      </c>
      <c r="H769" s="31">
        <v>14371000</v>
      </c>
      <c r="I769" s="31" t="s">
        <v>75</v>
      </c>
      <c r="J769" s="31" t="s">
        <v>75</v>
      </c>
      <c r="K769" s="31" t="s">
        <v>75</v>
      </c>
      <c r="L769" s="31" t="s">
        <v>75</v>
      </c>
      <c r="M769" s="31" t="s">
        <v>75</v>
      </c>
      <c r="N769" s="31" t="s">
        <v>75</v>
      </c>
      <c r="O769" s="31" t="s">
        <v>75</v>
      </c>
      <c r="P769" s="31" t="s">
        <v>75</v>
      </c>
      <c r="Q769" s="32" t="s">
        <v>75</v>
      </c>
      <c r="R769" s="45" t="s">
        <v>1575</v>
      </c>
      <c r="S769" s="43" t="s">
        <v>73</v>
      </c>
      <c r="T769" s="44" t="s">
        <v>1576</v>
      </c>
      <c r="U769" s="31">
        <v>7124999.9900000002</v>
      </c>
      <c r="V769" s="31" t="s">
        <v>75</v>
      </c>
      <c r="W769" s="31">
        <v>7124999.9900000002</v>
      </c>
      <c r="X769" s="31" t="s">
        <v>75</v>
      </c>
      <c r="Y769" s="31">
        <v>7124999.9900000002</v>
      </c>
      <c r="Z769" s="31" t="s">
        <v>75</v>
      </c>
      <c r="AA769" s="31" t="s">
        <v>75</v>
      </c>
      <c r="AB769" s="31" t="s">
        <v>75</v>
      </c>
      <c r="AC769" s="31" t="s">
        <v>75</v>
      </c>
      <c r="AD769" s="31" t="s">
        <v>75</v>
      </c>
      <c r="AE769" s="31" t="s">
        <v>75</v>
      </c>
      <c r="AF769" s="34" t="s">
        <v>75</v>
      </c>
      <c r="AG769" s="31" t="s">
        <v>75</v>
      </c>
      <c r="AH769" s="32" t="s">
        <v>75</v>
      </c>
      <c r="AI769" s="8"/>
    </row>
    <row r="770" spans="1:35" ht="23.25" x14ac:dyDescent="0.25">
      <c r="A770" s="42" t="s">
        <v>1577</v>
      </c>
      <c r="B770" s="43" t="s">
        <v>73</v>
      </c>
      <c r="C770" s="44" t="s">
        <v>1578</v>
      </c>
      <c r="D770" s="31">
        <v>1000000</v>
      </c>
      <c r="E770" s="31" t="s">
        <v>75</v>
      </c>
      <c r="F770" s="31">
        <v>1000000</v>
      </c>
      <c r="G770" s="31">
        <v>1000000</v>
      </c>
      <c r="H770" s="31">
        <v>1000000</v>
      </c>
      <c r="I770" s="31" t="s">
        <v>75</v>
      </c>
      <c r="J770" s="31" t="s">
        <v>75</v>
      </c>
      <c r="K770" s="31" t="s">
        <v>75</v>
      </c>
      <c r="L770" s="31" t="s">
        <v>75</v>
      </c>
      <c r="M770" s="31" t="s">
        <v>75</v>
      </c>
      <c r="N770" s="31">
        <v>1000000</v>
      </c>
      <c r="O770" s="31" t="s">
        <v>75</v>
      </c>
      <c r="P770" s="31" t="s">
        <v>75</v>
      </c>
      <c r="Q770" s="32" t="s">
        <v>75</v>
      </c>
      <c r="R770" s="45" t="s">
        <v>1577</v>
      </c>
      <c r="S770" s="43" t="s">
        <v>73</v>
      </c>
      <c r="T770" s="44" t="s">
        <v>1578</v>
      </c>
      <c r="U770" s="31">
        <v>1000000</v>
      </c>
      <c r="V770" s="31" t="s">
        <v>75</v>
      </c>
      <c r="W770" s="31">
        <v>1000000</v>
      </c>
      <c r="X770" s="31">
        <v>1000000</v>
      </c>
      <c r="Y770" s="31">
        <v>1000000</v>
      </c>
      <c r="Z770" s="31" t="s">
        <v>75</v>
      </c>
      <c r="AA770" s="31" t="s">
        <v>75</v>
      </c>
      <c r="AB770" s="31" t="s">
        <v>75</v>
      </c>
      <c r="AC770" s="31" t="s">
        <v>75</v>
      </c>
      <c r="AD770" s="31" t="s">
        <v>75</v>
      </c>
      <c r="AE770" s="31">
        <v>1000000</v>
      </c>
      <c r="AF770" s="34" t="s">
        <v>75</v>
      </c>
      <c r="AG770" s="31" t="s">
        <v>75</v>
      </c>
      <c r="AH770" s="32" t="s">
        <v>75</v>
      </c>
      <c r="AI770" s="8"/>
    </row>
    <row r="771" spans="1:35" ht="34.5" x14ac:dyDescent="0.25">
      <c r="A771" s="42" t="s">
        <v>1579</v>
      </c>
      <c r="B771" s="43" t="s">
        <v>73</v>
      </c>
      <c r="C771" s="44" t="s">
        <v>1580</v>
      </c>
      <c r="D771" s="31">
        <v>1000000</v>
      </c>
      <c r="E771" s="31" t="s">
        <v>75</v>
      </c>
      <c r="F771" s="31">
        <v>1000000</v>
      </c>
      <c r="G771" s="31" t="s">
        <v>75</v>
      </c>
      <c r="H771" s="31">
        <v>1000000</v>
      </c>
      <c r="I771" s="31" t="s">
        <v>75</v>
      </c>
      <c r="J771" s="31" t="s">
        <v>75</v>
      </c>
      <c r="K771" s="31" t="s">
        <v>75</v>
      </c>
      <c r="L771" s="31" t="s">
        <v>75</v>
      </c>
      <c r="M771" s="31" t="s">
        <v>75</v>
      </c>
      <c r="N771" s="31" t="s">
        <v>75</v>
      </c>
      <c r="O771" s="31" t="s">
        <v>75</v>
      </c>
      <c r="P771" s="31" t="s">
        <v>75</v>
      </c>
      <c r="Q771" s="32" t="s">
        <v>75</v>
      </c>
      <c r="R771" s="45" t="s">
        <v>1579</v>
      </c>
      <c r="S771" s="43" t="s">
        <v>73</v>
      </c>
      <c r="T771" s="44" t="s">
        <v>1580</v>
      </c>
      <c r="U771" s="31">
        <v>1000000</v>
      </c>
      <c r="V771" s="31" t="s">
        <v>75</v>
      </c>
      <c r="W771" s="31">
        <v>1000000</v>
      </c>
      <c r="X771" s="31" t="s">
        <v>75</v>
      </c>
      <c r="Y771" s="31">
        <v>1000000</v>
      </c>
      <c r="Z771" s="31" t="s">
        <v>75</v>
      </c>
      <c r="AA771" s="31" t="s">
        <v>75</v>
      </c>
      <c r="AB771" s="31" t="s">
        <v>75</v>
      </c>
      <c r="AC771" s="31" t="s">
        <v>75</v>
      </c>
      <c r="AD771" s="31" t="s">
        <v>75</v>
      </c>
      <c r="AE771" s="31" t="s">
        <v>75</v>
      </c>
      <c r="AF771" s="34" t="s">
        <v>75</v>
      </c>
      <c r="AG771" s="31" t="s">
        <v>75</v>
      </c>
      <c r="AH771" s="32" t="s">
        <v>75</v>
      </c>
      <c r="AI771" s="8"/>
    </row>
    <row r="772" spans="1:35" ht="34.5" x14ac:dyDescent="0.25">
      <c r="A772" s="42" t="s">
        <v>1581</v>
      </c>
      <c r="B772" s="43" t="s">
        <v>73</v>
      </c>
      <c r="C772" s="44" t="s">
        <v>1582</v>
      </c>
      <c r="D772" s="31" t="s">
        <v>75</v>
      </c>
      <c r="E772" s="31" t="s">
        <v>75</v>
      </c>
      <c r="F772" s="31" t="s">
        <v>75</v>
      </c>
      <c r="G772" s="31">
        <v>1000000</v>
      </c>
      <c r="H772" s="31" t="s">
        <v>75</v>
      </c>
      <c r="I772" s="31" t="s">
        <v>75</v>
      </c>
      <c r="J772" s="31" t="s">
        <v>75</v>
      </c>
      <c r="K772" s="31" t="s">
        <v>75</v>
      </c>
      <c r="L772" s="31" t="s">
        <v>75</v>
      </c>
      <c r="M772" s="31" t="s">
        <v>75</v>
      </c>
      <c r="N772" s="31">
        <v>1000000</v>
      </c>
      <c r="O772" s="31" t="s">
        <v>75</v>
      </c>
      <c r="P772" s="31" t="s">
        <v>75</v>
      </c>
      <c r="Q772" s="32" t="s">
        <v>75</v>
      </c>
      <c r="R772" s="45" t="s">
        <v>1581</v>
      </c>
      <c r="S772" s="43" t="s">
        <v>73</v>
      </c>
      <c r="T772" s="44" t="s">
        <v>1582</v>
      </c>
      <c r="U772" s="31" t="s">
        <v>75</v>
      </c>
      <c r="V772" s="31" t="s">
        <v>75</v>
      </c>
      <c r="W772" s="31" t="s">
        <v>75</v>
      </c>
      <c r="X772" s="31">
        <v>1000000</v>
      </c>
      <c r="Y772" s="31" t="s">
        <v>75</v>
      </c>
      <c r="Z772" s="31" t="s">
        <v>75</v>
      </c>
      <c r="AA772" s="31" t="s">
        <v>75</v>
      </c>
      <c r="AB772" s="31" t="s">
        <v>75</v>
      </c>
      <c r="AC772" s="31" t="s">
        <v>75</v>
      </c>
      <c r="AD772" s="31" t="s">
        <v>75</v>
      </c>
      <c r="AE772" s="31">
        <v>1000000</v>
      </c>
      <c r="AF772" s="34" t="s">
        <v>75</v>
      </c>
      <c r="AG772" s="31" t="s">
        <v>75</v>
      </c>
      <c r="AH772" s="32" t="s">
        <v>75</v>
      </c>
      <c r="AI772" s="8"/>
    </row>
    <row r="773" spans="1:35" ht="23.25" x14ac:dyDescent="0.25">
      <c r="A773" s="42" t="s">
        <v>1583</v>
      </c>
      <c r="B773" s="43" t="s">
        <v>73</v>
      </c>
      <c r="C773" s="44" t="s">
        <v>1584</v>
      </c>
      <c r="D773" s="31">
        <v>25000000</v>
      </c>
      <c r="E773" s="31" t="s">
        <v>75</v>
      </c>
      <c r="F773" s="31">
        <v>25000000</v>
      </c>
      <c r="G773" s="31">
        <v>25000000</v>
      </c>
      <c r="H773" s="31">
        <v>25000000</v>
      </c>
      <c r="I773" s="31" t="s">
        <v>75</v>
      </c>
      <c r="J773" s="31" t="s">
        <v>75</v>
      </c>
      <c r="K773" s="31" t="s">
        <v>75</v>
      </c>
      <c r="L773" s="31" t="s">
        <v>75</v>
      </c>
      <c r="M773" s="31" t="s">
        <v>75</v>
      </c>
      <c r="N773" s="31">
        <v>25000000</v>
      </c>
      <c r="O773" s="31" t="s">
        <v>75</v>
      </c>
      <c r="P773" s="31" t="s">
        <v>75</v>
      </c>
      <c r="Q773" s="32" t="s">
        <v>75</v>
      </c>
      <c r="R773" s="45" t="s">
        <v>1583</v>
      </c>
      <c r="S773" s="43" t="s">
        <v>73</v>
      </c>
      <c r="T773" s="44" t="s">
        <v>1584</v>
      </c>
      <c r="U773" s="31">
        <v>25000000</v>
      </c>
      <c r="V773" s="31" t="s">
        <v>75</v>
      </c>
      <c r="W773" s="31">
        <v>25000000</v>
      </c>
      <c r="X773" s="31">
        <v>25000000</v>
      </c>
      <c r="Y773" s="31">
        <v>25000000</v>
      </c>
      <c r="Z773" s="31" t="s">
        <v>75</v>
      </c>
      <c r="AA773" s="31" t="s">
        <v>75</v>
      </c>
      <c r="AB773" s="31" t="s">
        <v>75</v>
      </c>
      <c r="AC773" s="31" t="s">
        <v>75</v>
      </c>
      <c r="AD773" s="31" t="s">
        <v>75</v>
      </c>
      <c r="AE773" s="31">
        <v>25000000</v>
      </c>
      <c r="AF773" s="34" t="s">
        <v>75</v>
      </c>
      <c r="AG773" s="31" t="s">
        <v>75</v>
      </c>
      <c r="AH773" s="32" t="s">
        <v>75</v>
      </c>
      <c r="AI773" s="8"/>
    </row>
    <row r="774" spans="1:35" ht="34.5" x14ac:dyDescent="0.25">
      <c r="A774" s="42" t="s">
        <v>1585</v>
      </c>
      <c r="B774" s="43" t="s">
        <v>73</v>
      </c>
      <c r="C774" s="44" t="s">
        <v>1586</v>
      </c>
      <c r="D774" s="31">
        <v>25000000</v>
      </c>
      <c r="E774" s="31" t="s">
        <v>75</v>
      </c>
      <c r="F774" s="31">
        <v>25000000</v>
      </c>
      <c r="G774" s="31" t="s">
        <v>75</v>
      </c>
      <c r="H774" s="31">
        <v>25000000</v>
      </c>
      <c r="I774" s="31" t="s">
        <v>75</v>
      </c>
      <c r="J774" s="31" t="s">
        <v>75</v>
      </c>
      <c r="K774" s="31" t="s">
        <v>75</v>
      </c>
      <c r="L774" s="31" t="s">
        <v>75</v>
      </c>
      <c r="M774" s="31" t="s">
        <v>75</v>
      </c>
      <c r="N774" s="31" t="s">
        <v>75</v>
      </c>
      <c r="O774" s="31" t="s">
        <v>75</v>
      </c>
      <c r="P774" s="31" t="s">
        <v>75</v>
      </c>
      <c r="Q774" s="32" t="s">
        <v>75</v>
      </c>
      <c r="R774" s="45" t="s">
        <v>1585</v>
      </c>
      <c r="S774" s="43" t="s">
        <v>73</v>
      </c>
      <c r="T774" s="44" t="s">
        <v>1586</v>
      </c>
      <c r="U774" s="31">
        <v>25000000</v>
      </c>
      <c r="V774" s="31" t="s">
        <v>75</v>
      </c>
      <c r="W774" s="31">
        <v>25000000</v>
      </c>
      <c r="X774" s="31" t="s">
        <v>75</v>
      </c>
      <c r="Y774" s="31">
        <v>25000000</v>
      </c>
      <c r="Z774" s="31" t="s">
        <v>75</v>
      </c>
      <c r="AA774" s="31" t="s">
        <v>75</v>
      </c>
      <c r="AB774" s="31" t="s">
        <v>75</v>
      </c>
      <c r="AC774" s="31" t="s">
        <v>75</v>
      </c>
      <c r="AD774" s="31" t="s">
        <v>75</v>
      </c>
      <c r="AE774" s="31" t="s">
        <v>75</v>
      </c>
      <c r="AF774" s="34" t="s">
        <v>75</v>
      </c>
      <c r="AG774" s="31" t="s">
        <v>75</v>
      </c>
      <c r="AH774" s="32" t="s">
        <v>75</v>
      </c>
      <c r="AI774" s="8"/>
    </row>
    <row r="775" spans="1:35" ht="34.5" x14ac:dyDescent="0.25">
      <c r="A775" s="42" t="s">
        <v>1587</v>
      </c>
      <c r="B775" s="43" t="s">
        <v>73</v>
      </c>
      <c r="C775" s="44" t="s">
        <v>1588</v>
      </c>
      <c r="D775" s="31" t="s">
        <v>75</v>
      </c>
      <c r="E775" s="31" t="s">
        <v>75</v>
      </c>
      <c r="F775" s="31" t="s">
        <v>75</v>
      </c>
      <c r="G775" s="31">
        <v>25000000</v>
      </c>
      <c r="H775" s="31" t="s">
        <v>75</v>
      </c>
      <c r="I775" s="31" t="s">
        <v>75</v>
      </c>
      <c r="J775" s="31" t="s">
        <v>75</v>
      </c>
      <c r="K775" s="31" t="s">
        <v>75</v>
      </c>
      <c r="L775" s="31" t="s">
        <v>75</v>
      </c>
      <c r="M775" s="31" t="s">
        <v>75</v>
      </c>
      <c r="N775" s="31">
        <v>25000000</v>
      </c>
      <c r="O775" s="31" t="s">
        <v>75</v>
      </c>
      <c r="P775" s="31" t="s">
        <v>75</v>
      </c>
      <c r="Q775" s="32" t="s">
        <v>75</v>
      </c>
      <c r="R775" s="45" t="s">
        <v>1587</v>
      </c>
      <c r="S775" s="43" t="s">
        <v>73</v>
      </c>
      <c r="T775" s="44" t="s">
        <v>1588</v>
      </c>
      <c r="U775" s="31" t="s">
        <v>75</v>
      </c>
      <c r="V775" s="31" t="s">
        <v>75</v>
      </c>
      <c r="W775" s="31" t="s">
        <v>75</v>
      </c>
      <c r="X775" s="31">
        <v>25000000</v>
      </c>
      <c r="Y775" s="31" t="s">
        <v>75</v>
      </c>
      <c r="Z775" s="31" t="s">
        <v>75</v>
      </c>
      <c r="AA775" s="31" t="s">
        <v>75</v>
      </c>
      <c r="AB775" s="31" t="s">
        <v>75</v>
      </c>
      <c r="AC775" s="31" t="s">
        <v>75</v>
      </c>
      <c r="AD775" s="31" t="s">
        <v>75</v>
      </c>
      <c r="AE775" s="31">
        <v>25000000</v>
      </c>
      <c r="AF775" s="34" t="s">
        <v>75</v>
      </c>
      <c r="AG775" s="31" t="s">
        <v>75</v>
      </c>
      <c r="AH775" s="32" t="s">
        <v>75</v>
      </c>
      <c r="AI775" s="8"/>
    </row>
    <row r="776" spans="1:35" ht="45.75" x14ac:dyDescent="0.25">
      <c r="A776" s="42" t="s">
        <v>1589</v>
      </c>
      <c r="B776" s="43" t="s">
        <v>73</v>
      </c>
      <c r="C776" s="44" t="s">
        <v>1590</v>
      </c>
      <c r="D776" s="31">
        <v>304700</v>
      </c>
      <c r="E776" s="31" t="s">
        <v>75</v>
      </c>
      <c r="F776" s="31">
        <v>304700</v>
      </c>
      <c r="G776" s="31" t="s">
        <v>75</v>
      </c>
      <c r="H776" s="31">
        <v>304700</v>
      </c>
      <c r="I776" s="31" t="s">
        <v>75</v>
      </c>
      <c r="J776" s="31" t="s">
        <v>75</v>
      </c>
      <c r="K776" s="31" t="s">
        <v>75</v>
      </c>
      <c r="L776" s="31" t="s">
        <v>75</v>
      </c>
      <c r="M776" s="31" t="s">
        <v>75</v>
      </c>
      <c r="N776" s="31" t="s">
        <v>75</v>
      </c>
      <c r="O776" s="31" t="s">
        <v>75</v>
      </c>
      <c r="P776" s="31" t="s">
        <v>75</v>
      </c>
      <c r="Q776" s="32" t="s">
        <v>75</v>
      </c>
      <c r="R776" s="45" t="s">
        <v>1589</v>
      </c>
      <c r="S776" s="43" t="s">
        <v>73</v>
      </c>
      <c r="T776" s="44" t="s">
        <v>1590</v>
      </c>
      <c r="U776" s="31">
        <v>257131.14</v>
      </c>
      <c r="V776" s="31" t="s">
        <v>75</v>
      </c>
      <c r="W776" s="31">
        <v>257131.14</v>
      </c>
      <c r="X776" s="31" t="s">
        <v>75</v>
      </c>
      <c r="Y776" s="31">
        <v>257131.14</v>
      </c>
      <c r="Z776" s="31" t="s">
        <v>75</v>
      </c>
      <c r="AA776" s="31" t="s">
        <v>75</v>
      </c>
      <c r="AB776" s="31" t="s">
        <v>75</v>
      </c>
      <c r="AC776" s="31" t="s">
        <v>75</v>
      </c>
      <c r="AD776" s="31" t="s">
        <v>75</v>
      </c>
      <c r="AE776" s="31" t="s">
        <v>75</v>
      </c>
      <c r="AF776" s="34" t="s">
        <v>75</v>
      </c>
      <c r="AG776" s="31" t="s">
        <v>75</v>
      </c>
      <c r="AH776" s="32" t="s">
        <v>75</v>
      </c>
      <c r="AI776" s="8"/>
    </row>
    <row r="777" spans="1:35" ht="57" x14ac:dyDescent="0.25">
      <c r="A777" s="42" t="s">
        <v>1591</v>
      </c>
      <c r="B777" s="43" t="s">
        <v>73</v>
      </c>
      <c r="C777" s="44" t="s">
        <v>1592</v>
      </c>
      <c r="D777" s="31">
        <v>304700</v>
      </c>
      <c r="E777" s="31" t="s">
        <v>75</v>
      </c>
      <c r="F777" s="31">
        <v>304700</v>
      </c>
      <c r="G777" s="31" t="s">
        <v>75</v>
      </c>
      <c r="H777" s="31">
        <v>304700</v>
      </c>
      <c r="I777" s="31" t="s">
        <v>75</v>
      </c>
      <c r="J777" s="31" t="s">
        <v>75</v>
      </c>
      <c r="K777" s="31" t="s">
        <v>75</v>
      </c>
      <c r="L777" s="31" t="s">
        <v>75</v>
      </c>
      <c r="M777" s="31" t="s">
        <v>75</v>
      </c>
      <c r="N777" s="31" t="s">
        <v>75</v>
      </c>
      <c r="O777" s="31" t="s">
        <v>75</v>
      </c>
      <c r="P777" s="31" t="s">
        <v>75</v>
      </c>
      <c r="Q777" s="32" t="s">
        <v>75</v>
      </c>
      <c r="R777" s="45" t="s">
        <v>1591</v>
      </c>
      <c r="S777" s="43" t="s">
        <v>73</v>
      </c>
      <c r="T777" s="44" t="s">
        <v>1592</v>
      </c>
      <c r="U777" s="31">
        <v>257131.14</v>
      </c>
      <c r="V777" s="31" t="s">
        <v>75</v>
      </c>
      <c r="W777" s="31">
        <v>257131.14</v>
      </c>
      <c r="X777" s="31" t="s">
        <v>75</v>
      </c>
      <c r="Y777" s="31">
        <v>257131.14</v>
      </c>
      <c r="Z777" s="31" t="s">
        <v>75</v>
      </c>
      <c r="AA777" s="31" t="s">
        <v>75</v>
      </c>
      <c r="AB777" s="31" t="s">
        <v>75</v>
      </c>
      <c r="AC777" s="31" t="s">
        <v>75</v>
      </c>
      <c r="AD777" s="31" t="s">
        <v>75</v>
      </c>
      <c r="AE777" s="31" t="s">
        <v>75</v>
      </c>
      <c r="AF777" s="34" t="s">
        <v>75</v>
      </c>
      <c r="AG777" s="31" t="s">
        <v>75</v>
      </c>
      <c r="AH777" s="32" t="s">
        <v>75</v>
      </c>
      <c r="AI777" s="8"/>
    </row>
    <row r="778" spans="1:35" ht="57" x14ac:dyDescent="0.25">
      <c r="A778" s="42" t="s">
        <v>1593</v>
      </c>
      <c r="B778" s="43" t="s">
        <v>73</v>
      </c>
      <c r="C778" s="44" t="s">
        <v>1594</v>
      </c>
      <c r="D778" s="31">
        <v>310408800</v>
      </c>
      <c r="E778" s="31" t="s">
        <v>75</v>
      </c>
      <c r="F778" s="31">
        <v>310408800</v>
      </c>
      <c r="G778" s="31">
        <v>75540000</v>
      </c>
      <c r="H778" s="31">
        <v>310408800</v>
      </c>
      <c r="I778" s="31" t="s">
        <v>75</v>
      </c>
      <c r="J778" s="31" t="s">
        <v>75</v>
      </c>
      <c r="K778" s="31" t="s">
        <v>75</v>
      </c>
      <c r="L778" s="31" t="s">
        <v>75</v>
      </c>
      <c r="M778" s="31" t="s">
        <v>75</v>
      </c>
      <c r="N778" s="31">
        <v>75540000</v>
      </c>
      <c r="O778" s="31" t="s">
        <v>75</v>
      </c>
      <c r="P778" s="31" t="s">
        <v>75</v>
      </c>
      <c r="Q778" s="32" t="s">
        <v>75</v>
      </c>
      <c r="R778" s="45" t="s">
        <v>1593</v>
      </c>
      <c r="S778" s="43" t="s">
        <v>73</v>
      </c>
      <c r="T778" s="44" t="s">
        <v>1594</v>
      </c>
      <c r="U778" s="31">
        <v>122100000</v>
      </c>
      <c r="V778" s="31" t="s">
        <v>75</v>
      </c>
      <c r="W778" s="31">
        <v>122100000</v>
      </c>
      <c r="X778" s="31">
        <v>11940000</v>
      </c>
      <c r="Y778" s="31">
        <v>122100000</v>
      </c>
      <c r="Z778" s="31" t="s">
        <v>75</v>
      </c>
      <c r="AA778" s="31" t="s">
        <v>75</v>
      </c>
      <c r="AB778" s="31" t="s">
        <v>75</v>
      </c>
      <c r="AC778" s="31" t="s">
        <v>75</v>
      </c>
      <c r="AD778" s="31" t="s">
        <v>75</v>
      </c>
      <c r="AE778" s="31">
        <v>11940000</v>
      </c>
      <c r="AF778" s="34" t="s">
        <v>75</v>
      </c>
      <c r="AG778" s="31" t="s">
        <v>75</v>
      </c>
      <c r="AH778" s="32" t="s">
        <v>75</v>
      </c>
      <c r="AI778" s="8"/>
    </row>
    <row r="779" spans="1:35" ht="57" x14ac:dyDescent="0.25">
      <c r="A779" s="42" t="s">
        <v>1595</v>
      </c>
      <c r="B779" s="43" t="s">
        <v>73</v>
      </c>
      <c r="C779" s="44" t="s">
        <v>1596</v>
      </c>
      <c r="D779" s="31">
        <v>310408800</v>
      </c>
      <c r="E779" s="31" t="s">
        <v>75</v>
      </c>
      <c r="F779" s="31">
        <v>310408800</v>
      </c>
      <c r="G779" s="31" t="s">
        <v>75</v>
      </c>
      <c r="H779" s="31">
        <v>310408800</v>
      </c>
      <c r="I779" s="31" t="s">
        <v>75</v>
      </c>
      <c r="J779" s="31" t="s">
        <v>75</v>
      </c>
      <c r="K779" s="31" t="s">
        <v>75</v>
      </c>
      <c r="L779" s="31" t="s">
        <v>75</v>
      </c>
      <c r="M779" s="31" t="s">
        <v>75</v>
      </c>
      <c r="N779" s="31" t="s">
        <v>75</v>
      </c>
      <c r="O779" s="31" t="s">
        <v>75</v>
      </c>
      <c r="P779" s="31" t="s">
        <v>75</v>
      </c>
      <c r="Q779" s="32" t="s">
        <v>75</v>
      </c>
      <c r="R779" s="45" t="s">
        <v>1595</v>
      </c>
      <c r="S779" s="43" t="s">
        <v>73</v>
      </c>
      <c r="T779" s="44" t="s">
        <v>1596</v>
      </c>
      <c r="U779" s="31">
        <v>122100000</v>
      </c>
      <c r="V779" s="31" t="s">
        <v>75</v>
      </c>
      <c r="W779" s="31">
        <v>122100000</v>
      </c>
      <c r="X779" s="31" t="s">
        <v>75</v>
      </c>
      <c r="Y779" s="31">
        <v>122100000</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1597</v>
      </c>
      <c r="B780" s="43" t="s">
        <v>73</v>
      </c>
      <c r="C780" s="44" t="s">
        <v>1598</v>
      </c>
      <c r="D780" s="31" t="s">
        <v>75</v>
      </c>
      <c r="E780" s="31" t="s">
        <v>75</v>
      </c>
      <c r="F780" s="31" t="s">
        <v>75</v>
      </c>
      <c r="G780" s="31">
        <v>75540000</v>
      </c>
      <c r="H780" s="31" t="s">
        <v>75</v>
      </c>
      <c r="I780" s="31" t="s">
        <v>75</v>
      </c>
      <c r="J780" s="31" t="s">
        <v>75</v>
      </c>
      <c r="K780" s="31" t="s">
        <v>75</v>
      </c>
      <c r="L780" s="31" t="s">
        <v>75</v>
      </c>
      <c r="M780" s="31" t="s">
        <v>75</v>
      </c>
      <c r="N780" s="31">
        <v>75540000</v>
      </c>
      <c r="O780" s="31" t="s">
        <v>75</v>
      </c>
      <c r="P780" s="31" t="s">
        <v>75</v>
      </c>
      <c r="Q780" s="32" t="s">
        <v>75</v>
      </c>
      <c r="R780" s="45" t="s">
        <v>1597</v>
      </c>
      <c r="S780" s="43" t="s">
        <v>73</v>
      </c>
      <c r="T780" s="44" t="s">
        <v>1598</v>
      </c>
      <c r="U780" s="31" t="s">
        <v>75</v>
      </c>
      <c r="V780" s="31" t="s">
        <v>75</v>
      </c>
      <c r="W780" s="31" t="s">
        <v>75</v>
      </c>
      <c r="X780" s="31">
        <v>11940000</v>
      </c>
      <c r="Y780" s="31" t="s">
        <v>75</v>
      </c>
      <c r="Z780" s="31" t="s">
        <v>75</v>
      </c>
      <c r="AA780" s="31" t="s">
        <v>75</v>
      </c>
      <c r="AB780" s="31" t="s">
        <v>75</v>
      </c>
      <c r="AC780" s="31" t="s">
        <v>75</v>
      </c>
      <c r="AD780" s="31" t="s">
        <v>75</v>
      </c>
      <c r="AE780" s="31">
        <v>11940000</v>
      </c>
      <c r="AF780" s="34" t="s">
        <v>75</v>
      </c>
      <c r="AG780" s="31" t="s">
        <v>75</v>
      </c>
      <c r="AH780" s="32" t="s">
        <v>75</v>
      </c>
      <c r="AI780" s="8"/>
    </row>
    <row r="781" spans="1:35" ht="57" x14ac:dyDescent="0.25">
      <c r="A781" s="42" t="s">
        <v>1599</v>
      </c>
      <c r="B781" s="43" t="s">
        <v>73</v>
      </c>
      <c r="C781" s="44" t="s">
        <v>1600</v>
      </c>
      <c r="D781" s="31">
        <v>42814800</v>
      </c>
      <c r="E781" s="31" t="s">
        <v>75</v>
      </c>
      <c r="F781" s="31">
        <v>42814800</v>
      </c>
      <c r="G781" s="31" t="s">
        <v>75</v>
      </c>
      <c r="H781" s="31">
        <v>42814800</v>
      </c>
      <c r="I781" s="31" t="s">
        <v>75</v>
      </c>
      <c r="J781" s="31" t="s">
        <v>75</v>
      </c>
      <c r="K781" s="31" t="s">
        <v>75</v>
      </c>
      <c r="L781" s="31" t="s">
        <v>75</v>
      </c>
      <c r="M781" s="31" t="s">
        <v>75</v>
      </c>
      <c r="N781" s="31" t="s">
        <v>75</v>
      </c>
      <c r="O781" s="31" t="s">
        <v>75</v>
      </c>
      <c r="P781" s="31" t="s">
        <v>75</v>
      </c>
      <c r="Q781" s="32" t="s">
        <v>75</v>
      </c>
      <c r="R781" s="45" t="s">
        <v>1599</v>
      </c>
      <c r="S781" s="43" t="s">
        <v>73</v>
      </c>
      <c r="T781" s="44" t="s">
        <v>1600</v>
      </c>
      <c r="U781" s="31" t="s">
        <v>75</v>
      </c>
      <c r="V781" s="31" t="s">
        <v>75</v>
      </c>
      <c r="W781" s="31" t="s">
        <v>75</v>
      </c>
      <c r="X781" s="31" t="s">
        <v>75</v>
      </c>
      <c r="Y781" s="31" t="s">
        <v>75</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1601</v>
      </c>
      <c r="B782" s="43" t="s">
        <v>73</v>
      </c>
      <c r="C782" s="44" t="s">
        <v>1602</v>
      </c>
      <c r="D782" s="31">
        <v>42814800</v>
      </c>
      <c r="E782" s="31" t="s">
        <v>75</v>
      </c>
      <c r="F782" s="31">
        <v>42814800</v>
      </c>
      <c r="G782" s="31" t="s">
        <v>75</v>
      </c>
      <c r="H782" s="31">
        <v>42814800</v>
      </c>
      <c r="I782" s="31" t="s">
        <v>75</v>
      </c>
      <c r="J782" s="31" t="s">
        <v>75</v>
      </c>
      <c r="K782" s="31" t="s">
        <v>75</v>
      </c>
      <c r="L782" s="31" t="s">
        <v>75</v>
      </c>
      <c r="M782" s="31" t="s">
        <v>75</v>
      </c>
      <c r="N782" s="31" t="s">
        <v>75</v>
      </c>
      <c r="O782" s="31" t="s">
        <v>75</v>
      </c>
      <c r="P782" s="31" t="s">
        <v>75</v>
      </c>
      <c r="Q782" s="32" t="s">
        <v>75</v>
      </c>
      <c r="R782" s="45" t="s">
        <v>1601</v>
      </c>
      <c r="S782" s="43" t="s">
        <v>73</v>
      </c>
      <c r="T782" s="44" t="s">
        <v>1602</v>
      </c>
      <c r="U782" s="31" t="s">
        <v>75</v>
      </c>
      <c r="V782" s="31" t="s">
        <v>75</v>
      </c>
      <c r="W782" s="31" t="s">
        <v>75</v>
      </c>
      <c r="X782" s="31" t="s">
        <v>75</v>
      </c>
      <c r="Y782" s="31" t="s">
        <v>75</v>
      </c>
      <c r="Z782" s="31" t="s">
        <v>75</v>
      </c>
      <c r="AA782" s="31" t="s">
        <v>75</v>
      </c>
      <c r="AB782" s="31" t="s">
        <v>75</v>
      </c>
      <c r="AC782" s="31" t="s">
        <v>75</v>
      </c>
      <c r="AD782" s="31" t="s">
        <v>75</v>
      </c>
      <c r="AE782" s="31" t="s">
        <v>75</v>
      </c>
      <c r="AF782" s="34" t="s">
        <v>75</v>
      </c>
      <c r="AG782" s="31" t="s">
        <v>75</v>
      </c>
      <c r="AH782" s="32" t="s">
        <v>75</v>
      </c>
      <c r="AI782" s="8"/>
    </row>
    <row r="783" spans="1:35" ht="45.75" x14ac:dyDescent="0.25">
      <c r="A783" s="42" t="s">
        <v>1603</v>
      </c>
      <c r="B783" s="43" t="s">
        <v>73</v>
      </c>
      <c r="C783" s="44" t="s">
        <v>1604</v>
      </c>
      <c r="D783" s="31">
        <v>8809035800</v>
      </c>
      <c r="E783" s="31" t="s">
        <v>75</v>
      </c>
      <c r="F783" s="31">
        <v>8809035800</v>
      </c>
      <c r="G783" s="31" t="s">
        <v>75</v>
      </c>
      <c r="H783" s="31">
        <v>8809035800</v>
      </c>
      <c r="I783" s="31" t="s">
        <v>75</v>
      </c>
      <c r="J783" s="31" t="s">
        <v>75</v>
      </c>
      <c r="K783" s="31" t="s">
        <v>75</v>
      </c>
      <c r="L783" s="31" t="s">
        <v>75</v>
      </c>
      <c r="M783" s="31" t="s">
        <v>75</v>
      </c>
      <c r="N783" s="31" t="s">
        <v>75</v>
      </c>
      <c r="O783" s="31" t="s">
        <v>75</v>
      </c>
      <c r="P783" s="31" t="s">
        <v>75</v>
      </c>
      <c r="Q783" s="32" t="s">
        <v>75</v>
      </c>
      <c r="R783" s="45" t="s">
        <v>1603</v>
      </c>
      <c r="S783" s="43" t="s">
        <v>73</v>
      </c>
      <c r="T783" s="44" t="s">
        <v>1604</v>
      </c>
      <c r="U783" s="31">
        <v>348972516.61000001</v>
      </c>
      <c r="V783" s="31" t="s">
        <v>75</v>
      </c>
      <c r="W783" s="31">
        <v>348972516.61000001</v>
      </c>
      <c r="X783" s="31" t="s">
        <v>75</v>
      </c>
      <c r="Y783" s="31">
        <v>348972516.61000001</v>
      </c>
      <c r="Z783" s="31" t="s">
        <v>75</v>
      </c>
      <c r="AA783" s="31" t="s">
        <v>75</v>
      </c>
      <c r="AB783" s="31" t="s">
        <v>75</v>
      </c>
      <c r="AC783" s="31" t="s">
        <v>75</v>
      </c>
      <c r="AD783" s="31" t="s">
        <v>75</v>
      </c>
      <c r="AE783" s="31" t="s">
        <v>75</v>
      </c>
      <c r="AF783" s="34" t="s">
        <v>75</v>
      </c>
      <c r="AG783" s="31" t="s">
        <v>75</v>
      </c>
      <c r="AH783" s="32" t="s">
        <v>75</v>
      </c>
      <c r="AI783" s="8"/>
    </row>
    <row r="784" spans="1:35" ht="57" x14ac:dyDescent="0.25">
      <c r="A784" s="42" t="s">
        <v>1605</v>
      </c>
      <c r="B784" s="43" t="s">
        <v>73</v>
      </c>
      <c r="C784" s="44" t="s">
        <v>1606</v>
      </c>
      <c r="D784" s="31">
        <v>8809035800</v>
      </c>
      <c r="E784" s="31" t="s">
        <v>75</v>
      </c>
      <c r="F784" s="31">
        <v>8809035800</v>
      </c>
      <c r="G784" s="31" t="s">
        <v>75</v>
      </c>
      <c r="H784" s="31">
        <v>8809035800</v>
      </c>
      <c r="I784" s="31" t="s">
        <v>75</v>
      </c>
      <c r="J784" s="31" t="s">
        <v>75</v>
      </c>
      <c r="K784" s="31" t="s">
        <v>75</v>
      </c>
      <c r="L784" s="31" t="s">
        <v>75</v>
      </c>
      <c r="M784" s="31" t="s">
        <v>75</v>
      </c>
      <c r="N784" s="31" t="s">
        <v>75</v>
      </c>
      <c r="O784" s="31" t="s">
        <v>75</v>
      </c>
      <c r="P784" s="31" t="s">
        <v>75</v>
      </c>
      <c r="Q784" s="32" t="s">
        <v>75</v>
      </c>
      <c r="R784" s="45" t="s">
        <v>1605</v>
      </c>
      <c r="S784" s="43" t="s">
        <v>73</v>
      </c>
      <c r="T784" s="44" t="s">
        <v>1606</v>
      </c>
      <c r="U784" s="31">
        <v>348972516.61000001</v>
      </c>
      <c r="V784" s="31" t="s">
        <v>75</v>
      </c>
      <c r="W784" s="31">
        <v>348972516.61000001</v>
      </c>
      <c r="X784" s="31" t="s">
        <v>75</v>
      </c>
      <c r="Y784" s="31">
        <v>348972516.61000001</v>
      </c>
      <c r="Z784" s="31" t="s">
        <v>75</v>
      </c>
      <c r="AA784" s="31" t="s">
        <v>75</v>
      </c>
      <c r="AB784" s="31" t="s">
        <v>75</v>
      </c>
      <c r="AC784" s="31" t="s">
        <v>75</v>
      </c>
      <c r="AD784" s="31" t="s">
        <v>75</v>
      </c>
      <c r="AE784" s="31" t="s">
        <v>75</v>
      </c>
      <c r="AF784" s="34" t="s">
        <v>75</v>
      </c>
      <c r="AG784" s="31" t="s">
        <v>75</v>
      </c>
      <c r="AH784" s="32" t="s">
        <v>75</v>
      </c>
      <c r="AI784" s="8"/>
    </row>
    <row r="785" spans="1:35" ht="79.5" x14ac:dyDescent="0.25">
      <c r="A785" s="42" t="s">
        <v>1607</v>
      </c>
      <c r="B785" s="43" t="s">
        <v>73</v>
      </c>
      <c r="C785" s="44" t="s">
        <v>1608</v>
      </c>
      <c r="D785" s="31">
        <v>47219900</v>
      </c>
      <c r="E785" s="31" t="s">
        <v>75</v>
      </c>
      <c r="F785" s="31">
        <v>47219900</v>
      </c>
      <c r="G785" s="31" t="s">
        <v>75</v>
      </c>
      <c r="H785" s="31">
        <v>47219900</v>
      </c>
      <c r="I785" s="31" t="s">
        <v>75</v>
      </c>
      <c r="J785" s="31" t="s">
        <v>75</v>
      </c>
      <c r="K785" s="31" t="s">
        <v>75</v>
      </c>
      <c r="L785" s="31" t="s">
        <v>75</v>
      </c>
      <c r="M785" s="31" t="s">
        <v>75</v>
      </c>
      <c r="N785" s="31" t="s">
        <v>75</v>
      </c>
      <c r="O785" s="31" t="s">
        <v>75</v>
      </c>
      <c r="P785" s="31" t="s">
        <v>75</v>
      </c>
      <c r="Q785" s="32" t="s">
        <v>75</v>
      </c>
      <c r="R785" s="45" t="s">
        <v>1607</v>
      </c>
      <c r="S785" s="43" t="s">
        <v>73</v>
      </c>
      <c r="T785" s="44" t="s">
        <v>1608</v>
      </c>
      <c r="U785" s="31">
        <v>15558910.359999999</v>
      </c>
      <c r="V785" s="31" t="s">
        <v>75</v>
      </c>
      <c r="W785" s="31">
        <v>15558910.359999999</v>
      </c>
      <c r="X785" s="31" t="s">
        <v>75</v>
      </c>
      <c r="Y785" s="31">
        <v>15558910.359999999</v>
      </c>
      <c r="Z785" s="31" t="s">
        <v>75</v>
      </c>
      <c r="AA785" s="31" t="s">
        <v>75</v>
      </c>
      <c r="AB785" s="31" t="s">
        <v>75</v>
      </c>
      <c r="AC785" s="31" t="s">
        <v>75</v>
      </c>
      <c r="AD785" s="31" t="s">
        <v>75</v>
      </c>
      <c r="AE785" s="31" t="s">
        <v>75</v>
      </c>
      <c r="AF785" s="34" t="s">
        <v>75</v>
      </c>
      <c r="AG785" s="31" t="s">
        <v>75</v>
      </c>
      <c r="AH785" s="32" t="s">
        <v>75</v>
      </c>
      <c r="AI785" s="8"/>
    </row>
    <row r="786" spans="1:35" ht="34.5" x14ac:dyDescent="0.25">
      <c r="A786" s="42" t="s">
        <v>1609</v>
      </c>
      <c r="B786" s="43" t="s">
        <v>73</v>
      </c>
      <c r="C786" s="44" t="s">
        <v>1610</v>
      </c>
      <c r="D786" s="31">
        <v>741925600</v>
      </c>
      <c r="E786" s="31" t="s">
        <v>75</v>
      </c>
      <c r="F786" s="31">
        <v>741925600</v>
      </c>
      <c r="G786" s="31" t="s">
        <v>75</v>
      </c>
      <c r="H786" s="31">
        <v>741925600</v>
      </c>
      <c r="I786" s="31" t="s">
        <v>75</v>
      </c>
      <c r="J786" s="31" t="s">
        <v>75</v>
      </c>
      <c r="K786" s="31" t="s">
        <v>75</v>
      </c>
      <c r="L786" s="31" t="s">
        <v>75</v>
      </c>
      <c r="M786" s="31" t="s">
        <v>75</v>
      </c>
      <c r="N786" s="31" t="s">
        <v>75</v>
      </c>
      <c r="O786" s="31" t="s">
        <v>75</v>
      </c>
      <c r="P786" s="31" t="s">
        <v>75</v>
      </c>
      <c r="Q786" s="32" t="s">
        <v>75</v>
      </c>
      <c r="R786" s="45" t="s">
        <v>1609</v>
      </c>
      <c r="S786" s="43" t="s">
        <v>73</v>
      </c>
      <c r="T786" s="44" t="s">
        <v>1610</v>
      </c>
      <c r="U786" s="31">
        <v>275128109.76999998</v>
      </c>
      <c r="V786" s="31" t="s">
        <v>75</v>
      </c>
      <c r="W786" s="31">
        <v>275128109.76999998</v>
      </c>
      <c r="X786" s="31" t="s">
        <v>75</v>
      </c>
      <c r="Y786" s="31">
        <v>275128109.76999998</v>
      </c>
      <c r="Z786" s="31" t="s">
        <v>75</v>
      </c>
      <c r="AA786" s="31" t="s">
        <v>75</v>
      </c>
      <c r="AB786" s="31" t="s">
        <v>75</v>
      </c>
      <c r="AC786" s="31" t="s">
        <v>75</v>
      </c>
      <c r="AD786" s="31" t="s">
        <v>75</v>
      </c>
      <c r="AE786" s="31" t="s">
        <v>75</v>
      </c>
      <c r="AF786" s="34" t="s">
        <v>75</v>
      </c>
      <c r="AG786" s="31" t="s">
        <v>75</v>
      </c>
      <c r="AH786" s="32" t="s">
        <v>75</v>
      </c>
      <c r="AI786" s="8"/>
    </row>
    <row r="787" spans="1:35" ht="34.5" x14ac:dyDescent="0.25">
      <c r="A787" s="42" t="s">
        <v>1611</v>
      </c>
      <c r="B787" s="43" t="s">
        <v>73</v>
      </c>
      <c r="C787" s="44" t="s">
        <v>1612</v>
      </c>
      <c r="D787" s="31">
        <v>741925600</v>
      </c>
      <c r="E787" s="31" t="s">
        <v>75</v>
      </c>
      <c r="F787" s="31">
        <v>741925600</v>
      </c>
      <c r="G787" s="31" t="s">
        <v>75</v>
      </c>
      <c r="H787" s="31">
        <v>741925600</v>
      </c>
      <c r="I787" s="31" t="s">
        <v>75</v>
      </c>
      <c r="J787" s="31" t="s">
        <v>75</v>
      </c>
      <c r="K787" s="31" t="s">
        <v>75</v>
      </c>
      <c r="L787" s="31" t="s">
        <v>75</v>
      </c>
      <c r="M787" s="31" t="s">
        <v>75</v>
      </c>
      <c r="N787" s="31" t="s">
        <v>75</v>
      </c>
      <c r="O787" s="31" t="s">
        <v>75</v>
      </c>
      <c r="P787" s="31" t="s">
        <v>75</v>
      </c>
      <c r="Q787" s="32" t="s">
        <v>75</v>
      </c>
      <c r="R787" s="45" t="s">
        <v>1611</v>
      </c>
      <c r="S787" s="43" t="s">
        <v>73</v>
      </c>
      <c r="T787" s="44" t="s">
        <v>1612</v>
      </c>
      <c r="U787" s="31">
        <v>275128109.76999998</v>
      </c>
      <c r="V787" s="31" t="s">
        <v>75</v>
      </c>
      <c r="W787" s="31">
        <v>275128109.76999998</v>
      </c>
      <c r="X787" s="31" t="s">
        <v>75</v>
      </c>
      <c r="Y787" s="31">
        <v>275128109.76999998</v>
      </c>
      <c r="Z787" s="31" t="s">
        <v>75</v>
      </c>
      <c r="AA787" s="31" t="s">
        <v>75</v>
      </c>
      <c r="AB787" s="31" t="s">
        <v>75</v>
      </c>
      <c r="AC787" s="31" t="s">
        <v>75</v>
      </c>
      <c r="AD787" s="31" t="s">
        <v>75</v>
      </c>
      <c r="AE787" s="31" t="s">
        <v>75</v>
      </c>
      <c r="AF787" s="34" t="s">
        <v>75</v>
      </c>
      <c r="AG787" s="31" t="s">
        <v>75</v>
      </c>
      <c r="AH787" s="32" t="s">
        <v>75</v>
      </c>
      <c r="AI787" s="8"/>
    </row>
    <row r="788" spans="1:35" ht="23.25" x14ac:dyDescent="0.25">
      <c r="A788" s="42" t="s">
        <v>1613</v>
      </c>
      <c r="B788" s="43" t="s">
        <v>73</v>
      </c>
      <c r="C788" s="44" t="s">
        <v>1614</v>
      </c>
      <c r="D788" s="31">
        <v>722000000</v>
      </c>
      <c r="E788" s="31" t="s">
        <v>75</v>
      </c>
      <c r="F788" s="31">
        <v>722000000</v>
      </c>
      <c r="G788" s="31">
        <v>3320911339.6999998</v>
      </c>
      <c r="H788" s="31">
        <v>722000000</v>
      </c>
      <c r="I788" s="31" t="s">
        <v>75</v>
      </c>
      <c r="J788" s="31" t="s">
        <v>75</v>
      </c>
      <c r="K788" s="31">
        <v>970121400</v>
      </c>
      <c r="L788" s="31" t="s">
        <v>75</v>
      </c>
      <c r="M788" s="31" t="s">
        <v>75</v>
      </c>
      <c r="N788" s="31">
        <v>1046671668.24</v>
      </c>
      <c r="O788" s="31">
        <v>1190837838.46</v>
      </c>
      <c r="P788" s="31">
        <v>113280433</v>
      </c>
      <c r="Q788" s="32" t="s">
        <v>75</v>
      </c>
      <c r="R788" s="45" t="s">
        <v>1613</v>
      </c>
      <c r="S788" s="43" t="s">
        <v>73</v>
      </c>
      <c r="T788" s="44" t="s">
        <v>1614</v>
      </c>
      <c r="U788" s="31">
        <v>94475176.409999996</v>
      </c>
      <c r="V788" s="31" t="s">
        <v>75</v>
      </c>
      <c r="W788" s="31">
        <v>94475176.409999996</v>
      </c>
      <c r="X788" s="31">
        <v>1058556756.72</v>
      </c>
      <c r="Y788" s="31">
        <v>94475176.409999996</v>
      </c>
      <c r="Z788" s="31" t="s">
        <v>75</v>
      </c>
      <c r="AA788" s="31" t="s">
        <v>75</v>
      </c>
      <c r="AB788" s="31">
        <v>403180604.94</v>
      </c>
      <c r="AC788" s="31" t="s">
        <v>75</v>
      </c>
      <c r="AD788" s="31" t="s">
        <v>75</v>
      </c>
      <c r="AE788" s="31">
        <v>390537820.33999997</v>
      </c>
      <c r="AF788" s="34">
        <v>213983831.59</v>
      </c>
      <c r="AG788" s="31">
        <v>50854499.850000001</v>
      </c>
      <c r="AH788" s="32" t="s">
        <v>75</v>
      </c>
      <c r="AI788" s="8"/>
    </row>
    <row r="789" spans="1:35" ht="23.25" x14ac:dyDescent="0.25">
      <c r="A789" s="42" t="s">
        <v>1615</v>
      </c>
      <c r="B789" s="43" t="s">
        <v>73</v>
      </c>
      <c r="C789" s="44" t="s">
        <v>1616</v>
      </c>
      <c r="D789" s="31">
        <v>722000000</v>
      </c>
      <c r="E789" s="31" t="s">
        <v>75</v>
      </c>
      <c r="F789" s="31">
        <v>722000000</v>
      </c>
      <c r="G789" s="31" t="s">
        <v>75</v>
      </c>
      <c r="H789" s="31">
        <v>722000000</v>
      </c>
      <c r="I789" s="31" t="s">
        <v>75</v>
      </c>
      <c r="J789" s="31" t="s">
        <v>75</v>
      </c>
      <c r="K789" s="31" t="s">
        <v>75</v>
      </c>
      <c r="L789" s="31" t="s">
        <v>75</v>
      </c>
      <c r="M789" s="31" t="s">
        <v>75</v>
      </c>
      <c r="N789" s="31" t="s">
        <v>75</v>
      </c>
      <c r="O789" s="31" t="s">
        <v>75</v>
      </c>
      <c r="P789" s="31" t="s">
        <v>75</v>
      </c>
      <c r="Q789" s="32" t="s">
        <v>75</v>
      </c>
      <c r="R789" s="45" t="s">
        <v>1615</v>
      </c>
      <c r="S789" s="43" t="s">
        <v>73</v>
      </c>
      <c r="T789" s="44" t="s">
        <v>1616</v>
      </c>
      <c r="U789" s="31">
        <v>94475176.409999996</v>
      </c>
      <c r="V789" s="31" t="s">
        <v>75</v>
      </c>
      <c r="W789" s="31">
        <v>94475176.409999996</v>
      </c>
      <c r="X789" s="31" t="s">
        <v>75</v>
      </c>
      <c r="Y789" s="31">
        <v>94475176.409999996</v>
      </c>
      <c r="Z789" s="31" t="s">
        <v>75</v>
      </c>
      <c r="AA789" s="31" t="s">
        <v>75</v>
      </c>
      <c r="AB789" s="31" t="s">
        <v>75</v>
      </c>
      <c r="AC789" s="31" t="s">
        <v>75</v>
      </c>
      <c r="AD789" s="31" t="s">
        <v>75</v>
      </c>
      <c r="AE789" s="31" t="s">
        <v>75</v>
      </c>
      <c r="AF789" s="34" t="s">
        <v>75</v>
      </c>
      <c r="AG789" s="31" t="s">
        <v>75</v>
      </c>
      <c r="AH789" s="32" t="s">
        <v>75</v>
      </c>
      <c r="AI789" s="8"/>
    </row>
    <row r="790" spans="1:35" ht="23.25" x14ac:dyDescent="0.25">
      <c r="A790" s="42" t="s">
        <v>1617</v>
      </c>
      <c r="B790" s="43" t="s">
        <v>73</v>
      </c>
      <c r="C790" s="44" t="s">
        <v>1618</v>
      </c>
      <c r="D790" s="31" t="s">
        <v>75</v>
      </c>
      <c r="E790" s="31" t="s">
        <v>75</v>
      </c>
      <c r="F790" s="31" t="s">
        <v>75</v>
      </c>
      <c r="G790" s="31">
        <v>970121400</v>
      </c>
      <c r="H790" s="31" t="s">
        <v>75</v>
      </c>
      <c r="I790" s="31" t="s">
        <v>75</v>
      </c>
      <c r="J790" s="31" t="s">
        <v>75</v>
      </c>
      <c r="K790" s="31">
        <v>970121400</v>
      </c>
      <c r="L790" s="31" t="s">
        <v>75</v>
      </c>
      <c r="M790" s="31" t="s">
        <v>75</v>
      </c>
      <c r="N790" s="31" t="s">
        <v>75</v>
      </c>
      <c r="O790" s="31" t="s">
        <v>75</v>
      </c>
      <c r="P790" s="31" t="s">
        <v>75</v>
      </c>
      <c r="Q790" s="32" t="s">
        <v>75</v>
      </c>
      <c r="R790" s="45" t="s">
        <v>1617</v>
      </c>
      <c r="S790" s="43" t="s">
        <v>73</v>
      </c>
      <c r="T790" s="44" t="s">
        <v>1618</v>
      </c>
      <c r="U790" s="31" t="s">
        <v>75</v>
      </c>
      <c r="V790" s="31" t="s">
        <v>75</v>
      </c>
      <c r="W790" s="31" t="s">
        <v>75</v>
      </c>
      <c r="X790" s="31">
        <v>403180604.94</v>
      </c>
      <c r="Y790" s="31" t="s">
        <v>75</v>
      </c>
      <c r="Z790" s="31" t="s">
        <v>75</v>
      </c>
      <c r="AA790" s="31" t="s">
        <v>75</v>
      </c>
      <c r="AB790" s="31">
        <v>403180604.94</v>
      </c>
      <c r="AC790" s="31" t="s">
        <v>75</v>
      </c>
      <c r="AD790" s="31" t="s">
        <v>75</v>
      </c>
      <c r="AE790" s="31" t="s">
        <v>75</v>
      </c>
      <c r="AF790" s="34" t="s">
        <v>75</v>
      </c>
      <c r="AG790" s="31" t="s">
        <v>75</v>
      </c>
      <c r="AH790" s="32" t="s">
        <v>75</v>
      </c>
      <c r="AI790" s="8"/>
    </row>
    <row r="791" spans="1:35" ht="23.25" x14ac:dyDescent="0.25">
      <c r="A791" s="42" t="s">
        <v>1619</v>
      </c>
      <c r="B791" s="43" t="s">
        <v>73</v>
      </c>
      <c r="C791" s="44" t="s">
        <v>1620</v>
      </c>
      <c r="D791" s="31" t="s">
        <v>75</v>
      </c>
      <c r="E791" s="31" t="s">
        <v>75</v>
      </c>
      <c r="F791" s="31" t="s">
        <v>75</v>
      </c>
      <c r="G791" s="31">
        <v>1046671668.24</v>
      </c>
      <c r="H791" s="31" t="s">
        <v>75</v>
      </c>
      <c r="I791" s="31" t="s">
        <v>75</v>
      </c>
      <c r="J791" s="31" t="s">
        <v>75</v>
      </c>
      <c r="K791" s="31" t="s">
        <v>75</v>
      </c>
      <c r="L791" s="31" t="s">
        <v>75</v>
      </c>
      <c r="M791" s="31" t="s">
        <v>75</v>
      </c>
      <c r="N791" s="31">
        <v>1046671668.24</v>
      </c>
      <c r="O791" s="31" t="s">
        <v>75</v>
      </c>
      <c r="P791" s="31" t="s">
        <v>75</v>
      </c>
      <c r="Q791" s="32" t="s">
        <v>75</v>
      </c>
      <c r="R791" s="45" t="s">
        <v>1619</v>
      </c>
      <c r="S791" s="43" t="s">
        <v>73</v>
      </c>
      <c r="T791" s="44" t="s">
        <v>1620</v>
      </c>
      <c r="U791" s="31" t="s">
        <v>75</v>
      </c>
      <c r="V791" s="31" t="s">
        <v>75</v>
      </c>
      <c r="W791" s="31" t="s">
        <v>75</v>
      </c>
      <c r="X791" s="31">
        <v>390537820.33999997</v>
      </c>
      <c r="Y791" s="31" t="s">
        <v>75</v>
      </c>
      <c r="Z791" s="31" t="s">
        <v>75</v>
      </c>
      <c r="AA791" s="31" t="s">
        <v>75</v>
      </c>
      <c r="AB791" s="31" t="s">
        <v>75</v>
      </c>
      <c r="AC791" s="31" t="s">
        <v>75</v>
      </c>
      <c r="AD791" s="31" t="s">
        <v>75</v>
      </c>
      <c r="AE791" s="31">
        <v>390537820.33999997</v>
      </c>
      <c r="AF791" s="34" t="s">
        <v>75</v>
      </c>
      <c r="AG791" s="31" t="s">
        <v>75</v>
      </c>
      <c r="AH791" s="32" t="s">
        <v>75</v>
      </c>
      <c r="AI791" s="8"/>
    </row>
    <row r="792" spans="1:35" ht="23.25" x14ac:dyDescent="0.25">
      <c r="A792" s="42" t="s">
        <v>1621</v>
      </c>
      <c r="B792" s="43" t="s">
        <v>73</v>
      </c>
      <c r="C792" s="44" t="s">
        <v>1622</v>
      </c>
      <c r="D792" s="31" t="s">
        <v>75</v>
      </c>
      <c r="E792" s="31" t="s">
        <v>75</v>
      </c>
      <c r="F792" s="31" t="s">
        <v>75</v>
      </c>
      <c r="G792" s="31">
        <v>113280433</v>
      </c>
      <c r="H792" s="31" t="s">
        <v>75</v>
      </c>
      <c r="I792" s="31" t="s">
        <v>75</v>
      </c>
      <c r="J792" s="31" t="s">
        <v>75</v>
      </c>
      <c r="K792" s="31" t="s">
        <v>75</v>
      </c>
      <c r="L792" s="31" t="s">
        <v>75</v>
      </c>
      <c r="M792" s="31" t="s">
        <v>75</v>
      </c>
      <c r="N792" s="31" t="s">
        <v>75</v>
      </c>
      <c r="O792" s="31" t="s">
        <v>75</v>
      </c>
      <c r="P792" s="31">
        <v>113280433</v>
      </c>
      <c r="Q792" s="32" t="s">
        <v>75</v>
      </c>
      <c r="R792" s="45" t="s">
        <v>1621</v>
      </c>
      <c r="S792" s="43" t="s">
        <v>73</v>
      </c>
      <c r="T792" s="44" t="s">
        <v>1622</v>
      </c>
      <c r="U792" s="31" t="s">
        <v>75</v>
      </c>
      <c r="V792" s="31" t="s">
        <v>75</v>
      </c>
      <c r="W792" s="31" t="s">
        <v>75</v>
      </c>
      <c r="X792" s="31">
        <v>50854499.850000001</v>
      </c>
      <c r="Y792" s="31" t="s">
        <v>75</v>
      </c>
      <c r="Z792" s="31" t="s">
        <v>75</v>
      </c>
      <c r="AA792" s="31" t="s">
        <v>75</v>
      </c>
      <c r="AB792" s="31" t="s">
        <v>75</v>
      </c>
      <c r="AC792" s="31" t="s">
        <v>75</v>
      </c>
      <c r="AD792" s="31" t="s">
        <v>75</v>
      </c>
      <c r="AE792" s="31" t="s">
        <v>75</v>
      </c>
      <c r="AF792" s="34" t="s">
        <v>75</v>
      </c>
      <c r="AG792" s="31">
        <v>50854499.850000001</v>
      </c>
      <c r="AH792" s="32" t="s">
        <v>75</v>
      </c>
      <c r="AI792" s="8"/>
    </row>
    <row r="793" spans="1:35" ht="23.25" x14ac:dyDescent="0.25">
      <c r="A793" s="42" t="s">
        <v>1623</v>
      </c>
      <c r="B793" s="43" t="s">
        <v>73</v>
      </c>
      <c r="C793" s="44" t="s">
        <v>1624</v>
      </c>
      <c r="D793" s="31" t="s">
        <v>75</v>
      </c>
      <c r="E793" s="31" t="s">
        <v>75</v>
      </c>
      <c r="F793" s="31" t="s">
        <v>75</v>
      </c>
      <c r="G793" s="31">
        <v>1190837838.46</v>
      </c>
      <c r="H793" s="31" t="s">
        <v>75</v>
      </c>
      <c r="I793" s="31" t="s">
        <v>75</v>
      </c>
      <c r="J793" s="31" t="s">
        <v>75</v>
      </c>
      <c r="K793" s="31" t="s">
        <v>75</v>
      </c>
      <c r="L793" s="31" t="s">
        <v>75</v>
      </c>
      <c r="M793" s="31" t="s">
        <v>75</v>
      </c>
      <c r="N793" s="31" t="s">
        <v>75</v>
      </c>
      <c r="O793" s="31">
        <v>1190837838.46</v>
      </c>
      <c r="P793" s="31" t="s">
        <v>75</v>
      </c>
      <c r="Q793" s="32" t="s">
        <v>75</v>
      </c>
      <c r="R793" s="45" t="s">
        <v>1623</v>
      </c>
      <c r="S793" s="43" t="s">
        <v>73</v>
      </c>
      <c r="T793" s="44" t="s">
        <v>1624</v>
      </c>
      <c r="U793" s="31" t="s">
        <v>75</v>
      </c>
      <c r="V793" s="31" t="s">
        <v>75</v>
      </c>
      <c r="W793" s="31" t="s">
        <v>75</v>
      </c>
      <c r="X793" s="31">
        <v>213983831.59</v>
      </c>
      <c r="Y793" s="31" t="s">
        <v>75</v>
      </c>
      <c r="Z793" s="31" t="s">
        <v>75</v>
      </c>
      <c r="AA793" s="31" t="s">
        <v>75</v>
      </c>
      <c r="AB793" s="31" t="s">
        <v>75</v>
      </c>
      <c r="AC793" s="31" t="s">
        <v>75</v>
      </c>
      <c r="AD793" s="31" t="s">
        <v>75</v>
      </c>
      <c r="AE793" s="31" t="s">
        <v>75</v>
      </c>
      <c r="AF793" s="34">
        <v>213983831.59</v>
      </c>
      <c r="AG793" s="31" t="s">
        <v>75</v>
      </c>
      <c r="AH793" s="32" t="s">
        <v>75</v>
      </c>
      <c r="AI793" s="8"/>
    </row>
    <row r="794" spans="1:35" ht="23.25" x14ac:dyDescent="0.25">
      <c r="A794" s="42" t="s">
        <v>1625</v>
      </c>
      <c r="B794" s="43" t="s">
        <v>73</v>
      </c>
      <c r="C794" s="44" t="s">
        <v>1626</v>
      </c>
      <c r="D794" s="31">
        <v>34130808900</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v>34130808900</v>
      </c>
      <c r="R794" s="45" t="s">
        <v>1625</v>
      </c>
      <c r="S794" s="43" t="s">
        <v>73</v>
      </c>
      <c r="T794" s="44" t="s">
        <v>1626</v>
      </c>
      <c r="U794" s="31">
        <v>19012686332.849998</v>
      </c>
      <c r="V794" s="31">
        <v>99868100</v>
      </c>
      <c r="W794" s="31" t="s">
        <v>75</v>
      </c>
      <c r="X794" s="31" t="s">
        <v>75</v>
      </c>
      <c r="Y794" s="31" t="s">
        <v>75</v>
      </c>
      <c r="Z794" s="31" t="s">
        <v>75</v>
      </c>
      <c r="AA794" s="31" t="s">
        <v>75</v>
      </c>
      <c r="AB794" s="31" t="s">
        <v>75</v>
      </c>
      <c r="AC794" s="31" t="s">
        <v>75</v>
      </c>
      <c r="AD794" s="31" t="s">
        <v>75</v>
      </c>
      <c r="AE794" s="31" t="s">
        <v>75</v>
      </c>
      <c r="AF794" s="34" t="s">
        <v>75</v>
      </c>
      <c r="AG794" s="31" t="s">
        <v>75</v>
      </c>
      <c r="AH794" s="32">
        <v>19112554432.849998</v>
      </c>
      <c r="AI794" s="8"/>
    </row>
    <row r="795" spans="1:35" ht="57" x14ac:dyDescent="0.25">
      <c r="A795" s="42" t="s">
        <v>1627</v>
      </c>
      <c r="B795" s="43" t="s">
        <v>73</v>
      </c>
      <c r="C795" s="44" t="s">
        <v>1628</v>
      </c>
      <c r="D795" s="31">
        <v>33643143900</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v>33643143900</v>
      </c>
      <c r="R795" s="45" t="s">
        <v>1627</v>
      </c>
      <c r="S795" s="43" t="s">
        <v>73</v>
      </c>
      <c r="T795" s="44" t="s">
        <v>1628</v>
      </c>
      <c r="U795" s="31">
        <v>18282079000</v>
      </c>
      <c r="V795" s="31" t="s">
        <v>75</v>
      </c>
      <c r="W795" s="31" t="s">
        <v>75</v>
      </c>
      <c r="X795" s="31" t="s">
        <v>75</v>
      </c>
      <c r="Y795" s="31" t="s">
        <v>75</v>
      </c>
      <c r="Z795" s="31" t="s">
        <v>75</v>
      </c>
      <c r="AA795" s="31" t="s">
        <v>75</v>
      </c>
      <c r="AB795" s="31" t="s">
        <v>75</v>
      </c>
      <c r="AC795" s="31" t="s">
        <v>75</v>
      </c>
      <c r="AD795" s="31" t="s">
        <v>75</v>
      </c>
      <c r="AE795" s="31" t="s">
        <v>75</v>
      </c>
      <c r="AF795" s="34" t="s">
        <v>75</v>
      </c>
      <c r="AG795" s="31" t="s">
        <v>75</v>
      </c>
      <c r="AH795" s="32">
        <v>18282079000</v>
      </c>
      <c r="AI795" s="8"/>
    </row>
    <row r="796" spans="1:35" ht="57" x14ac:dyDescent="0.25">
      <c r="A796" s="42" t="s">
        <v>1629</v>
      </c>
      <c r="B796" s="43" t="s">
        <v>73</v>
      </c>
      <c r="C796" s="44" t="s">
        <v>1630</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1629</v>
      </c>
      <c r="S796" s="43" t="s">
        <v>73</v>
      </c>
      <c r="T796" s="44" t="s">
        <v>1630</v>
      </c>
      <c r="U796" s="31">
        <v>273057000</v>
      </c>
      <c r="V796" s="31" t="s">
        <v>75</v>
      </c>
      <c r="W796" s="31" t="s">
        <v>75</v>
      </c>
      <c r="X796" s="31" t="s">
        <v>75</v>
      </c>
      <c r="Y796" s="31" t="s">
        <v>75</v>
      </c>
      <c r="Z796" s="31" t="s">
        <v>75</v>
      </c>
      <c r="AA796" s="31" t="s">
        <v>75</v>
      </c>
      <c r="AB796" s="31" t="s">
        <v>75</v>
      </c>
      <c r="AC796" s="31" t="s">
        <v>75</v>
      </c>
      <c r="AD796" s="31" t="s">
        <v>75</v>
      </c>
      <c r="AE796" s="31" t="s">
        <v>75</v>
      </c>
      <c r="AF796" s="34" t="s">
        <v>75</v>
      </c>
      <c r="AG796" s="31" t="s">
        <v>75</v>
      </c>
      <c r="AH796" s="32">
        <v>273057000</v>
      </c>
      <c r="AI796" s="8"/>
    </row>
    <row r="797" spans="1:35" ht="79.5" x14ac:dyDescent="0.25">
      <c r="A797" s="42" t="s">
        <v>1631</v>
      </c>
      <c r="B797" s="43" t="s">
        <v>73</v>
      </c>
      <c r="C797" s="44" t="s">
        <v>1632</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1631</v>
      </c>
      <c r="S797" s="43" t="s">
        <v>73</v>
      </c>
      <c r="T797" s="44" t="s">
        <v>1632</v>
      </c>
      <c r="U797" s="31">
        <v>1621200</v>
      </c>
      <c r="V797" s="31" t="s">
        <v>75</v>
      </c>
      <c r="W797" s="31" t="s">
        <v>75</v>
      </c>
      <c r="X797" s="31" t="s">
        <v>75</v>
      </c>
      <c r="Y797" s="31" t="s">
        <v>75</v>
      </c>
      <c r="Z797" s="31" t="s">
        <v>75</v>
      </c>
      <c r="AA797" s="31" t="s">
        <v>75</v>
      </c>
      <c r="AB797" s="31" t="s">
        <v>75</v>
      </c>
      <c r="AC797" s="31" t="s">
        <v>75</v>
      </c>
      <c r="AD797" s="31" t="s">
        <v>75</v>
      </c>
      <c r="AE797" s="31" t="s">
        <v>75</v>
      </c>
      <c r="AF797" s="34" t="s">
        <v>75</v>
      </c>
      <c r="AG797" s="31" t="s">
        <v>75</v>
      </c>
      <c r="AH797" s="32">
        <v>1621200</v>
      </c>
      <c r="AI797" s="8"/>
    </row>
    <row r="798" spans="1:35" ht="113.25" x14ac:dyDescent="0.25">
      <c r="A798" s="42" t="s">
        <v>1633</v>
      </c>
      <c r="B798" s="43" t="s">
        <v>73</v>
      </c>
      <c r="C798" s="44" t="s">
        <v>1634</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1633</v>
      </c>
      <c r="S798" s="43" t="s">
        <v>73</v>
      </c>
      <c r="T798" s="44" t="s">
        <v>1634</v>
      </c>
      <c r="U798" s="31" t="s">
        <v>75</v>
      </c>
      <c r="V798" s="31">
        <v>99868100</v>
      </c>
      <c r="W798" s="31" t="s">
        <v>75</v>
      </c>
      <c r="X798" s="31" t="s">
        <v>75</v>
      </c>
      <c r="Y798" s="31" t="s">
        <v>75</v>
      </c>
      <c r="Z798" s="31" t="s">
        <v>75</v>
      </c>
      <c r="AA798" s="31" t="s">
        <v>75</v>
      </c>
      <c r="AB798" s="31" t="s">
        <v>75</v>
      </c>
      <c r="AC798" s="31" t="s">
        <v>75</v>
      </c>
      <c r="AD798" s="31" t="s">
        <v>75</v>
      </c>
      <c r="AE798" s="31" t="s">
        <v>75</v>
      </c>
      <c r="AF798" s="34" t="s">
        <v>75</v>
      </c>
      <c r="AG798" s="31" t="s">
        <v>75</v>
      </c>
      <c r="AH798" s="32">
        <v>99868100</v>
      </c>
      <c r="AI798" s="8"/>
    </row>
    <row r="799" spans="1:35" ht="113.25" x14ac:dyDescent="0.25">
      <c r="A799" s="42" t="s">
        <v>1635</v>
      </c>
      <c r="B799" s="43" t="s">
        <v>73</v>
      </c>
      <c r="C799" s="44" t="s">
        <v>1636</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1635</v>
      </c>
      <c r="S799" s="43" t="s">
        <v>73</v>
      </c>
      <c r="T799" s="44" t="s">
        <v>1636</v>
      </c>
      <c r="U799" s="31">
        <v>344768300</v>
      </c>
      <c r="V799" s="31" t="s">
        <v>75</v>
      </c>
      <c r="W799" s="31" t="s">
        <v>75</v>
      </c>
      <c r="X799" s="31" t="s">
        <v>75</v>
      </c>
      <c r="Y799" s="31" t="s">
        <v>75</v>
      </c>
      <c r="Z799" s="31" t="s">
        <v>75</v>
      </c>
      <c r="AA799" s="31" t="s">
        <v>75</v>
      </c>
      <c r="AB799" s="31" t="s">
        <v>75</v>
      </c>
      <c r="AC799" s="31" t="s">
        <v>75</v>
      </c>
      <c r="AD799" s="31" t="s">
        <v>75</v>
      </c>
      <c r="AE799" s="31" t="s">
        <v>75</v>
      </c>
      <c r="AF799" s="34" t="s">
        <v>75</v>
      </c>
      <c r="AG799" s="31" t="s">
        <v>75</v>
      </c>
      <c r="AH799" s="32">
        <v>344768300</v>
      </c>
      <c r="AI799" s="8"/>
    </row>
    <row r="800" spans="1:35" ht="23.25" x14ac:dyDescent="0.25">
      <c r="A800" s="42" t="s">
        <v>1637</v>
      </c>
      <c r="B800" s="43" t="s">
        <v>73</v>
      </c>
      <c r="C800" s="44" t="s">
        <v>1638</v>
      </c>
      <c r="D800" s="31">
        <v>487665000</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v>487665000</v>
      </c>
      <c r="R800" s="45" t="s">
        <v>1637</v>
      </c>
      <c r="S800" s="43" t="s">
        <v>73</v>
      </c>
      <c r="T800" s="44" t="s">
        <v>1638</v>
      </c>
      <c r="U800" s="31">
        <v>111160832.84999999</v>
      </c>
      <c r="V800" s="31" t="s">
        <v>75</v>
      </c>
      <c r="W800" s="31" t="s">
        <v>75</v>
      </c>
      <c r="X800" s="31" t="s">
        <v>75</v>
      </c>
      <c r="Y800" s="31" t="s">
        <v>75</v>
      </c>
      <c r="Z800" s="31" t="s">
        <v>75</v>
      </c>
      <c r="AA800" s="31" t="s">
        <v>75</v>
      </c>
      <c r="AB800" s="31" t="s">
        <v>75</v>
      </c>
      <c r="AC800" s="31" t="s">
        <v>75</v>
      </c>
      <c r="AD800" s="31" t="s">
        <v>75</v>
      </c>
      <c r="AE800" s="31" t="s">
        <v>75</v>
      </c>
      <c r="AF800" s="34" t="s">
        <v>75</v>
      </c>
      <c r="AG800" s="31" t="s">
        <v>75</v>
      </c>
      <c r="AH800" s="32">
        <v>111160832.84999999</v>
      </c>
      <c r="AI800" s="8"/>
    </row>
    <row r="801" spans="1:35" ht="34.5" x14ac:dyDescent="0.25">
      <c r="A801" s="42" t="s">
        <v>1639</v>
      </c>
      <c r="B801" s="43" t="s">
        <v>73</v>
      </c>
      <c r="C801" s="44" t="s">
        <v>1640</v>
      </c>
      <c r="D801" s="31">
        <v>487665000</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v>487665000</v>
      </c>
      <c r="R801" s="45" t="s">
        <v>1639</v>
      </c>
      <c r="S801" s="43" t="s">
        <v>73</v>
      </c>
      <c r="T801" s="44" t="s">
        <v>1640</v>
      </c>
      <c r="U801" s="31">
        <v>111160832.84999999</v>
      </c>
      <c r="V801" s="31" t="s">
        <v>75</v>
      </c>
      <c r="W801" s="31" t="s">
        <v>75</v>
      </c>
      <c r="X801" s="31" t="s">
        <v>75</v>
      </c>
      <c r="Y801" s="31" t="s">
        <v>75</v>
      </c>
      <c r="Z801" s="31" t="s">
        <v>75</v>
      </c>
      <c r="AA801" s="31" t="s">
        <v>75</v>
      </c>
      <c r="AB801" s="31" t="s">
        <v>75</v>
      </c>
      <c r="AC801" s="31" t="s">
        <v>75</v>
      </c>
      <c r="AD801" s="31" t="s">
        <v>75</v>
      </c>
      <c r="AE801" s="31" t="s">
        <v>75</v>
      </c>
      <c r="AF801" s="34" t="s">
        <v>75</v>
      </c>
      <c r="AG801" s="31" t="s">
        <v>75</v>
      </c>
      <c r="AH801" s="32">
        <v>111160832.84999999</v>
      </c>
      <c r="AI801" s="8"/>
    </row>
    <row r="802" spans="1:35" ht="23.25" x14ac:dyDescent="0.25">
      <c r="A802" s="42" t="s">
        <v>1641</v>
      </c>
      <c r="B802" s="43" t="s">
        <v>73</v>
      </c>
      <c r="C802" s="44" t="s">
        <v>1642</v>
      </c>
      <c r="D802" s="31">
        <v>906312611.13999999</v>
      </c>
      <c r="E802" s="31" t="s">
        <v>75</v>
      </c>
      <c r="F802" s="31">
        <v>906312611.13999999</v>
      </c>
      <c r="G802" s="31" t="s">
        <v>75</v>
      </c>
      <c r="H802" s="31">
        <v>906312611.13999999</v>
      </c>
      <c r="I802" s="31" t="s">
        <v>75</v>
      </c>
      <c r="J802" s="31" t="s">
        <v>75</v>
      </c>
      <c r="K802" s="31" t="s">
        <v>75</v>
      </c>
      <c r="L802" s="31" t="s">
        <v>75</v>
      </c>
      <c r="M802" s="31" t="s">
        <v>75</v>
      </c>
      <c r="N802" s="31" t="s">
        <v>75</v>
      </c>
      <c r="O802" s="31" t="s">
        <v>75</v>
      </c>
      <c r="P802" s="31" t="s">
        <v>75</v>
      </c>
      <c r="Q802" s="32" t="s">
        <v>75</v>
      </c>
      <c r="R802" s="45" t="s">
        <v>1641</v>
      </c>
      <c r="S802" s="43" t="s">
        <v>73</v>
      </c>
      <c r="T802" s="44" t="s">
        <v>1642</v>
      </c>
      <c r="U802" s="31">
        <v>535477158.69999999</v>
      </c>
      <c r="V802" s="31" t="s">
        <v>75</v>
      </c>
      <c r="W802" s="31">
        <v>535477158.69999999</v>
      </c>
      <c r="X802" s="31" t="s">
        <v>75</v>
      </c>
      <c r="Y802" s="31">
        <v>535477158.69999999</v>
      </c>
      <c r="Z802" s="31" t="s">
        <v>75</v>
      </c>
      <c r="AA802" s="31" t="s">
        <v>75</v>
      </c>
      <c r="AB802" s="31" t="s">
        <v>75</v>
      </c>
      <c r="AC802" s="31" t="s">
        <v>75</v>
      </c>
      <c r="AD802" s="31" t="s">
        <v>75</v>
      </c>
      <c r="AE802" s="31" t="s">
        <v>75</v>
      </c>
      <c r="AF802" s="34" t="s">
        <v>75</v>
      </c>
      <c r="AG802" s="31" t="s">
        <v>75</v>
      </c>
      <c r="AH802" s="32" t="s">
        <v>75</v>
      </c>
      <c r="AI802" s="8"/>
    </row>
    <row r="803" spans="1:35" ht="34.5" x14ac:dyDescent="0.25">
      <c r="A803" s="42" t="s">
        <v>1643</v>
      </c>
      <c r="B803" s="43" t="s">
        <v>73</v>
      </c>
      <c r="C803" s="44" t="s">
        <v>1644</v>
      </c>
      <c r="D803" s="31">
        <v>906312611.13999999</v>
      </c>
      <c r="E803" s="31" t="s">
        <v>75</v>
      </c>
      <c r="F803" s="31">
        <v>906312611.13999999</v>
      </c>
      <c r="G803" s="31" t="s">
        <v>75</v>
      </c>
      <c r="H803" s="31">
        <v>906312611.13999999</v>
      </c>
      <c r="I803" s="31" t="s">
        <v>75</v>
      </c>
      <c r="J803" s="31" t="s">
        <v>75</v>
      </c>
      <c r="K803" s="31" t="s">
        <v>75</v>
      </c>
      <c r="L803" s="31" t="s">
        <v>75</v>
      </c>
      <c r="M803" s="31" t="s">
        <v>75</v>
      </c>
      <c r="N803" s="31" t="s">
        <v>75</v>
      </c>
      <c r="O803" s="31" t="s">
        <v>75</v>
      </c>
      <c r="P803" s="31" t="s">
        <v>75</v>
      </c>
      <c r="Q803" s="32" t="s">
        <v>75</v>
      </c>
      <c r="R803" s="45" t="s">
        <v>1643</v>
      </c>
      <c r="S803" s="43" t="s">
        <v>73</v>
      </c>
      <c r="T803" s="44" t="s">
        <v>1644</v>
      </c>
      <c r="U803" s="31">
        <v>535477158.69999999</v>
      </c>
      <c r="V803" s="31" t="s">
        <v>75</v>
      </c>
      <c r="W803" s="31">
        <v>535477158.69999999</v>
      </c>
      <c r="X803" s="31" t="s">
        <v>75</v>
      </c>
      <c r="Y803" s="31">
        <v>535477158.69999999</v>
      </c>
      <c r="Z803" s="31" t="s">
        <v>75</v>
      </c>
      <c r="AA803" s="31" t="s">
        <v>75</v>
      </c>
      <c r="AB803" s="31" t="s">
        <v>75</v>
      </c>
      <c r="AC803" s="31" t="s">
        <v>75</v>
      </c>
      <c r="AD803" s="31" t="s">
        <v>75</v>
      </c>
      <c r="AE803" s="31" t="s">
        <v>75</v>
      </c>
      <c r="AF803" s="34" t="s">
        <v>75</v>
      </c>
      <c r="AG803" s="31" t="s">
        <v>75</v>
      </c>
      <c r="AH803" s="32" t="s">
        <v>75</v>
      </c>
      <c r="AI803" s="8"/>
    </row>
    <row r="804" spans="1:35" ht="90.75" x14ac:dyDescent="0.25">
      <c r="A804" s="42" t="s">
        <v>1645</v>
      </c>
      <c r="B804" s="43" t="s">
        <v>73</v>
      </c>
      <c r="C804" s="44" t="s">
        <v>1646</v>
      </c>
      <c r="D804" s="31">
        <v>906312611.13999999</v>
      </c>
      <c r="E804" s="31" t="s">
        <v>75</v>
      </c>
      <c r="F804" s="31">
        <v>906312611.13999999</v>
      </c>
      <c r="G804" s="31" t="s">
        <v>75</v>
      </c>
      <c r="H804" s="31">
        <v>906312611.13999999</v>
      </c>
      <c r="I804" s="31" t="s">
        <v>75</v>
      </c>
      <c r="J804" s="31" t="s">
        <v>75</v>
      </c>
      <c r="K804" s="31" t="s">
        <v>75</v>
      </c>
      <c r="L804" s="31" t="s">
        <v>75</v>
      </c>
      <c r="M804" s="31" t="s">
        <v>75</v>
      </c>
      <c r="N804" s="31" t="s">
        <v>75</v>
      </c>
      <c r="O804" s="31" t="s">
        <v>75</v>
      </c>
      <c r="P804" s="31" t="s">
        <v>75</v>
      </c>
      <c r="Q804" s="32" t="s">
        <v>75</v>
      </c>
      <c r="R804" s="45" t="s">
        <v>1645</v>
      </c>
      <c r="S804" s="43" t="s">
        <v>73</v>
      </c>
      <c r="T804" s="44" t="s">
        <v>1646</v>
      </c>
      <c r="U804" s="31">
        <v>535477158.69999999</v>
      </c>
      <c r="V804" s="31" t="s">
        <v>75</v>
      </c>
      <c r="W804" s="31">
        <v>535477158.69999999</v>
      </c>
      <c r="X804" s="31" t="s">
        <v>75</v>
      </c>
      <c r="Y804" s="31">
        <v>535477158.69999999</v>
      </c>
      <c r="Z804" s="31" t="s">
        <v>75</v>
      </c>
      <c r="AA804" s="31" t="s">
        <v>75</v>
      </c>
      <c r="AB804" s="31" t="s">
        <v>75</v>
      </c>
      <c r="AC804" s="31" t="s">
        <v>75</v>
      </c>
      <c r="AD804" s="31" t="s">
        <v>75</v>
      </c>
      <c r="AE804" s="31" t="s">
        <v>75</v>
      </c>
      <c r="AF804" s="34" t="s">
        <v>75</v>
      </c>
      <c r="AG804" s="31" t="s">
        <v>75</v>
      </c>
      <c r="AH804" s="32" t="s">
        <v>75</v>
      </c>
      <c r="AI804" s="8"/>
    </row>
    <row r="805" spans="1:35" ht="23.25" x14ac:dyDescent="0.25">
      <c r="A805" s="42" t="s">
        <v>1647</v>
      </c>
      <c r="B805" s="43" t="s">
        <v>73</v>
      </c>
      <c r="C805" s="44" t="s">
        <v>1648</v>
      </c>
      <c r="D805" s="31">
        <v>9446307</v>
      </c>
      <c r="E805" s="31" t="s">
        <v>75</v>
      </c>
      <c r="F805" s="31">
        <v>9446307</v>
      </c>
      <c r="G805" s="31" t="s">
        <v>75</v>
      </c>
      <c r="H805" s="31">
        <v>3340497</v>
      </c>
      <c r="I805" s="31" t="s">
        <v>75</v>
      </c>
      <c r="J805" s="31" t="s">
        <v>75</v>
      </c>
      <c r="K805" s="31" t="s">
        <v>75</v>
      </c>
      <c r="L805" s="31" t="s">
        <v>75</v>
      </c>
      <c r="M805" s="31" t="s">
        <v>75</v>
      </c>
      <c r="N805" s="31" t="s">
        <v>75</v>
      </c>
      <c r="O805" s="31" t="s">
        <v>75</v>
      </c>
      <c r="P805" s="31">
        <v>6105810</v>
      </c>
      <c r="Q805" s="32" t="s">
        <v>75</v>
      </c>
      <c r="R805" s="45" t="s">
        <v>1647</v>
      </c>
      <c r="S805" s="43" t="s">
        <v>73</v>
      </c>
      <c r="T805" s="44" t="s">
        <v>1648</v>
      </c>
      <c r="U805" s="31">
        <v>8710425.8100000005</v>
      </c>
      <c r="V805" s="31" t="s">
        <v>75</v>
      </c>
      <c r="W805" s="31">
        <v>8710425.8100000005</v>
      </c>
      <c r="X805" s="31" t="s">
        <v>75</v>
      </c>
      <c r="Y805" s="31">
        <v>3295520.32</v>
      </c>
      <c r="Z805" s="31" t="s">
        <v>75</v>
      </c>
      <c r="AA805" s="31" t="s">
        <v>75</v>
      </c>
      <c r="AB805" s="31" t="s">
        <v>75</v>
      </c>
      <c r="AC805" s="31" t="s">
        <v>75</v>
      </c>
      <c r="AD805" s="31" t="s">
        <v>75</v>
      </c>
      <c r="AE805" s="31">
        <v>167005.49</v>
      </c>
      <c r="AF805" s="34" t="s">
        <v>75</v>
      </c>
      <c r="AG805" s="31">
        <v>5247900</v>
      </c>
      <c r="AH805" s="32" t="s">
        <v>75</v>
      </c>
      <c r="AI805" s="8"/>
    </row>
    <row r="806" spans="1:35" ht="23.25" x14ac:dyDescent="0.25">
      <c r="A806" s="42" t="s">
        <v>1649</v>
      </c>
      <c r="B806" s="43" t="s">
        <v>73</v>
      </c>
      <c r="C806" s="44" t="s">
        <v>1650</v>
      </c>
      <c r="D806" s="31">
        <v>3340497</v>
      </c>
      <c r="E806" s="31" t="s">
        <v>75</v>
      </c>
      <c r="F806" s="31">
        <v>3340497</v>
      </c>
      <c r="G806" s="31" t="s">
        <v>75</v>
      </c>
      <c r="H806" s="31">
        <v>3340497</v>
      </c>
      <c r="I806" s="31" t="s">
        <v>75</v>
      </c>
      <c r="J806" s="31" t="s">
        <v>75</v>
      </c>
      <c r="K806" s="31" t="s">
        <v>75</v>
      </c>
      <c r="L806" s="31" t="s">
        <v>75</v>
      </c>
      <c r="M806" s="31" t="s">
        <v>75</v>
      </c>
      <c r="N806" s="31" t="s">
        <v>75</v>
      </c>
      <c r="O806" s="31" t="s">
        <v>75</v>
      </c>
      <c r="P806" s="31" t="s">
        <v>75</v>
      </c>
      <c r="Q806" s="32" t="s">
        <v>75</v>
      </c>
      <c r="R806" s="45" t="s">
        <v>1649</v>
      </c>
      <c r="S806" s="43" t="s">
        <v>73</v>
      </c>
      <c r="T806" s="44" t="s">
        <v>1650</v>
      </c>
      <c r="U806" s="31">
        <v>3295520.32</v>
      </c>
      <c r="V806" s="31" t="s">
        <v>75</v>
      </c>
      <c r="W806" s="31">
        <v>3295520.32</v>
      </c>
      <c r="X806" s="31" t="s">
        <v>75</v>
      </c>
      <c r="Y806" s="31">
        <v>3295520.32</v>
      </c>
      <c r="Z806" s="31" t="s">
        <v>75</v>
      </c>
      <c r="AA806" s="31" t="s">
        <v>75</v>
      </c>
      <c r="AB806" s="31" t="s">
        <v>75</v>
      </c>
      <c r="AC806" s="31" t="s">
        <v>75</v>
      </c>
      <c r="AD806" s="31" t="s">
        <v>75</v>
      </c>
      <c r="AE806" s="31" t="s">
        <v>75</v>
      </c>
      <c r="AF806" s="34" t="s">
        <v>75</v>
      </c>
      <c r="AG806" s="31" t="s">
        <v>75</v>
      </c>
      <c r="AH806" s="32" t="s">
        <v>75</v>
      </c>
      <c r="AI806" s="8"/>
    </row>
    <row r="807" spans="1:35" ht="34.5" x14ac:dyDescent="0.25">
      <c r="A807" s="42" t="s">
        <v>1651</v>
      </c>
      <c r="B807" s="43" t="s">
        <v>73</v>
      </c>
      <c r="C807" s="44" t="s">
        <v>1652</v>
      </c>
      <c r="D807" s="31">
        <v>3340497</v>
      </c>
      <c r="E807" s="31" t="s">
        <v>75</v>
      </c>
      <c r="F807" s="31">
        <v>3340497</v>
      </c>
      <c r="G807" s="31" t="s">
        <v>75</v>
      </c>
      <c r="H807" s="31">
        <v>3340497</v>
      </c>
      <c r="I807" s="31" t="s">
        <v>75</v>
      </c>
      <c r="J807" s="31" t="s">
        <v>75</v>
      </c>
      <c r="K807" s="31" t="s">
        <v>75</v>
      </c>
      <c r="L807" s="31" t="s">
        <v>75</v>
      </c>
      <c r="M807" s="31" t="s">
        <v>75</v>
      </c>
      <c r="N807" s="31" t="s">
        <v>75</v>
      </c>
      <c r="O807" s="31" t="s">
        <v>75</v>
      </c>
      <c r="P807" s="31" t="s">
        <v>75</v>
      </c>
      <c r="Q807" s="32" t="s">
        <v>75</v>
      </c>
      <c r="R807" s="45" t="s">
        <v>1651</v>
      </c>
      <c r="S807" s="43" t="s">
        <v>73</v>
      </c>
      <c r="T807" s="44" t="s">
        <v>1652</v>
      </c>
      <c r="U807" s="31">
        <v>3295520.32</v>
      </c>
      <c r="V807" s="31" t="s">
        <v>75</v>
      </c>
      <c r="W807" s="31">
        <v>3295520.32</v>
      </c>
      <c r="X807" s="31" t="s">
        <v>75</v>
      </c>
      <c r="Y807" s="31">
        <v>3295520.32</v>
      </c>
      <c r="Z807" s="31" t="s">
        <v>75</v>
      </c>
      <c r="AA807" s="31" t="s">
        <v>75</v>
      </c>
      <c r="AB807" s="31" t="s">
        <v>75</v>
      </c>
      <c r="AC807" s="31" t="s">
        <v>75</v>
      </c>
      <c r="AD807" s="31" t="s">
        <v>75</v>
      </c>
      <c r="AE807" s="31" t="s">
        <v>75</v>
      </c>
      <c r="AF807" s="34" t="s">
        <v>75</v>
      </c>
      <c r="AG807" s="31" t="s">
        <v>75</v>
      </c>
      <c r="AH807" s="32" t="s">
        <v>75</v>
      </c>
      <c r="AI807" s="8"/>
    </row>
    <row r="808" spans="1:35" ht="23.25" x14ac:dyDescent="0.25">
      <c r="A808" s="42" t="s">
        <v>1653</v>
      </c>
      <c r="B808" s="43" t="s">
        <v>73</v>
      </c>
      <c r="C808" s="44" t="s">
        <v>1654</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1653</v>
      </c>
      <c r="S808" s="43" t="s">
        <v>73</v>
      </c>
      <c r="T808" s="44" t="s">
        <v>1654</v>
      </c>
      <c r="U808" s="31">
        <v>167005.49</v>
      </c>
      <c r="V808" s="31" t="s">
        <v>75</v>
      </c>
      <c r="W808" s="31">
        <v>167005.49</v>
      </c>
      <c r="X808" s="31" t="s">
        <v>75</v>
      </c>
      <c r="Y808" s="31" t="s">
        <v>75</v>
      </c>
      <c r="Z808" s="31" t="s">
        <v>75</v>
      </c>
      <c r="AA808" s="31" t="s">
        <v>75</v>
      </c>
      <c r="AB808" s="31" t="s">
        <v>75</v>
      </c>
      <c r="AC808" s="31" t="s">
        <v>75</v>
      </c>
      <c r="AD808" s="31" t="s">
        <v>75</v>
      </c>
      <c r="AE808" s="31">
        <v>167005.49</v>
      </c>
      <c r="AF808" s="34" t="s">
        <v>75</v>
      </c>
      <c r="AG808" s="31" t="s">
        <v>75</v>
      </c>
      <c r="AH808" s="32" t="s">
        <v>75</v>
      </c>
      <c r="AI808" s="8"/>
    </row>
    <row r="809" spans="1:35" ht="23.25" x14ac:dyDescent="0.25">
      <c r="A809" s="42" t="s">
        <v>1655</v>
      </c>
      <c r="B809" s="43" t="s">
        <v>73</v>
      </c>
      <c r="C809" s="44" t="s">
        <v>1656</v>
      </c>
      <c r="D809" s="31">
        <v>6105810</v>
      </c>
      <c r="E809" s="31" t="s">
        <v>75</v>
      </c>
      <c r="F809" s="31">
        <v>6105810</v>
      </c>
      <c r="G809" s="31" t="s">
        <v>75</v>
      </c>
      <c r="H809" s="31" t="s">
        <v>75</v>
      </c>
      <c r="I809" s="31" t="s">
        <v>75</v>
      </c>
      <c r="J809" s="31" t="s">
        <v>75</v>
      </c>
      <c r="K809" s="31" t="s">
        <v>75</v>
      </c>
      <c r="L809" s="31" t="s">
        <v>75</v>
      </c>
      <c r="M809" s="31" t="s">
        <v>75</v>
      </c>
      <c r="N809" s="31" t="s">
        <v>75</v>
      </c>
      <c r="O809" s="31" t="s">
        <v>75</v>
      </c>
      <c r="P809" s="31">
        <v>6105810</v>
      </c>
      <c r="Q809" s="32" t="s">
        <v>75</v>
      </c>
      <c r="R809" s="45" t="s">
        <v>1655</v>
      </c>
      <c r="S809" s="43" t="s">
        <v>73</v>
      </c>
      <c r="T809" s="44" t="s">
        <v>1656</v>
      </c>
      <c r="U809" s="31">
        <v>5247900</v>
      </c>
      <c r="V809" s="31" t="s">
        <v>75</v>
      </c>
      <c r="W809" s="31">
        <v>5247900</v>
      </c>
      <c r="X809" s="31" t="s">
        <v>75</v>
      </c>
      <c r="Y809" s="31" t="s">
        <v>75</v>
      </c>
      <c r="Z809" s="31" t="s">
        <v>75</v>
      </c>
      <c r="AA809" s="31" t="s">
        <v>75</v>
      </c>
      <c r="AB809" s="31" t="s">
        <v>75</v>
      </c>
      <c r="AC809" s="31" t="s">
        <v>75</v>
      </c>
      <c r="AD809" s="31" t="s">
        <v>75</v>
      </c>
      <c r="AE809" s="31" t="s">
        <v>75</v>
      </c>
      <c r="AF809" s="34" t="s">
        <v>75</v>
      </c>
      <c r="AG809" s="31">
        <v>5247900</v>
      </c>
      <c r="AH809" s="32" t="s">
        <v>75</v>
      </c>
      <c r="AI809" s="8"/>
    </row>
    <row r="810" spans="1:35" ht="34.5" x14ac:dyDescent="0.25">
      <c r="A810" s="42" t="s">
        <v>1657</v>
      </c>
      <c r="B810" s="43" t="s">
        <v>73</v>
      </c>
      <c r="C810" s="44" t="s">
        <v>1658</v>
      </c>
      <c r="D810" s="31">
        <v>500000</v>
      </c>
      <c r="E810" s="31" t="s">
        <v>75</v>
      </c>
      <c r="F810" s="31">
        <v>500000</v>
      </c>
      <c r="G810" s="31" t="s">
        <v>75</v>
      </c>
      <c r="H810" s="31" t="s">
        <v>75</v>
      </c>
      <c r="I810" s="31" t="s">
        <v>75</v>
      </c>
      <c r="J810" s="31" t="s">
        <v>75</v>
      </c>
      <c r="K810" s="31" t="s">
        <v>75</v>
      </c>
      <c r="L810" s="31" t="s">
        <v>75</v>
      </c>
      <c r="M810" s="31" t="s">
        <v>75</v>
      </c>
      <c r="N810" s="31" t="s">
        <v>75</v>
      </c>
      <c r="O810" s="31" t="s">
        <v>75</v>
      </c>
      <c r="P810" s="31">
        <v>500000</v>
      </c>
      <c r="Q810" s="32" t="s">
        <v>75</v>
      </c>
      <c r="R810" s="45" t="s">
        <v>1657</v>
      </c>
      <c r="S810" s="43" t="s">
        <v>73</v>
      </c>
      <c r="T810" s="44" t="s">
        <v>1658</v>
      </c>
      <c r="U810" s="31">
        <v>500000</v>
      </c>
      <c r="V810" s="31" t="s">
        <v>75</v>
      </c>
      <c r="W810" s="31">
        <v>500000</v>
      </c>
      <c r="X810" s="31" t="s">
        <v>75</v>
      </c>
      <c r="Y810" s="31" t="s">
        <v>75</v>
      </c>
      <c r="Z810" s="31" t="s">
        <v>75</v>
      </c>
      <c r="AA810" s="31" t="s">
        <v>75</v>
      </c>
      <c r="AB810" s="31" t="s">
        <v>75</v>
      </c>
      <c r="AC810" s="31" t="s">
        <v>75</v>
      </c>
      <c r="AD810" s="31" t="s">
        <v>75</v>
      </c>
      <c r="AE810" s="31" t="s">
        <v>75</v>
      </c>
      <c r="AF810" s="34" t="s">
        <v>75</v>
      </c>
      <c r="AG810" s="31">
        <v>500000</v>
      </c>
      <c r="AH810" s="32" t="s">
        <v>75</v>
      </c>
      <c r="AI810" s="8"/>
    </row>
    <row r="811" spans="1:35" ht="23.25" x14ac:dyDescent="0.25">
      <c r="A811" s="42" t="s">
        <v>1659</v>
      </c>
      <c r="B811" s="43" t="s">
        <v>73</v>
      </c>
      <c r="C811" s="44" t="s">
        <v>1660</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1659</v>
      </c>
      <c r="S811" s="43" t="s">
        <v>73</v>
      </c>
      <c r="T811" s="44" t="s">
        <v>1660</v>
      </c>
      <c r="U811" s="31">
        <v>167005.49</v>
      </c>
      <c r="V811" s="31" t="s">
        <v>75</v>
      </c>
      <c r="W811" s="31">
        <v>167005.49</v>
      </c>
      <c r="X811" s="31" t="s">
        <v>75</v>
      </c>
      <c r="Y811" s="31" t="s">
        <v>75</v>
      </c>
      <c r="Z811" s="31" t="s">
        <v>75</v>
      </c>
      <c r="AA811" s="31" t="s">
        <v>75</v>
      </c>
      <c r="AB811" s="31" t="s">
        <v>75</v>
      </c>
      <c r="AC811" s="31" t="s">
        <v>75</v>
      </c>
      <c r="AD811" s="31" t="s">
        <v>75</v>
      </c>
      <c r="AE811" s="31">
        <v>167005.49</v>
      </c>
      <c r="AF811" s="34" t="s">
        <v>75</v>
      </c>
      <c r="AG811" s="31" t="s">
        <v>75</v>
      </c>
      <c r="AH811" s="32" t="s">
        <v>75</v>
      </c>
      <c r="AI811" s="8"/>
    </row>
    <row r="812" spans="1:35" ht="23.25" x14ac:dyDescent="0.25">
      <c r="A812" s="42" t="s">
        <v>1661</v>
      </c>
      <c r="B812" s="43" t="s">
        <v>73</v>
      </c>
      <c r="C812" s="44" t="s">
        <v>1662</v>
      </c>
      <c r="D812" s="31">
        <v>5605810</v>
      </c>
      <c r="E812" s="31" t="s">
        <v>75</v>
      </c>
      <c r="F812" s="31">
        <v>5605810</v>
      </c>
      <c r="G812" s="31" t="s">
        <v>75</v>
      </c>
      <c r="H812" s="31" t="s">
        <v>75</v>
      </c>
      <c r="I812" s="31" t="s">
        <v>75</v>
      </c>
      <c r="J812" s="31" t="s">
        <v>75</v>
      </c>
      <c r="K812" s="31" t="s">
        <v>75</v>
      </c>
      <c r="L812" s="31" t="s">
        <v>75</v>
      </c>
      <c r="M812" s="31" t="s">
        <v>75</v>
      </c>
      <c r="N812" s="31" t="s">
        <v>75</v>
      </c>
      <c r="O812" s="31" t="s">
        <v>75</v>
      </c>
      <c r="P812" s="31">
        <v>5605810</v>
      </c>
      <c r="Q812" s="32" t="s">
        <v>75</v>
      </c>
      <c r="R812" s="45" t="s">
        <v>1661</v>
      </c>
      <c r="S812" s="43" t="s">
        <v>73</v>
      </c>
      <c r="T812" s="44" t="s">
        <v>1662</v>
      </c>
      <c r="U812" s="31">
        <v>4747900</v>
      </c>
      <c r="V812" s="31" t="s">
        <v>75</v>
      </c>
      <c r="W812" s="31">
        <v>4747900</v>
      </c>
      <c r="X812" s="31" t="s">
        <v>75</v>
      </c>
      <c r="Y812" s="31" t="s">
        <v>75</v>
      </c>
      <c r="Z812" s="31" t="s">
        <v>75</v>
      </c>
      <c r="AA812" s="31" t="s">
        <v>75</v>
      </c>
      <c r="AB812" s="31" t="s">
        <v>75</v>
      </c>
      <c r="AC812" s="31" t="s">
        <v>75</v>
      </c>
      <c r="AD812" s="31" t="s">
        <v>75</v>
      </c>
      <c r="AE812" s="31" t="s">
        <v>75</v>
      </c>
      <c r="AF812" s="34" t="s">
        <v>75</v>
      </c>
      <c r="AG812" s="31">
        <v>4747900</v>
      </c>
      <c r="AH812" s="32" t="s">
        <v>75</v>
      </c>
      <c r="AI812" s="8"/>
    </row>
    <row r="813" spans="1:35" x14ac:dyDescent="0.25">
      <c r="A813" s="42" t="s">
        <v>1663</v>
      </c>
      <c r="B813" s="43" t="s">
        <v>73</v>
      </c>
      <c r="C813" s="44" t="s">
        <v>1664</v>
      </c>
      <c r="D813" s="31">
        <v>20752878.93</v>
      </c>
      <c r="E813" s="31" t="s">
        <v>75</v>
      </c>
      <c r="F813" s="31">
        <v>20752878.93</v>
      </c>
      <c r="G813" s="31" t="s">
        <v>75</v>
      </c>
      <c r="H813" s="31" t="s">
        <v>75</v>
      </c>
      <c r="I813" s="31" t="s">
        <v>75</v>
      </c>
      <c r="J813" s="31" t="s">
        <v>75</v>
      </c>
      <c r="K813" s="31" t="s">
        <v>75</v>
      </c>
      <c r="L813" s="31" t="s">
        <v>75</v>
      </c>
      <c r="M813" s="31" t="s">
        <v>75</v>
      </c>
      <c r="N813" s="31">
        <v>8075546</v>
      </c>
      <c r="O813" s="31">
        <v>3102412.17</v>
      </c>
      <c r="P813" s="31">
        <v>9574920.7599999998</v>
      </c>
      <c r="Q813" s="32" t="s">
        <v>75</v>
      </c>
      <c r="R813" s="45" t="s">
        <v>1663</v>
      </c>
      <c r="S813" s="43" t="s">
        <v>73</v>
      </c>
      <c r="T813" s="44" t="s">
        <v>1664</v>
      </c>
      <c r="U813" s="31">
        <v>7359888.1699999999</v>
      </c>
      <c r="V813" s="31" t="s">
        <v>75</v>
      </c>
      <c r="W813" s="31">
        <v>7359888.1699999999</v>
      </c>
      <c r="X813" s="31" t="s">
        <v>75</v>
      </c>
      <c r="Y813" s="31" t="s">
        <v>75</v>
      </c>
      <c r="Z813" s="31" t="s">
        <v>75</v>
      </c>
      <c r="AA813" s="31" t="s">
        <v>75</v>
      </c>
      <c r="AB813" s="31" t="s">
        <v>75</v>
      </c>
      <c r="AC813" s="31" t="s">
        <v>75</v>
      </c>
      <c r="AD813" s="31" t="s">
        <v>75</v>
      </c>
      <c r="AE813" s="31">
        <v>1325546</v>
      </c>
      <c r="AF813" s="34">
        <v>2962412.17</v>
      </c>
      <c r="AG813" s="31">
        <v>3071930</v>
      </c>
      <c r="AH813" s="32" t="s">
        <v>75</v>
      </c>
      <c r="AI813" s="8"/>
    </row>
    <row r="814" spans="1:35" ht="23.25" x14ac:dyDescent="0.25">
      <c r="A814" s="42" t="s">
        <v>1665</v>
      </c>
      <c r="B814" s="43" t="s">
        <v>73</v>
      </c>
      <c r="C814" s="44" t="s">
        <v>1666</v>
      </c>
      <c r="D814" s="31">
        <v>8075546</v>
      </c>
      <c r="E814" s="31" t="s">
        <v>75</v>
      </c>
      <c r="F814" s="31">
        <v>8075546</v>
      </c>
      <c r="G814" s="31" t="s">
        <v>75</v>
      </c>
      <c r="H814" s="31" t="s">
        <v>75</v>
      </c>
      <c r="I814" s="31" t="s">
        <v>75</v>
      </c>
      <c r="J814" s="31" t="s">
        <v>75</v>
      </c>
      <c r="K814" s="31" t="s">
        <v>75</v>
      </c>
      <c r="L814" s="31" t="s">
        <v>75</v>
      </c>
      <c r="M814" s="31" t="s">
        <v>75</v>
      </c>
      <c r="N814" s="31">
        <v>8075546</v>
      </c>
      <c r="O814" s="31" t="s">
        <v>75</v>
      </c>
      <c r="P814" s="31" t="s">
        <v>75</v>
      </c>
      <c r="Q814" s="32" t="s">
        <v>75</v>
      </c>
      <c r="R814" s="45" t="s">
        <v>1665</v>
      </c>
      <c r="S814" s="43" t="s">
        <v>73</v>
      </c>
      <c r="T814" s="44" t="s">
        <v>1666</v>
      </c>
      <c r="U814" s="31">
        <v>1325546</v>
      </c>
      <c r="V814" s="31" t="s">
        <v>75</v>
      </c>
      <c r="W814" s="31">
        <v>1325546</v>
      </c>
      <c r="X814" s="31" t="s">
        <v>75</v>
      </c>
      <c r="Y814" s="31" t="s">
        <v>75</v>
      </c>
      <c r="Z814" s="31" t="s">
        <v>75</v>
      </c>
      <c r="AA814" s="31" t="s">
        <v>75</v>
      </c>
      <c r="AB814" s="31" t="s">
        <v>75</v>
      </c>
      <c r="AC814" s="31" t="s">
        <v>75</v>
      </c>
      <c r="AD814" s="31" t="s">
        <v>75</v>
      </c>
      <c r="AE814" s="31">
        <v>1325546</v>
      </c>
      <c r="AF814" s="34" t="s">
        <v>75</v>
      </c>
      <c r="AG814" s="31" t="s">
        <v>75</v>
      </c>
      <c r="AH814" s="32" t="s">
        <v>75</v>
      </c>
      <c r="AI814" s="8"/>
    </row>
    <row r="815" spans="1:35" ht="23.25" x14ac:dyDescent="0.25">
      <c r="A815" s="42" t="s">
        <v>1667</v>
      </c>
      <c r="B815" s="43" t="s">
        <v>73</v>
      </c>
      <c r="C815" s="44" t="s">
        <v>1668</v>
      </c>
      <c r="D815" s="31">
        <v>9574920.7599999998</v>
      </c>
      <c r="E815" s="31" t="s">
        <v>75</v>
      </c>
      <c r="F815" s="31">
        <v>9574920.7599999998</v>
      </c>
      <c r="G815" s="31" t="s">
        <v>75</v>
      </c>
      <c r="H815" s="31" t="s">
        <v>75</v>
      </c>
      <c r="I815" s="31" t="s">
        <v>75</v>
      </c>
      <c r="J815" s="31" t="s">
        <v>75</v>
      </c>
      <c r="K815" s="31" t="s">
        <v>75</v>
      </c>
      <c r="L815" s="31" t="s">
        <v>75</v>
      </c>
      <c r="M815" s="31" t="s">
        <v>75</v>
      </c>
      <c r="N815" s="31" t="s">
        <v>75</v>
      </c>
      <c r="O815" s="31" t="s">
        <v>75</v>
      </c>
      <c r="P815" s="31">
        <v>9574920.7599999998</v>
      </c>
      <c r="Q815" s="32" t="s">
        <v>75</v>
      </c>
      <c r="R815" s="45" t="s">
        <v>1667</v>
      </c>
      <c r="S815" s="43" t="s">
        <v>73</v>
      </c>
      <c r="T815" s="44" t="s">
        <v>1668</v>
      </c>
      <c r="U815" s="31">
        <v>3071930</v>
      </c>
      <c r="V815" s="31" t="s">
        <v>75</v>
      </c>
      <c r="W815" s="31">
        <v>3071930</v>
      </c>
      <c r="X815" s="31" t="s">
        <v>75</v>
      </c>
      <c r="Y815" s="31" t="s">
        <v>75</v>
      </c>
      <c r="Z815" s="31" t="s">
        <v>75</v>
      </c>
      <c r="AA815" s="31" t="s">
        <v>75</v>
      </c>
      <c r="AB815" s="31" t="s">
        <v>75</v>
      </c>
      <c r="AC815" s="31" t="s">
        <v>75</v>
      </c>
      <c r="AD815" s="31" t="s">
        <v>75</v>
      </c>
      <c r="AE815" s="31" t="s">
        <v>75</v>
      </c>
      <c r="AF815" s="34" t="s">
        <v>75</v>
      </c>
      <c r="AG815" s="31">
        <v>3071930</v>
      </c>
      <c r="AH815" s="32" t="s">
        <v>75</v>
      </c>
      <c r="AI815" s="8"/>
    </row>
    <row r="816" spans="1:35" ht="23.25" x14ac:dyDescent="0.25">
      <c r="A816" s="42" t="s">
        <v>1669</v>
      </c>
      <c r="B816" s="43" t="s">
        <v>73</v>
      </c>
      <c r="C816" s="44" t="s">
        <v>1670</v>
      </c>
      <c r="D816" s="31">
        <v>3102412.17</v>
      </c>
      <c r="E816" s="31" t="s">
        <v>75</v>
      </c>
      <c r="F816" s="31">
        <v>3102412.17</v>
      </c>
      <c r="G816" s="31" t="s">
        <v>75</v>
      </c>
      <c r="H816" s="31" t="s">
        <v>75</v>
      </c>
      <c r="I816" s="31" t="s">
        <v>75</v>
      </c>
      <c r="J816" s="31" t="s">
        <v>75</v>
      </c>
      <c r="K816" s="31" t="s">
        <v>75</v>
      </c>
      <c r="L816" s="31" t="s">
        <v>75</v>
      </c>
      <c r="M816" s="31" t="s">
        <v>75</v>
      </c>
      <c r="N816" s="31" t="s">
        <v>75</v>
      </c>
      <c r="O816" s="31">
        <v>3102412.17</v>
      </c>
      <c r="P816" s="31" t="s">
        <v>75</v>
      </c>
      <c r="Q816" s="32" t="s">
        <v>75</v>
      </c>
      <c r="R816" s="45" t="s">
        <v>1669</v>
      </c>
      <c r="S816" s="43" t="s">
        <v>73</v>
      </c>
      <c r="T816" s="44" t="s">
        <v>1670</v>
      </c>
      <c r="U816" s="31">
        <v>2962412.17</v>
      </c>
      <c r="V816" s="31" t="s">
        <v>75</v>
      </c>
      <c r="W816" s="31">
        <v>2962412.17</v>
      </c>
      <c r="X816" s="31" t="s">
        <v>75</v>
      </c>
      <c r="Y816" s="31" t="s">
        <v>75</v>
      </c>
      <c r="Z816" s="31" t="s">
        <v>75</v>
      </c>
      <c r="AA816" s="31" t="s">
        <v>75</v>
      </c>
      <c r="AB816" s="31" t="s">
        <v>75</v>
      </c>
      <c r="AC816" s="31" t="s">
        <v>75</v>
      </c>
      <c r="AD816" s="31" t="s">
        <v>75</v>
      </c>
      <c r="AE816" s="31" t="s">
        <v>75</v>
      </c>
      <c r="AF816" s="34">
        <v>2962412.17</v>
      </c>
      <c r="AG816" s="31" t="s">
        <v>75</v>
      </c>
      <c r="AH816" s="32" t="s">
        <v>75</v>
      </c>
      <c r="AI816" s="8"/>
    </row>
    <row r="817" spans="1:35" ht="57" x14ac:dyDescent="0.25">
      <c r="A817" s="42" t="s">
        <v>1671</v>
      </c>
      <c r="B817" s="43" t="s">
        <v>73</v>
      </c>
      <c r="C817" s="44" t="s">
        <v>1672</v>
      </c>
      <c r="D817" s="31">
        <v>2412.17</v>
      </c>
      <c r="E817" s="31" t="s">
        <v>75</v>
      </c>
      <c r="F817" s="31">
        <v>2412.17</v>
      </c>
      <c r="G817" s="31" t="s">
        <v>75</v>
      </c>
      <c r="H817" s="31" t="s">
        <v>75</v>
      </c>
      <c r="I817" s="31" t="s">
        <v>75</v>
      </c>
      <c r="J817" s="31" t="s">
        <v>75</v>
      </c>
      <c r="K817" s="31" t="s">
        <v>75</v>
      </c>
      <c r="L817" s="31" t="s">
        <v>75</v>
      </c>
      <c r="M817" s="31" t="s">
        <v>75</v>
      </c>
      <c r="N817" s="31" t="s">
        <v>75</v>
      </c>
      <c r="O817" s="31">
        <v>2412.17</v>
      </c>
      <c r="P817" s="31" t="s">
        <v>75</v>
      </c>
      <c r="Q817" s="32" t="s">
        <v>75</v>
      </c>
      <c r="R817" s="45" t="s">
        <v>1671</v>
      </c>
      <c r="S817" s="43" t="s">
        <v>73</v>
      </c>
      <c r="T817" s="44" t="s">
        <v>1672</v>
      </c>
      <c r="U817" s="31">
        <v>2412.17</v>
      </c>
      <c r="V817" s="31" t="s">
        <v>75</v>
      </c>
      <c r="W817" s="31">
        <v>2412.17</v>
      </c>
      <c r="X817" s="31" t="s">
        <v>75</v>
      </c>
      <c r="Y817" s="31" t="s">
        <v>75</v>
      </c>
      <c r="Z817" s="31" t="s">
        <v>75</v>
      </c>
      <c r="AA817" s="31" t="s">
        <v>75</v>
      </c>
      <c r="AB817" s="31" t="s">
        <v>75</v>
      </c>
      <c r="AC817" s="31" t="s">
        <v>75</v>
      </c>
      <c r="AD817" s="31" t="s">
        <v>75</v>
      </c>
      <c r="AE817" s="31" t="s">
        <v>75</v>
      </c>
      <c r="AF817" s="34">
        <v>2412.17</v>
      </c>
      <c r="AG817" s="31" t="s">
        <v>75</v>
      </c>
      <c r="AH817" s="32" t="s">
        <v>75</v>
      </c>
      <c r="AI817" s="8"/>
    </row>
    <row r="818" spans="1:35" ht="34.5" x14ac:dyDescent="0.25">
      <c r="A818" s="42" t="s">
        <v>1673</v>
      </c>
      <c r="B818" s="43" t="s">
        <v>73</v>
      </c>
      <c r="C818" s="44" t="s">
        <v>1674</v>
      </c>
      <c r="D818" s="31">
        <v>151996</v>
      </c>
      <c r="E818" s="31" t="s">
        <v>75</v>
      </c>
      <c r="F818" s="31">
        <v>151996</v>
      </c>
      <c r="G818" s="31" t="s">
        <v>75</v>
      </c>
      <c r="H818" s="31" t="s">
        <v>75</v>
      </c>
      <c r="I818" s="31" t="s">
        <v>75</v>
      </c>
      <c r="J818" s="31" t="s">
        <v>75</v>
      </c>
      <c r="K818" s="31" t="s">
        <v>75</v>
      </c>
      <c r="L818" s="31" t="s">
        <v>75</v>
      </c>
      <c r="M818" s="31" t="s">
        <v>75</v>
      </c>
      <c r="N818" s="31">
        <v>151996</v>
      </c>
      <c r="O818" s="31" t="s">
        <v>75</v>
      </c>
      <c r="P818" s="31" t="s">
        <v>75</v>
      </c>
      <c r="Q818" s="32" t="s">
        <v>75</v>
      </c>
      <c r="R818" s="45" t="s">
        <v>1673</v>
      </c>
      <c r="S818" s="43" t="s">
        <v>73</v>
      </c>
      <c r="T818" s="44" t="s">
        <v>1674</v>
      </c>
      <c r="U818" s="31">
        <v>151996</v>
      </c>
      <c r="V818" s="31" t="s">
        <v>75</v>
      </c>
      <c r="W818" s="31">
        <v>151996</v>
      </c>
      <c r="X818" s="31" t="s">
        <v>75</v>
      </c>
      <c r="Y818" s="31" t="s">
        <v>75</v>
      </c>
      <c r="Z818" s="31" t="s">
        <v>75</v>
      </c>
      <c r="AA818" s="31" t="s">
        <v>75</v>
      </c>
      <c r="AB818" s="31" t="s">
        <v>75</v>
      </c>
      <c r="AC818" s="31" t="s">
        <v>75</v>
      </c>
      <c r="AD818" s="31" t="s">
        <v>75</v>
      </c>
      <c r="AE818" s="31">
        <v>151996</v>
      </c>
      <c r="AF818" s="34" t="s">
        <v>75</v>
      </c>
      <c r="AG818" s="31" t="s">
        <v>75</v>
      </c>
      <c r="AH818" s="32" t="s">
        <v>75</v>
      </c>
      <c r="AI818" s="8"/>
    </row>
    <row r="819" spans="1:35" ht="23.25" x14ac:dyDescent="0.25">
      <c r="A819" s="42" t="s">
        <v>1665</v>
      </c>
      <c r="B819" s="43" t="s">
        <v>73</v>
      </c>
      <c r="C819" s="44" t="s">
        <v>1675</v>
      </c>
      <c r="D819" s="31">
        <v>7923550</v>
      </c>
      <c r="E819" s="31" t="s">
        <v>75</v>
      </c>
      <c r="F819" s="31">
        <v>7923550</v>
      </c>
      <c r="G819" s="31" t="s">
        <v>75</v>
      </c>
      <c r="H819" s="31" t="s">
        <v>75</v>
      </c>
      <c r="I819" s="31" t="s">
        <v>75</v>
      </c>
      <c r="J819" s="31" t="s">
        <v>75</v>
      </c>
      <c r="K819" s="31" t="s">
        <v>75</v>
      </c>
      <c r="L819" s="31" t="s">
        <v>75</v>
      </c>
      <c r="M819" s="31" t="s">
        <v>75</v>
      </c>
      <c r="N819" s="31">
        <v>7923550</v>
      </c>
      <c r="O819" s="31" t="s">
        <v>75</v>
      </c>
      <c r="P819" s="31" t="s">
        <v>75</v>
      </c>
      <c r="Q819" s="32" t="s">
        <v>75</v>
      </c>
      <c r="R819" s="45" t="s">
        <v>1665</v>
      </c>
      <c r="S819" s="43" t="s">
        <v>73</v>
      </c>
      <c r="T819" s="44" t="s">
        <v>1675</v>
      </c>
      <c r="U819" s="31">
        <v>1173550</v>
      </c>
      <c r="V819" s="31" t="s">
        <v>75</v>
      </c>
      <c r="W819" s="31">
        <v>1173550</v>
      </c>
      <c r="X819" s="31" t="s">
        <v>75</v>
      </c>
      <c r="Y819" s="31" t="s">
        <v>75</v>
      </c>
      <c r="Z819" s="31" t="s">
        <v>75</v>
      </c>
      <c r="AA819" s="31" t="s">
        <v>75</v>
      </c>
      <c r="AB819" s="31" t="s">
        <v>75</v>
      </c>
      <c r="AC819" s="31" t="s">
        <v>75</v>
      </c>
      <c r="AD819" s="31" t="s">
        <v>75</v>
      </c>
      <c r="AE819" s="31">
        <v>1173550</v>
      </c>
      <c r="AF819" s="34" t="s">
        <v>75</v>
      </c>
      <c r="AG819" s="31" t="s">
        <v>75</v>
      </c>
      <c r="AH819" s="32" t="s">
        <v>75</v>
      </c>
      <c r="AI819" s="8"/>
    </row>
    <row r="820" spans="1:35" ht="23.25" x14ac:dyDescent="0.25">
      <c r="A820" s="42" t="s">
        <v>1667</v>
      </c>
      <c r="B820" s="43" t="s">
        <v>73</v>
      </c>
      <c r="C820" s="44" t="s">
        <v>1676</v>
      </c>
      <c r="D820" s="31">
        <v>9574920.7599999998</v>
      </c>
      <c r="E820" s="31" t="s">
        <v>75</v>
      </c>
      <c r="F820" s="31">
        <v>9574920.7599999998</v>
      </c>
      <c r="G820" s="31" t="s">
        <v>75</v>
      </c>
      <c r="H820" s="31" t="s">
        <v>75</v>
      </c>
      <c r="I820" s="31" t="s">
        <v>75</v>
      </c>
      <c r="J820" s="31" t="s">
        <v>75</v>
      </c>
      <c r="K820" s="31" t="s">
        <v>75</v>
      </c>
      <c r="L820" s="31" t="s">
        <v>75</v>
      </c>
      <c r="M820" s="31" t="s">
        <v>75</v>
      </c>
      <c r="N820" s="31" t="s">
        <v>75</v>
      </c>
      <c r="O820" s="31" t="s">
        <v>75</v>
      </c>
      <c r="P820" s="31">
        <v>9574920.7599999998</v>
      </c>
      <c r="Q820" s="32" t="s">
        <v>75</v>
      </c>
      <c r="R820" s="45" t="s">
        <v>1667</v>
      </c>
      <c r="S820" s="43" t="s">
        <v>73</v>
      </c>
      <c r="T820" s="44" t="s">
        <v>1676</v>
      </c>
      <c r="U820" s="31">
        <v>3071930</v>
      </c>
      <c r="V820" s="31" t="s">
        <v>75</v>
      </c>
      <c r="W820" s="31">
        <v>3071930</v>
      </c>
      <c r="X820" s="31" t="s">
        <v>75</v>
      </c>
      <c r="Y820" s="31" t="s">
        <v>75</v>
      </c>
      <c r="Z820" s="31" t="s">
        <v>75</v>
      </c>
      <c r="AA820" s="31" t="s">
        <v>75</v>
      </c>
      <c r="AB820" s="31" t="s">
        <v>75</v>
      </c>
      <c r="AC820" s="31" t="s">
        <v>75</v>
      </c>
      <c r="AD820" s="31" t="s">
        <v>75</v>
      </c>
      <c r="AE820" s="31" t="s">
        <v>75</v>
      </c>
      <c r="AF820" s="34" t="s">
        <v>75</v>
      </c>
      <c r="AG820" s="31">
        <v>3071930</v>
      </c>
      <c r="AH820" s="32" t="s">
        <v>75</v>
      </c>
      <c r="AI820" s="8"/>
    </row>
    <row r="821" spans="1:35" ht="23.25" x14ac:dyDescent="0.25">
      <c r="A821" s="42" t="s">
        <v>1669</v>
      </c>
      <c r="B821" s="43" t="s">
        <v>73</v>
      </c>
      <c r="C821" s="44" t="s">
        <v>1677</v>
      </c>
      <c r="D821" s="31">
        <v>3100000</v>
      </c>
      <c r="E821" s="31" t="s">
        <v>75</v>
      </c>
      <c r="F821" s="31">
        <v>3100000</v>
      </c>
      <c r="G821" s="31" t="s">
        <v>75</v>
      </c>
      <c r="H821" s="31" t="s">
        <v>75</v>
      </c>
      <c r="I821" s="31" t="s">
        <v>75</v>
      </c>
      <c r="J821" s="31" t="s">
        <v>75</v>
      </c>
      <c r="K821" s="31" t="s">
        <v>75</v>
      </c>
      <c r="L821" s="31" t="s">
        <v>75</v>
      </c>
      <c r="M821" s="31" t="s">
        <v>75</v>
      </c>
      <c r="N821" s="31" t="s">
        <v>75</v>
      </c>
      <c r="O821" s="31">
        <v>3100000</v>
      </c>
      <c r="P821" s="31" t="s">
        <v>75</v>
      </c>
      <c r="Q821" s="32" t="s">
        <v>75</v>
      </c>
      <c r="R821" s="45" t="s">
        <v>1669</v>
      </c>
      <c r="S821" s="43" t="s">
        <v>73</v>
      </c>
      <c r="T821" s="44" t="s">
        <v>1677</v>
      </c>
      <c r="U821" s="31">
        <v>2960000</v>
      </c>
      <c r="V821" s="31" t="s">
        <v>75</v>
      </c>
      <c r="W821" s="31">
        <v>2960000</v>
      </c>
      <c r="X821" s="31" t="s">
        <v>75</v>
      </c>
      <c r="Y821" s="31" t="s">
        <v>75</v>
      </c>
      <c r="Z821" s="31" t="s">
        <v>75</v>
      </c>
      <c r="AA821" s="31" t="s">
        <v>75</v>
      </c>
      <c r="AB821" s="31" t="s">
        <v>75</v>
      </c>
      <c r="AC821" s="31" t="s">
        <v>75</v>
      </c>
      <c r="AD821" s="31" t="s">
        <v>75</v>
      </c>
      <c r="AE821" s="31" t="s">
        <v>75</v>
      </c>
      <c r="AF821" s="34">
        <v>2960000</v>
      </c>
      <c r="AG821" s="31" t="s">
        <v>75</v>
      </c>
      <c r="AH821" s="32" t="s">
        <v>75</v>
      </c>
      <c r="AI821" s="8"/>
    </row>
    <row r="822" spans="1:35" ht="57" x14ac:dyDescent="0.25">
      <c r="A822" s="42" t="s">
        <v>1678</v>
      </c>
      <c r="B822" s="43" t="s">
        <v>73</v>
      </c>
      <c r="C822" s="44" t="s">
        <v>1679</v>
      </c>
      <c r="D822" s="31">
        <v>195305044.06999999</v>
      </c>
      <c r="E822" s="31" t="s">
        <v>75</v>
      </c>
      <c r="F822" s="31">
        <v>195305044.06999999</v>
      </c>
      <c r="G822" s="31">
        <v>7788686.8499999996</v>
      </c>
      <c r="H822" s="31">
        <v>8267778.7699999996</v>
      </c>
      <c r="I822" s="31" t="s">
        <v>75</v>
      </c>
      <c r="J822" s="31" t="s">
        <v>75</v>
      </c>
      <c r="K822" s="31">
        <v>5278512.3600000003</v>
      </c>
      <c r="L822" s="31" t="s">
        <v>75</v>
      </c>
      <c r="M822" s="31" t="s">
        <v>75</v>
      </c>
      <c r="N822" s="31">
        <v>188434656.94</v>
      </c>
      <c r="O822" s="31">
        <v>1100982.8500000001</v>
      </c>
      <c r="P822" s="31">
        <v>11800</v>
      </c>
      <c r="Q822" s="32" t="s">
        <v>75</v>
      </c>
      <c r="R822" s="45" t="s">
        <v>1678</v>
      </c>
      <c r="S822" s="43" t="s">
        <v>73</v>
      </c>
      <c r="T822" s="44" t="s">
        <v>1679</v>
      </c>
      <c r="U822" s="31">
        <v>380859024.88</v>
      </c>
      <c r="V822" s="31">
        <v>16912044.719999999</v>
      </c>
      <c r="W822" s="31">
        <v>396470596.42000002</v>
      </c>
      <c r="X822" s="31">
        <v>52472249.409999996</v>
      </c>
      <c r="Y822" s="31">
        <v>254811660.97</v>
      </c>
      <c r="Z822" s="31" t="s">
        <v>75</v>
      </c>
      <c r="AA822" s="31" t="s">
        <v>75</v>
      </c>
      <c r="AB822" s="31">
        <v>5651700.96</v>
      </c>
      <c r="AC822" s="31" t="s">
        <v>75</v>
      </c>
      <c r="AD822" s="31" t="s">
        <v>75</v>
      </c>
      <c r="AE822" s="31">
        <v>187366701.05000001</v>
      </c>
      <c r="AF822" s="34">
        <v>1100982.8500000001</v>
      </c>
      <c r="AG822" s="31">
        <v>11800</v>
      </c>
      <c r="AH822" s="32">
        <v>1300473.18</v>
      </c>
      <c r="AI822" s="8"/>
    </row>
    <row r="823" spans="1:35" ht="68.25" x14ac:dyDescent="0.25">
      <c r="A823" s="42" t="s">
        <v>1680</v>
      </c>
      <c r="B823" s="43" t="s">
        <v>73</v>
      </c>
      <c r="C823" s="44" t="s">
        <v>1681</v>
      </c>
      <c r="D823" s="31">
        <v>195305044.06999999</v>
      </c>
      <c r="E823" s="31" t="s">
        <v>75</v>
      </c>
      <c r="F823" s="31">
        <v>195305044.06999999</v>
      </c>
      <c r="G823" s="31">
        <v>7788686.8499999996</v>
      </c>
      <c r="H823" s="31">
        <v>8267778.7699999996</v>
      </c>
      <c r="I823" s="31" t="s">
        <v>75</v>
      </c>
      <c r="J823" s="31" t="s">
        <v>75</v>
      </c>
      <c r="K823" s="31">
        <v>5278512.3600000003</v>
      </c>
      <c r="L823" s="31" t="s">
        <v>75</v>
      </c>
      <c r="M823" s="31" t="s">
        <v>75</v>
      </c>
      <c r="N823" s="31">
        <v>188434656.94</v>
      </c>
      <c r="O823" s="31">
        <v>1100982.8500000001</v>
      </c>
      <c r="P823" s="31">
        <v>11800</v>
      </c>
      <c r="Q823" s="32" t="s">
        <v>75</v>
      </c>
      <c r="R823" s="45" t="s">
        <v>1680</v>
      </c>
      <c r="S823" s="43" t="s">
        <v>73</v>
      </c>
      <c r="T823" s="44" t="s">
        <v>1681</v>
      </c>
      <c r="U823" s="31">
        <v>380859024.88</v>
      </c>
      <c r="V823" s="31">
        <v>16912044.719999999</v>
      </c>
      <c r="W823" s="31">
        <v>396470596.42000002</v>
      </c>
      <c r="X823" s="31">
        <v>52472249.409999996</v>
      </c>
      <c r="Y823" s="31">
        <v>254811660.97</v>
      </c>
      <c r="Z823" s="31" t="s">
        <v>75</v>
      </c>
      <c r="AA823" s="31" t="s">
        <v>75</v>
      </c>
      <c r="AB823" s="31">
        <v>5651700.96</v>
      </c>
      <c r="AC823" s="31" t="s">
        <v>75</v>
      </c>
      <c r="AD823" s="31" t="s">
        <v>75</v>
      </c>
      <c r="AE823" s="31">
        <v>187366701.05000001</v>
      </c>
      <c r="AF823" s="34">
        <v>1100982.8500000001</v>
      </c>
      <c r="AG823" s="31">
        <v>11800</v>
      </c>
      <c r="AH823" s="32">
        <v>1300473.18</v>
      </c>
      <c r="AI823" s="8"/>
    </row>
    <row r="824" spans="1:35" ht="68.25" x14ac:dyDescent="0.25">
      <c r="A824" s="42" t="s">
        <v>1682</v>
      </c>
      <c r="B824" s="43" t="s">
        <v>73</v>
      </c>
      <c r="C824" s="44" t="s">
        <v>1683</v>
      </c>
      <c r="D824" s="31">
        <v>8267778.7699999996</v>
      </c>
      <c r="E824" s="31" t="s">
        <v>75</v>
      </c>
      <c r="F824" s="31">
        <v>8267778.7699999996</v>
      </c>
      <c r="G824" s="31" t="s">
        <v>75</v>
      </c>
      <c r="H824" s="31">
        <v>8267778.7699999996</v>
      </c>
      <c r="I824" s="31" t="s">
        <v>75</v>
      </c>
      <c r="J824" s="31" t="s">
        <v>75</v>
      </c>
      <c r="K824" s="31" t="s">
        <v>75</v>
      </c>
      <c r="L824" s="31" t="s">
        <v>75</v>
      </c>
      <c r="M824" s="31" t="s">
        <v>75</v>
      </c>
      <c r="N824" s="31" t="s">
        <v>75</v>
      </c>
      <c r="O824" s="31" t="s">
        <v>75</v>
      </c>
      <c r="P824" s="31" t="s">
        <v>75</v>
      </c>
      <c r="Q824" s="32" t="s">
        <v>75</v>
      </c>
      <c r="R824" s="45" t="s">
        <v>1682</v>
      </c>
      <c r="S824" s="43" t="s">
        <v>73</v>
      </c>
      <c r="T824" s="44" t="s">
        <v>1683</v>
      </c>
      <c r="U824" s="31">
        <v>192095598</v>
      </c>
      <c r="V824" s="31">
        <v>16832500.41</v>
      </c>
      <c r="W824" s="31">
        <v>208928098.41</v>
      </c>
      <c r="X824" s="31">
        <v>45883562.560000002</v>
      </c>
      <c r="Y824" s="31">
        <v>254811660.97</v>
      </c>
      <c r="Z824" s="31" t="s">
        <v>75</v>
      </c>
      <c r="AA824" s="31" t="s">
        <v>75</v>
      </c>
      <c r="AB824" s="31" t="s">
        <v>75</v>
      </c>
      <c r="AC824" s="31" t="s">
        <v>75</v>
      </c>
      <c r="AD824" s="31" t="s">
        <v>75</v>
      </c>
      <c r="AE824" s="31" t="s">
        <v>75</v>
      </c>
      <c r="AF824" s="34" t="s">
        <v>75</v>
      </c>
      <c r="AG824" s="31" t="s">
        <v>75</v>
      </c>
      <c r="AH824" s="32" t="s">
        <v>75</v>
      </c>
      <c r="AI824" s="8"/>
    </row>
    <row r="825" spans="1:35" ht="68.25" x14ac:dyDescent="0.25">
      <c r="A825" s="42" t="s">
        <v>1684</v>
      </c>
      <c r="B825" s="43" t="s">
        <v>73</v>
      </c>
      <c r="C825" s="44" t="s">
        <v>1685</v>
      </c>
      <c r="D825" s="31">
        <v>5278512.3600000003</v>
      </c>
      <c r="E825" s="31" t="s">
        <v>75</v>
      </c>
      <c r="F825" s="31">
        <v>5278512.3600000003</v>
      </c>
      <c r="G825" s="31" t="s">
        <v>75</v>
      </c>
      <c r="H825" s="31" t="s">
        <v>75</v>
      </c>
      <c r="I825" s="31" t="s">
        <v>75</v>
      </c>
      <c r="J825" s="31" t="s">
        <v>75</v>
      </c>
      <c r="K825" s="31">
        <v>5278512.3600000003</v>
      </c>
      <c r="L825" s="31" t="s">
        <v>75</v>
      </c>
      <c r="M825" s="31" t="s">
        <v>75</v>
      </c>
      <c r="N825" s="31" t="s">
        <v>75</v>
      </c>
      <c r="O825" s="31" t="s">
        <v>75</v>
      </c>
      <c r="P825" s="31" t="s">
        <v>75</v>
      </c>
      <c r="Q825" s="32" t="s">
        <v>75</v>
      </c>
      <c r="R825" s="45" t="s">
        <v>1684</v>
      </c>
      <c r="S825" s="43" t="s">
        <v>73</v>
      </c>
      <c r="T825" s="44" t="s">
        <v>1685</v>
      </c>
      <c r="U825" s="31">
        <v>5651700.96</v>
      </c>
      <c r="V825" s="31" t="s">
        <v>75</v>
      </c>
      <c r="W825" s="31">
        <v>5651700.96</v>
      </c>
      <c r="X825" s="31" t="s">
        <v>75</v>
      </c>
      <c r="Y825" s="31" t="s">
        <v>75</v>
      </c>
      <c r="Z825" s="31" t="s">
        <v>75</v>
      </c>
      <c r="AA825" s="31" t="s">
        <v>75</v>
      </c>
      <c r="AB825" s="31">
        <v>5651700.96</v>
      </c>
      <c r="AC825" s="31" t="s">
        <v>75</v>
      </c>
      <c r="AD825" s="31" t="s">
        <v>75</v>
      </c>
      <c r="AE825" s="31" t="s">
        <v>75</v>
      </c>
      <c r="AF825" s="34" t="s">
        <v>75</v>
      </c>
      <c r="AG825" s="31" t="s">
        <v>75</v>
      </c>
      <c r="AH825" s="32" t="s">
        <v>75</v>
      </c>
      <c r="AI825" s="8"/>
    </row>
    <row r="826" spans="1:35" ht="68.25" x14ac:dyDescent="0.25">
      <c r="A826" s="42" t="s">
        <v>1686</v>
      </c>
      <c r="B826" s="43" t="s">
        <v>73</v>
      </c>
      <c r="C826" s="44" t="s">
        <v>1687</v>
      </c>
      <c r="D826" s="31">
        <v>181740433.21000001</v>
      </c>
      <c r="E826" s="31" t="s">
        <v>75</v>
      </c>
      <c r="F826" s="31">
        <v>181740433.21000001</v>
      </c>
      <c r="G826" s="31">
        <v>6694223.7300000004</v>
      </c>
      <c r="H826" s="31" t="s">
        <v>75</v>
      </c>
      <c r="I826" s="31" t="s">
        <v>75</v>
      </c>
      <c r="J826" s="31" t="s">
        <v>75</v>
      </c>
      <c r="K826" s="31" t="s">
        <v>75</v>
      </c>
      <c r="L826" s="31" t="s">
        <v>75</v>
      </c>
      <c r="M826" s="31" t="s">
        <v>75</v>
      </c>
      <c r="N826" s="31">
        <v>188434656.94</v>
      </c>
      <c r="O826" s="31" t="s">
        <v>75</v>
      </c>
      <c r="P826" s="31" t="s">
        <v>75</v>
      </c>
      <c r="Q826" s="32" t="s">
        <v>75</v>
      </c>
      <c r="R826" s="45" t="s">
        <v>1686</v>
      </c>
      <c r="S826" s="43" t="s">
        <v>73</v>
      </c>
      <c r="T826" s="44" t="s">
        <v>1687</v>
      </c>
      <c r="U826" s="31">
        <v>181872477.31999999</v>
      </c>
      <c r="V826" s="31" t="s">
        <v>75</v>
      </c>
      <c r="W826" s="31">
        <v>181872477.31999999</v>
      </c>
      <c r="X826" s="31">
        <v>5494223.7300000004</v>
      </c>
      <c r="Y826" s="31" t="s">
        <v>75</v>
      </c>
      <c r="Z826" s="31" t="s">
        <v>75</v>
      </c>
      <c r="AA826" s="31" t="s">
        <v>75</v>
      </c>
      <c r="AB826" s="31" t="s">
        <v>75</v>
      </c>
      <c r="AC826" s="31" t="s">
        <v>75</v>
      </c>
      <c r="AD826" s="31" t="s">
        <v>75</v>
      </c>
      <c r="AE826" s="31">
        <v>187366701.05000001</v>
      </c>
      <c r="AF826" s="34" t="s">
        <v>75</v>
      </c>
      <c r="AG826" s="31" t="s">
        <v>75</v>
      </c>
      <c r="AH826" s="32" t="s">
        <v>75</v>
      </c>
      <c r="AI826" s="8"/>
    </row>
    <row r="827" spans="1:35" ht="45.75" x14ac:dyDescent="0.25">
      <c r="A827" s="42" t="s">
        <v>1688</v>
      </c>
      <c r="B827" s="43" t="s">
        <v>73</v>
      </c>
      <c r="C827" s="44" t="s">
        <v>1689</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1688</v>
      </c>
      <c r="S827" s="43" t="s">
        <v>73</v>
      </c>
      <c r="T827" s="44" t="s">
        <v>1689</v>
      </c>
      <c r="U827" s="31">
        <v>1220928.8700000001</v>
      </c>
      <c r="V827" s="31">
        <v>79544.31</v>
      </c>
      <c r="W827" s="31" t="s">
        <v>75</v>
      </c>
      <c r="X827" s="31" t="s">
        <v>75</v>
      </c>
      <c r="Y827" s="31" t="s">
        <v>75</v>
      </c>
      <c r="Z827" s="31" t="s">
        <v>75</v>
      </c>
      <c r="AA827" s="31" t="s">
        <v>75</v>
      </c>
      <c r="AB827" s="31" t="s">
        <v>75</v>
      </c>
      <c r="AC827" s="31" t="s">
        <v>75</v>
      </c>
      <c r="AD827" s="31" t="s">
        <v>75</v>
      </c>
      <c r="AE827" s="31" t="s">
        <v>75</v>
      </c>
      <c r="AF827" s="34" t="s">
        <v>75</v>
      </c>
      <c r="AG827" s="31" t="s">
        <v>75</v>
      </c>
      <c r="AH827" s="32">
        <v>1300473.18</v>
      </c>
      <c r="AI827" s="8"/>
    </row>
    <row r="828" spans="1:35" ht="68.25" x14ac:dyDescent="0.25">
      <c r="A828" s="42" t="s">
        <v>1690</v>
      </c>
      <c r="B828" s="43" t="s">
        <v>73</v>
      </c>
      <c r="C828" s="44" t="s">
        <v>1691</v>
      </c>
      <c r="D828" s="31" t="s">
        <v>75</v>
      </c>
      <c r="E828" s="31" t="s">
        <v>75</v>
      </c>
      <c r="F828" s="31" t="s">
        <v>75</v>
      </c>
      <c r="G828" s="31">
        <v>11800</v>
      </c>
      <c r="H828" s="31" t="s">
        <v>75</v>
      </c>
      <c r="I828" s="31" t="s">
        <v>75</v>
      </c>
      <c r="J828" s="31" t="s">
        <v>75</v>
      </c>
      <c r="K828" s="31" t="s">
        <v>75</v>
      </c>
      <c r="L828" s="31" t="s">
        <v>75</v>
      </c>
      <c r="M828" s="31" t="s">
        <v>75</v>
      </c>
      <c r="N828" s="31" t="s">
        <v>75</v>
      </c>
      <c r="O828" s="31" t="s">
        <v>75</v>
      </c>
      <c r="P828" s="31">
        <v>11800</v>
      </c>
      <c r="Q828" s="32" t="s">
        <v>75</v>
      </c>
      <c r="R828" s="45" t="s">
        <v>1690</v>
      </c>
      <c r="S828" s="43" t="s">
        <v>73</v>
      </c>
      <c r="T828" s="44" t="s">
        <v>1691</v>
      </c>
      <c r="U828" s="31" t="s">
        <v>75</v>
      </c>
      <c r="V828" s="31" t="s">
        <v>75</v>
      </c>
      <c r="W828" s="31" t="s">
        <v>75</v>
      </c>
      <c r="X828" s="31">
        <v>11800</v>
      </c>
      <c r="Y828" s="31" t="s">
        <v>75</v>
      </c>
      <c r="Z828" s="31" t="s">
        <v>75</v>
      </c>
      <c r="AA828" s="31" t="s">
        <v>75</v>
      </c>
      <c r="AB828" s="31" t="s">
        <v>75</v>
      </c>
      <c r="AC828" s="31" t="s">
        <v>75</v>
      </c>
      <c r="AD828" s="31" t="s">
        <v>75</v>
      </c>
      <c r="AE828" s="31" t="s">
        <v>75</v>
      </c>
      <c r="AF828" s="34" t="s">
        <v>75</v>
      </c>
      <c r="AG828" s="31">
        <v>11800</v>
      </c>
      <c r="AH828" s="32" t="s">
        <v>75</v>
      </c>
      <c r="AI828" s="8"/>
    </row>
    <row r="829" spans="1:35" ht="68.25" x14ac:dyDescent="0.25">
      <c r="A829" s="42" t="s">
        <v>1692</v>
      </c>
      <c r="B829" s="43" t="s">
        <v>73</v>
      </c>
      <c r="C829" s="44" t="s">
        <v>1693</v>
      </c>
      <c r="D829" s="31">
        <v>18319.73</v>
      </c>
      <c r="E829" s="31" t="s">
        <v>75</v>
      </c>
      <c r="F829" s="31">
        <v>18319.73</v>
      </c>
      <c r="G829" s="31">
        <v>1082663.1200000001</v>
      </c>
      <c r="H829" s="31" t="s">
        <v>75</v>
      </c>
      <c r="I829" s="31" t="s">
        <v>75</v>
      </c>
      <c r="J829" s="31" t="s">
        <v>75</v>
      </c>
      <c r="K829" s="31" t="s">
        <v>75</v>
      </c>
      <c r="L829" s="31" t="s">
        <v>75</v>
      </c>
      <c r="M829" s="31" t="s">
        <v>75</v>
      </c>
      <c r="N829" s="31" t="s">
        <v>75</v>
      </c>
      <c r="O829" s="31">
        <v>1100982.8500000001</v>
      </c>
      <c r="P829" s="31" t="s">
        <v>75</v>
      </c>
      <c r="Q829" s="32" t="s">
        <v>75</v>
      </c>
      <c r="R829" s="45" t="s">
        <v>1692</v>
      </c>
      <c r="S829" s="43" t="s">
        <v>73</v>
      </c>
      <c r="T829" s="44" t="s">
        <v>1693</v>
      </c>
      <c r="U829" s="31">
        <v>18319.73</v>
      </c>
      <c r="V829" s="31" t="s">
        <v>75</v>
      </c>
      <c r="W829" s="31">
        <v>18319.73</v>
      </c>
      <c r="X829" s="31">
        <v>1082663.1200000001</v>
      </c>
      <c r="Y829" s="31" t="s">
        <v>75</v>
      </c>
      <c r="Z829" s="31" t="s">
        <v>75</v>
      </c>
      <c r="AA829" s="31" t="s">
        <v>75</v>
      </c>
      <c r="AB829" s="31" t="s">
        <v>75</v>
      </c>
      <c r="AC829" s="31" t="s">
        <v>75</v>
      </c>
      <c r="AD829" s="31" t="s">
        <v>75</v>
      </c>
      <c r="AE829" s="31" t="s">
        <v>75</v>
      </c>
      <c r="AF829" s="34">
        <v>1100982.8500000001</v>
      </c>
      <c r="AG829" s="31" t="s">
        <v>75</v>
      </c>
      <c r="AH829" s="32" t="s">
        <v>75</v>
      </c>
      <c r="AI829" s="8"/>
    </row>
    <row r="830" spans="1:35" ht="23.25" x14ac:dyDescent="0.25">
      <c r="A830" s="42" t="s">
        <v>1694</v>
      </c>
      <c r="B830" s="43" t="s">
        <v>73</v>
      </c>
      <c r="C830" s="44" t="s">
        <v>1695</v>
      </c>
      <c r="D830" s="31">
        <v>8089446.7699999996</v>
      </c>
      <c r="E830" s="31" t="s">
        <v>75</v>
      </c>
      <c r="F830" s="31">
        <v>8089446.7699999996</v>
      </c>
      <c r="G830" s="31" t="s">
        <v>75</v>
      </c>
      <c r="H830" s="31">
        <v>8089446.7699999996</v>
      </c>
      <c r="I830" s="31" t="s">
        <v>75</v>
      </c>
      <c r="J830" s="31" t="s">
        <v>75</v>
      </c>
      <c r="K830" s="31" t="s">
        <v>75</v>
      </c>
      <c r="L830" s="31" t="s">
        <v>75</v>
      </c>
      <c r="M830" s="31" t="s">
        <v>75</v>
      </c>
      <c r="N830" s="31" t="s">
        <v>75</v>
      </c>
      <c r="O830" s="31" t="s">
        <v>75</v>
      </c>
      <c r="P830" s="31" t="s">
        <v>75</v>
      </c>
      <c r="Q830" s="32" t="s">
        <v>75</v>
      </c>
      <c r="R830" s="45" t="s">
        <v>1694</v>
      </c>
      <c r="S830" s="43" t="s">
        <v>73</v>
      </c>
      <c r="T830" s="44" t="s">
        <v>1695</v>
      </c>
      <c r="U830" s="31">
        <v>191917266</v>
      </c>
      <c r="V830" s="31" t="s">
        <v>75</v>
      </c>
      <c r="W830" s="31">
        <v>191917266</v>
      </c>
      <c r="X830" s="31" t="s">
        <v>75</v>
      </c>
      <c r="Y830" s="31">
        <v>191917266</v>
      </c>
      <c r="Z830" s="31" t="s">
        <v>75</v>
      </c>
      <c r="AA830" s="31" t="s">
        <v>75</v>
      </c>
      <c r="AB830" s="31" t="s">
        <v>75</v>
      </c>
      <c r="AC830" s="31" t="s">
        <v>75</v>
      </c>
      <c r="AD830" s="31" t="s">
        <v>75</v>
      </c>
      <c r="AE830" s="31" t="s">
        <v>75</v>
      </c>
      <c r="AF830" s="34" t="s">
        <v>75</v>
      </c>
      <c r="AG830" s="31" t="s">
        <v>75</v>
      </c>
      <c r="AH830" s="32" t="s">
        <v>75</v>
      </c>
      <c r="AI830" s="8"/>
    </row>
    <row r="831" spans="1:35" ht="34.5" x14ac:dyDescent="0.25">
      <c r="A831" s="42" t="s">
        <v>1696</v>
      </c>
      <c r="B831" s="43" t="s">
        <v>73</v>
      </c>
      <c r="C831" s="44" t="s">
        <v>1697</v>
      </c>
      <c r="D831" s="31">
        <v>8089446.7699999996</v>
      </c>
      <c r="E831" s="31" t="s">
        <v>75</v>
      </c>
      <c r="F831" s="31">
        <v>8089446.7699999996</v>
      </c>
      <c r="G831" s="31" t="s">
        <v>75</v>
      </c>
      <c r="H831" s="31">
        <v>8089446.7699999996</v>
      </c>
      <c r="I831" s="31" t="s">
        <v>75</v>
      </c>
      <c r="J831" s="31" t="s">
        <v>75</v>
      </c>
      <c r="K831" s="31" t="s">
        <v>75</v>
      </c>
      <c r="L831" s="31" t="s">
        <v>75</v>
      </c>
      <c r="M831" s="31" t="s">
        <v>75</v>
      </c>
      <c r="N831" s="31" t="s">
        <v>75</v>
      </c>
      <c r="O831" s="31" t="s">
        <v>75</v>
      </c>
      <c r="P831" s="31" t="s">
        <v>75</v>
      </c>
      <c r="Q831" s="32" t="s">
        <v>75</v>
      </c>
      <c r="R831" s="45" t="s">
        <v>1696</v>
      </c>
      <c r="S831" s="43" t="s">
        <v>73</v>
      </c>
      <c r="T831" s="44" t="s">
        <v>1697</v>
      </c>
      <c r="U831" s="31">
        <v>147906762.05000001</v>
      </c>
      <c r="V831" s="31" t="s">
        <v>75</v>
      </c>
      <c r="W831" s="31">
        <v>147906762.05000001</v>
      </c>
      <c r="X831" s="31" t="s">
        <v>75</v>
      </c>
      <c r="Y831" s="31">
        <v>147906762.05000001</v>
      </c>
      <c r="Z831" s="31" t="s">
        <v>75</v>
      </c>
      <c r="AA831" s="31" t="s">
        <v>75</v>
      </c>
      <c r="AB831" s="31" t="s">
        <v>75</v>
      </c>
      <c r="AC831" s="31" t="s">
        <v>75</v>
      </c>
      <c r="AD831" s="31" t="s">
        <v>75</v>
      </c>
      <c r="AE831" s="31" t="s">
        <v>75</v>
      </c>
      <c r="AF831" s="34" t="s">
        <v>75</v>
      </c>
      <c r="AG831" s="31" t="s">
        <v>75</v>
      </c>
      <c r="AH831" s="32" t="s">
        <v>75</v>
      </c>
      <c r="AI831" s="8"/>
    </row>
    <row r="832" spans="1:35" ht="34.5" x14ac:dyDescent="0.25">
      <c r="A832" s="42" t="s">
        <v>1698</v>
      </c>
      <c r="B832" s="43" t="s">
        <v>73</v>
      </c>
      <c r="C832" s="44" t="s">
        <v>1699</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1698</v>
      </c>
      <c r="S832" s="43" t="s">
        <v>73</v>
      </c>
      <c r="T832" s="44" t="s">
        <v>1699</v>
      </c>
      <c r="U832" s="31">
        <v>32414193.940000001</v>
      </c>
      <c r="V832" s="31" t="s">
        <v>75</v>
      </c>
      <c r="W832" s="31">
        <v>32414193.940000001</v>
      </c>
      <c r="X832" s="31" t="s">
        <v>75</v>
      </c>
      <c r="Y832" s="31">
        <v>32414193.940000001</v>
      </c>
      <c r="Z832" s="31" t="s">
        <v>75</v>
      </c>
      <c r="AA832" s="31" t="s">
        <v>75</v>
      </c>
      <c r="AB832" s="31" t="s">
        <v>75</v>
      </c>
      <c r="AC832" s="31" t="s">
        <v>75</v>
      </c>
      <c r="AD832" s="31" t="s">
        <v>75</v>
      </c>
      <c r="AE832" s="31" t="s">
        <v>75</v>
      </c>
      <c r="AF832" s="34" t="s">
        <v>75</v>
      </c>
      <c r="AG832" s="31" t="s">
        <v>75</v>
      </c>
      <c r="AH832" s="32" t="s">
        <v>75</v>
      </c>
      <c r="AI832" s="8"/>
    </row>
    <row r="833" spans="1:35" ht="34.5" x14ac:dyDescent="0.25">
      <c r="A833" s="42" t="s">
        <v>1700</v>
      </c>
      <c r="B833" s="43" t="s">
        <v>73</v>
      </c>
      <c r="C833" s="44" t="s">
        <v>1701</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1700</v>
      </c>
      <c r="S833" s="43" t="s">
        <v>73</v>
      </c>
      <c r="T833" s="44" t="s">
        <v>1701</v>
      </c>
      <c r="U833" s="31">
        <v>11596310.01</v>
      </c>
      <c r="V833" s="31" t="s">
        <v>75</v>
      </c>
      <c r="W833" s="31">
        <v>11596310.01</v>
      </c>
      <c r="X833" s="31" t="s">
        <v>75</v>
      </c>
      <c r="Y833" s="31">
        <v>11596310.01</v>
      </c>
      <c r="Z833" s="31" t="s">
        <v>75</v>
      </c>
      <c r="AA833" s="31" t="s">
        <v>75</v>
      </c>
      <c r="AB833" s="31" t="s">
        <v>75</v>
      </c>
      <c r="AC833" s="31" t="s">
        <v>75</v>
      </c>
      <c r="AD833" s="31" t="s">
        <v>75</v>
      </c>
      <c r="AE833" s="31" t="s">
        <v>75</v>
      </c>
      <c r="AF833" s="34" t="s">
        <v>75</v>
      </c>
      <c r="AG833" s="31" t="s">
        <v>75</v>
      </c>
      <c r="AH833" s="32" t="s">
        <v>75</v>
      </c>
      <c r="AI833" s="8"/>
    </row>
    <row r="834" spans="1:35" ht="23.25" x14ac:dyDescent="0.25">
      <c r="A834" s="42" t="s">
        <v>1702</v>
      </c>
      <c r="B834" s="43" t="s">
        <v>73</v>
      </c>
      <c r="C834" s="44" t="s">
        <v>1703</v>
      </c>
      <c r="D834" s="31">
        <v>5278512.3600000003</v>
      </c>
      <c r="E834" s="31" t="s">
        <v>75</v>
      </c>
      <c r="F834" s="31">
        <v>5278512.3600000003</v>
      </c>
      <c r="G834" s="31" t="s">
        <v>75</v>
      </c>
      <c r="H834" s="31" t="s">
        <v>75</v>
      </c>
      <c r="I834" s="31" t="s">
        <v>75</v>
      </c>
      <c r="J834" s="31" t="s">
        <v>75</v>
      </c>
      <c r="K834" s="31">
        <v>5278512.3600000003</v>
      </c>
      <c r="L834" s="31" t="s">
        <v>75</v>
      </c>
      <c r="M834" s="31" t="s">
        <v>75</v>
      </c>
      <c r="N834" s="31" t="s">
        <v>75</v>
      </c>
      <c r="O834" s="31" t="s">
        <v>75</v>
      </c>
      <c r="P834" s="31" t="s">
        <v>75</v>
      </c>
      <c r="Q834" s="32" t="s">
        <v>75</v>
      </c>
      <c r="R834" s="45" t="s">
        <v>1702</v>
      </c>
      <c r="S834" s="43" t="s">
        <v>73</v>
      </c>
      <c r="T834" s="44" t="s">
        <v>1703</v>
      </c>
      <c r="U834" s="31">
        <v>5651700.96</v>
      </c>
      <c r="V834" s="31" t="s">
        <v>75</v>
      </c>
      <c r="W834" s="31">
        <v>5651700.96</v>
      </c>
      <c r="X834" s="31" t="s">
        <v>75</v>
      </c>
      <c r="Y834" s="31" t="s">
        <v>75</v>
      </c>
      <c r="Z834" s="31" t="s">
        <v>75</v>
      </c>
      <c r="AA834" s="31" t="s">
        <v>75</v>
      </c>
      <c r="AB834" s="31">
        <v>5651700.96</v>
      </c>
      <c r="AC834" s="31" t="s">
        <v>75</v>
      </c>
      <c r="AD834" s="31" t="s">
        <v>75</v>
      </c>
      <c r="AE834" s="31" t="s">
        <v>75</v>
      </c>
      <c r="AF834" s="34" t="s">
        <v>75</v>
      </c>
      <c r="AG834" s="31" t="s">
        <v>75</v>
      </c>
      <c r="AH834" s="32" t="s">
        <v>75</v>
      </c>
      <c r="AI834" s="8"/>
    </row>
    <row r="835" spans="1:35" ht="23.25" x14ac:dyDescent="0.25">
      <c r="A835" s="42" t="s">
        <v>1704</v>
      </c>
      <c r="B835" s="43" t="s">
        <v>73</v>
      </c>
      <c r="C835" s="44" t="s">
        <v>1705</v>
      </c>
      <c r="D835" s="31">
        <v>5024152.78</v>
      </c>
      <c r="E835" s="31" t="s">
        <v>75</v>
      </c>
      <c r="F835" s="31">
        <v>5024152.78</v>
      </c>
      <c r="G835" s="31" t="s">
        <v>75</v>
      </c>
      <c r="H835" s="31" t="s">
        <v>75</v>
      </c>
      <c r="I835" s="31" t="s">
        <v>75</v>
      </c>
      <c r="J835" s="31" t="s">
        <v>75</v>
      </c>
      <c r="K835" s="31">
        <v>5024152.78</v>
      </c>
      <c r="L835" s="31" t="s">
        <v>75</v>
      </c>
      <c r="M835" s="31" t="s">
        <v>75</v>
      </c>
      <c r="N835" s="31" t="s">
        <v>75</v>
      </c>
      <c r="O835" s="31" t="s">
        <v>75</v>
      </c>
      <c r="P835" s="31" t="s">
        <v>75</v>
      </c>
      <c r="Q835" s="32" t="s">
        <v>75</v>
      </c>
      <c r="R835" s="45" t="s">
        <v>1704</v>
      </c>
      <c r="S835" s="43" t="s">
        <v>73</v>
      </c>
      <c r="T835" s="44" t="s">
        <v>1705</v>
      </c>
      <c r="U835" s="31">
        <v>5024152.78</v>
      </c>
      <c r="V835" s="31" t="s">
        <v>75</v>
      </c>
      <c r="W835" s="31">
        <v>5024152.78</v>
      </c>
      <c r="X835" s="31" t="s">
        <v>75</v>
      </c>
      <c r="Y835" s="31" t="s">
        <v>75</v>
      </c>
      <c r="Z835" s="31" t="s">
        <v>75</v>
      </c>
      <c r="AA835" s="31" t="s">
        <v>75</v>
      </c>
      <c r="AB835" s="31">
        <v>5024152.78</v>
      </c>
      <c r="AC835" s="31" t="s">
        <v>75</v>
      </c>
      <c r="AD835" s="31" t="s">
        <v>75</v>
      </c>
      <c r="AE835" s="31" t="s">
        <v>75</v>
      </c>
      <c r="AF835" s="34" t="s">
        <v>75</v>
      </c>
      <c r="AG835" s="31" t="s">
        <v>75</v>
      </c>
      <c r="AH835" s="32" t="s">
        <v>75</v>
      </c>
      <c r="AI835" s="8"/>
    </row>
    <row r="836" spans="1:35" ht="34.5" x14ac:dyDescent="0.25">
      <c r="A836" s="42" t="s">
        <v>1706</v>
      </c>
      <c r="B836" s="43" t="s">
        <v>73</v>
      </c>
      <c r="C836" s="44" t="s">
        <v>1707</v>
      </c>
      <c r="D836" s="31">
        <v>254359.58</v>
      </c>
      <c r="E836" s="31" t="s">
        <v>75</v>
      </c>
      <c r="F836" s="31">
        <v>254359.58</v>
      </c>
      <c r="G836" s="31" t="s">
        <v>75</v>
      </c>
      <c r="H836" s="31" t="s">
        <v>75</v>
      </c>
      <c r="I836" s="31" t="s">
        <v>75</v>
      </c>
      <c r="J836" s="31" t="s">
        <v>75</v>
      </c>
      <c r="K836" s="31">
        <v>254359.58</v>
      </c>
      <c r="L836" s="31" t="s">
        <v>75</v>
      </c>
      <c r="M836" s="31" t="s">
        <v>75</v>
      </c>
      <c r="N836" s="31" t="s">
        <v>75</v>
      </c>
      <c r="O836" s="31" t="s">
        <v>75</v>
      </c>
      <c r="P836" s="31" t="s">
        <v>75</v>
      </c>
      <c r="Q836" s="32" t="s">
        <v>75</v>
      </c>
      <c r="R836" s="45" t="s">
        <v>1706</v>
      </c>
      <c r="S836" s="43" t="s">
        <v>73</v>
      </c>
      <c r="T836" s="44" t="s">
        <v>1707</v>
      </c>
      <c r="U836" s="31">
        <v>254359.58</v>
      </c>
      <c r="V836" s="31" t="s">
        <v>75</v>
      </c>
      <c r="W836" s="31">
        <v>254359.58</v>
      </c>
      <c r="X836" s="31" t="s">
        <v>75</v>
      </c>
      <c r="Y836" s="31" t="s">
        <v>75</v>
      </c>
      <c r="Z836" s="31" t="s">
        <v>75</v>
      </c>
      <c r="AA836" s="31" t="s">
        <v>75</v>
      </c>
      <c r="AB836" s="31">
        <v>254359.58</v>
      </c>
      <c r="AC836" s="31" t="s">
        <v>75</v>
      </c>
      <c r="AD836" s="31" t="s">
        <v>75</v>
      </c>
      <c r="AE836" s="31" t="s">
        <v>75</v>
      </c>
      <c r="AF836" s="34" t="s">
        <v>75</v>
      </c>
      <c r="AG836" s="31" t="s">
        <v>75</v>
      </c>
      <c r="AH836" s="32" t="s">
        <v>75</v>
      </c>
      <c r="AI836" s="8"/>
    </row>
    <row r="837" spans="1:35" ht="23.25" x14ac:dyDescent="0.25">
      <c r="A837" s="42" t="s">
        <v>1708</v>
      </c>
      <c r="B837" s="43" t="s">
        <v>73</v>
      </c>
      <c r="C837" s="44" t="s">
        <v>1709</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1708</v>
      </c>
      <c r="S837" s="43" t="s">
        <v>73</v>
      </c>
      <c r="T837" s="44" t="s">
        <v>1709</v>
      </c>
      <c r="U837" s="31">
        <v>373188.6</v>
      </c>
      <c r="V837" s="31" t="s">
        <v>75</v>
      </c>
      <c r="W837" s="31">
        <v>373188.6</v>
      </c>
      <c r="X837" s="31" t="s">
        <v>75</v>
      </c>
      <c r="Y837" s="31" t="s">
        <v>75</v>
      </c>
      <c r="Z837" s="31" t="s">
        <v>75</v>
      </c>
      <c r="AA837" s="31" t="s">
        <v>75</v>
      </c>
      <c r="AB837" s="31">
        <v>373188.6</v>
      </c>
      <c r="AC837" s="31" t="s">
        <v>75</v>
      </c>
      <c r="AD837" s="31" t="s">
        <v>75</v>
      </c>
      <c r="AE837" s="31" t="s">
        <v>75</v>
      </c>
      <c r="AF837" s="34" t="s">
        <v>75</v>
      </c>
      <c r="AG837" s="31" t="s">
        <v>75</v>
      </c>
      <c r="AH837" s="32" t="s">
        <v>75</v>
      </c>
      <c r="AI837" s="8"/>
    </row>
    <row r="838" spans="1:35" ht="23.25" x14ac:dyDescent="0.25">
      <c r="A838" s="42" t="s">
        <v>1710</v>
      </c>
      <c r="B838" s="43" t="s">
        <v>73</v>
      </c>
      <c r="C838" s="44" t="s">
        <v>1711</v>
      </c>
      <c r="D838" s="31">
        <v>181740433.21000001</v>
      </c>
      <c r="E838" s="31" t="s">
        <v>75</v>
      </c>
      <c r="F838" s="31">
        <v>181740433.21000001</v>
      </c>
      <c r="G838" s="31" t="s">
        <v>75</v>
      </c>
      <c r="H838" s="31" t="s">
        <v>75</v>
      </c>
      <c r="I838" s="31" t="s">
        <v>75</v>
      </c>
      <c r="J838" s="31" t="s">
        <v>75</v>
      </c>
      <c r="K838" s="31" t="s">
        <v>75</v>
      </c>
      <c r="L838" s="31" t="s">
        <v>75</v>
      </c>
      <c r="M838" s="31" t="s">
        <v>75</v>
      </c>
      <c r="N838" s="31">
        <v>181740433.21000001</v>
      </c>
      <c r="O838" s="31" t="s">
        <v>75</v>
      </c>
      <c r="P838" s="31" t="s">
        <v>75</v>
      </c>
      <c r="Q838" s="32" t="s">
        <v>75</v>
      </c>
      <c r="R838" s="45" t="s">
        <v>1710</v>
      </c>
      <c r="S838" s="43" t="s">
        <v>73</v>
      </c>
      <c r="T838" s="44" t="s">
        <v>1711</v>
      </c>
      <c r="U838" s="31">
        <v>181872477.31999999</v>
      </c>
      <c r="V838" s="31" t="s">
        <v>75</v>
      </c>
      <c r="W838" s="31">
        <v>181872477.31999999</v>
      </c>
      <c r="X838" s="31" t="s">
        <v>75</v>
      </c>
      <c r="Y838" s="31" t="s">
        <v>75</v>
      </c>
      <c r="Z838" s="31" t="s">
        <v>75</v>
      </c>
      <c r="AA838" s="31" t="s">
        <v>75</v>
      </c>
      <c r="AB838" s="31" t="s">
        <v>75</v>
      </c>
      <c r="AC838" s="31" t="s">
        <v>75</v>
      </c>
      <c r="AD838" s="31" t="s">
        <v>75</v>
      </c>
      <c r="AE838" s="31">
        <v>181872477.31999999</v>
      </c>
      <c r="AF838" s="34" t="s">
        <v>75</v>
      </c>
      <c r="AG838" s="31" t="s">
        <v>75</v>
      </c>
      <c r="AH838" s="32" t="s">
        <v>75</v>
      </c>
      <c r="AI838" s="8"/>
    </row>
    <row r="839" spans="1:35" ht="23.25" x14ac:dyDescent="0.25">
      <c r="A839" s="42" t="s">
        <v>1712</v>
      </c>
      <c r="B839" s="43" t="s">
        <v>73</v>
      </c>
      <c r="C839" s="44" t="s">
        <v>1713</v>
      </c>
      <c r="D839" s="31">
        <v>18319.73</v>
      </c>
      <c r="E839" s="31" t="s">
        <v>75</v>
      </c>
      <c r="F839" s="31">
        <v>18319.73</v>
      </c>
      <c r="G839" s="31">
        <v>839160</v>
      </c>
      <c r="H839" s="31" t="s">
        <v>75</v>
      </c>
      <c r="I839" s="31" t="s">
        <v>75</v>
      </c>
      <c r="J839" s="31" t="s">
        <v>75</v>
      </c>
      <c r="K839" s="31" t="s">
        <v>75</v>
      </c>
      <c r="L839" s="31" t="s">
        <v>75</v>
      </c>
      <c r="M839" s="31" t="s">
        <v>75</v>
      </c>
      <c r="N839" s="31" t="s">
        <v>75</v>
      </c>
      <c r="O839" s="31">
        <v>857479.73</v>
      </c>
      <c r="P839" s="31" t="s">
        <v>75</v>
      </c>
      <c r="Q839" s="32" t="s">
        <v>75</v>
      </c>
      <c r="R839" s="45" t="s">
        <v>1712</v>
      </c>
      <c r="S839" s="43" t="s">
        <v>73</v>
      </c>
      <c r="T839" s="44" t="s">
        <v>1713</v>
      </c>
      <c r="U839" s="31">
        <v>18319.73</v>
      </c>
      <c r="V839" s="31" t="s">
        <v>75</v>
      </c>
      <c r="W839" s="31">
        <v>18319.73</v>
      </c>
      <c r="X839" s="31">
        <v>839160</v>
      </c>
      <c r="Y839" s="31" t="s">
        <v>75</v>
      </c>
      <c r="Z839" s="31" t="s">
        <v>75</v>
      </c>
      <c r="AA839" s="31" t="s">
        <v>75</v>
      </c>
      <c r="AB839" s="31" t="s">
        <v>75</v>
      </c>
      <c r="AC839" s="31" t="s">
        <v>75</v>
      </c>
      <c r="AD839" s="31" t="s">
        <v>75</v>
      </c>
      <c r="AE839" s="31" t="s">
        <v>75</v>
      </c>
      <c r="AF839" s="34">
        <v>857479.73</v>
      </c>
      <c r="AG839" s="31" t="s">
        <v>75</v>
      </c>
      <c r="AH839" s="32" t="s">
        <v>75</v>
      </c>
      <c r="AI839" s="8"/>
    </row>
    <row r="840" spans="1:35" ht="23.25" x14ac:dyDescent="0.25">
      <c r="A840" s="42" t="s">
        <v>1714</v>
      </c>
      <c r="B840" s="43" t="s">
        <v>73</v>
      </c>
      <c r="C840" s="44" t="s">
        <v>1715</v>
      </c>
      <c r="D840" s="31">
        <v>171641033.09</v>
      </c>
      <c r="E840" s="31" t="s">
        <v>75</v>
      </c>
      <c r="F840" s="31">
        <v>171641033.09</v>
      </c>
      <c r="G840" s="31" t="s">
        <v>75</v>
      </c>
      <c r="H840" s="31" t="s">
        <v>75</v>
      </c>
      <c r="I840" s="31" t="s">
        <v>75</v>
      </c>
      <c r="J840" s="31" t="s">
        <v>75</v>
      </c>
      <c r="K840" s="31" t="s">
        <v>75</v>
      </c>
      <c r="L840" s="31" t="s">
        <v>75</v>
      </c>
      <c r="M840" s="31" t="s">
        <v>75</v>
      </c>
      <c r="N840" s="31">
        <v>171641033.09</v>
      </c>
      <c r="O840" s="31" t="s">
        <v>75</v>
      </c>
      <c r="P840" s="31" t="s">
        <v>75</v>
      </c>
      <c r="Q840" s="32" t="s">
        <v>75</v>
      </c>
      <c r="R840" s="45" t="s">
        <v>1714</v>
      </c>
      <c r="S840" s="43" t="s">
        <v>73</v>
      </c>
      <c r="T840" s="44" t="s">
        <v>1715</v>
      </c>
      <c r="U840" s="31">
        <v>171779306.06</v>
      </c>
      <c r="V840" s="31" t="s">
        <v>75</v>
      </c>
      <c r="W840" s="31">
        <v>171779306.06</v>
      </c>
      <c r="X840" s="31" t="s">
        <v>75</v>
      </c>
      <c r="Y840" s="31" t="s">
        <v>75</v>
      </c>
      <c r="Z840" s="31" t="s">
        <v>75</v>
      </c>
      <c r="AA840" s="31" t="s">
        <v>75</v>
      </c>
      <c r="AB840" s="31" t="s">
        <v>75</v>
      </c>
      <c r="AC840" s="31" t="s">
        <v>75</v>
      </c>
      <c r="AD840" s="31" t="s">
        <v>75</v>
      </c>
      <c r="AE840" s="31">
        <v>171779306.06</v>
      </c>
      <c r="AF840" s="34" t="s">
        <v>75</v>
      </c>
      <c r="AG840" s="31" t="s">
        <v>75</v>
      </c>
      <c r="AH840" s="32" t="s">
        <v>75</v>
      </c>
      <c r="AI840" s="8"/>
    </row>
    <row r="841" spans="1:35" ht="23.25" x14ac:dyDescent="0.25">
      <c r="A841" s="42" t="s">
        <v>1716</v>
      </c>
      <c r="B841" s="43" t="s">
        <v>73</v>
      </c>
      <c r="C841" s="44" t="s">
        <v>1717</v>
      </c>
      <c r="D841" s="31" t="s">
        <v>75</v>
      </c>
      <c r="E841" s="31" t="s">
        <v>75</v>
      </c>
      <c r="F841" s="31" t="s">
        <v>75</v>
      </c>
      <c r="G841" s="31">
        <v>839160</v>
      </c>
      <c r="H841" s="31" t="s">
        <v>75</v>
      </c>
      <c r="I841" s="31" t="s">
        <v>75</v>
      </c>
      <c r="J841" s="31" t="s">
        <v>75</v>
      </c>
      <c r="K841" s="31" t="s">
        <v>75</v>
      </c>
      <c r="L841" s="31" t="s">
        <v>75</v>
      </c>
      <c r="M841" s="31" t="s">
        <v>75</v>
      </c>
      <c r="N841" s="31" t="s">
        <v>75</v>
      </c>
      <c r="O841" s="31">
        <v>839160</v>
      </c>
      <c r="P841" s="31" t="s">
        <v>75</v>
      </c>
      <c r="Q841" s="32" t="s">
        <v>75</v>
      </c>
      <c r="R841" s="45" t="s">
        <v>1716</v>
      </c>
      <c r="S841" s="43" t="s">
        <v>73</v>
      </c>
      <c r="T841" s="44" t="s">
        <v>1717</v>
      </c>
      <c r="U841" s="31" t="s">
        <v>75</v>
      </c>
      <c r="V841" s="31" t="s">
        <v>75</v>
      </c>
      <c r="W841" s="31" t="s">
        <v>75</v>
      </c>
      <c r="X841" s="31">
        <v>839160</v>
      </c>
      <c r="Y841" s="31" t="s">
        <v>75</v>
      </c>
      <c r="Z841" s="31" t="s">
        <v>75</v>
      </c>
      <c r="AA841" s="31" t="s">
        <v>75</v>
      </c>
      <c r="AB841" s="31" t="s">
        <v>75</v>
      </c>
      <c r="AC841" s="31" t="s">
        <v>75</v>
      </c>
      <c r="AD841" s="31" t="s">
        <v>75</v>
      </c>
      <c r="AE841" s="31" t="s">
        <v>75</v>
      </c>
      <c r="AF841" s="34">
        <v>839160</v>
      </c>
      <c r="AG841" s="31" t="s">
        <v>75</v>
      </c>
      <c r="AH841" s="32" t="s">
        <v>75</v>
      </c>
      <c r="AI841" s="8"/>
    </row>
    <row r="842" spans="1:35" ht="34.5" x14ac:dyDescent="0.25">
      <c r="A842" s="42" t="s">
        <v>1718</v>
      </c>
      <c r="B842" s="43" t="s">
        <v>73</v>
      </c>
      <c r="C842" s="44" t="s">
        <v>1719</v>
      </c>
      <c r="D842" s="31">
        <v>93171.26</v>
      </c>
      <c r="E842" s="31" t="s">
        <v>75</v>
      </c>
      <c r="F842" s="31">
        <v>93171.26</v>
      </c>
      <c r="G842" s="31" t="s">
        <v>75</v>
      </c>
      <c r="H842" s="31" t="s">
        <v>75</v>
      </c>
      <c r="I842" s="31" t="s">
        <v>75</v>
      </c>
      <c r="J842" s="31" t="s">
        <v>75</v>
      </c>
      <c r="K842" s="31" t="s">
        <v>75</v>
      </c>
      <c r="L842" s="31" t="s">
        <v>75</v>
      </c>
      <c r="M842" s="31" t="s">
        <v>75</v>
      </c>
      <c r="N842" s="31">
        <v>93171.26</v>
      </c>
      <c r="O842" s="31" t="s">
        <v>75</v>
      </c>
      <c r="P842" s="31" t="s">
        <v>75</v>
      </c>
      <c r="Q842" s="32" t="s">
        <v>75</v>
      </c>
      <c r="R842" s="45" t="s">
        <v>1718</v>
      </c>
      <c r="S842" s="43" t="s">
        <v>73</v>
      </c>
      <c r="T842" s="44" t="s">
        <v>1719</v>
      </c>
      <c r="U842" s="31">
        <v>93171.26</v>
      </c>
      <c r="V842" s="31" t="s">
        <v>75</v>
      </c>
      <c r="W842" s="31">
        <v>93171.26</v>
      </c>
      <c r="X842" s="31" t="s">
        <v>75</v>
      </c>
      <c r="Y842" s="31" t="s">
        <v>75</v>
      </c>
      <c r="Z842" s="31" t="s">
        <v>75</v>
      </c>
      <c r="AA842" s="31" t="s">
        <v>75</v>
      </c>
      <c r="AB842" s="31" t="s">
        <v>75</v>
      </c>
      <c r="AC842" s="31" t="s">
        <v>75</v>
      </c>
      <c r="AD842" s="31" t="s">
        <v>75</v>
      </c>
      <c r="AE842" s="31">
        <v>93171.26</v>
      </c>
      <c r="AF842" s="34" t="s">
        <v>75</v>
      </c>
      <c r="AG842" s="31" t="s">
        <v>75</v>
      </c>
      <c r="AH842" s="32" t="s">
        <v>75</v>
      </c>
      <c r="AI842" s="8"/>
    </row>
    <row r="843" spans="1:35" ht="23.25" x14ac:dyDescent="0.25">
      <c r="A843" s="42" t="s">
        <v>1720</v>
      </c>
      <c r="B843" s="43" t="s">
        <v>73</v>
      </c>
      <c r="C843" s="44" t="s">
        <v>1721</v>
      </c>
      <c r="D843" s="31">
        <v>10006228.859999999</v>
      </c>
      <c r="E843" s="31" t="s">
        <v>75</v>
      </c>
      <c r="F843" s="31">
        <v>10006228.859999999</v>
      </c>
      <c r="G843" s="31" t="s">
        <v>75</v>
      </c>
      <c r="H843" s="31" t="s">
        <v>75</v>
      </c>
      <c r="I843" s="31" t="s">
        <v>75</v>
      </c>
      <c r="J843" s="31" t="s">
        <v>75</v>
      </c>
      <c r="K843" s="31" t="s">
        <v>75</v>
      </c>
      <c r="L843" s="31" t="s">
        <v>75</v>
      </c>
      <c r="M843" s="31" t="s">
        <v>75</v>
      </c>
      <c r="N843" s="31">
        <v>10006228.859999999</v>
      </c>
      <c r="O843" s="31" t="s">
        <v>75</v>
      </c>
      <c r="P843" s="31" t="s">
        <v>75</v>
      </c>
      <c r="Q843" s="32" t="s">
        <v>75</v>
      </c>
      <c r="R843" s="45" t="s">
        <v>1720</v>
      </c>
      <c r="S843" s="43" t="s">
        <v>73</v>
      </c>
      <c r="T843" s="44" t="s">
        <v>1721</v>
      </c>
      <c r="U843" s="31">
        <v>10000000</v>
      </c>
      <c r="V843" s="31" t="s">
        <v>75</v>
      </c>
      <c r="W843" s="31">
        <v>10000000</v>
      </c>
      <c r="X843" s="31" t="s">
        <v>75</v>
      </c>
      <c r="Y843" s="31" t="s">
        <v>75</v>
      </c>
      <c r="Z843" s="31" t="s">
        <v>75</v>
      </c>
      <c r="AA843" s="31" t="s">
        <v>75</v>
      </c>
      <c r="AB843" s="31" t="s">
        <v>75</v>
      </c>
      <c r="AC843" s="31" t="s">
        <v>75</v>
      </c>
      <c r="AD843" s="31" t="s">
        <v>75</v>
      </c>
      <c r="AE843" s="31">
        <v>10000000</v>
      </c>
      <c r="AF843" s="34" t="s">
        <v>75</v>
      </c>
      <c r="AG843" s="31" t="s">
        <v>75</v>
      </c>
      <c r="AH843" s="32" t="s">
        <v>75</v>
      </c>
      <c r="AI843" s="8"/>
    </row>
    <row r="844" spans="1:35" ht="23.25" x14ac:dyDescent="0.25">
      <c r="A844" s="42" t="s">
        <v>1722</v>
      </c>
      <c r="B844" s="43" t="s">
        <v>73</v>
      </c>
      <c r="C844" s="44" t="s">
        <v>1723</v>
      </c>
      <c r="D844" s="31">
        <v>18319.73</v>
      </c>
      <c r="E844" s="31" t="s">
        <v>75</v>
      </c>
      <c r="F844" s="31">
        <v>18319.73</v>
      </c>
      <c r="G844" s="31" t="s">
        <v>75</v>
      </c>
      <c r="H844" s="31" t="s">
        <v>75</v>
      </c>
      <c r="I844" s="31" t="s">
        <v>75</v>
      </c>
      <c r="J844" s="31" t="s">
        <v>75</v>
      </c>
      <c r="K844" s="31" t="s">
        <v>75</v>
      </c>
      <c r="L844" s="31" t="s">
        <v>75</v>
      </c>
      <c r="M844" s="31" t="s">
        <v>75</v>
      </c>
      <c r="N844" s="31" t="s">
        <v>75</v>
      </c>
      <c r="O844" s="31">
        <v>18319.73</v>
      </c>
      <c r="P844" s="31" t="s">
        <v>75</v>
      </c>
      <c r="Q844" s="32" t="s">
        <v>75</v>
      </c>
      <c r="R844" s="45" t="s">
        <v>1722</v>
      </c>
      <c r="S844" s="43" t="s">
        <v>73</v>
      </c>
      <c r="T844" s="44" t="s">
        <v>1723</v>
      </c>
      <c r="U844" s="31">
        <v>18319.73</v>
      </c>
      <c r="V844" s="31" t="s">
        <v>75</v>
      </c>
      <c r="W844" s="31">
        <v>18319.73</v>
      </c>
      <c r="X844" s="31" t="s">
        <v>75</v>
      </c>
      <c r="Y844" s="31" t="s">
        <v>75</v>
      </c>
      <c r="Z844" s="31" t="s">
        <v>75</v>
      </c>
      <c r="AA844" s="31" t="s">
        <v>75</v>
      </c>
      <c r="AB844" s="31" t="s">
        <v>75</v>
      </c>
      <c r="AC844" s="31" t="s">
        <v>75</v>
      </c>
      <c r="AD844" s="31" t="s">
        <v>75</v>
      </c>
      <c r="AE844" s="31" t="s">
        <v>75</v>
      </c>
      <c r="AF844" s="34">
        <v>18319.73</v>
      </c>
      <c r="AG844" s="31" t="s">
        <v>75</v>
      </c>
      <c r="AH844" s="32" t="s">
        <v>75</v>
      </c>
      <c r="AI844" s="8"/>
    </row>
    <row r="845" spans="1:35" ht="68.25" x14ac:dyDescent="0.25">
      <c r="A845" s="42" t="s">
        <v>1724</v>
      </c>
      <c r="B845" s="43" t="s">
        <v>73</v>
      </c>
      <c r="C845" s="44" t="s">
        <v>1725</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1724</v>
      </c>
      <c r="S845" s="43" t="s">
        <v>73</v>
      </c>
      <c r="T845" s="44" t="s">
        <v>1725</v>
      </c>
      <c r="U845" s="31" t="s">
        <v>75</v>
      </c>
      <c r="V845" s="31" t="s">
        <v>75</v>
      </c>
      <c r="W845" s="31" t="s">
        <v>75</v>
      </c>
      <c r="X845" s="31">
        <v>20658</v>
      </c>
      <c r="Y845" s="31">
        <v>20658</v>
      </c>
      <c r="Z845" s="31" t="s">
        <v>75</v>
      </c>
      <c r="AA845" s="31" t="s">
        <v>75</v>
      </c>
      <c r="AB845" s="31" t="s">
        <v>75</v>
      </c>
      <c r="AC845" s="31" t="s">
        <v>75</v>
      </c>
      <c r="AD845" s="31" t="s">
        <v>75</v>
      </c>
      <c r="AE845" s="31" t="s">
        <v>75</v>
      </c>
      <c r="AF845" s="34" t="s">
        <v>75</v>
      </c>
      <c r="AG845" s="31" t="s">
        <v>75</v>
      </c>
      <c r="AH845" s="32" t="s">
        <v>75</v>
      </c>
      <c r="AI845" s="8"/>
    </row>
    <row r="846" spans="1:35" ht="45.75" x14ac:dyDescent="0.25">
      <c r="A846" s="42" t="s">
        <v>1726</v>
      </c>
      <c r="B846" s="43" t="s">
        <v>73</v>
      </c>
      <c r="C846" s="44" t="s">
        <v>1727</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1726</v>
      </c>
      <c r="S846" s="43" t="s">
        <v>73</v>
      </c>
      <c r="T846" s="44" t="s">
        <v>1727</v>
      </c>
      <c r="U846" s="31" t="s">
        <v>75</v>
      </c>
      <c r="V846" s="31" t="s">
        <v>75</v>
      </c>
      <c r="W846" s="31" t="s">
        <v>75</v>
      </c>
      <c r="X846" s="31">
        <v>557994.23999999999</v>
      </c>
      <c r="Y846" s="31">
        <v>557994.23999999999</v>
      </c>
      <c r="Z846" s="31" t="s">
        <v>75</v>
      </c>
      <c r="AA846" s="31" t="s">
        <v>75</v>
      </c>
      <c r="AB846" s="31" t="s">
        <v>75</v>
      </c>
      <c r="AC846" s="31" t="s">
        <v>75</v>
      </c>
      <c r="AD846" s="31" t="s">
        <v>75</v>
      </c>
      <c r="AE846" s="31" t="s">
        <v>75</v>
      </c>
      <c r="AF846" s="34" t="s">
        <v>75</v>
      </c>
      <c r="AG846" s="31" t="s">
        <v>75</v>
      </c>
      <c r="AH846" s="32" t="s">
        <v>75</v>
      </c>
      <c r="AI846" s="8"/>
    </row>
    <row r="847" spans="1:35" ht="45.75" x14ac:dyDescent="0.25">
      <c r="A847" s="42" t="s">
        <v>1728</v>
      </c>
      <c r="B847" s="43" t="s">
        <v>73</v>
      </c>
      <c r="C847" s="44" t="s">
        <v>1729</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1728</v>
      </c>
      <c r="S847" s="43" t="s">
        <v>73</v>
      </c>
      <c r="T847" s="44" t="s">
        <v>1729</v>
      </c>
      <c r="U847" s="31" t="s">
        <v>75</v>
      </c>
      <c r="V847" s="31" t="s">
        <v>75</v>
      </c>
      <c r="W847" s="31" t="s">
        <v>75</v>
      </c>
      <c r="X847" s="31">
        <v>381113.87</v>
      </c>
      <c r="Y847" s="31">
        <v>381113.87</v>
      </c>
      <c r="Z847" s="31" t="s">
        <v>75</v>
      </c>
      <c r="AA847" s="31" t="s">
        <v>75</v>
      </c>
      <c r="AB847" s="31" t="s">
        <v>75</v>
      </c>
      <c r="AC847" s="31" t="s">
        <v>75</v>
      </c>
      <c r="AD847" s="31" t="s">
        <v>75</v>
      </c>
      <c r="AE847" s="31" t="s">
        <v>75</v>
      </c>
      <c r="AF847" s="34" t="s">
        <v>75</v>
      </c>
      <c r="AG847" s="31" t="s">
        <v>75</v>
      </c>
      <c r="AH847" s="32" t="s">
        <v>75</v>
      </c>
      <c r="AI847" s="8"/>
    </row>
    <row r="848" spans="1:35" ht="68.25" x14ac:dyDescent="0.25">
      <c r="A848" s="42" t="s">
        <v>1730</v>
      </c>
      <c r="B848" s="43" t="s">
        <v>73</v>
      </c>
      <c r="C848" s="44" t="s">
        <v>1731</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1730</v>
      </c>
      <c r="S848" s="43" t="s">
        <v>73</v>
      </c>
      <c r="T848" s="44" t="s">
        <v>1731</v>
      </c>
      <c r="U848" s="31" t="s">
        <v>75</v>
      </c>
      <c r="V848" s="31" t="s">
        <v>75</v>
      </c>
      <c r="W848" s="31" t="s">
        <v>75</v>
      </c>
      <c r="X848" s="31">
        <v>44077.53</v>
      </c>
      <c r="Y848" s="31">
        <v>44077.53</v>
      </c>
      <c r="Z848" s="31" t="s">
        <v>75</v>
      </c>
      <c r="AA848" s="31" t="s">
        <v>75</v>
      </c>
      <c r="AB848" s="31" t="s">
        <v>75</v>
      </c>
      <c r="AC848" s="31" t="s">
        <v>75</v>
      </c>
      <c r="AD848" s="31" t="s">
        <v>75</v>
      </c>
      <c r="AE848" s="31" t="s">
        <v>75</v>
      </c>
      <c r="AF848" s="34" t="s">
        <v>75</v>
      </c>
      <c r="AG848" s="31" t="s">
        <v>75</v>
      </c>
      <c r="AH848" s="32" t="s">
        <v>75</v>
      </c>
      <c r="AI848" s="8"/>
    </row>
    <row r="849" spans="1:35" ht="57" x14ac:dyDescent="0.25">
      <c r="A849" s="42" t="s">
        <v>1732</v>
      </c>
      <c r="B849" s="43" t="s">
        <v>73</v>
      </c>
      <c r="C849" s="44" t="s">
        <v>1733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1732</v>
      </c>
      <c r="S849" s="43" t="s">
        <v>73</v>
      </c>
      <c r="T849" s="44" t="s">
        <v>1733</v>
      </c>
      <c r="U849" s="31" t="s">
        <v>75</v>
      </c>
      <c r="V849" s="31" t="s">
        <v>75</v>
      </c>
      <c r="W849" s="31" t="s">
        <v>75</v>
      </c>
      <c r="X849" s="31">
        <v>14180847.32</v>
      </c>
      <c r="Y849" s="31">
        <v>14180847.32</v>
      </c>
      <c r="Z849" s="31" t="s">
        <v>75</v>
      </c>
      <c r="AA849" s="31" t="s">
        <v>75</v>
      </c>
      <c r="AB849" s="31" t="s">
        <v>75</v>
      </c>
      <c r="AC849" s="31" t="s">
        <v>75</v>
      </c>
      <c r="AD849" s="31" t="s">
        <v>75</v>
      </c>
      <c r="AE849" s="31" t="s">
        <v>75</v>
      </c>
      <c r="AF849" s="34" t="s">
        <v>75</v>
      </c>
      <c r="AG849" s="31" t="s">
        <v>75</v>
      </c>
      <c r="AH849" s="32" t="s">
        <v>75</v>
      </c>
      <c r="AI849" s="8"/>
    </row>
    <row r="850" spans="1:35" ht="45.75" x14ac:dyDescent="0.25">
      <c r="A850" s="42" t="s">
        <v>1734</v>
      </c>
      <c r="B850" s="43" t="s">
        <v>73</v>
      </c>
      <c r="C850" s="44" t="s">
        <v>1735</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1734</v>
      </c>
      <c r="S850" s="43" t="s">
        <v>73</v>
      </c>
      <c r="T850" s="44" t="s">
        <v>1735</v>
      </c>
      <c r="U850" s="31" t="s">
        <v>75</v>
      </c>
      <c r="V850" s="31" t="s">
        <v>75</v>
      </c>
      <c r="W850" s="31" t="s">
        <v>75</v>
      </c>
      <c r="X850" s="31">
        <v>1155479.1599999999</v>
      </c>
      <c r="Y850" s="31">
        <v>1155479.1599999999</v>
      </c>
      <c r="Z850" s="31" t="s">
        <v>75</v>
      </c>
      <c r="AA850" s="31" t="s">
        <v>75</v>
      </c>
      <c r="AB850" s="31" t="s">
        <v>75</v>
      </c>
      <c r="AC850" s="31" t="s">
        <v>75</v>
      </c>
      <c r="AD850" s="31" t="s">
        <v>75</v>
      </c>
      <c r="AE850" s="31" t="s">
        <v>75</v>
      </c>
      <c r="AF850" s="34" t="s">
        <v>75</v>
      </c>
      <c r="AG850" s="31" t="s">
        <v>75</v>
      </c>
      <c r="AH850" s="32" t="s">
        <v>75</v>
      </c>
      <c r="AI850" s="8"/>
    </row>
    <row r="851" spans="1:35" ht="68.25" x14ac:dyDescent="0.25">
      <c r="A851" s="42" t="s">
        <v>1736</v>
      </c>
      <c r="B851" s="43" t="s">
        <v>73</v>
      </c>
      <c r="C851" s="44" t="s">
        <v>1737</v>
      </c>
      <c r="D851" s="31">
        <v>178332</v>
      </c>
      <c r="E851" s="31" t="s">
        <v>75</v>
      </c>
      <c r="F851" s="31">
        <v>178332</v>
      </c>
      <c r="G851" s="31" t="s">
        <v>75</v>
      </c>
      <c r="H851" s="31">
        <v>178332</v>
      </c>
      <c r="I851" s="31" t="s">
        <v>75</v>
      </c>
      <c r="J851" s="31" t="s">
        <v>75</v>
      </c>
      <c r="K851" s="31" t="s">
        <v>75</v>
      </c>
      <c r="L851" s="31" t="s">
        <v>75</v>
      </c>
      <c r="M851" s="31" t="s">
        <v>75</v>
      </c>
      <c r="N851" s="31" t="s">
        <v>75</v>
      </c>
      <c r="O851" s="31" t="s">
        <v>75</v>
      </c>
      <c r="P851" s="31" t="s">
        <v>75</v>
      </c>
      <c r="Q851" s="32" t="s">
        <v>75</v>
      </c>
      <c r="R851" s="45" t="s">
        <v>1736</v>
      </c>
      <c r="S851" s="43" t="s">
        <v>73</v>
      </c>
      <c r="T851" s="44" t="s">
        <v>1737</v>
      </c>
      <c r="U851" s="31">
        <v>178332</v>
      </c>
      <c r="V851" s="31" t="s">
        <v>75</v>
      </c>
      <c r="W851" s="31">
        <v>178332</v>
      </c>
      <c r="X851" s="31" t="s">
        <v>75</v>
      </c>
      <c r="Y851" s="31">
        <v>178332</v>
      </c>
      <c r="Z851" s="31" t="s">
        <v>75</v>
      </c>
      <c r="AA851" s="31" t="s">
        <v>75</v>
      </c>
      <c r="AB851" s="31" t="s">
        <v>75</v>
      </c>
      <c r="AC851" s="31" t="s">
        <v>75</v>
      </c>
      <c r="AD851" s="31" t="s">
        <v>75</v>
      </c>
      <c r="AE851" s="31" t="s">
        <v>75</v>
      </c>
      <c r="AF851" s="34" t="s">
        <v>75</v>
      </c>
      <c r="AG851" s="31" t="s">
        <v>75</v>
      </c>
      <c r="AH851" s="32" t="s">
        <v>75</v>
      </c>
      <c r="AI851" s="8"/>
    </row>
    <row r="852" spans="1:35" ht="57" x14ac:dyDescent="0.25">
      <c r="A852" s="42" t="s">
        <v>1738</v>
      </c>
      <c r="B852" s="43" t="s">
        <v>73</v>
      </c>
      <c r="C852" s="44" t="s">
        <v>1739</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1738</v>
      </c>
      <c r="S852" s="43" t="s">
        <v>73</v>
      </c>
      <c r="T852" s="44" t="s">
        <v>1739</v>
      </c>
      <c r="U852" s="31" t="s">
        <v>75</v>
      </c>
      <c r="V852" s="31">
        <v>79544.31</v>
      </c>
      <c r="W852" s="31" t="s">
        <v>75</v>
      </c>
      <c r="X852" s="31" t="s">
        <v>75</v>
      </c>
      <c r="Y852" s="31" t="s">
        <v>75</v>
      </c>
      <c r="Z852" s="31" t="s">
        <v>75</v>
      </c>
      <c r="AA852" s="31" t="s">
        <v>75</v>
      </c>
      <c r="AB852" s="31" t="s">
        <v>75</v>
      </c>
      <c r="AC852" s="31" t="s">
        <v>75</v>
      </c>
      <c r="AD852" s="31" t="s">
        <v>75</v>
      </c>
      <c r="AE852" s="31" t="s">
        <v>75</v>
      </c>
      <c r="AF852" s="34" t="s">
        <v>75</v>
      </c>
      <c r="AG852" s="31" t="s">
        <v>75</v>
      </c>
      <c r="AH852" s="32">
        <v>79544.31</v>
      </c>
      <c r="AI852" s="8"/>
    </row>
    <row r="853" spans="1:35" ht="79.5" x14ac:dyDescent="0.25">
      <c r="A853" s="42" t="s">
        <v>1740</v>
      </c>
      <c r="B853" s="43" t="s">
        <v>73</v>
      </c>
      <c r="C853" s="44" t="s">
        <v>1741</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1740</v>
      </c>
      <c r="S853" s="43" t="s">
        <v>73</v>
      </c>
      <c r="T853" s="44" t="s">
        <v>1741</v>
      </c>
      <c r="U853" s="31" t="s">
        <v>75</v>
      </c>
      <c r="V853" s="31" t="s">
        <v>75</v>
      </c>
      <c r="W853" s="31" t="s">
        <v>75</v>
      </c>
      <c r="X853" s="31">
        <v>7506916.5800000001</v>
      </c>
      <c r="Y853" s="31">
        <v>7506916.5800000001</v>
      </c>
      <c r="Z853" s="31" t="s">
        <v>75</v>
      </c>
      <c r="AA853" s="31" t="s">
        <v>75</v>
      </c>
      <c r="AB853" s="31" t="s">
        <v>75</v>
      </c>
      <c r="AC853" s="31" t="s">
        <v>75</v>
      </c>
      <c r="AD853" s="31" t="s">
        <v>75</v>
      </c>
      <c r="AE853" s="31" t="s">
        <v>75</v>
      </c>
      <c r="AF853" s="34" t="s">
        <v>75</v>
      </c>
      <c r="AG853" s="31" t="s">
        <v>75</v>
      </c>
      <c r="AH853" s="32" t="s">
        <v>75</v>
      </c>
      <c r="AI853" s="8"/>
    </row>
    <row r="854" spans="1:35" ht="169.5" x14ac:dyDescent="0.25">
      <c r="A854" s="42" t="s">
        <v>1742</v>
      </c>
      <c r="B854" s="43" t="s">
        <v>73</v>
      </c>
      <c r="C854" s="44" t="s">
        <v>1743</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1742</v>
      </c>
      <c r="S854" s="43" t="s">
        <v>73</v>
      </c>
      <c r="T854" s="44" t="s">
        <v>1743</v>
      </c>
      <c r="U854" s="31" t="s">
        <v>75</v>
      </c>
      <c r="V854" s="31">
        <v>16832500.41</v>
      </c>
      <c r="W854" s="31">
        <v>16832500.41</v>
      </c>
      <c r="X854" s="31" t="s">
        <v>75</v>
      </c>
      <c r="Y854" s="31">
        <v>16832500.41</v>
      </c>
      <c r="Z854" s="31" t="s">
        <v>75</v>
      </c>
      <c r="AA854" s="31" t="s">
        <v>75</v>
      </c>
      <c r="AB854" s="31" t="s">
        <v>75</v>
      </c>
      <c r="AC854" s="31" t="s">
        <v>75</v>
      </c>
      <c r="AD854" s="31" t="s">
        <v>75</v>
      </c>
      <c r="AE854" s="31" t="s">
        <v>75</v>
      </c>
      <c r="AF854" s="34" t="s">
        <v>75</v>
      </c>
      <c r="AG854" s="31" t="s">
        <v>75</v>
      </c>
      <c r="AH854" s="32" t="s">
        <v>75</v>
      </c>
      <c r="AI854" s="8"/>
    </row>
    <row r="855" spans="1:35" ht="45.75" x14ac:dyDescent="0.25">
      <c r="A855" s="42" t="s">
        <v>1744</v>
      </c>
      <c r="B855" s="43" t="s">
        <v>73</v>
      </c>
      <c r="C855" s="44" t="s">
        <v>1745</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1744</v>
      </c>
      <c r="S855" s="43" t="s">
        <v>73</v>
      </c>
      <c r="T855" s="44" t="s">
        <v>1745</v>
      </c>
      <c r="U855" s="31" t="s">
        <v>75</v>
      </c>
      <c r="V855" s="31" t="s">
        <v>75</v>
      </c>
      <c r="W855" s="31" t="s">
        <v>75</v>
      </c>
      <c r="X855" s="31">
        <v>22036475.859999999</v>
      </c>
      <c r="Y855" s="31">
        <v>22036475.859999999</v>
      </c>
      <c r="Z855" s="31" t="s">
        <v>75</v>
      </c>
      <c r="AA855" s="31" t="s">
        <v>75</v>
      </c>
      <c r="AB855" s="31" t="s">
        <v>75</v>
      </c>
      <c r="AC855" s="31" t="s">
        <v>75</v>
      </c>
      <c r="AD855" s="31" t="s">
        <v>75</v>
      </c>
      <c r="AE855" s="31" t="s">
        <v>75</v>
      </c>
      <c r="AF855" s="34" t="s">
        <v>75</v>
      </c>
      <c r="AG855" s="31" t="s">
        <v>75</v>
      </c>
      <c r="AH855" s="32" t="s">
        <v>75</v>
      </c>
      <c r="AI855" s="8"/>
    </row>
    <row r="856" spans="1:35" ht="45.75" x14ac:dyDescent="0.25">
      <c r="A856" s="42" t="s">
        <v>1746</v>
      </c>
      <c r="B856" s="43" t="s">
        <v>73</v>
      </c>
      <c r="C856" s="44" t="s">
        <v>1747</v>
      </c>
      <c r="D856" s="31" t="s">
        <v>75</v>
      </c>
      <c r="E856" s="31" t="s">
        <v>75</v>
      </c>
      <c r="F856" s="31" t="s">
        <v>75</v>
      </c>
      <c r="G856" s="31">
        <v>6694223.7300000004</v>
      </c>
      <c r="H856" s="31" t="s">
        <v>75</v>
      </c>
      <c r="I856" s="31" t="s">
        <v>75</v>
      </c>
      <c r="J856" s="31" t="s">
        <v>75</v>
      </c>
      <c r="K856" s="31" t="s">
        <v>75</v>
      </c>
      <c r="L856" s="31" t="s">
        <v>75</v>
      </c>
      <c r="M856" s="31" t="s">
        <v>75</v>
      </c>
      <c r="N856" s="31">
        <v>6694223.7300000004</v>
      </c>
      <c r="O856" s="31" t="s">
        <v>75</v>
      </c>
      <c r="P856" s="31" t="s">
        <v>75</v>
      </c>
      <c r="Q856" s="32" t="s">
        <v>75</v>
      </c>
      <c r="R856" s="45" t="s">
        <v>1746</v>
      </c>
      <c r="S856" s="43" t="s">
        <v>73</v>
      </c>
      <c r="T856" s="44" t="s">
        <v>1747</v>
      </c>
      <c r="U856" s="31" t="s">
        <v>75</v>
      </c>
      <c r="V856" s="31" t="s">
        <v>75</v>
      </c>
      <c r="W856" s="31" t="s">
        <v>75</v>
      </c>
      <c r="X856" s="31">
        <v>5494223.7300000004</v>
      </c>
      <c r="Y856" s="31" t="s">
        <v>75</v>
      </c>
      <c r="Z856" s="31" t="s">
        <v>75</v>
      </c>
      <c r="AA856" s="31" t="s">
        <v>75</v>
      </c>
      <c r="AB856" s="31" t="s">
        <v>75</v>
      </c>
      <c r="AC856" s="31" t="s">
        <v>75</v>
      </c>
      <c r="AD856" s="31" t="s">
        <v>75</v>
      </c>
      <c r="AE856" s="31">
        <v>5494223.7300000004</v>
      </c>
      <c r="AF856" s="34" t="s">
        <v>75</v>
      </c>
      <c r="AG856" s="31" t="s">
        <v>75</v>
      </c>
      <c r="AH856" s="32" t="s">
        <v>75</v>
      </c>
      <c r="AI856" s="8"/>
    </row>
    <row r="857" spans="1:35" ht="45.75" x14ac:dyDescent="0.25">
      <c r="A857" s="42" t="s">
        <v>1748</v>
      </c>
      <c r="B857" s="43" t="s">
        <v>73</v>
      </c>
      <c r="C857" s="44" t="s">
        <v>1749</v>
      </c>
      <c r="D857" s="31" t="s">
        <v>75</v>
      </c>
      <c r="E857" s="31" t="s">
        <v>75</v>
      </c>
      <c r="F857" s="31" t="s">
        <v>75</v>
      </c>
      <c r="G857" s="31">
        <v>11800</v>
      </c>
      <c r="H857" s="31" t="s">
        <v>75</v>
      </c>
      <c r="I857" s="31" t="s">
        <v>75</v>
      </c>
      <c r="J857" s="31" t="s">
        <v>75</v>
      </c>
      <c r="K857" s="31" t="s">
        <v>75</v>
      </c>
      <c r="L857" s="31" t="s">
        <v>75</v>
      </c>
      <c r="M857" s="31" t="s">
        <v>75</v>
      </c>
      <c r="N857" s="31" t="s">
        <v>75</v>
      </c>
      <c r="O857" s="31" t="s">
        <v>75</v>
      </c>
      <c r="P857" s="31">
        <v>11800</v>
      </c>
      <c r="Q857" s="32" t="s">
        <v>75</v>
      </c>
      <c r="R857" s="45" t="s">
        <v>1748</v>
      </c>
      <c r="S857" s="43" t="s">
        <v>73</v>
      </c>
      <c r="T857" s="44" t="s">
        <v>1749</v>
      </c>
      <c r="U857" s="31" t="s">
        <v>75</v>
      </c>
      <c r="V857" s="31" t="s">
        <v>75</v>
      </c>
      <c r="W857" s="31" t="s">
        <v>75</v>
      </c>
      <c r="X857" s="31">
        <v>11800</v>
      </c>
      <c r="Y857" s="31" t="s">
        <v>75</v>
      </c>
      <c r="Z857" s="31" t="s">
        <v>75</v>
      </c>
      <c r="AA857" s="31" t="s">
        <v>75</v>
      </c>
      <c r="AB857" s="31" t="s">
        <v>75</v>
      </c>
      <c r="AC857" s="31" t="s">
        <v>75</v>
      </c>
      <c r="AD857" s="31" t="s">
        <v>75</v>
      </c>
      <c r="AE857" s="31" t="s">
        <v>75</v>
      </c>
      <c r="AF857" s="34" t="s">
        <v>75</v>
      </c>
      <c r="AG857" s="31">
        <v>11800</v>
      </c>
      <c r="AH857" s="32" t="s">
        <v>75</v>
      </c>
      <c r="AI857" s="8"/>
    </row>
    <row r="858" spans="1:35" ht="45.75" x14ac:dyDescent="0.25">
      <c r="A858" s="42" t="s">
        <v>1750</v>
      </c>
      <c r="B858" s="43" t="s">
        <v>73</v>
      </c>
      <c r="C858" s="44" t="s">
        <v>1751</v>
      </c>
      <c r="D858" s="31" t="s">
        <v>75</v>
      </c>
      <c r="E858" s="31" t="s">
        <v>75</v>
      </c>
      <c r="F858" s="31" t="s">
        <v>75</v>
      </c>
      <c r="G858" s="31">
        <v>243503.12</v>
      </c>
      <c r="H858" s="31" t="s">
        <v>75</v>
      </c>
      <c r="I858" s="31" t="s">
        <v>75</v>
      </c>
      <c r="J858" s="31" t="s">
        <v>75</v>
      </c>
      <c r="K858" s="31" t="s">
        <v>75</v>
      </c>
      <c r="L858" s="31" t="s">
        <v>75</v>
      </c>
      <c r="M858" s="31" t="s">
        <v>75</v>
      </c>
      <c r="N858" s="31" t="s">
        <v>75</v>
      </c>
      <c r="O858" s="31">
        <v>243503.12</v>
      </c>
      <c r="P858" s="31" t="s">
        <v>75</v>
      </c>
      <c r="Q858" s="32" t="s">
        <v>75</v>
      </c>
      <c r="R858" s="45" t="s">
        <v>1750</v>
      </c>
      <c r="S858" s="43" t="s">
        <v>73</v>
      </c>
      <c r="T858" s="44" t="s">
        <v>1751</v>
      </c>
      <c r="U858" s="31" t="s">
        <v>75</v>
      </c>
      <c r="V858" s="31" t="s">
        <v>75</v>
      </c>
      <c r="W858" s="31" t="s">
        <v>75</v>
      </c>
      <c r="X858" s="31">
        <v>243503.12</v>
      </c>
      <c r="Y858" s="31" t="s">
        <v>75</v>
      </c>
      <c r="Z858" s="31" t="s">
        <v>75</v>
      </c>
      <c r="AA858" s="31" t="s">
        <v>75</v>
      </c>
      <c r="AB858" s="31" t="s">
        <v>75</v>
      </c>
      <c r="AC858" s="31" t="s">
        <v>75</v>
      </c>
      <c r="AD858" s="31" t="s">
        <v>75</v>
      </c>
      <c r="AE858" s="31" t="s">
        <v>75</v>
      </c>
      <c r="AF858" s="34">
        <v>243503.12</v>
      </c>
      <c r="AG858" s="31" t="s">
        <v>75</v>
      </c>
      <c r="AH858" s="32" t="s">
        <v>75</v>
      </c>
      <c r="AI858" s="8"/>
    </row>
    <row r="859" spans="1:35" ht="45.75" x14ac:dyDescent="0.25">
      <c r="A859" s="42" t="s">
        <v>1688</v>
      </c>
      <c r="B859" s="43" t="s">
        <v>73</v>
      </c>
      <c r="C859" s="44" t="s">
        <v>1752</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1688</v>
      </c>
      <c r="S859" s="43" t="s">
        <v>73</v>
      </c>
      <c r="T859" s="44" t="s">
        <v>1752</v>
      </c>
      <c r="U859" s="31">
        <v>1220928.8700000001</v>
      </c>
      <c r="V859" s="31" t="s">
        <v>75</v>
      </c>
      <c r="W859" s="31" t="s">
        <v>75</v>
      </c>
      <c r="X859" s="31" t="s">
        <v>75</v>
      </c>
      <c r="Y859" s="31" t="s">
        <v>75</v>
      </c>
      <c r="Z859" s="31" t="s">
        <v>75</v>
      </c>
      <c r="AA859" s="31" t="s">
        <v>75</v>
      </c>
      <c r="AB859" s="31" t="s">
        <v>75</v>
      </c>
      <c r="AC859" s="31" t="s">
        <v>75</v>
      </c>
      <c r="AD859" s="31" t="s">
        <v>75</v>
      </c>
      <c r="AE859" s="31" t="s">
        <v>75</v>
      </c>
      <c r="AF859" s="34" t="s">
        <v>75</v>
      </c>
      <c r="AG859" s="31" t="s">
        <v>75</v>
      </c>
      <c r="AH859" s="32">
        <v>1220928.8700000001</v>
      </c>
      <c r="AI859" s="8"/>
    </row>
    <row r="860" spans="1:35" ht="34.5" x14ac:dyDescent="0.25">
      <c r="A860" s="42" t="s">
        <v>1753</v>
      </c>
      <c r="B860" s="43" t="s">
        <v>73</v>
      </c>
      <c r="C860" s="44" t="s">
        <v>1754</v>
      </c>
      <c r="D860" s="31">
        <v>-51639375.560000002</v>
      </c>
      <c r="E860" s="31" t="s">
        <v>75</v>
      </c>
      <c r="F860" s="31">
        <v>-45008875.560000002</v>
      </c>
      <c r="G860" s="31">
        <v>-7788686.8499999996</v>
      </c>
      <c r="H860" s="31">
        <v>-1476.01</v>
      </c>
      <c r="I860" s="31" t="s">
        <v>75</v>
      </c>
      <c r="J860" s="31" t="s">
        <v>75</v>
      </c>
      <c r="K860" s="31">
        <v>-20258119.449999999</v>
      </c>
      <c r="L860" s="31" t="s">
        <v>75</v>
      </c>
      <c r="M860" s="31" t="s">
        <v>75</v>
      </c>
      <c r="N860" s="31">
        <v>-24041394.82</v>
      </c>
      <c r="O860" s="31">
        <v>-4520877.05</v>
      </c>
      <c r="P860" s="31">
        <v>-3975695.08</v>
      </c>
      <c r="Q860" s="32">
        <v>-6630500</v>
      </c>
      <c r="R860" s="45" t="s">
        <v>1753</v>
      </c>
      <c r="S860" s="43" t="s">
        <v>73</v>
      </c>
      <c r="T860" s="44" t="s">
        <v>1754</v>
      </c>
      <c r="U860" s="31">
        <v>-138190008.00999999</v>
      </c>
      <c r="V860" s="31">
        <v>-16912044.719999999</v>
      </c>
      <c r="W860" s="31">
        <v>-76663208.099999994</v>
      </c>
      <c r="X860" s="31">
        <v>-52472249.409999996</v>
      </c>
      <c r="Y860" s="31">
        <v>-76663208.099999994</v>
      </c>
      <c r="Z860" s="31" t="s">
        <v>75</v>
      </c>
      <c r="AA860" s="31" t="s">
        <v>75</v>
      </c>
      <c r="AB860" s="31">
        <v>-20261842.449999999</v>
      </c>
      <c r="AC860" s="31" t="s">
        <v>75</v>
      </c>
      <c r="AD860" s="31" t="s">
        <v>75</v>
      </c>
      <c r="AE860" s="31">
        <v>-24615767.850000001</v>
      </c>
      <c r="AF860" s="34">
        <v>-5136944.03</v>
      </c>
      <c r="AG860" s="31">
        <v>-2457695.08</v>
      </c>
      <c r="AH860" s="32">
        <v>-78438844.629999995</v>
      </c>
      <c r="AI860" s="8"/>
    </row>
    <row r="861" spans="1:35" ht="34.5" x14ac:dyDescent="0.25">
      <c r="A861" s="42" t="s">
        <v>1755</v>
      </c>
      <c r="B861" s="43" t="s">
        <v>73</v>
      </c>
      <c r="C861" s="44" t="s">
        <v>1756</v>
      </c>
      <c r="D861" s="31">
        <v>-1476.01</v>
      </c>
      <c r="E861" s="31" t="s">
        <v>75</v>
      </c>
      <c r="F861" s="31">
        <v>-1476.01</v>
      </c>
      <c r="G861" s="31" t="s">
        <v>75</v>
      </c>
      <c r="H861" s="31">
        <v>-1476.01</v>
      </c>
      <c r="I861" s="31" t="s">
        <v>75</v>
      </c>
      <c r="J861" s="31" t="s">
        <v>75</v>
      </c>
      <c r="K861" s="31" t="s">
        <v>75</v>
      </c>
      <c r="L861" s="31" t="s">
        <v>75</v>
      </c>
      <c r="M861" s="31" t="s">
        <v>75</v>
      </c>
      <c r="N861" s="31" t="s">
        <v>75</v>
      </c>
      <c r="O861" s="31" t="s">
        <v>75</v>
      </c>
      <c r="P861" s="31" t="s">
        <v>75</v>
      </c>
      <c r="Q861" s="32" t="s">
        <v>75</v>
      </c>
      <c r="R861" s="45" t="s">
        <v>1755</v>
      </c>
      <c r="S861" s="43" t="s">
        <v>73</v>
      </c>
      <c r="T861" s="44" t="s">
        <v>1756</v>
      </c>
      <c r="U861" s="31">
        <v>-76583663.790000007</v>
      </c>
      <c r="V861" s="31">
        <v>-79544.31</v>
      </c>
      <c r="W861" s="31">
        <v>-76663208.099999994</v>
      </c>
      <c r="X861" s="31" t="s">
        <v>75</v>
      </c>
      <c r="Y861" s="31">
        <v>-76663208.099999994</v>
      </c>
      <c r="Z861" s="31" t="s">
        <v>75</v>
      </c>
      <c r="AA861" s="31" t="s">
        <v>75</v>
      </c>
      <c r="AB861" s="31" t="s">
        <v>75</v>
      </c>
      <c r="AC861" s="31" t="s">
        <v>75</v>
      </c>
      <c r="AD861" s="31" t="s">
        <v>75</v>
      </c>
      <c r="AE861" s="31" t="s">
        <v>75</v>
      </c>
      <c r="AF861" s="34" t="s">
        <v>75</v>
      </c>
      <c r="AG861" s="31" t="s">
        <v>75</v>
      </c>
      <c r="AH861" s="32" t="s">
        <v>75</v>
      </c>
      <c r="AI861" s="8"/>
    </row>
    <row r="862" spans="1:35" ht="34.5" x14ac:dyDescent="0.25">
      <c r="A862" s="42" t="s">
        <v>1757</v>
      </c>
      <c r="B862" s="43" t="s">
        <v>73</v>
      </c>
      <c r="C862" s="44" t="s">
        <v>1758</v>
      </c>
      <c r="D862" s="31">
        <v>-20258119.449999999</v>
      </c>
      <c r="E862" s="31" t="s">
        <v>75</v>
      </c>
      <c r="F862" s="31">
        <v>-20258119.449999999</v>
      </c>
      <c r="G862" s="31" t="s">
        <v>75</v>
      </c>
      <c r="H862" s="31" t="s">
        <v>75</v>
      </c>
      <c r="I862" s="31" t="s">
        <v>75</v>
      </c>
      <c r="J862" s="31" t="s">
        <v>75</v>
      </c>
      <c r="K862" s="31">
        <v>-20258119.449999999</v>
      </c>
      <c r="L862" s="31" t="s">
        <v>75</v>
      </c>
      <c r="M862" s="31" t="s">
        <v>75</v>
      </c>
      <c r="N862" s="31" t="s">
        <v>75</v>
      </c>
      <c r="O862" s="31" t="s">
        <v>75</v>
      </c>
      <c r="P862" s="31" t="s">
        <v>75</v>
      </c>
      <c r="Q862" s="32" t="s">
        <v>75</v>
      </c>
      <c r="R862" s="45" t="s">
        <v>1757</v>
      </c>
      <c r="S862" s="43" t="s">
        <v>73</v>
      </c>
      <c r="T862" s="44" t="s">
        <v>1758</v>
      </c>
      <c r="U862" s="31" t="s">
        <v>75</v>
      </c>
      <c r="V862" s="31" t="s">
        <v>75</v>
      </c>
      <c r="W862" s="31" t="s">
        <v>75</v>
      </c>
      <c r="X862" s="31">
        <v>-20261842.449999999</v>
      </c>
      <c r="Y862" s="31" t="s">
        <v>75</v>
      </c>
      <c r="Z862" s="31" t="s">
        <v>75</v>
      </c>
      <c r="AA862" s="31" t="s">
        <v>75</v>
      </c>
      <c r="AB862" s="31">
        <v>-20261842.449999999</v>
      </c>
      <c r="AC862" s="31" t="s">
        <v>75</v>
      </c>
      <c r="AD862" s="31" t="s">
        <v>75</v>
      </c>
      <c r="AE862" s="31" t="s">
        <v>75</v>
      </c>
      <c r="AF862" s="34" t="s">
        <v>75</v>
      </c>
      <c r="AG862" s="31" t="s">
        <v>75</v>
      </c>
      <c r="AH862" s="32" t="s">
        <v>75</v>
      </c>
      <c r="AI862" s="8"/>
    </row>
    <row r="863" spans="1:35" ht="34.5" x14ac:dyDescent="0.25">
      <c r="A863" s="42" t="s">
        <v>1759</v>
      </c>
      <c r="B863" s="43" t="s">
        <v>73</v>
      </c>
      <c r="C863" s="44" t="s">
        <v>1760</v>
      </c>
      <c r="D863" s="31">
        <v>-23786091.699999999</v>
      </c>
      <c r="E863" s="31" t="s">
        <v>75</v>
      </c>
      <c r="F863" s="31">
        <v>-23786091.699999999</v>
      </c>
      <c r="G863" s="31">
        <v>-255303.12</v>
      </c>
      <c r="H863" s="31" t="s">
        <v>75</v>
      </c>
      <c r="I863" s="31" t="s">
        <v>75</v>
      </c>
      <c r="J863" s="31" t="s">
        <v>75</v>
      </c>
      <c r="K863" s="31" t="s">
        <v>75</v>
      </c>
      <c r="L863" s="31" t="s">
        <v>75</v>
      </c>
      <c r="M863" s="31" t="s">
        <v>75</v>
      </c>
      <c r="N863" s="31">
        <v>-24041394.82</v>
      </c>
      <c r="O863" s="31" t="s">
        <v>75</v>
      </c>
      <c r="P863" s="31" t="s">
        <v>75</v>
      </c>
      <c r="Q863" s="32" t="s">
        <v>75</v>
      </c>
      <c r="R863" s="45" t="s">
        <v>1759</v>
      </c>
      <c r="S863" s="43" t="s">
        <v>73</v>
      </c>
      <c r="T863" s="44" t="s">
        <v>1760</v>
      </c>
      <c r="U863" s="31" t="s">
        <v>75</v>
      </c>
      <c r="V863" s="31" t="s">
        <v>75</v>
      </c>
      <c r="W863" s="31" t="s">
        <v>75</v>
      </c>
      <c r="X863" s="31">
        <v>-24615767.850000001</v>
      </c>
      <c r="Y863" s="31" t="s">
        <v>75</v>
      </c>
      <c r="Z863" s="31" t="s">
        <v>75</v>
      </c>
      <c r="AA863" s="31" t="s">
        <v>75</v>
      </c>
      <c r="AB863" s="31" t="s">
        <v>75</v>
      </c>
      <c r="AC863" s="31" t="s">
        <v>75</v>
      </c>
      <c r="AD863" s="31" t="s">
        <v>75</v>
      </c>
      <c r="AE863" s="31">
        <v>-24615767.850000001</v>
      </c>
      <c r="AF863" s="34" t="s">
        <v>75</v>
      </c>
      <c r="AG863" s="31" t="s">
        <v>75</v>
      </c>
      <c r="AH863" s="32" t="s">
        <v>75</v>
      </c>
      <c r="AI863" s="8"/>
    </row>
    <row r="864" spans="1:35" ht="45.75" x14ac:dyDescent="0.25">
      <c r="A864" s="42" t="s">
        <v>1761</v>
      </c>
      <c r="B864" s="43" t="s">
        <v>73</v>
      </c>
      <c r="C864" s="44" t="s">
        <v>1762</v>
      </c>
      <c r="D864" s="31">
        <v>-6630500</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v>-6630500</v>
      </c>
      <c r="R864" s="45" t="s">
        <v>1761</v>
      </c>
      <c r="S864" s="43" t="s">
        <v>73</v>
      </c>
      <c r="T864" s="44" t="s">
        <v>1762</v>
      </c>
      <c r="U864" s="31">
        <v>-61606344.219999999</v>
      </c>
      <c r="V864" s="31">
        <v>-16832500.41</v>
      </c>
      <c r="W864" s="31" t="s">
        <v>75</v>
      </c>
      <c r="X864" s="31" t="s">
        <v>75</v>
      </c>
      <c r="Y864" s="31" t="s">
        <v>75</v>
      </c>
      <c r="Z864" s="31" t="s">
        <v>75</v>
      </c>
      <c r="AA864" s="31" t="s">
        <v>75</v>
      </c>
      <c r="AB864" s="31" t="s">
        <v>75</v>
      </c>
      <c r="AC864" s="31" t="s">
        <v>75</v>
      </c>
      <c r="AD864" s="31" t="s">
        <v>75</v>
      </c>
      <c r="AE864" s="31" t="s">
        <v>75</v>
      </c>
      <c r="AF864" s="34" t="s">
        <v>75</v>
      </c>
      <c r="AG864" s="31" t="s">
        <v>75</v>
      </c>
      <c r="AH864" s="32">
        <v>-78438844.629999995</v>
      </c>
      <c r="AI864" s="8"/>
    </row>
    <row r="865" spans="1:35" ht="34.5" x14ac:dyDescent="0.25">
      <c r="A865" s="42" t="s">
        <v>1763</v>
      </c>
      <c r="B865" s="43" t="s">
        <v>73</v>
      </c>
      <c r="C865" s="44" t="s">
        <v>1764</v>
      </c>
      <c r="D865" s="31">
        <v>-655995.6</v>
      </c>
      <c r="E865" s="31" t="s">
        <v>75</v>
      </c>
      <c r="F865" s="31">
        <v>-655995.6</v>
      </c>
      <c r="G865" s="31">
        <v>-3319699.48</v>
      </c>
      <c r="H865" s="31" t="s">
        <v>75</v>
      </c>
      <c r="I865" s="31" t="s">
        <v>75</v>
      </c>
      <c r="J865" s="31" t="s">
        <v>75</v>
      </c>
      <c r="K865" s="31" t="s">
        <v>75</v>
      </c>
      <c r="L865" s="31" t="s">
        <v>75</v>
      </c>
      <c r="M865" s="31" t="s">
        <v>75</v>
      </c>
      <c r="N865" s="31" t="s">
        <v>75</v>
      </c>
      <c r="O865" s="31" t="s">
        <v>75</v>
      </c>
      <c r="P865" s="31">
        <v>-3975695.08</v>
      </c>
      <c r="Q865" s="32" t="s">
        <v>75</v>
      </c>
      <c r="R865" s="45" t="s">
        <v>1763</v>
      </c>
      <c r="S865" s="43" t="s">
        <v>73</v>
      </c>
      <c r="T865" s="44" t="s">
        <v>1764</v>
      </c>
      <c r="U865" s="31" t="s">
        <v>75</v>
      </c>
      <c r="V865" s="31" t="s">
        <v>75</v>
      </c>
      <c r="W865" s="31" t="s">
        <v>75</v>
      </c>
      <c r="X865" s="31">
        <v>-2457695.08</v>
      </c>
      <c r="Y865" s="31" t="s">
        <v>75</v>
      </c>
      <c r="Z865" s="31" t="s">
        <v>75</v>
      </c>
      <c r="AA865" s="31" t="s">
        <v>75</v>
      </c>
      <c r="AB865" s="31" t="s">
        <v>75</v>
      </c>
      <c r="AC865" s="31" t="s">
        <v>75</v>
      </c>
      <c r="AD865" s="31" t="s">
        <v>75</v>
      </c>
      <c r="AE865" s="31" t="s">
        <v>75</v>
      </c>
      <c r="AF865" s="34" t="s">
        <v>75</v>
      </c>
      <c r="AG865" s="31">
        <v>-2457695.08</v>
      </c>
      <c r="AH865" s="32" t="s">
        <v>75</v>
      </c>
      <c r="AI865" s="8"/>
    </row>
    <row r="866" spans="1:35" ht="34.5" x14ac:dyDescent="0.25">
      <c r="A866" s="42" t="s">
        <v>1765</v>
      </c>
      <c r="B866" s="43" t="s">
        <v>73</v>
      </c>
      <c r="C866" s="44" t="s">
        <v>1766</v>
      </c>
      <c r="D866" s="31">
        <v>-307192.8</v>
      </c>
      <c r="E866" s="31" t="s">
        <v>75</v>
      </c>
      <c r="F866" s="31">
        <v>-307192.8</v>
      </c>
      <c r="G866" s="31">
        <v>-4213684.25</v>
      </c>
      <c r="H866" s="31" t="s">
        <v>75</v>
      </c>
      <c r="I866" s="31" t="s">
        <v>75</v>
      </c>
      <c r="J866" s="31" t="s">
        <v>75</v>
      </c>
      <c r="K866" s="31" t="s">
        <v>75</v>
      </c>
      <c r="L866" s="31" t="s">
        <v>75</v>
      </c>
      <c r="M866" s="31" t="s">
        <v>75</v>
      </c>
      <c r="N866" s="31" t="s">
        <v>75</v>
      </c>
      <c r="O866" s="31">
        <v>-4520877.05</v>
      </c>
      <c r="P866" s="31" t="s">
        <v>75</v>
      </c>
      <c r="Q866" s="32" t="s">
        <v>75</v>
      </c>
      <c r="R866" s="45" t="s">
        <v>1765</v>
      </c>
      <c r="S866" s="43" t="s">
        <v>73</v>
      </c>
      <c r="T866" s="44" t="s">
        <v>1766</v>
      </c>
      <c r="U866" s="31" t="s">
        <v>75</v>
      </c>
      <c r="V866" s="31" t="s">
        <v>75</v>
      </c>
      <c r="W866" s="31" t="s">
        <v>75</v>
      </c>
      <c r="X866" s="31">
        <v>-5136944.03</v>
      </c>
      <c r="Y866" s="31" t="s">
        <v>75</v>
      </c>
      <c r="Z866" s="31" t="s">
        <v>75</v>
      </c>
      <c r="AA866" s="31" t="s">
        <v>75</v>
      </c>
      <c r="AB866" s="31" t="s">
        <v>75</v>
      </c>
      <c r="AC866" s="31" t="s">
        <v>75</v>
      </c>
      <c r="AD866" s="31" t="s">
        <v>75</v>
      </c>
      <c r="AE866" s="31" t="s">
        <v>75</v>
      </c>
      <c r="AF866" s="34">
        <v>-5136944.03</v>
      </c>
      <c r="AG866" s="31" t="s">
        <v>75</v>
      </c>
      <c r="AH866" s="32" t="s">
        <v>75</v>
      </c>
      <c r="AI866" s="8"/>
    </row>
    <row r="867" spans="1:35" ht="57" x14ac:dyDescent="0.25">
      <c r="A867" s="42" t="s">
        <v>1767</v>
      </c>
      <c r="B867" s="43" t="s">
        <v>73</v>
      </c>
      <c r="C867" s="44" t="s">
        <v>1768</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1767</v>
      </c>
      <c r="S867" s="43" t="s">
        <v>73</v>
      </c>
      <c r="T867" s="44" t="s">
        <v>1768</v>
      </c>
      <c r="U867" s="31">
        <v>-3080886.3</v>
      </c>
      <c r="V867" s="31" t="s">
        <v>75</v>
      </c>
      <c r="W867" s="31">
        <v>-3080886.3</v>
      </c>
      <c r="X867" s="31" t="s">
        <v>75</v>
      </c>
      <c r="Y867" s="31">
        <v>-3080886.3</v>
      </c>
      <c r="Z867" s="31" t="s">
        <v>75</v>
      </c>
      <c r="AA867" s="31" t="s">
        <v>75</v>
      </c>
      <c r="AB867" s="31" t="s">
        <v>75</v>
      </c>
      <c r="AC867" s="31" t="s">
        <v>75</v>
      </c>
      <c r="AD867" s="31" t="s">
        <v>75</v>
      </c>
      <c r="AE867" s="31" t="s">
        <v>75</v>
      </c>
      <c r="AF867" s="34" t="s">
        <v>75</v>
      </c>
      <c r="AG867" s="31" t="s">
        <v>75</v>
      </c>
      <c r="AH867" s="32" t="s">
        <v>75</v>
      </c>
      <c r="AI867" s="8"/>
    </row>
    <row r="868" spans="1:35" ht="45.75" x14ac:dyDescent="0.25">
      <c r="A868" s="42" t="s">
        <v>1769</v>
      </c>
      <c r="B868" s="43" t="s">
        <v>73</v>
      </c>
      <c r="C868" s="44" t="s">
        <v>1770</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1769</v>
      </c>
      <c r="S868" s="43" t="s">
        <v>73</v>
      </c>
      <c r="T868" s="44" t="s">
        <v>1770</v>
      </c>
      <c r="U868" s="31">
        <v>-2581</v>
      </c>
      <c r="V868" s="31" t="s">
        <v>75</v>
      </c>
      <c r="W868" s="31">
        <v>-2581</v>
      </c>
      <c r="X868" s="31" t="s">
        <v>75</v>
      </c>
      <c r="Y868" s="31">
        <v>-2581</v>
      </c>
      <c r="Z868" s="31" t="s">
        <v>75</v>
      </c>
      <c r="AA868" s="31" t="s">
        <v>75</v>
      </c>
      <c r="AB868" s="31" t="s">
        <v>75</v>
      </c>
      <c r="AC868" s="31" t="s">
        <v>75</v>
      </c>
      <c r="AD868" s="31" t="s">
        <v>75</v>
      </c>
      <c r="AE868" s="31" t="s">
        <v>75</v>
      </c>
      <c r="AF868" s="34" t="s">
        <v>75</v>
      </c>
      <c r="AG868" s="31" t="s">
        <v>75</v>
      </c>
      <c r="AH868" s="32" t="s">
        <v>75</v>
      </c>
      <c r="AI868" s="8"/>
    </row>
    <row r="869" spans="1:35" ht="57" x14ac:dyDescent="0.25">
      <c r="A869" s="42" t="s">
        <v>1771</v>
      </c>
      <c r="B869" s="43" t="s">
        <v>73</v>
      </c>
      <c r="C869" s="44" t="s">
        <v>1772</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1771</v>
      </c>
      <c r="S869" s="43" t="s">
        <v>73</v>
      </c>
      <c r="T869" s="44" t="s">
        <v>1772</v>
      </c>
      <c r="U869" s="31">
        <v>-18385.62</v>
      </c>
      <c r="V869" s="31" t="s">
        <v>75</v>
      </c>
      <c r="W869" s="31">
        <v>-18385.62</v>
      </c>
      <c r="X869" s="31" t="s">
        <v>75</v>
      </c>
      <c r="Y869" s="31">
        <v>-18385.62</v>
      </c>
      <c r="Z869" s="31" t="s">
        <v>75</v>
      </c>
      <c r="AA869" s="31" t="s">
        <v>75</v>
      </c>
      <c r="AB869" s="31" t="s">
        <v>75</v>
      </c>
      <c r="AC869" s="31" t="s">
        <v>75</v>
      </c>
      <c r="AD869" s="31" t="s">
        <v>75</v>
      </c>
      <c r="AE869" s="31" t="s">
        <v>75</v>
      </c>
      <c r="AF869" s="34" t="s">
        <v>75</v>
      </c>
      <c r="AG869" s="31" t="s">
        <v>75</v>
      </c>
      <c r="AH869" s="32" t="s">
        <v>75</v>
      </c>
      <c r="AI869" s="8"/>
    </row>
    <row r="870" spans="1:35" ht="57" x14ac:dyDescent="0.25">
      <c r="A870" s="42" t="s">
        <v>1773</v>
      </c>
      <c r="B870" s="43" t="s">
        <v>73</v>
      </c>
      <c r="C870" s="44" t="s">
        <v>1774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1773</v>
      </c>
      <c r="S870" s="43" t="s">
        <v>73</v>
      </c>
      <c r="T870" s="44" t="s">
        <v>1774</v>
      </c>
      <c r="U870" s="31" t="s">
        <v>75</v>
      </c>
      <c r="V870" s="31" t="s">
        <v>75</v>
      </c>
      <c r="W870" s="31" t="s">
        <v>75</v>
      </c>
      <c r="X870" s="31">
        <v>-20658</v>
      </c>
      <c r="Y870" s="31" t="s">
        <v>75</v>
      </c>
      <c r="Z870" s="31" t="s">
        <v>75</v>
      </c>
      <c r="AA870" s="31" t="s">
        <v>75</v>
      </c>
      <c r="AB870" s="31" t="s">
        <v>75</v>
      </c>
      <c r="AC870" s="31" t="s">
        <v>75</v>
      </c>
      <c r="AD870" s="31" t="s">
        <v>75</v>
      </c>
      <c r="AE870" s="31">
        <v>-20658</v>
      </c>
      <c r="AF870" s="34" t="s">
        <v>75</v>
      </c>
      <c r="AG870" s="31" t="s">
        <v>75</v>
      </c>
      <c r="AH870" s="32" t="s">
        <v>75</v>
      </c>
      <c r="AI870" s="8"/>
    </row>
    <row r="871" spans="1:35" ht="90.75" x14ac:dyDescent="0.25">
      <c r="A871" s="42" t="s">
        <v>1775</v>
      </c>
      <c r="B871" s="43" t="s">
        <v>73</v>
      </c>
      <c r="C871" s="44" t="s">
        <v>1776</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1775</v>
      </c>
      <c r="S871" s="43" t="s">
        <v>73</v>
      </c>
      <c r="T871" s="44" t="s">
        <v>1776</v>
      </c>
      <c r="U871" s="31">
        <v>-8900</v>
      </c>
      <c r="V871" s="31" t="s">
        <v>75</v>
      </c>
      <c r="W871" s="31">
        <v>-8900</v>
      </c>
      <c r="X871" s="31" t="s">
        <v>75</v>
      </c>
      <c r="Y871" s="31">
        <v>-8900</v>
      </c>
      <c r="Z871" s="31" t="s">
        <v>75</v>
      </c>
      <c r="AA871" s="31" t="s">
        <v>75</v>
      </c>
      <c r="AB871" s="31" t="s">
        <v>75</v>
      </c>
      <c r="AC871" s="31" t="s">
        <v>75</v>
      </c>
      <c r="AD871" s="31" t="s">
        <v>75</v>
      </c>
      <c r="AE871" s="31" t="s">
        <v>75</v>
      </c>
      <c r="AF871" s="34" t="s">
        <v>75</v>
      </c>
      <c r="AG871" s="31" t="s">
        <v>75</v>
      </c>
      <c r="AH871" s="32" t="s">
        <v>75</v>
      </c>
      <c r="AI871" s="8"/>
    </row>
    <row r="872" spans="1:35" ht="34.5" x14ac:dyDescent="0.25">
      <c r="A872" s="42" t="s">
        <v>1777</v>
      </c>
      <c r="B872" s="43" t="s">
        <v>73</v>
      </c>
      <c r="C872" s="44" t="s">
        <v>1778</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1777</v>
      </c>
      <c r="S872" s="43" t="s">
        <v>73</v>
      </c>
      <c r="T872" s="44" t="s">
        <v>1778</v>
      </c>
      <c r="U872" s="31">
        <v>-9.65</v>
      </c>
      <c r="V872" s="31" t="s">
        <v>75</v>
      </c>
      <c r="W872" s="31">
        <v>-9.65</v>
      </c>
      <c r="X872" s="31" t="s">
        <v>75</v>
      </c>
      <c r="Y872" s="31">
        <v>-9.65</v>
      </c>
      <c r="Z872" s="31" t="s">
        <v>75</v>
      </c>
      <c r="AA872" s="31" t="s">
        <v>75</v>
      </c>
      <c r="AB872" s="31" t="s">
        <v>75</v>
      </c>
      <c r="AC872" s="31" t="s">
        <v>75</v>
      </c>
      <c r="AD872" s="31" t="s">
        <v>75</v>
      </c>
      <c r="AE872" s="31" t="s">
        <v>75</v>
      </c>
      <c r="AF872" s="34" t="s">
        <v>75</v>
      </c>
      <c r="AG872" s="31" t="s">
        <v>75</v>
      </c>
      <c r="AH872" s="32" t="s">
        <v>75</v>
      </c>
      <c r="AI872" s="8"/>
    </row>
    <row r="873" spans="1:35" ht="45.75" x14ac:dyDescent="0.25">
      <c r="A873" s="42" t="s">
        <v>1779</v>
      </c>
      <c r="B873" s="43" t="s">
        <v>73</v>
      </c>
      <c r="C873" s="44" t="s">
        <v>1780</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1779</v>
      </c>
      <c r="S873" s="43" t="s">
        <v>73</v>
      </c>
      <c r="T873" s="44" t="s">
        <v>1780</v>
      </c>
      <c r="U873" s="31">
        <v>-546834.28</v>
      </c>
      <c r="V873" s="31" t="s">
        <v>75</v>
      </c>
      <c r="W873" s="31">
        <v>-546834.28</v>
      </c>
      <c r="X873" s="31" t="s">
        <v>75</v>
      </c>
      <c r="Y873" s="31">
        <v>-546834.28</v>
      </c>
      <c r="Z873" s="31" t="s">
        <v>75</v>
      </c>
      <c r="AA873" s="31" t="s">
        <v>75</v>
      </c>
      <c r="AB873" s="31" t="s">
        <v>75</v>
      </c>
      <c r="AC873" s="31" t="s">
        <v>75</v>
      </c>
      <c r="AD873" s="31" t="s">
        <v>75</v>
      </c>
      <c r="AE873" s="31" t="s">
        <v>75</v>
      </c>
      <c r="AF873" s="34" t="s">
        <v>75</v>
      </c>
      <c r="AG873" s="31" t="s">
        <v>75</v>
      </c>
      <c r="AH873" s="32" t="s">
        <v>75</v>
      </c>
      <c r="AI873" s="8"/>
    </row>
    <row r="874" spans="1:35" ht="34.5" x14ac:dyDescent="0.25">
      <c r="A874" s="42" t="s">
        <v>1781</v>
      </c>
      <c r="B874" s="43" t="s">
        <v>73</v>
      </c>
      <c r="C874" s="44" t="s">
        <v>1782</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1781</v>
      </c>
      <c r="S874" s="43" t="s">
        <v>73</v>
      </c>
      <c r="T874" s="44" t="s">
        <v>1782</v>
      </c>
      <c r="U874" s="31" t="s">
        <v>75</v>
      </c>
      <c r="V874" s="31" t="s">
        <v>75</v>
      </c>
      <c r="W874" s="31" t="s">
        <v>75</v>
      </c>
      <c r="X874" s="31">
        <v>-557994.23999999999</v>
      </c>
      <c r="Y874" s="31" t="s">
        <v>75</v>
      </c>
      <c r="Z874" s="31" t="s">
        <v>75</v>
      </c>
      <c r="AA874" s="31" t="s">
        <v>75</v>
      </c>
      <c r="AB874" s="31" t="s">
        <v>75</v>
      </c>
      <c r="AC874" s="31" t="s">
        <v>75</v>
      </c>
      <c r="AD874" s="31" t="s">
        <v>75</v>
      </c>
      <c r="AE874" s="31">
        <v>-557994.23999999999</v>
      </c>
      <c r="AF874" s="34" t="s">
        <v>75</v>
      </c>
      <c r="AG874" s="31" t="s">
        <v>75</v>
      </c>
      <c r="AH874" s="32" t="s">
        <v>75</v>
      </c>
      <c r="AI874" s="8"/>
    </row>
    <row r="875" spans="1:35" ht="45.75" x14ac:dyDescent="0.25">
      <c r="A875" s="42" t="s">
        <v>1783</v>
      </c>
      <c r="B875" s="43" t="s">
        <v>73</v>
      </c>
      <c r="C875" s="44" t="s">
        <v>1784</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1783</v>
      </c>
      <c r="S875" s="43" t="s">
        <v>73</v>
      </c>
      <c r="T875" s="44" t="s">
        <v>1784</v>
      </c>
      <c r="U875" s="31">
        <v>-457872.89</v>
      </c>
      <c r="V875" s="31" t="s">
        <v>75</v>
      </c>
      <c r="W875" s="31">
        <v>-457872.89</v>
      </c>
      <c r="X875" s="31" t="s">
        <v>75</v>
      </c>
      <c r="Y875" s="31">
        <v>-457872.89</v>
      </c>
      <c r="Z875" s="31" t="s">
        <v>75</v>
      </c>
      <c r="AA875" s="31" t="s">
        <v>75</v>
      </c>
      <c r="AB875" s="31" t="s">
        <v>75</v>
      </c>
      <c r="AC875" s="31" t="s">
        <v>75</v>
      </c>
      <c r="AD875" s="31" t="s">
        <v>75</v>
      </c>
      <c r="AE875" s="31" t="s">
        <v>75</v>
      </c>
      <c r="AF875" s="34" t="s">
        <v>75</v>
      </c>
      <c r="AG875" s="31" t="s">
        <v>75</v>
      </c>
      <c r="AH875" s="32" t="s">
        <v>75</v>
      </c>
      <c r="AI875" s="8"/>
    </row>
    <row r="876" spans="1:35" ht="34.5" x14ac:dyDescent="0.25">
      <c r="A876" s="42" t="s">
        <v>1785</v>
      </c>
      <c r="B876" s="43" t="s">
        <v>73</v>
      </c>
      <c r="C876" s="44" t="s">
        <v>1786</v>
      </c>
      <c r="D876" s="31">
        <v>-636000</v>
      </c>
      <c r="E876" s="31" t="s">
        <v>75</v>
      </c>
      <c r="F876" s="31">
        <v>-636000</v>
      </c>
      <c r="G876" s="31" t="s">
        <v>75</v>
      </c>
      <c r="H876" s="31" t="s">
        <v>75</v>
      </c>
      <c r="I876" s="31" t="s">
        <v>75</v>
      </c>
      <c r="J876" s="31" t="s">
        <v>75</v>
      </c>
      <c r="K876" s="31" t="s">
        <v>75</v>
      </c>
      <c r="L876" s="31" t="s">
        <v>75</v>
      </c>
      <c r="M876" s="31" t="s">
        <v>75</v>
      </c>
      <c r="N876" s="31" t="s">
        <v>75</v>
      </c>
      <c r="O876" s="31" t="s">
        <v>75</v>
      </c>
      <c r="P876" s="31">
        <v>-636000</v>
      </c>
      <c r="Q876" s="32" t="s">
        <v>75</v>
      </c>
      <c r="R876" s="45" t="s">
        <v>1785</v>
      </c>
      <c r="S876" s="43" t="s">
        <v>73</v>
      </c>
      <c r="T876" s="44" t="s">
        <v>1786</v>
      </c>
      <c r="U876" s="31" t="s">
        <v>75</v>
      </c>
      <c r="V876" s="31" t="s">
        <v>75</v>
      </c>
      <c r="W876" s="31" t="s">
        <v>75</v>
      </c>
      <c r="X876" s="31">
        <v>-318000</v>
      </c>
      <c r="Y876" s="31" t="s">
        <v>75</v>
      </c>
      <c r="Z876" s="31" t="s">
        <v>75</v>
      </c>
      <c r="AA876" s="31" t="s">
        <v>75</v>
      </c>
      <c r="AB876" s="31" t="s">
        <v>75</v>
      </c>
      <c r="AC876" s="31" t="s">
        <v>75</v>
      </c>
      <c r="AD876" s="31" t="s">
        <v>75</v>
      </c>
      <c r="AE876" s="31" t="s">
        <v>75</v>
      </c>
      <c r="AF876" s="34" t="s">
        <v>75</v>
      </c>
      <c r="AG876" s="31">
        <v>-318000</v>
      </c>
      <c r="AH876" s="32" t="s">
        <v>75</v>
      </c>
      <c r="AI876" s="8"/>
    </row>
    <row r="877" spans="1:35" ht="34.5" x14ac:dyDescent="0.25">
      <c r="A877" s="42" t="s">
        <v>1787</v>
      </c>
      <c r="B877" s="43" t="s">
        <v>73</v>
      </c>
      <c r="C877" s="44" t="s">
        <v>1788</v>
      </c>
      <c r="D877" s="31">
        <v>-63113.87</v>
      </c>
      <c r="E877" s="31" t="s">
        <v>75</v>
      </c>
      <c r="F877" s="31">
        <v>-63113.87</v>
      </c>
      <c r="G877" s="31" t="s">
        <v>75</v>
      </c>
      <c r="H877" s="31" t="s">
        <v>75</v>
      </c>
      <c r="I877" s="31" t="s">
        <v>75</v>
      </c>
      <c r="J877" s="31" t="s">
        <v>75</v>
      </c>
      <c r="K877" s="31" t="s">
        <v>75</v>
      </c>
      <c r="L877" s="31" t="s">
        <v>75</v>
      </c>
      <c r="M877" s="31" t="s">
        <v>75</v>
      </c>
      <c r="N877" s="31" t="s">
        <v>75</v>
      </c>
      <c r="O877" s="31">
        <v>-63113.87</v>
      </c>
      <c r="P877" s="31" t="s">
        <v>75</v>
      </c>
      <c r="Q877" s="32" t="s">
        <v>75</v>
      </c>
      <c r="R877" s="45" t="s">
        <v>1787</v>
      </c>
      <c r="S877" s="43" t="s">
        <v>73</v>
      </c>
      <c r="T877" s="44" t="s">
        <v>1788</v>
      </c>
      <c r="U877" s="31" t="s">
        <v>75</v>
      </c>
      <c r="V877" s="31" t="s">
        <v>75</v>
      </c>
      <c r="W877" s="31" t="s">
        <v>75</v>
      </c>
      <c r="X877" s="31">
        <v>-63113.87</v>
      </c>
      <c r="Y877" s="31" t="s">
        <v>75</v>
      </c>
      <c r="Z877" s="31" t="s">
        <v>75</v>
      </c>
      <c r="AA877" s="31" t="s">
        <v>75</v>
      </c>
      <c r="AB877" s="31" t="s">
        <v>75</v>
      </c>
      <c r="AC877" s="31" t="s">
        <v>75</v>
      </c>
      <c r="AD877" s="31" t="s">
        <v>75</v>
      </c>
      <c r="AE877" s="31" t="s">
        <v>75</v>
      </c>
      <c r="AF877" s="34">
        <v>-63113.87</v>
      </c>
      <c r="AG877" s="31" t="s">
        <v>75</v>
      </c>
      <c r="AH877" s="32" t="s">
        <v>75</v>
      </c>
      <c r="AI877" s="8"/>
    </row>
    <row r="878" spans="1:35" ht="45.75" x14ac:dyDescent="0.25">
      <c r="A878" s="42" t="s">
        <v>1789</v>
      </c>
      <c r="B878" s="43" t="s">
        <v>73</v>
      </c>
      <c r="C878" s="44" t="s">
        <v>1790</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1789</v>
      </c>
      <c r="S878" s="43" t="s">
        <v>73</v>
      </c>
      <c r="T878" s="44" t="s">
        <v>1790</v>
      </c>
      <c r="U878" s="31">
        <v>-790198.46</v>
      </c>
      <c r="V878" s="31" t="s">
        <v>75</v>
      </c>
      <c r="W878" s="31">
        <v>-790198.46</v>
      </c>
      <c r="X878" s="31" t="s">
        <v>75</v>
      </c>
      <c r="Y878" s="31">
        <v>-790198.46</v>
      </c>
      <c r="Z878" s="31" t="s">
        <v>75</v>
      </c>
      <c r="AA878" s="31" t="s">
        <v>75</v>
      </c>
      <c r="AB878" s="31" t="s">
        <v>75</v>
      </c>
      <c r="AC878" s="31" t="s">
        <v>75</v>
      </c>
      <c r="AD878" s="31" t="s">
        <v>75</v>
      </c>
      <c r="AE878" s="31" t="s">
        <v>75</v>
      </c>
      <c r="AF878" s="34" t="s">
        <v>75</v>
      </c>
      <c r="AG878" s="31" t="s">
        <v>75</v>
      </c>
      <c r="AH878" s="32" t="s">
        <v>75</v>
      </c>
      <c r="AI878" s="8"/>
    </row>
    <row r="879" spans="1:35" ht="57" x14ac:dyDescent="0.25">
      <c r="A879" s="42" t="s">
        <v>1791</v>
      </c>
      <c r="B879" s="43" t="s">
        <v>73</v>
      </c>
      <c r="C879" s="44" t="s">
        <v>1792</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1791</v>
      </c>
      <c r="S879" s="43" t="s">
        <v>73</v>
      </c>
      <c r="T879" s="44" t="s">
        <v>1792</v>
      </c>
      <c r="U879" s="31">
        <v>-56123.51</v>
      </c>
      <c r="V879" s="31" t="s">
        <v>75</v>
      </c>
      <c r="W879" s="31">
        <v>-56123.51</v>
      </c>
      <c r="X879" s="31" t="s">
        <v>75</v>
      </c>
      <c r="Y879" s="31">
        <v>-56123.51</v>
      </c>
      <c r="Z879" s="31" t="s">
        <v>75</v>
      </c>
      <c r="AA879" s="31" t="s">
        <v>75</v>
      </c>
      <c r="AB879" s="31" t="s">
        <v>75</v>
      </c>
      <c r="AC879" s="31" t="s">
        <v>75</v>
      </c>
      <c r="AD879" s="31" t="s">
        <v>75</v>
      </c>
      <c r="AE879" s="31" t="s">
        <v>75</v>
      </c>
      <c r="AF879" s="34" t="s">
        <v>75</v>
      </c>
      <c r="AG879" s="31" t="s">
        <v>75</v>
      </c>
      <c r="AH879" s="32" t="s">
        <v>75</v>
      </c>
      <c r="AI879" s="8"/>
    </row>
    <row r="880" spans="1:35" ht="57" x14ac:dyDescent="0.25">
      <c r="A880" s="42" t="s">
        <v>1793</v>
      </c>
      <c r="B880" s="43" t="s">
        <v>73</v>
      </c>
      <c r="C880" s="44" t="s">
        <v>1794</v>
      </c>
      <c r="D880" s="31">
        <v>-40354.53</v>
      </c>
      <c r="E880" s="31" t="s">
        <v>75</v>
      </c>
      <c r="F880" s="31">
        <v>-40354.53</v>
      </c>
      <c r="G880" s="31" t="s">
        <v>75</v>
      </c>
      <c r="H880" s="31" t="s">
        <v>75</v>
      </c>
      <c r="I880" s="31" t="s">
        <v>75</v>
      </c>
      <c r="J880" s="31" t="s">
        <v>75</v>
      </c>
      <c r="K880" s="31">
        <v>-40354.53</v>
      </c>
      <c r="L880" s="31" t="s">
        <v>75</v>
      </c>
      <c r="M880" s="31" t="s">
        <v>75</v>
      </c>
      <c r="N880" s="31" t="s">
        <v>75</v>
      </c>
      <c r="O880" s="31" t="s">
        <v>75</v>
      </c>
      <c r="P880" s="31" t="s">
        <v>75</v>
      </c>
      <c r="Q880" s="32" t="s">
        <v>75</v>
      </c>
      <c r="R880" s="45" t="s">
        <v>1793</v>
      </c>
      <c r="S880" s="43" t="s">
        <v>73</v>
      </c>
      <c r="T880" s="44" t="s">
        <v>1794</v>
      </c>
      <c r="U880" s="31" t="s">
        <v>75</v>
      </c>
      <c r="V880" s="31" t="s">
        <v>75</v>
      </c>
      <c r="W880" s="31" t="s">
        <v>75</v>
      </c>
      <c r="X880" s="31">
        <v>-44077.53</v>
      </c>
      <c r="Y880" s="31" t="s">
        <v>75</v>
      </c>
      <c r="Z880" s="31" t="s">
        <v>75</v>
      </c>
      <c r="AA880" s="31" t="s">
        <v>75</v>
      </c>
      <c r="AB880" s="31">
        <v>-44077.53</v>
      </c>
      <c r="AC880" s="31" t="s">
        <v>75</v>
      </c>
      <c r="AD880" s="31" t="s">
        <v>75</v>
      </c>
      <c r="AE880" s="31" t="s">
        <v>75</v>
      </c>
      <c r="AF880" s="34" t="s">
        <v>75</v>
      </c>
      <c r="AG880" s="31" t="s">
        <v>75</v>
      </c>
      <c r="AH880" s="32" t="s">
        <v>75</v>
      </c>
      <c r="AI880" s="8"/>
    </row>
    <row r="881" spans="1:35" ht="45.75" x14ac:dyDescent="0.25">
      <c r="A881" s="42" t="s">
        <v>1795</v>
      </c>
      <c r="B881" s="43" t="s">
        <v>73</v>
      </c>
      <c r="C881" s="44" t="s">
        <v>1796</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1795</v>
      </c>
      <c r="S881" s="43" t="s">
        <v>73</v>
      </c>
      <c r="T881" s="44" t="s">
        <v>1796</v>
      </c>
      <c r="U881" s="31">
        <v>-13897230.369999999</v>
      </c>
      <c r="V881" s="31" t="s">
        <v>75</v>
      </c>
      <c r="W881" s="31">
        <v>-13897230.369999999</v>
      </c>
      <c r="X881" s="31" t="s">
        <v>75</v>
      </c>
      <c r="Y881" s="31">
        <v>-13897230.369999999</v>
      </c>
      <c r="Z881" s="31" t="s">
        <v>75</v>
      </c>
      <c r="AA881" s="31" t="s">
        <v>75</v>
      </c>
      <c r="AB881" s="31" t="s">
        <v>75</v>
      </c>
      <c r="AC881" s="31" t="s">
        <v>75</v>
      </c>
      <c r="AD881" s="31" t="s">
        <v>75</v>
      </c>
      <c r="AE881" s="31" t="s">
        <v>75</v>
      </c>
      <c r="AF881" s="34" t="s">
        <v>75</v>
      </c>
      <c r="AG881" s="31" t="s">
        <v>75</v>
      </c>
      <c r="AH881" s="32" t="s">
        <v>75</v>
      </c>
      <c r="AI881" s="8"/>
    </row>
    <row r="882" spans="1:35" ht="45.75" x14ac:dyDescent="0.25">
      <c r="A882" s="42" t="s">
        <v>1797</v>
      </c>
      <c r="B882" s="43" t="s">
        <v>73</v>
      </c>
      <c r="C882" s="44" t="s">
        <v>1798</v>
      </c>
      <c r="D882" s="31">
        <v>-14180847.32</v>
      </c>
      <c r="E882" s="31" t="s">
        <v>75</v>
      </c>
      <c r="F882" s="31">
        <v>-14180847.32</v>
      </c>
      <c r="G882" s="31" t="s">
        <v>75</v>
      </c>
      <c r="H882" s="31" t="s">
        <v>75</v>
      </c>
      <c r="I882" s="31" t="s">
        <v>75</v>
      </c>
      <c r="J882" s="31" t="s">
        <v>75</v>
      </c>
      <c r="K882" s="31">
        <v>-14180847.32</v>
      </c>
      <c r="L882" s="31" t="s">
        <v>75</v>
      </c>
      <c r="M882" s="31" t="s">
        <v>75</v>
      </c>
      <c r="N882" s="31" t="s">
        <v>75</v>
      </c>
      <c r="O882" s="31" t="s">
        <v>75</v>
      </c>
      <c r="P882" s="31" t="s">
        <v>75</v>
      </c>
      <c r="Q882" s="32" t="s">
        <v>75</v>
      </c>
      <c r="R882" s="45" t="s">
        <v>1797</v>
      </c>
      <c r="S882" s="43" t="s">
        <v>73</v>
      </c>
      <c r="T882" s="44" t="s">
        <v>1798</v>
      </c>
      <c r="U882" s="31" t="s">
        <v>75</v>
      </c>
      <c r="V882" s="31" t="s">
        <v>75</v>
      </c>
      <c r="W882" s="31" t="s">
        <v>75</v>
      </c>
      <c r="X882" s="31">
        <v>-14180847.32</v>
      </c>
      <c r="Y882" s="31" t="s">
        <v>75</v>
      </c>
      <c r="Z882" s="31" t="s">
        <v>75</v>
      </c>
      <c r="AA882" s="31" t="s">
        <v>75</v>
      </c>
      <c r="AB882" s="31">
        <v>-14180847.32</v>
      </c>
      <c r="AC882" s="31" t="s">
        <v>75</v>
      </c>
      <c r="AD882" s="31" t="s">
        <v>75</v>
      </c>
      <c r="AE882" s="31" t="s">
        <v>75</v>
      </c>
      <c r="AF882" s="34" t="s">
        <v>75</v>
      </c>
      <c r="AG882" s="31" t="s">
        <v>75</v>
      </c>
      <c r="AH882" s="32" t="s">
        <v>75</v>
      </c>
      <c r="AI882" s="8"/>
    </row>
    <row r="883" spans="1:35" ht="57" x14ac:dyDescent="0.25">
      <c r="A883" s="42" t="s">
        <v>1799</v>
      </c>
      <c r="B883" s="43" t="s">
        <v>73</v>
      </c>
      <c r="C883" s="44" t="s">
        <v>1800</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1799</v>
      </c>
      <c r="S883" s="43" t="s">
        <v>73</v>
      </c>
      <c r="T883" s="44" t="s">
        <v>1800</v>
      </c>
      <c r="U883" s="31">
        <v>-48186.02</v>
      </c>
      <c r="V883" s="31" t="s">
        <v>75</v>
      </c>
      <c r="W883" s="31">
        <v>-48186.02</v>
      </c>
      <c r="X883" s="31" t="s">
        <v>75</v>
      </c>
      <c r="Y883" s="31">
        <v>-48186.02</v>
      </c>
      <c r="Z883" s="31" t="s">
        <v>75</v>
      </c>
      <c r="AA883" s="31" t="s">
        <v>75</v>
      </c>
      <c r="AB883" s="31" t="s">
        <v>75</v>
      </c>
      <c r="AC883" s="31" t="s">
        <v>75</v>
      </c>
      <c r="AD883" s="31" t="s">
        <v>75</v>
      </c>
      <c r="AE883" s="31" t="s">
        <v>75</v>
      </c>
      <c r="AF883" s="34" t="s">
        <v>75</v>
      </c>
      <c r="AG883" s="31" t="s">
        <v>75</v>
      </c>
      <c r="AH883" s="32" t="s">
        <v>75</v>
      </c>
      <c r="AI883" s="8"/>
    </row>
    <row r="884" spans="1:35" ht="45.75" x14ac:dyDescent="0.25">
      <c r="A884" s="42" t="s">
        <v>1801</v>
      </c>
      <c r="B884" s="43" t="s">
        <v>73</v>
      </c>
      <c r="C884" s="44" t="s">
        <v>1802</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1801</v>
      </c>
      <c r="S884" s="43" t="s">
        <v>73</v>
      </c>
      <c r="T884" s="44" t="s">
        <v>1802</v>
      </c>
      <c r="U884" s="31">
        <v>-2215.0500000000002</v>
      </c>
      <c r="V884" s="31" t="s">
        <v>75</v>
      </c>
      <c r="W884" s="31">
        <v>-2215.0500000000002</v>
      </c>
      <c r="X884" s="31" t="s">
        <v>75</v>
      </c>
      <c r="Y884" s="31">
        <v>-2215.0500000000002</v>
      </c>
      <c r="Z884" s="31" t="s">
        <v>75</v>
      </c>
      <c r="AA884" s="31" t="s">
        <v>75</v>
      </c>
      <c r="AB884" s="31" t="s">
        <v>75</v>
      </c>
      <c r="AC884" s="31" t="s">
        <v>75</v>
      </c>
      <c r="AD884" s="31" t="s">
        <v>75</v>
      </c>
      <c r="AE884" s="31" t="s">
        <v>75</v>
      </c>
      <c r="AF884" s="34" t="s">
        <v>75</v>
      </c>
      <c r="AG884" s="31" t="s">
        <v>75</v>
      </c>
      <c r="AH884" s="32" t="s">
        <v>75</v>
      </c>
      <c r="AI884" s="8"/>
    </row>
    <row r="885" spans="1:35" ht="34.5" x14ac:dyDescent="0.25">
      <c r="A885" s="42" t="s">
        <v>1803</v>
      </c>
      <c r="B885" s="43" t="s">
        <v>73</v>
      </c>
      <c r="C885" s="44" t="s">
        <v>1804</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1803</v>
      </c>
      <c r="S885" s="43" t="s">
        <v>73</v>
      </c>
      <c r="T885" s="44" t="s">
        <v>1804</v>
      </c>
      <c r="U885" s="31">
        <v>-474584.28</v>
      </c>
      <c r="V885" s="31" t="s">
        <v>75</v>
      </c>
      <c r="W885" s="31">
        <v>-474584.28</v>
      </c>
      <c r="X885" s="31" t="s">
        <v>75</v>
      </c>
      <c r="Y885" s="31">
        <v>-474584.28</v>
      </c>
      <c r="Z885" s="31" t="s">
        <v>75</v>
      </c>
      <c r="AA885" s="31" t="s">
        <v>75</v>
      </c>
      <c r="AB885" s="31" t="s">
        <v>75</v>
      </c>
      <c r="AC885" s="31" t="s">
        <v>75</v>
      </c>
      <c r="AD885" s="31" t="s">
        <v>75</v>
      </c>
      <c r="AE885" s="31" t="s">
        <v>75</v>
      </c>
      <c r="AF885" s="34" t="s">
        <v>75</v>
      </c>
      <c r="AG885" s="31" t="s">
        <v>75</v>
      </c>
      <c r="AH885" s="32" t="s">
        <v>75</v>
      </c>
      <c r="AI885" s="8"/>
    </row>
    <row r="886" spans="1:35" ht="34.5" x14ac:dyDescent="0.25">
      <c r="A886" s="42" t="s">
        <v>1805</v>
      </c>
      <c r="B886" s="43" t="s">
        <v>73</v>
      </c>
      <c r="C886" s="44" t="s">
        <v>1806</v>
      </c>
      <c r="D886" s="31">
        <v>-1155479.1599999999</v>
      </c>
      <c r="E886" s="31" t="s">
        <v>75</v>
      </c>
      <c r="F886" s="31">
        <v>-1155479.1599999999</v>
      </c>
      <c r="G886" s="31" t="s">
        <v>75</v>
      </c>
      <c r="H886" s="31" t="s">
        <v>75</v>
      </c>
      <c r="I886" s="31" t="s">
        <v>75</v>
      </c>
      <c r="J886" s="31" t="s">
        <v>75</v>
      </c>
      <c r="K886" s="31" t="s">
        <v>75</v>
      </c>
      <c r="L886" s="31" t="s">
        <v>75</v>
      </c>
      <c r="M886" s="31" t="s">
        <v>75</v>
      </c>
      <c r="N886" s="31">
        <v>-1155479.1599999999</v>
      </c>
      <c r="O886" s="31" t="s">
        <v>75</v>
      </c>
      <c r="P886" s="31" t="s">
        <v>75</v>
      </c>
      <c r="Q886" s="32" t="s">
        <v>75</v>
      </c>
      <c r="R886" s="45" t="s">
        <v>1805</v>
      </c>
      <c r="S886" s="43" t="s">
        <v>73</v>
      </c>
      <c r="T886" s="44" t="s">
        <v>1806</v>
      </c>
      <c r="U886" s="31" t="s">
        <v>75</v>
      </c>
      <c r="V886" s="31" t="s">
        <v>75</v>
      </c>
      <c r="W886" s="31" t="s">
        <v>75</v>
      </c>
      <c r="X886" s="31">
        <v>-1155479.1599999999</v>
      </c>
      <c r="Y886" s="31" t="s">
        <v>75</v>
      </c>
      <c r="Z886" s="31" t="s">
        <v>75</v>
      </c>
      <c r="AA886" s="31" t="s">
        <v>75</v>
      </c>
      <c r="AB886" s="31" t="s">
        <v>75</v>
      </c>
      <c r="AC886" s="31" t="s">
        <v>75</v>
      </c>
      <c r="AD886" s="31" t="s">
        <v>75</v>
      </c>
      <c r="AE886" s="31">
        <v>-1155479.1599999999</v>
      </c>
      <c r="AF886" s="34" t="s">
        <v>75</v>
      </c>
      <c r="AG886" s="31" t="s">
        <v>75</v>
      </c>
      <c r="AH886" s="32" t="s">
        <v>75</v>
      </c>
      <c r="AI886" s="8"/>
    </row>
    <row r="887" spans="1:35" ht="45.75" x14ac:dyDescent="0.25">
      <c r="A887" s="42" t="s">
        <v>1807</v>
      </c>
      <c r="B887" s="43" t="s">
        <v>73</v>
      </c>
      <c r="C887" s="44" t="s">
        <v>1808</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1807</v>
      </c>
      <c r="S887" s="43" t="s">
        <v>73</v>
      </c>
      <c r="T887" s="44" t="s">
        <v>1808</v>
      </c>
      <c r="U887" s="31">
        <v>-1203017.98</v>
      </c>
      <c r="V887" s="31" t="s">
        <v>75</v>
      </c>
      <c r="W887" s="31">
        <v>-1203017.98</v>
      </c>
      <c r="X887" s="31" t="s">
        <v>75</v>
      </c>
      <c r="Y887" s="31">
        <v>-1203017.98</v>
      </c>
      <c r="Z887" s="31" t="s">
        <v>75</v>
      </c>
      <c r="AA887" s="31" t="s">
        <v>75</v>
      </c>
      <c r="AB887" s="31" t="s">
        <v>75</v>
      </c>
      <c r="AC887" s="31" t="s">
        <v>75</v>
      </c>
      <c r="AD887" s="31" t="s">
        <v>75</v>
      </c>
      <c r="AE887" s="31" t="s">
        <v>75</v>
      </c>
      <c r="AF887" s="34" t="s">
        <v>75</v>
      </c>
      <c r="AG887" s="31" t="s">
        <v>75</v>
      </c>
      <c r="AH887" s="32" t="s">
        <v>75</v>
      </c>
      <c r="AI887" s="8"/>
    </row>
    <row r="888" spans="1:35" ht="45.75" x14ac:dyDescent="0.25">
      <c r="A888" s="42" t="s">
        <v>1809</v>
      </c>
      <c r="B888" s="43" t="s">
        <v>73</v>
      </c>
      <c r="C888" s="44" t="s">
        <v>1810</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1809</v>
      </c>
      <c r="S888" s="43" t="s">
        <v>73</v>
      </c>
      <c r="T888" s="44" t="s">
        <v>1810</v>
      </c>
      <c r="U888" s="31">
        <v>-2077233.9</v>
      </c>
      <c r="V888" s="31" t="s">
        <v>75</v>
      </c>
      <c r="W888" s="31">
        <v>-2077233.9</v>
      </c>
      <c r="X888" s="31" t="s">
        <v>75</v>
      </c>
      <c r="Y888" s="31">
        <v>-2077233.9</v>
      </c>
      <c r="Z888" s="31" t="s">
        <v>75</v>
      </c>
      <c r="AA888" s="31" t="s">
        <v>75</v>
      </c>
      <c r="AB888" s="31" t="s">
        <v>75</v>
      </c>
      <c r="AC888" s="31" t="s">
        <v>75</v>
      </c>
      <c r="AD888" s="31" t="s">
        <v>75</v>
      </c>
      <c r="AE888" s="31" t="s">
        <v>75</v>
      </c>
      <c r="AF888" s="34" t="s">
        <v>75</v>
      </c>
      <c r="AG888" s="31" t="s">
        <v>75</v>
      </c>
      <c r="AH888" s="32" t="s">
        <v>75</v>
      </c>
      <c r="AI888" s="8"/>
    </row>
    <row r="889" spans="1:35" ht="45.75" x14ac:dyDescent="0.25">
      <c r="A889" s="42" t="s">
        <v>1811</v>
      </c>
      <c r="B889" s="43" t="s">
        <v>73</v>
      </c>
      <c r="C889" s="44" t="s">
        <v>1812</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1811</v>
      </c>
      <c r="S889" s="43" t="s">
        <v>73</v>
      </c>
      <c r="T889" s="44" t="s">
        <v>1812</v>
      </c>
      <c r="U889" s="31">
        <v>-4081.96</v>
      </c>
      <c r="V889" s="31" t="s">
        <v>75</v>
      </c>
      <c r="W889" s="31">
        <v>-4081.96</v>
      </c>
      <c r="X889" s="31" t="s">
        <v>75</v>
      </c>
      <c r="Y889" s="31">
        <v>-4081.96</v>
      </c>
      <c r="Z889" s="31" t="s">
        <v>75</v>
      </c>
      <c r="AA889" s="31" t="s">
        <v>75</v>
      </c>
      <c r="AB889" s="31" t="s">
        <v>75</v>
      </c>
      <c r="AC889" s="31" t="s">
        <v>75</v>
      </c>
      <c r="AD889" s="31" t="s">
        <v>75</v>
      </c>
      <c r="AE889" s="31" t="s">
        <v>75</v>
      </c>
      <c r="AF889" s="34" t="s">
        <v>75</v>
      </c>
      <c r="AG889" s="31" t="s">
        <v>75</v>
      </c>
      <c r="AH889" s="32" t="s">
        <v>75</v>
      </c>
      <c r="AI889" s="8"/>
    </row>
    <row r="890" spans="1:35" ht="23.25" x14ac:dyDescent="0.25">
      <c r="A890" s="42" t="s">
        <v>1813</v>
      </c>
      <c r="B890" s="43" t="s">
        <v>73</v>
      </c>
      <c r="C890" s="44" t="s">
        <v>1814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1813</v>
      </c>
      <c r="S890" s="43" t="s">
        <v>73</v>
      </c>
      <c r="T890" s="44" t="s">
        <v>1814</v>
      </c>
      <c r="U890" s="31">
        <v>-165312.29</v>
      </c>
      <c r="V890" s="31" t="s">
        <v>75</v>
      </c>
      <c r="W890" s="31">
        <v>-165312.29</v>
      </c>
      <c r="X890" s="31" t="s">
        <v>75</v>
      </c>
      <c r="Y890" s="31">
        <v>-165312.29</v>
      </c>
      <c r="Z890" s="31" t="s">
        <v>75</v>
      </c>
      <c r="AA890" s="31" t="s">
        <v>75</v>
      </c>
      <c r="AB890" s="31" t="s">
        <v>75</v>
      </c>
      <c r="AC890" s="31" t="s">
        <v>75</v>
      </c>
      <c r="AD890" s="31" t="s">
        <v>75</v>
      </c>
      <c r="AE890" s="31" t="s">
        <v>75</v>
      </c>
      <c r="AF890" s="34" t="s">
        <v>75</v>
      </c>
      <c r="AG890" s="31" t="s">
        <v>75</v>
      </c>
      <c r="AH890" s="32" t="s">
        <v>75</v>
      </c>
      <c r="AI890" s="8"/>
    </row>
    <row r="891" spans="1:35" ht="34.5" x14ac:dyDescent="0.25">
      <c r="A891" s="42" t="s">
        <v>1815</v>
      </c>
      <c r="B891" s="43" t="s">
        <v>73</v>
      </c>
      <c r="C891" s="44" t="s">
        <v>1816</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1815</v>
      </c>
      <c r="S891" s="43" t="s">
        <v>73</v>
      </c>
      <c r="T891" s="44" t="s">
        <v>1816</v>
      </c>
      <c r="U891" s="31">
        <v>-136652.67000000001</v>
      </c>
      <c r="V891" s="31" t="s">
        <v>75</v>
      </c>
      <c r="W891" s="31">
        <v>-136652.67000000001</v>
      </c>
      <c r="X891" s="31" t="s">
        <v>75</v>
      </c>
      <c r="Y891" s="31">
        <v>-136652.67000000001</v>
      </c>
      <c r="Z891" s="31" t="s">
        <v>75</v>
      </c>
      <c r="AA891" s="31" t="s">
        <v>75</v>
      </c>
      <c r="AB891" s="31" t="s">
        <v>75</v>
      </c>
      <c r="AC891" s="31" t="s">
        <v>75</v>
      </c>
      <c r="AD891" s="31" t="s">
        <v>75</v>
      </c>
      <c r="AE891" s="31" t="s">
        <v>75</v>
      </c>
      <c r="AF891" s="34" t="s">
        <v>75</v>
      </c>
      <c r="AG891" s="31" t="s">
        <v>75</v>
      </c>
      <c r="AH891" s="32" t="s">
        <v>75</v>
      </c>
      <c r="AI891" s="8"/>
    </row>
    <row r="892" spans="1:35" ht="34.5" x14ac:dyDescent="0.25">
      <c r="A892" s="42" t="s">
        <v>1817</v>
      </c>
      <c r="B892" s="43" t="s">
        <v>73</v>
      </c>
      <c r="C892" s="44" t="s">
        <v>1818</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1817</v>
      </c>
      <c r="S892" s="43" t="s">
        <v>73</v>
      </c>
      <c r="T892" s="44" t="s">
        <v>1818</v>
      </c>
      <c r="U892" s="31">
        <v>-3798.09</v>
      </c>
      <c r="V892" s="31" t="s">
        <v>75</v>
      </c>
      <c r="W892" s="31">
        <v>-3798.09</v>
      </c>
      <c r="X892" s="31" t="s">
        <v>75</v>
      </c>
      <c r="Y892" s="31">
        <v>-3798.09</v>
      </c>
      <c r="Z892" s="31" t="s">
        <v>75</v>
      </c>
      <c r="AA892" s="31" t="s">
        <v>75</v>
      </c>
      <c r="AB892" s="31" t="s">
        <v>75</v>
      </c>
      <c r="AC892" s="31" t="s">
        <v>75</v>
      </c>
      <c r="AD892" s="31" t="s">
        <v>75</v>
      </c>
      <c r="AE892" s="31" t="s">
        <v>75</v>
      </c>
      <c r="AF892" s="34" t="s">
        <v>75</v>
      </c>
      <c r="AG892" s="31" t="s">
        <v>75</v>
      </c>
      <c r="AH892" s="32" t="s">
        <v>75</v>
      </c>
      <c r="AI892" s="8"/>
    </row>
    <row r="893" spans="1:35" ht="34.5" x14ac:dyDescent="0.25">
      <c r="A893" s="42" t="s">
        <v>1819</v>
      </c>
      <c r="B893" s="43" t="s">
        <v>73</v>
      </c>
      <c r="C893" s="44" t="s">
        <v>1820</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1819</v>
      </c>
      <c r="S893" s="43" t="s">
        <v>73</v>
      </c>
      <c r="T893" s="44" t="s">
        <v>1820</v>
      </c>
      <c r="U893" s="31">
        <v>-161669.68</v>
      </c>
      <c r="V893" s="31" t="s">
        <v>75</v>
      </c>
      <c r="W893" s="31">
        <v>-161669.68</v>
      </c>
      <c r="X893" s="31" t="s">
        <v>75</v>
      </c>
      <c r="Y893" s="31">
        <v>-161669.68</v>
      </c>
      <c r="Z893" s="31" t="s">
        <v>75</v>
      </c>
      <c r="AA893" s="31" t="s">
        <v>75</v>
      </c>
      <c r="AB893" s="31" t="s">
        <v>75</v>
      </c>
      <c r="AC893" s="31" t="s">
        <v>75</v>
      </c>
      <c r="AD893" s="31" t="s">
        <v>75</v>
      </c>
      <c r="AE893" s="31" t="s">
        <v>75</v>
      </c>
      <c r="AF893" s="34" t="s">
        <v>75</v>
      </c>
      <c r="AG893" s="31" t="s">
        <v>75</v>
      </c>
      <c r="AH893" s="32" t="s">
        <v>75</v>
      </c>
      <c r="AI893" s="8"/>
    </row>
    <row r="894" spans="1:35" ht="57" x14ac:dyDescent="0.25">
      <c r="A894" s="42" t="s">
        <v>1821</v>
      </c>
      <c r="B894" s="43" t="s">
        <v>73</v>
      </c>
      <c r="C894" s="44" t="s">
        <v>1822</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1821</v>
      </c>
      <c r="S894" s="43" t="s">
        <v>73</v>
      </c>
      <c r="T894" s="44" t="s">
        <v>1822</v>
      </c>
      <c r="U894" s="31">
        <v>-900748.4</v>
      </c>
      <c r="V894" s="31" t="s">
        <v>75</v>
      </c>
      <c r="W894" s="31">
        <v>-900748.4</v>
      </c>
      <c r="X894" s="31" t="s">
        <v>75</v>
      </c>
      <c r="Y894" s="31">
        <v>-900748.4</v>
      </c>
      <c r="Z894" s="31" t="s">
        <v>75</v>
      </c>
      <c r="AA894" s="31" t="s">
        <v>75</v>
      </c>
      <c r="AB894" s="31" t="s">
        <v>75</v>
      </c>
      <c r="AC894" s="31" t="s">
        <v>75</v>
      </c>
      <c r="AD894" s="31" t="s">
        <v>75</v>
      </c>
      <c r="AE894" s="31" t="s">
        <v>75</v>
      </c>
      <c r="AF894" s="34" t="s">
        <v>75</v>
      </c>
      <c r="AG894" s="31" t="s">
        <v>75</v>
      </c>
      <c r="AH894" s="32" t="s">
        <v>75</v>
      </c>
      <c r="AI894" s="8"/>
    </row>
    <row r="895" spans="1:35" ht="102" x14ac:dyDescent="0.25">
      <c r="A895" s="42" t="s">
        <v>1823</v>
      </c>
      <c r="B895" s="43" t="s">
        <v>73</v>
      </c>
      <c r="C895" s="44" t="s">
        <v>1824</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1823</v>
      </c>
      <c r="S895" s="43" t="s">
        <v>73</v>
      </c>
      <c r="T895" s="44" t="s">
        <v>1824</v>
      </c>
      <c r="U895" s="31">
        <v>-123827.07</v>
      </c>
      <c r="V895" s="31" t="s">
        <v>75</v>
      </c>
      <c r="W895" s="31">
        <v>-123827.07</v>
      </c>
      <c r="X895" s="31" t="s">
        <v>75</v>
      </c>
      <c r="Y895" s="31">
        <v>-123827.07</v>
      </c>
      <c r="Z895" s="31" t="s">
        <v>75</v>
      </c>
      <c r="AA895" s="31" t="s">
        <v>75</v>
      </c>
      <c r="AB895" s="31" t="s">
        <v>75</v>
      </c>
      <c r="AC895" s="31" t="s">
        <v>75</v>
      </c>
      <c r="AD895" s="31" t="s">
        <v>75</v>
      </c>
      <c r="AE895" s="31" t="s">
        <v>75</v>
      </c>
      <c r="AF895" s="34" t="s">
        <v>75</v>
      </c>
      <c r="AG895" s="31" t="s">
        <v>75</v>
      </c>
      <c r="AH895" s="32" t="s">
        <v>75</v>
      </c>
      <c r="AI895" s="8"/>
    </row>
    <row r="896" spans="1:35" ht="45.75" x14ac:dyDescent="0.25">
      <c r="A896" s="42" t="s">
        <v>1825</v>
      </c>
      <c r="B896" s="43" t="s">
        <v>73</v>
      </c>
      <c r="C896" s="44" t="s">
        <v>1826</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1825</v>
      </c>
      <c r="S896" s="43" t="s">
        <v>73</v>
      </c>
      <c r="T896" s="44" t="s">
        <v>1826</v>
      </c>
      <c r="U896" s="31">
        <v>-60000</v>
      </c>
      <c r="V896" s="31" t="s">
        <v>75</v>
      </c>
      <c r="W896" s="31">
        <v>-60000</v>
      </c>
      <c r="X896" s="31" t="s">
        <v>75</v>
      </c>
      <c r="Y896" s="31">
        <v>-60000</v>
      </c>
      <c r="Z896" s="31" t="s">
        <v>75</v>
      </c>
      <c r="AA896" s="31" t="s">
        <v>75</v>
      </c>
      <c r="AB896" s="31" t="s">
        <v>75</v>
      </c>
      <c r="AC896" s="31" t="s">
        <v>75</v>
      </c>
      <c r="AD896" s="31" t="s">
        <v>75</v>
      </c>
      <c r="AE896" s="31" t="s">
        <v>75</v>
      </c>
      <c r="AF896" s="34" t="s">
        <v>75</v>
      </c>
      <c r="AG896" s="31" t="s">
        <v>75</v>
      </c>
      <c r="AH896" s="32" t="s">
        <v>75</v>
      </c>
      <c r="AI896" s="8"/>
    </row>
    <row r="897" spans="1:35" ht="23.25" x14ac:dyDescent="0.25">
      <c r="A897" s="42" t="s">
        <v>1827</v>
      </c>
      <c r="B897" s="43" t="s">
        <v>73</v>
      </c>
      <c r="C897" s="44" t="s">
        <v>1828</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1827</v>
      </c>
      <c r="S897" s="43" t="s">
        <v>73</v>
      </c>
      <c r="T897" s="44" t="s">
        <v>1828</v>
      </c>
      <c r="U897" s="31">
        <v>-23187.65</v>
      </c>
      <c r="V897" s="31" t="s">
        <v>75</v>
      </c>
      <c r="W897" s="31">
        <v>-23187.65</v>
      </c>
      <c r="X897" s="31" t="s">
        <v>75</v>
      </c>
      <c r="Y897" s="31">
        <v>-23187.65</v>
      </c>
      <c r="Z897" s="31" t="s">
        <v>75</v>
      </c>
      <c r="AA897" s="31" t="s">
        <v>75</v>
      </c>
      <c r="AB897" s="31" t="s">
        <v>75</v>
      </c>
      <c r="AC897" s="31" t="s">
        <v>75</v>
      </c>
      <c r="AD897" s="31" t="s">
        <v>75</v>
      </c>
      <c r="AE897" s="31" t="s">
        <v>75</v>
      </c>
      <c r="AF897" s="34" t="s">
        <v>75</v>
      </c>
      <c r="AG897" s="31" t="s">
        <v>75</v>
      </c>
      <c r="AH897" s="32" t="s">
        <v>75</v>
      </c>
      <c r="AI897" s="8"/>
    </row>
    <row r="898" spans="1:35" ht="34.5" x14ac:dyDescent="0.25">
      <c r="A898" s="42" t="s">
        <v>1829</v>
      </c>
      <c r="B898" s="43" t="s">
        <v>73</v>
      </c>
      <c r="C898" s="44" t="s">
        <v>1830</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1829</v>
      </c>
      <c r="S898" s="43" t="s">
        <v>73</v>
      </c>
      <c r="T898" s="44" t="s">
        <v>1830</v>
      </c>
      <c r="U898" s="31" t="s">
        <v>75</v>
      </c>
      <c r="V898" s="31">
        <v>-79544.31</v>
      </c>
      <c r="W898" s="31">
        <v>-79544.31</v>
      </c>
      <c r="X898" s="31" t="s">
        <v>75</v>
      </c>
      <c r="Y898" s="31">
        <v>-79544.31</v>
      </c>
      <c r="Z898" s="31" t="s">
        <v>75</v>
      </c>
      <c r="AA898" s="31" t="s">
        <v>75</v>
      </c>
      <c r="AB898" s="31" t="s">
        <v>75</v>
      </c>
      <c r="AC898" s="31" t="s">
        <v>75</v>
      </c>
      <c r="AD898" s="31" t="s">
        <v>75</v>
      </c>
      <c r="AE898" s="31" t="s">
        <v>75</v>
      </c>
      <c r="AF898" s="34" t="s">
        <v>75</v>
      </c>
      <c r="AG898" s="31" t="s">
        <v>75</v>
      </c>
      <c r="AH898" s="32" t="s">
        <v>75</v>
      </c>
      <c r="AI898" s="8"/>
    </row>
    <row r="899" spans="1:35" ht="57" x14ac:dyDescent="0.25">
      <c r="A899" s="42" t="s">
        <v>1831</v>
      </c>
      <c r="B899" s="43" t="s">
        <v>73</v>
      </c>
      <c r="C899" s="44" t="s">
        <v>1832</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1831</v>
      </c>
      <c r="S899" s="43" t="s">
        <v>73</v>
      </c>
      <c r="T899" s="44" t="s">
        <v>1832</v>
      </c>
      <c r="U899" s="31">
        <v>-9094428.0999999996</v>
      </c>
      <c r="V899" s="31" t="s">
        <v>75</v>
      </c>
      <c r="W899" s="31">
        <v>-9094428.0999999996</v>
      </c>
      <c r="X899" s="31" t="s">
        <v>75</v>
      </c>
      <c r="Y899" s="31">
        <v>-9094428.0999999996</v>
      </c>
      <c r="Z899" s="31" t="s">
        <v>75</v>
      </c>
      <c r="AA899" s="31" t="s">
        <v>75</v>
      </c>
      <c r="AB899" s="31" t="s">
        <v>75</v>
      </c>
      <c r="AC899" s="31" t="s">
        <v>75</v>
      </c>
      <c r="AD899" s="31" t="s">
        <v>75</v>
      </c>
      <c r="AE899" s="31" t="s">
        <v>75</v>
      </c>
      <c r="AF899" s="34" t="s">
        <v>75</v>
      </c>
      <c r="AG899" s="31" t="s">
        <v>75</v>
      </c>
      <c r="AH899" s="32" t="s">
        <v>75</v>
      </c>
      <c r="AI899" s="8"/>
    </row>
    <row r="900" spans="1:35" ht="57" x14ac:dyDescent="0.25">
      <c r="A900" s="42" t="s">
        <v>1833</v>
      </c>
      <c r="B900" s="43" t="s">
        <v>73</v>
      </c>
      <c r="C900" s="44" t="s">
        <v>1834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1833</v>
      </c>
      <c r="S900" s="43" t="s">
        <v>73</v>
      </c>
      <c r="T900" s="44" t="s">
        <v>1834</v>
      </c>
      <c r="U900" s="31">
        <v>-439118.4</v>
      </c>
      <c r="V900" s="31" t="s">
        <v>75</v>
      </c>
      <c r="W900" s="31">
        <v>-439118.4</v>
      </c>
      <c r="X900" s="31" t="s">
        <v>75</v>
      </c>
      <c r="Y900" s="31">
        <v>-439118.4</v>
      </c>
      <c r="Z900" s="31" t="s">
        <v>75</v>
      </c>
      <c r="AA900" s="31" t="s">
        <v>75</v>
      </c>
      <c r="AB900" s="31" t="s">
        <v>75</v>
      </c>
      <c r="AC900" s="31" t="s">
        <v>75</v>
      </c>
      <c r="AD900" s="31" t="s">
        <v>75</v>
      </c>
      <c r="AE900" s="31" t="s">
        <v>75</v>
      </c>
      <c r="AF900" s="34" t="s">
        <v>75</v>
      </c>
      <c r="AG900" s="31" t="s">
        <v>75</v>
      </c>
      <c r="AH900" s="32" t="s">
        <v>75</v>
      </c>
      <c r="AI900" s="8"/>
    </row>
    <row r="901" spans="1:35" ht="68.25" x14ac:dyDescent="0.25">
      <c r="A901" s="42" t="s">
        <v>1835</v>
      </c>
      <c r="B901" s="43" t="s">
        <v>73</v>
      </c>
      <c r="C901" s="44" t="s">
        <v>1836</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1835</v>
      </c>
      <c r="S901" s="43" t="s">
        <v>73</v>
      </c>
      <c r="T901" s="44" t="s">
        <v>1836</v>
      </c>
      <c r="U901" s="31">
        <v>-1213318.51</v>
      </c>
      <c r="V901" s="31" t="s">
        <v>75</v>
      </c>
      <c r="W901" s="31">
        <v>-1213318.51</v>
      </c>
      <c r="X901" s="31" t="s">
        <v>75</v>
      </c>
      <c r="Y901" s="31">
        <v>-1213318.51</v>
      </c>
      <c r="Z901" s="31" t="s">
        <v>75</v>
      </c>
      <c r="AA901" s="31" t="s">
        <v>75</v>
      </c>
      <c r="AB901" s="31" t="s">
        <v>75</v>
      </c>
      <c r="AC901" s="31" t="s">
        <v>75</v>
      </c>
      <c r="AD901" s="31" t="s">
        <v>75</v>
      </c>
      <c r="AE901" s="31" t="s">
        <v>75</v>
      </c>
      <c r="AF901" s="34" t="s">
        <v>75</v>
      </c>
      <c r="AG901" s="31" t="s">
        <v>75</v>
      </c>
      <c r="AH901" s="32" t="s">
        <v>75</v>
      </c>
      <c r="AI901" s="8"/>
    </row>
    <row r="902" spans="1:35" ht="57" x14ac:dyDescent="0.25">
      <c r="A902" s="42" t="s">
        <v>1837</v>
      </c>
      <c r="B902" s="43" t="s">
        <v>73</v>
      </c>
      <c r="C902" s="44" t="s">
        <v>1838</v>
      </c>
      <c r="D902" s="31">
        <v>-5919.73</v>
      </c>
      <c r="E902" s="31" t="s">
        <v>75</v>
      </c>
      <c r="F902" s="31">
        <v>-5919.73</v>
      </c>
      <c r="G902" s="31" t="s">
        <v>75</v>
      </c>
      <c r="H902" s="31" t="s">
        <v>75</v>
      </c>
      <c r="I902" s="31" t="s">
        <v>75</v>
      </c>
      <c r="J902" s="31" t="s">
        <v>75</v>
      </c>
      <c r="K902" s="31" t="s">
        <v>75</v>
      </c>
      <c r="L902" s="31" t="s">
        <v>75</v>
      </c>
      <c r="M902" s="31" t="s">
        <v>75</v>
      </c>
      <c r="N902" s="31" t="s">
        <v>75</v>
      </c>
      <c r="O902" s="31">
        <v>-5919.73</v>
      </c>
      <c r="P902" s="31" t="s">
        <v>75</v>
      </c>
      <c r="Q902" s="32" t="s">
        <v>75</v>
      </c>
      <c r="R902" s="45" t="s">
        <v>1837</v>
      </c>
      <c r="S902" s="43" t="s">
        <v>73</v>
      </c>
      <c r="T902" s="44" t="s">
        <v>1838</v>
      </c>
      <c r="U902" s="31" t="s">
        <v>75</v>
      </c>
      <c r="V902" s="31" t="s">
        <v>75</v>
      </c>
      <c r="W902" s="31" t="s">
        <v>75</v>
      </c>
      <c r="X902" s="31" t="s">
        <v>75</v>
      </c>
      <c r="Y902" s="31" t="s">
        <v>75</v>
      </c>
      <c r="Z902" s="31" t="s">
        <v>75</v>
      </c>
      <c r="AA902" s="31" t="s">
        <v>75</v>
      </c>
      <c r="AB902" s="31" t="s">
        <v>75</v>
      </c>
      <c r="AC902" s="31" t="s">
        <v>75</v>
      </c>
      <c r="AD902" s="31" t="s">
        <v>75</v>
      </c>
      <c r="AE902" s="31" t="s">
        <v>75</v>
      </c>
      <c r="AF902" s="34" t="s">
        <v>75</v>
      </c>
      <c r="AG902" s="31" t="s">
        <v>75</v>
      </c>
      <c r="AH902" s="32" t="s">
        <v>75</v>
      </c>
      <c r="AI902" s="8"/>
    </row>
    <row r="903" spans="1:35" ht="45.75" x14ac:dyDescent="0.25">
      <c r="A903" s="42" t="s">
        <v>1839</v>
      </c>
      <c r="B903" s="43" t="s">
        <v>73</v>
      </c>
      <c r="C903" s="44" t="s">
        <v>1840</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1839</v>
      </c>
      <c r="S903" s="43" t="s">
        <v>73</v>
      </c>
      <c r="T903" s="44" t="s">
        <v>1840</v>
      </c>
      <c r="U903" s="31">
        <v>-0.01</v>
      </c>
      <c r="V903" s="31" t="s">
        <v>75</v>
      </c>
      <c r="W903" s="31">
        <v>-0.01</v>
      </c>
      <c r="X903" s="31" t="s">
        <v>75</v>
      </c>
      <c r="Y903" s="31">
        <v>-0.01</v>
      </c>
      <c r="Z903" s="31" t="s">
        <v>75</v>
      </c>
      <c r="AA903" s="31" t="s">
        <v>75</v>
      </c>
      <c r="AB903" s="31" t="s">
        <v>75</v>
      </c>
      <c r="AC903" s="31" t="s">
        <v>75</v>
      </c>
      <c r="AD903" s="31" t="s">
        <v>75</v>
      </c>
      <c r="AE903" s="31" t="s">
        <v>75</v>
      </c>
      <c r="AF903" s="34" t="s">
        <v>75</v>
      </c>
      <c r="AG903" s="31" t="s">
        <v>75</v>
      </c>
      <c r="AH903" s="32" t="s">
        <v>75</v>
      </c>
      <c r="AI903" s="8"/>
    </row>
    <row r="904" spans="1:35" ht="68.25" x14ac:dyDescent="0.25">
      <c r="A904" s="42" t="s">
        <v>1841</v>
      </c>
      <c r="B904" s="43" t="s">
        <v>73</v>
      </c>
      <c r="C904" s="44" t="s">
        <v>1842</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1841</v>
      </c>
      <c r="S904" s="43" t="s">
        <v>73</v>
      </c>
      <c r="T904" s="44" t="s">
        <v>1842</v>
      </c>
      <c r="U904" s="31">
        <v>-7506916.5800000001</v>
      </c>
      <c r="V904" s="31" t="s">
        <v>75</v>
      </c>
      <c r="W904" s="31">
        <v>-7506916.5800000001</v>
      </c>
      <c r="X904" s="31" t="s">
        <v>75</v>
      </c>
      <c r="Y904" s="31">
        <v>-7506916.5800000001</v>
      </c>
      <c r="Z904" s="31" t="s">
        <v>75</v>
      </c>
      <c r="AA904" s="31" t="s">
        <v>75</v>
      </c>
      <c r="AB904" s="31" t="s">
        <v>75</v>
      </c>
      <c r="AC904" s="31" t="s">
        <v>75</v>
      </c>
      <c r="AD904" s="31" t="s">
        <v>75</v>
      </c>
      <c r="AE904" s="31" t="s">
        <v>75</v>
      </c>
      <c r="AF904" s="34" t="s">
        <v>75</v>
      </c>
      <c r="AG904" s="31" t="s">
        <v>75</v>
      </c>
      <c r="AH904" s="32" t="s">
        <v>75</v>
      </c>
      <c r="AI904" s="8"/>
    </row>
    <row r="905" spans="1:35" ht="68.25" x14ac:dyDescent="0.25">
      <c r="A905" s="42" t="s">
        <v>1843</v>
      </c>
      <c r="B905" s="43" t="s">
        <v>73</v>
      </c>
      <c r="C905" s="44" t="s">
        <v>1844</v>
      </c>
      <c r="D905" s="31">
        <v>-7506916.5800000001</v>
      </c>
      <c r="E905" s="31" t="s">
        <v>75</v>
      </c>
      <c r="F905" s="31">
        <v>-7506916.5800000001</v>
      </c>
      <c r="G905" s="31" t="s">
        <v>75</v>
      </c>
      <c r="H905" s="31" t="s">
        <v>75</v>
      </c>
      <c r="I905" s="31" t="s">
        <v>75</v>
      </c>
      <c r="J905" s="31" t="s">
        <v>75</v>
      </c>
      <c r="K905" s="31" t="s">
        <v>75</v>
      </c>
      <c r="L905" s="31" t="s">
        <v>75</v>
      </c>
      <c r="M905" s="31" t="s">
        <v>75</v>
      </c>
      <c r="N905" s="31">
        <v>-7506916.5800000001</v>
      </c>
      <c r="O905" s="31" t="s">
        <v>75</v>
      </c>
      <c r="P905" s="31" t="s">
        <v>75</v>
      </c>
      <c r="Q905" s="32" t="s">
        <v>75</v>
      </c>
      <c r="R905" s="45" t="s">
        <v>1843</v>
      </c>
      <c r="S905" s="43" t="s">
        <v>73</v>
      </c>
      <c r="T905" s="44" t="s">
        <v>1844</v>
      </c>
      <c r="U905" s="31" t="s">
        <v>75</v>
      </c>
      <c r="V905" s="31" t="s">
        <v>75</v>
      </c>
      <c r="W905" s="31" t="s">
        <v>75</v>
      </c>
      <c r="X905" s="31">
        <v>-7506916.5800000001</v>
      </c>
      <c r="Y905" s="31" t="s">
        <v>75</v>
      </c>
      <c r="Z905" s="31" t="s">
        <v>75</v>
      </c>
      <c r="AA905" s="31" t="s">
        <v>75</v>
      </c>
      <c r="AB905" s="31" t="s">
        <v>75</v>
      </c>
      <c r="AC905" s="31" t="s">
        <v>75</v>
      </c>
      <c r="AD905" s="31" t="s">
        <v>75</v>
      </c>
      <c r="AE905" s="31">
        <v>-7506916.5800000001</v>
      </c>
      <c r="AF905" s="34" t="s">
        <v>75</v>
      </c>
      <c r="AG905" s="31" t="s">
        <v>75</v>
      </c>
      <c r="AH905" s="32" t="s">
        <v>75</v>
      </c>
      <c r="AI905" s="8"/>
    </row>
    <row r="906" spans="1:35" ht="147" x14ac:dyDescent="0.25">
      <c r="A906" s="42" t="s">
        <v>1845</v>
      </c>
      <c r="B906" s="43" t="s">
        <v>73</v>
      </c>
      <c r="C906" s="44" t="s">
        <v>1846</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1845</v>
      </c>
      <c r="S906" s="43" t="s">
        <v>73</v>
      </c>
      <c r="T906" s="44" t="s">
        <v>1846</v>
      </c>
      <c r="U906" s="31">
        <v>-16739514.609999999</v>
      </c>
      <c r="V906" s="31" t="s">
        <v>75</v>
      </c>
      <c r="W906" s="31">
        <v>-16739514.609999999</v>
      </c>
      <c r="X906" s="31" t="s">
        <v>75</v>
      </c>
      <c r="Y906" s="31">
        <v>-16739514.609999999</v>
      </c>
      <c r="Z906" s="31" t="s">
        <v>75</v>
      </c>
      <c r="AA906" s="31" t="s">
        <v>75</v>
      </c>
      <c r="AB906" s="31" t="s">
        <v>75</v>
      </c>
      <c r="AC906" s="31" t="s">
        <v>75</v>
      </c>
      <c r="AD906" s="31" t="s">
        <v>75</v>
      </c>
      <c r="AE906" s="31" t="s">
        <v>75</v>
      </c>
      <c r="AF906" s="34" t="s">
        <v>75</v>
      </c>
      <c r="AG906" s="31" t="s">
        <v>75</v>
      </c>
      <c r="AH906" s="32" t="s">
        <v>75</v>
      </c>
      <c r="AI906" s="8"/>
    </row>
    <row r="907" spans="1:35" ht="135.75" x14ac:dyDescent="0.25">
      <c r="A907" s="42" t="s">
        <v>1847</v>
      </c>
      <c r="B907" s="43" t="s">
        <v>73</v>
      </c>
      <c r="C907" s="44" t="s">
        <v>1848</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1847</v>
      </c>
      <c r="S907" s="43" t="s">
        <v>73</v>
      </c>
      <c r="T907" s="44" t="s">
        <v>1848</v>
      </c>
      <c r="U907" s="31">
        <v>-52088.5</v>
      </c>
      <c r="V907" s="31" t="s">
        <v>75</v>
      </c>
      <c r="W907" s="31">
        <v>-52088.5</v>
      </c>
      <c r="X907" s="31" t="s">
        <v>75</v>
      </c>
      <c r="Y907" s="31">
        <v>-52088.5</v>
      </c>
      <c r="Z907" s="31" t="s">
        <v>75</v>
      </c>
      <c r="AA907" s="31" t="s">
        <v>75</v>
      </c>
      <c r="AB907" s="31" t="s">
        <v>75</v>
      </c>
      <c r="AC907" s="31" t="s">
        <v>75</v>
      </c>
      <c r="AD907" s="31" t="s">
        <v>75</v>
      </c>
      <c r="AE907" s="31" t="s">
        <v>75</v>
      </c>
      <c r="AF907" s="34" t="s">
        <v>75</v>
      </c>
      <c r="AG907" s="31" t="s">
        <v>75</v>
      </c>
      <c r="AH907" s="32" t="s">
        <v>75</v>
      </c>
      <c r="AI907" s="8"/>
    </row>
    <row r="908" spans="1:35" ht="124.5" x14ac:dyDescent="0.25">
      <c r="A908" s="42" t="s">
        <v>1849</v>
      </c>
      <c r="B908" s="43" t="s">
        <v>73</v>
      </c>
      <c r="C908" s="44" t="s">
        <v>1850</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1849</v>
      </c>
      <c r="S908" s="43" t="s">
        <v>73</v>
      </c>
      <c r="T908" s="44" t="s">
        <v>1850</v>
      </c>
      <c r="U908" s="31">
        <v>-6031500</v>
      </c>
      <c r="V908" s="31" t="s">
        <v>75</v>
      </c>
      <c r="W908" s="31">
        <v>-6031500</v>
      </c>
      <c r="X908" s="31" t="s">
        <v>75</v>
      </c>
      <c r="Y908" s="31">
        <v>-6031500</v>
      </c>
      <c r="Z908" s="31" t="s">
        <v>75</v>
      </c>
      <c r="AA908" s="31" t="s">
        <v>75</v>
      </c>
      <c r="AB908" s="31" t="s">
        <v>75</v>
      </c>
      <c r="AC908" s="31" t="s">
        <v>75</v>
      </c>
      <c r="AD908" s="31" t="s">
        <v>75</v>
      </c>
      <c r="AE908" s="31" t="s">
        <v>75</v>
      </c>
      <c r="AF908" s="34" t="s">
        <v>75</v>
      </c>
      <c r="AG908" s="31" t="s">
        <v>75</v>
      </c>
      <c r="AH908" s="32" t="s">
        <v>75</v>
      </c>
      <c r="AI908" s="8"/>
    </row>
    <row r="909" spans="1:35" ht="147" x14ac:dyDescent="0.25">
      <c r="A909" s="42" t="s">
        <v>1851</v>
      </c>
      <c r="B909" s="43" t="s">
        <v>73</v>
      </c>
      <c r="C909" s="44" t="s">
        <v>1852</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1851</v>
      </c>
      <c r="S909" s="43" t="s">
        <v>73</v>
      </c>
      <c r="T909" s="44" t="s">
        <v>1852</v>
      </c>
      <c r="U909" s="31">
        <v>-8320150.2300000004</v>
      </c>
      <c r="V909" s="31" t="s">
        <v>75</v>
      </c>
      <c r="W909" s="31">
        <v>-8320150.2300000004</v>
      </c>
      <c r="X909" s="31" t="s">
        <v>75</v>
      </c>
      <c r="Y909" s="31">
        <v>-8320150.2300000004</v>
      </c>
      <c r="Z909" s="31" t="s">
        <v>75</v>
      </c>
      <c r="AA909" s="31" t="s">
        <v>75</v>
      </c>
      <c r="AB909" s="31" t="s">
        <v>75</v>
      </c>
      <c r="AC909" s="31" t="s">
        <v>75</v>
      </c>
      <c r="AD909" s="31" t="s">
        <v>75</v>
      </c>
      <c r="AE909" s="31" t="s">
        <v>75</v>
      </c>
      <c r="AF909" s="34" t="s">
        <v>75</v>
      </c>
      <c r="AG909" s="31" t="s">
        <v>75</v>
      </c>
      <c r="AH909" s="32" t="s">
        <v>75</v>
      </c>
      <c r="AI909" s="8"/>
    </row>
    <row r="910" spans="1:35" ht="147" x14ac:dyDescent="0.25">
      <c r="A910" s="42" t="s">
        <v>1853</v>
      </c>
      <c r="B910" s="43" t="s">
        <v>73</v>
      </c>
      <c r="C910" s="44" t="s">
        <v>1854</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1853</v>
      </c>
      <c r="S910" s="43" t="s">
        <v>73</v>
      </c>
      <c r="T910" s="44" t="s">
        <v>1854</v>
      </c>
      <c r="U910" s="31">
        <v>-1133525.42</v>
      </c>
      <c r="V910" s="31" t="s">
        <v>75</v>
      </c>
      <c r="W910" s="31">
        <v>-1133525.42</v>
      </c>
      <c r="X910" s="31" t="s">
        <v>75</v>
      </c>
      <c r="Y910" s="31">
        <v>-1133525.42</v>
      </c>
      <c r="Z910" s="31" t="s">
        <v>75</v>
      </c>
      <c r="AA910" s="31" t="s">
        <v>75</v>
      </c>
      <c r="AB910" s="31" t="s">
        <v>75</v>
      </c>
      <c r="AC910" s="31" t="s">
        <v>75</v>
      </c>
      <c r="AD910" s="31" t="s">
        <v>75</v>
      </c>
      <c r="AE910" s="31" t="s">
        <v>75</v>
      </c>
      <c r="AF910" s="34" t="s">
        <v>75</v>
      </c>
      <c r="AG910" s="31" t="s">
        <v>75</v>
      </c>
      <c r="AH910" s="32" t="s">
        <v>75</v>
      </c>
      <c r="AI910" s="8"/>
    </row>
    <row r="911" spans="1:35" ht="180.75" x14ac:dyDescent="0.25">
      <c r="A911" s="42" t="s">
        <v>1855</v>
      </c>
      <c r="B911" s="43" t="s">
        <v>73</v>
      </c>
      <c r="C911" s="44" t="s">
        <v>1856</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1855</v>
      </c>
      <c r="S911" s="43" t="s">
        <v>73</v>
      </c>
      <c r="T911" s="44" t="s">
        <v>1856</v>
      </c>
      <c r="U911" s="31">
        <v>-10264.56</v>
      </c>
      <c r="V911" s="31" t="s">
        <v>75</v>
      </c>
      <c r="W911" s="31">
        <v>-10264.56</v>
      </c>
      <c r="X911" s="31" t="s">
        <v>75</v>
      </c>
      <c r="Y911" s="31">
        <v>-10264.56</v>
      </c>
      <c r="Z911" s="31" t="s">
        <v>75</v>
      </c>
      <c r="AA911" s="31" t="s">
        <v>75</v>
      </c>
      <c r="AB911" s="31" t="s">
        <v>75</v>
      </c>
      <c r="AC911" s="31" t="s">
        <v>75</v>
      </c>
      <c r="AD911" s="31" t="s">
        <v>75</v>
      </c>
      <c r="AE911" s="31" t="s">
        <v>75</v>
      </c>
      <c r="AF911" s="34" t="s">
        <v>75</v>
      </c>
      <c r="AG911" s="31" t="s">
        <v>75</v>
      </c>
      <c r="AH911" s="32" t="s">
        <v>75</v>
      </c>
      <c r="AI911" s="8"/>
    </row>
    <row r="912" spans="1:35" ht="79.5" x14ac:dyDescent="0.25">
      <c r="A912" s="42" t="s">
        <v>1857</v>
      </c>
      <c r="B912" s="43" t="s">
        <v>73</v>
      </c>
      <c r="C912" s="44" t="s">
        <v>1858</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1857</v>
      </c>
      <c r="S912" s="43" t="s">
        <v>73</v>
      </c>
      <c r="T912" s="44" t="s">
        <v>1858</v>
      </c>
      <c r="U912" s="31">
        <v>-1309.44</v>
      </c>
      <c r="V912" s="31" t="s">
        <v>75</v>
      </c>
      <c r="W912" s="31">
        <v>-1309.44</v>
      </c>
      <c r="X912" s="31" t="s">
        <v>75</v>
      </c>
      <c r="Y912" s="31">
        <v>-1309.44</v>
      </c>
      <c r="Z912" s="31" t="s">
        <v>75</v>
      </c>
      <c r="AA912" s="31" t="s">
        <v>75</v>
      </c>
      <c r="AB912" s="31" t="s">
        <v>75</v>
      </c>
      <c r="AC912" s="31" t="s">
        <v>75</v>
      </c>
      <c r="AD912" s="31" t="s">
        <v>75</v>
      </c>
      <c r="AE912" s="31" t="s">
        <v>75</v>
      </c>
      <c r="AF912" s="34" t="s">
        <v>75</v>
      </c>
      <c r="AG912" s="31" t="s">
        <v>75</v>
      </c>
      <c r="AH912" s="32" t="s">
        <v>75</v>
      </c>
      <c r="AI912" s="8"/>
    </row>
    <row r="913" spans="1:35" ht="68.25" x14ac:dyDescent="0.25">
      <c r="A913" s="42" t="s">
        <v>1859</v>
      </c>
      <c r="B913" s="43" t="s">
        <v>73</v>
      </c>
      <c r="C913" s="44" t="s">
        <v>1860</v>
      </c>
      <c r="D913" s="31">
        <v>-6630500</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v>-6630500</v>
      </c>
      <c r="R913" s="45" t="s">
        <v>1859</v>
      </c>
      <c r="S913" s="43" t="s">
        <v>73</v>
      </c>
      <c r="T913" s="44" t="s">
        <v>1860</v>
      </c>
      <c r="U913" s="31">
        <v>-9368798.5099999998</v>
      </c>
      <c r="V913" s="31" t="s">
        <v>75</v>
      </c>
      <c r="W913" s="31" t="s">
        <v>75</v>
      </c>
      <c r="X913" s="31" t="s">
        <v>75</v>
      </c>
      <c r="Y913" s="31" t="s">
        <v>75</v>
      </c>
      <c r="Z913" s="31" t="s">
        <v>75</v>
      </c>
      <c r="AA913" s="31" t="s">
        <v>75</v>
      </c>
      <c r="AB913" s="31" t="s">
        <v>75</v>
      </c>
      <c r="AC913" s="31" t="s">
        <v>75</v>
      </c>
      <c r="AD913" s="31" t="s">
        <v>75</v>
      </c>
      <c r="AE913" s="31" t="s">
        <v>75</v>
      </c>
      <c r="AF913" s="34" t="s">
        <v>75</v>
      </c>
      <c r="AG913" s="31" t="s">
        <v>75</v>
      </c>
      <c r="AH913" s="32">
        <v>-9368798.5099999998</v>
      </c>
      <c r="AI913" s="8"/>
    </row>
    <row r="914" spans="1:35" ht="57" x14ac:dyDescent="0.25">
      <c r="A914" s="42" t="s">
        <v>1861</v>
      </c>
      <c r="B914" s="43" t="s">
        <v>73</v>
      </c>
      <c r="C914" s="44" t="s">
        <v>1862</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1861</v>
      </c>
      <c r="S914" s="43" t="s">
        <v>73</v>
      </c>
      <c r="T914" s="44" t="s">
        <v>1862</v>
      </c>
      <c r="U914" s="31">
        <v>-79544.31</v>
      </c>
      <c r="V914" s="31" t="s">
        <v>75</v>
      </c>
      <c r="W914" s="31" t="s">
        <v>75</v>
      </c>
      <c r="X914" s="31" t="s">
        <v>75</v>
      </c>
      <c r="Y914" s="31" t="s">
        <v>75</v>
      </c>
      <c r="Z914" s="31" t="s">
        <v>75</v>
      </c>
      <c r="AA914" s="31" t="s">
        <v>75</v>
      </c>
      <c r="AB914" s="31" t="s">
        <v>75</v>
      </c>
      <c r="AC914" s="31" t="s">
        <v>75</v>
      </c>
      <c r="AD914" s="31" t="s">
        <v>75</v>
      </c>
      <c r="AE914" s="31" t="s">
        <v>75</v>
      </c>
      <c r="AF914" s="34" t="s">
        <v>75</v>
      </c>
      <c r="AG914" s="31" t="s">
        <v>75</v>
      </c>
      <c r="AH914" s="32">
        <v>-79544.31</v>
      </c>
      <c r="AI914" s="8"/>
    </row>
    <row r="915" spans="1:35" ht="79.5" x14ac:dyDescent="0.25">
      <c r="A915" s="42" t="s">
        <v>1863</v>
      </c>
      <c r="B915" s="43" t="s">
        <v>73</v>
      </c>
      <c r="C915" s="44" t="s">
        <v>1864</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1863</v>
      </c>
      <c r="S915" s="43" t="s">
        <v>73</v>
      </c>
      <c r="T915" s="44" t="s">
        <v>1864</v>
      </c>
      <c r="U915" s="31">
        <v>-43864565.159999996</v>
      </c>
      <c r="V915" s="31" t="s">
        <v>75</v>
      </c>
      <c r="W915" s="31" t="s">
        <v>75</v>
      </c>
      <c r="X915" s="31" t="s">
        <v>75</v>
      </c>
      <c r="Y915" s="31" t="s">
        <v>75</v>
      </c>
      <c r="Z915" s="31" t="s">
        <v>75</v>
      </c>
      <c r="AA915" s="31" t="s">
        <v>75</v>
      </c>
      <c r="AB915" s="31" t="s">
        <v>75</v>
      </c>
      <c r="AC915" s="31" t="s">
        <v>75</v>
      </c>
      <c r="AD915" s="31" t="s">
        <v>75</v>
      </c>
      <c r="AE915" s="31" t="s">
        <v>75</v>
      </c>
      <c r="AF915" s="34" t="s">
        <v>75</v>
      </c>
      <c r="AG915" s="31" t="s">
        <v>75</v>
      </c>
      <c r="AH915" s="32">
        <v>-43864565.159999996</v>
      </c>
      <c r="AI915" s="8"/>
    </row>
    <row r="916" spans="1:35" ht="102" x14ac:dyDescent="0.25">
      <c r="A916" s="42" t="s">
        <v>1865</v>
      </c>
      <c r="B916" s="43" t="s">
        <v>73</v>
      </c>
      <c r="C916" s="44" t="s">
        <v>1866</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1865</v>
      </c>
      <c r="S916" s="43" t="s">
        <v>73</v>
      </c>
      <c r="T916" s="44" t="s">
        <v>1866</v>
      </c>
      <c r="U916" s="31">
        <v>-8051400</v>
      </c>
      <c r="V916" s="31" t="s">
        <v>75</v>
      </c>
      <c r="W916" s="31" t="s">
        <v>75</v>
      </c>
      <c r="X916" s="31" t="s">
        <v>75</v>
      </c>
      <c r="Y916" s="31" t="s">
        <v>75</v>
      </c>
      <c r="Z916" s="31" t="s">
        <v>75</v>
      </c>
      <c r="AA916" s="31" t="s">
        <v>75</v>
      </c>
      <c r="AB916" s="31" t="s">
        <v>75</v>
      </c>
      <c r="AC916" s="31" t="s">
        <v>75</v>
      </c>
      <c r="AD916" s="31" t="s">
        <v>75</v>
      </c>
      <c r="AE916" s="31" t="s">
        <v>75</v>
      </c>
      <c r="AF916" s="34" t="s">
        <v>75</v>
      </c>
      <c r="AG916" s="31" t="s">
        <v>75</v>
      </c>
      <c r="AH916" s="32">
        <v>-8051400</v>
      </c>
      <c r="AI916" s="8"/>
    </row>
    <row r="917" spans="1:35" ht="90.75" x14ac:dyDescent="0.25">
      <c r="A917" s="42" t="s">
        <v>1867</v>
      </c>
      <c r="B917" s="43" t="s">
        <v>73</v>
      </c>
      <c r="C917" s="44" t="s">
        <v>1868</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1867</v>
      </c>
      <c r="S917" s="43" t="s">
        <v>73</v>
      </c>
      <c r="T917" s="44" t="s">
        <v>1868</v>
      </c>
      <c r="U917" s="31" t="s">
        <v>75</v>
      </c>
      <c r="V917" s="31">
        <v>-16832500.41</v>
      </c>
      <c r="W917" s="31" t="s">
        <v>75</v>
      </c>
      <c r="X917" s="31" t="s">
        <v>75</v>
      </c>
      <c r="Y917" s="31" t="s">
        <v>75</v>
      </c>
      <c r="Z917" s="31" t="s">
        <v>75</v>
      </c>
      <c r="AA917" s="31" t="s">
        <v>75</v>
      </c>
      <c r="AB917" s="31" t="s">
        <v>75</v>
      </c>
      <c r="AC917" s="31" t="s">
        <v>75</v>
      </c>
      <c r="AD917" s="31" t="s">
        <v>75</v>
      </c>
      <c r="AE917" s="31" t="s">
        <v>75</v>
      </c>
      <c r="AF917" s="34" t="s">
        <v>75</v>
      </c>
      <c r="AG917" s="31" t="s">
        <v>75</v>
      </c>
      <c r="AH917" s="32">
        <v>-16832500.41</v>
      </c>
      <c r="AI917" s="8"/>
    </row>
    <row r="918" spans="1:35" ht="34.5" x14ac:dyDescent="0.25">
      <c r="A918" s="42" t="s">
        <v>1869</v>
      </c>
      <c r="B918" s="43" t="s">
        <v>73</v>
      </c>
      <c r="C918" s="44" t="s">
        <v>1870</v>
      </c>
      <c r="D918" s="31">
        <v>-6036917.5999999996</v>
      </c>
      <c r="E918" s="31" t="s">
        <v>75</v>
      </c>
      <c r="F918" s="31">
        <v>-6036917.5999999996</v>
      </c>
      <c r="G918" s="31" t="s">
        <v>75</v>
      </c>
      <c r="H918" s="31" t="s">
        <v>75</v>
      </c>
      <c r="I918" s="31" t="s">
        <v>75</v>
      </c>
      <c r="J918" s="31" t="s">
        <v>75</v>
      </c>
      <c r="K918" s="31">
        <v>-6036917.5999999996</v>
      </c>
      <c r="L918" s="31" t="s">
        <v>75</v>
      </c>
      <c r="M918" s="31" t="s">
        <v>75</v>
      </c>
      <c r="N918" s="31" t="s">
        <v>75</v>
      </c>
      <c r="O918" s="31" t="s">
        <v>75</v>
      </c>
      <c r="P918" s="31" t="s">
        <v>75</v>
      </c>
      <c r="Q918" s="32" t="s">
        <v>75</v>
      </c>
      <c r="R918" s="45" t="s">
        <v>1869</v>
      </c>
      <c r="S918" s="43" t="s">
        <v>73</v>
      </c>
      <c r="T918" s="44" t="s">
        <v>1870</v>
      </c>
      <c r="U918" s="31" t="s">
        <v>75</v>
      </c>
      <c r="V918" s="31" t="s">
        <v>75</v>
      </c>
      <c r="W918" s="31" t="s">
        <v>75</v>
      </c>
      <c r="X918" s="31">
        <v>-6036917.5999999996</v>
      </c>
      <c r="Y918" s="31" t="s">
        <v>75</v>
      </c>
      <c r="Z918" s="31" t="s">
        <v>75</v>
      </c>
      <c r="AA918" s="31" t="s">
        <v>75</v>
      </c>
      <c r="AB918" s="31">
        <v>-6036917.5999999996</v>
      </c>
      <c r="AC918" s="31" t="s">
        <v>75</v>
      </c>
      <c r="AD918" s="31" t="s">
        <v>75</v>
      </c>
      <c r="AE918" s="31" t="s">
        <v>75</v>
      </c>
      <c r="AF918" s="34" t="s">
        <v>75</v>
      </c>
      <c r="AG918" s="31" t="s">
        <v>75</v>
      </c>
      <c r="AH918" s="32" t="s">
        <v>75</v>
      </c>
      <c r="AI918" s="8"/>
    </row>
    <row r="919" spans="1:35" ht="34.5" x14ac:dyDescent="0.25">
      <c r="A919" s="42" t="s">
        <v>1871</v>
      </c>
      <c r="B919" s="43" t="s">
        <v>73</v>
      </c>
      <c r="C919" s="44" t="s">
        <v>1872</v>
      </c>
      <c r="D919" s="31">
        <v>-15123695.960000001</v>
      </c>
      <c r="E919" s="31" t="s">
        <v>75</v>
      </c>
      <c r="F919" s="31">
        <v>-15123695.960000001</v>
      </c>
      <c r="G919" s="31">
        <v>-255303.12</v>
      </c>
      <c r="H919" s="31" t="s">
        <v>75</v>
      </c>
      <c r="I919" s="31" t="s">
        <v>75</v>
      </c>
      <c r="J919" s="31" t="s">
        <v>75</v>
      </c>
      <c r="K919" s="31" t="s">
        <v>75</v>
      </c>
      <c r="L919" s="31" t="s">
        <v>75</v>
      </c>
      <c r="M919" s="31" t="s">
        <v>75</v>
      </c>
      <c r="N919" s="31">
        <v>-15378999.08</v>
      </c>
      <c r="O919" s="31" t="s">
        <v>75</v>
      </c>
      <c r="P919" s="31" t="s">
        <v>75</v>
      </c>
      <c r="Q919" s="32" t="s">
        <v>75</v>
      </c>
      <c r="R919" s="45" t="s">
        <v>1871</v>
      </c>
      <c r="S919" s="43" t="s">
        <v>73</v>
      </c>
      <c r="T919" s="44" t="s">
        <v>1872</v>
      </c>
      <c r="U919" s="31" t="s">
        <v>75</v>
      </c>
      <c r="V919" s="31" t="s">
        <v>75</v>
      </c>
      <c r="W919" s="31" t="s">
        <v>75</v>
      </c>
      <c r="X919" s="31">
        <v>-15374719.869999999</v>
      </c>
      <c r="Y919" s="31" t="s">
        <v>75</v>
      </c>
      <c r="Z919" s="31" t="s">
        <v>75</v>
      </c>
      <c r="AA919" s="31" t="s">
        <v>75</v>
      </c>
      <c r="AB919" s="31" t="s">
        <v>75</v>
      </c>
      <c r="AC919" s="31" t="s">
        <v>75</v>
      </c>
      <c r="AD919" s="31" t="s">
        <v>75</v>
      </c>
      <c r="AE919" s="31">
        <v>-15374719.869999999</v>
      </c>
      <c r="AF919" s="34" t="s">
        <v>75</v>
      </c>
      <c r="AG919" s="31" t="s">
        <v>75</v>
      </c>
      <c r="AH919" s="32" t="s">
        <v>75</v>
      </c>
      <c r="AI919" s="8"/>
    </row>
    <row r="920" spans="1:35" ht="34.5" x14ac:dyDescent="0.25">
      <c r="A920" s="42" t="s">
        <v>1873</v>
      </c>
      <c r="B920" s="43" t="s">
        <v>73</v>
      </c>
      <c r="C920" s="44" t="s">
        <v>1874</v>
      </c>
      <c r="D920" s="31">
        <v>-19995.599999999999</v>
      </c>
      <c r="E920" s="31" t="s">
        <v>75</v>
      </c>
      <c r="F920" s="31">
        <v>-19995.599999999999</v>
      </c>
      <c r="G920" s="31">
        <v>-3319699.48</v>
      </c>
      <c r="H920" s="31" t="s">
        <v>75</v>
      </c>
      <c r="I920" s="31" t="s">
        <v>75</v>
      </c>
      <c r="J920" s="31" t="s">
        <v>75</v>
      </c>
      <c r="K920" s="31" t="s">
        <v>75</v>
      </c>
      <c r="L920" s="31" t="s">
        <v>75</v>
      </c>
      <c r="M920" s="31" t="s">
        <v>75</v>
      </c>
      <c r="N920" s="31" t="s">
        <v>75</v>
      </c>
      <c r="O920" s="31" t="s">
        <v>75</v>
      </c>
      <c r="P920" s="31">
        <v>-3339695.08</v>
      </c>
      <c r="Q920" s="32" t="s">
        <v>75</v>
      </c>
      <c r="R920" s="45" t="s">
        <v>1873</v>
      </c>
      <c r="S920" s="43" t="s">
        <v>73</v>
      </c>
      <c r="T920" s="44" t="s">
        <v>1874</v>
      </c>
      <c r="U920" s="31" t="s">
        <v>75</v>
      </c>
      <c r="V920" s="31" t="s">
        <v>75</v>
      </c>
      <c r="W920" s="31" t="s">
        <v>75</v>
      </c>
      <c r="X920" s="31">
        <v>-2139695.08</v>
      </c>
      <c r="Y920" s="31" t="s">
        <v>75</v>
      </c>
      <c r="Z920" s="31" t="s">
        <v>75</v>
      </c>
      <c r="AA920" s="31" t="s">
        <v>75</v>
      </c>
      <c r="AB920" s="31" t="s">
        <v>75</v>
      </c>
      <c r="AC920" s="31" t="s">
        <v>75</v>
      </c>
      <c r="AD920" s="31" t="s">
        <v>75</v>
      </c>
      <c r="AE920" s="31" t="s">
        <v>75</v>
      </c>
      <c r="AF920" s="34" t="s">
        <v>75</v>
      </c>
      <c r="AG920" s="31">
        <v>-2139695.08</v>
      </c>
      <c r="AH920" s="32" t="s">
        <v>75</v>
      </c>
      <c r="AI920" s="8"/>
    </row>
    <row r="921" spans="1:35" ht="34.5" x14ac:dyDescent="0.25">
      <c r="A921" s="42" t="s">
        <v>1875</v>
      </c>
      <c r="B921" s="43" t="s">
        <v>73</v>
      </c>
      <c r="C921" s="44" t="s">
        <v>1876</v>
      </c>
      <c r="D921" s="31">
        <v>-238159.2</v>
      </c>
      <c r="E921" s="31" t="s">
        <v>75</v>
      </c>
      <c r="F921" s="31">
        <v>-238159.2</v>
      </c>
      <c r="G921" s="31">
        <v>-4213684.25</v>
      </c>
      <c r="H921" s="31" t="s">
        <v>75</v>
      </c>
      <c r="I921" s="31" t="s">
        <v>75</v>
      </c>
      <c r="J921" s="31" t="s">
        <v>75</v>
      </c>
      <c r="K921" s="31" t="s">
        <v>75</v>
      </c>
      <c r="L921" s="31" t="s">
        <v>75</v>
      </c>
      <c r="M921" s="31" t="s">
        <v>75</v>
      </c>
      <c r="N921" s="31" t="s">
        <v>75</v>
      </c>
      <c r="O921" s="31">
        <v>-4451843.45</v>
      </c>
      <c r="P921" s="31" t="s">
        <v>75</v>
      </c>
      <c r="Q921" s="32" t="s">
        <v>75</v>
      </c>
      <c r="R921" s="45" t="s">
        <v>1875</v>
      </c>
      <c r="S921" s="43" t="s">
        <v>73</v>
      </c>
      <c r="T921" s="44" t="s">
        <v>1876</v>
      </c>
      <c r="U921" s="31" t="s">
        <v>75</v>
      </c>
      <c r="V921" s="31" t="s">
        <v>75</v>
      </c>
      <c r="W921" s="31" t="s">
        <v>75</v>
      </c>
      <c r="X921" s="31">
        <v>-5073830.16</v>
      </c>
      <c r="Y921" s="31" t="s">
        <v>75</v>
      </c>
      <c r="Z921" s="31" t="s">
        <v>75</v>
      </c>
      <c r="AA921" s="31" t="s">
        <v>75</v>
      </c>
      <c r="AB921" s="31" t="s">
        <v>75</v>
      </c>
      <c r="AC921" s="31" t="s">
        <v>75</v>
      </c>
      <c r="AD921" s="31" t="s">
        <v>75</v>
      </c>
      <c r="AE921" s="31" t="s">
        <v>75</v>
      </c>
      <c r="AF921" s="34">
        <v>-5073830.16</v>
      </c>
      <c r="AG921" s="31" t="s">
        <v>75</v>
      </c>
      <c r="AH921" s="32" t="s">
        <v>75</v>
      </c>
      <c r="AI921" s="8"/>
    </row>
    <row r="922" spans="1:35" ht="68.25" x14ac:dyDescent="0.25">
      <c r="A922" s="42" t="s">
        <v>1877</v>
      </c>
      <c r="B922" s="43" t="s">
        <v>73</v>
      </c>
      <c r="C922" s="44" t="s">
        <v>1878</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1877</v>
      </c>
      <c r="S922" s="43" t="s">
        <v>73</v>
      </c>
      <c r="T922" s="44" t="s">
        <v>1878</v>
      </c>
      <c r="U922" s="31">
        <v>-242036.24</v>
      </c>
      <c r="V922" s="31" t="s">
        <v>75</v>
      </c>
      <c r="W922" s="31" t="s">
        <v>75</v>
      </c>
      <c r="X922" s="31" t="s">
        <v>75</v>
      </c>
      <c r="Y922" s="31" t="s">
        <v>75</v>
      </c>
      <c r="Z922" s="31" t="s">
        <v>75</v>
      </c>
      <c r="AA922" s="31" t="s">
        <v>75</v>
      </c>
      <c r="AB922" s="31" t="s">
        <v>75</v>
      </c>
      <c r="AC922" s="31" t="s">
        <v>75</v>
      </c>
      <c r="AD922" s="31" t="s">
        <v>75</v>
      </c>
      <c r="AE922" s="31" t="s">
        <v>75</v>
      </c>
      <c r="AF922" s="34" t="s">
        <v>75</v>
      </c>
      <c r="AG922" s="31" t="s">
        <v>75</v>
      </c>
      <c r="AH922" s="32">
        <v>-242036.24</v>
      </c>
      <c r="AI922" s="8"/>
    </row>
    <row r="923" spans="1:35" ht="34.5" x14ac:dyDescent="0.25">
      <c r="A923" s="42" t="s">
        <v>1879</v>
      </c>
      <c r="B923" s="43" t="s">
        <v>73</v>
      </c>
      <c r="C923" s="44" t="s">
        <v>1880</v>
      </c>
      <c r="D923" s="31">
        <v>-1476.01</v>
      </c>
      <c r="E923" s="31" t="s">
        <v>75</v>
      </c>
      <c r="F923" s="31">
        <v>-1476.01</v>
      </c>
      <c r="G923" s="31" t="s">
        <v>75</v>
      </c>
      <c r="H923" s="31">
        <v>-1476.01</v>
      </c>
      <c r="I923" s="31" t="s">
        <v>75</v>
      </c>
      <c r="J923" s="31" t="s">
        <v>75</v>
      </c>
      <c r="K923" s="31" t="s">
        <v>75</v>
      </c>
      <c r="L923" s="31" t="s">
        <v>75</v>
      </c>
      <c r="M923" s="31" t="s">
        <v>75</v>
      </c>
      <c r="N923" s="31" t="s">
        <v>75</v>
      </c>
      <c r="O923" s="31" t="s">
        <v>75</v>
      </c>
      <c r="P923" s="31" t="s">
        <v>75</v>
      </c>
      <c r="Q923" s="32" t="s">
        <v>75</v>
      </c>
      <c r="R923" s="45" t="s">
        <v>1879</v>
      </c>
      <c r="S923" s="43" t="s">
        <v>73</v>
      </c>
      <c r="T923" s="44" t="s">
        <v>1880</v>
      </c>
      <c r="U923" s="31">
        <v>-1797992.31</v>
      </c>
      <c r="V923" s="31" t="s">
        <v>75</v>
      </c>
      <c r="W923" s="31">
        <v>-1797992.31</v>
      </c>
      <c r="X923" s="31" t="s">
        <v>75</v>
      </c>
      <c r="Y923" s="31">
        <v>-1797992.31</v>
      </c>
      <c r="Z923" s="31" t="s">
        <v>75</v>
      </c>
      <c r="AA923" s="31" t="s">
        <v>75</v>
      </c>
      <c r="AB923" s="31" t="s">
        <v>75</v>
      </c>
      <c r="AC923" s="31" t="s">
        <v>75</v>
      </c>
      <c r="AD923" s="31" t="s">
        <v>75</v>
      </c>
      <c r="AE923" s="31" t="s">
        <v>75</v>
      </c>
      <c r="AF923" s="34" t="s">
        <v>75</v>
      </c>
      <c r="AG923" s="31" t="s">
        <v>75</v>
      </c>
      <c r="AH923" s="32" t="s">
        <v>75</v>
      </c>
      <c r="AI923" s="8"/>
    </row>
    <row r="924" spans="1:35" ht="12.95" customHeight="1" x14ac:dyDescent="0.25">
      <c r="A924" s="18"/>
      <c r="B924" s="46"/>
      <c r="C924" s="46"/>
      <c r="D924" s="46"/>
      <c r="E924" s="46"/>
      <c r="F924" s="46"/>
      <c r="G924" s="46"/>
      <c r="H924" s="46"/>
      <c r="I924" s="46"/>
      <c r="J924" s="46"/>
      <c r="K924" s="46"/>
      <c r="L924" s="46"/>
      <c r="M924" s="46"/>
      <c r="N924" s="46"/>
      <c r="O924" s="46"/>
      <c r="P924" s="46"/>
      <c r="Q924" s="46"/>
      <c r="R924" s="47"/>
      <c r="S924" s="47"/>
      <c r="T924" s="47"/>
      <c r="U924" s="46"/>
      <c r="V924" s="46"/>
      <c r="W924" s="46"/>
      <c r="X924" s="46"/>
      <c r="Y924" s="46"/>
      <c r="Z924" s="46"/>
      <c r="AA924" s="46"/>
      <c r="AB924" s="46"/>
      <c r="AC924" s="46"/>
      <c r="AD924" s="46"/>
      <c r="AE924" s="46"/>
      <c r="AF924" s="46"/>
      <c r="AG924" s="46"/>
      <c r="AH924" s="46"/>
      <c r="AI924" s="8"/>
    </row>
    <row r="925" spans="1:35" ht="12.95" customHeight="1" x14ac:dyDescent="0.25">
      <c r="A925" s="18"/>
      <c r="B925" s="18"/>
      <c r="C925" s="18"/>
      <c r="D925" s="48"/>
      <c r="E925" s="48"/>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6"/>
      <c r="AH925" s="8"/>
      <c r="AI92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40"/>
  <sheetViews>
    <sheetView topLeftCell="N1"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1881</v>
      </c>
      <c r="B2" s="2"/>
      <c r="C2" s="2"/>
      <c r="D2" s="20"/>
      <c r="E2" s="20"/>
      <c r="F2" s="20"/>
      <c r="G2" s="20"/>
      <c r="H2" s="20"/>
      <c r="I2" s="20"/>
      <c r="J2" s="20"/>
      <c r="K2" s="20"/>
      <c r="L2" s="20"/>
      <c r="M2" s="20"/>
      <c r="N2" s="18"/>
      <c r="O2" s="18"/>
      <c r="P2" s="284" t="s">
        <v>1882</v>
      </c>
      <c r="Q2" s="285"/>
      <c r="R2" s="17"/>
      <c r="S2" s="18"/>
      <c r="T2" s="18"/>
      <c r="U2" s="18"/>
      <c r="V2" s="8"/>
      <c r="W2" s="8"/>
      <c r="X2" s="6"/>
      <c r="Y2" s="6"/>
      <c r="Z2" s="6"/>
      <c r="AA2" s="6"/>
      <c r="AB2" s="6"/>
      <c r="AC2" s="6"/>
      <c r="AD2" s="6"/>
      <c r="AE2" s="6"/>
      <c r="AF2" s="6"/>
      <c r="AG2" s="284" t="s">
        <v>1883</v>
      </c>
      <c r="AH2" s="285"/>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286" t="s">
        <v>23</v>
      </c>
      <c r="B4" s="286" t="s">
        <v>20</v>
      </c>
      <c r="C4" s="286" t="s">
        <v>1884</v>
      </c>
      <c r="D4" s="286" t="s">
        <v>22</v>
      </c>
      <c r="E4" s="287"/>
      <c r="F4" s="287"/>
      <c r="G4" s="287"/>
      <c r="H4" s="287"/>
      <c r="I4" s="287"/>
      <c r="J4" s="287"/>
      <c r="K4" s="287"/>
      <c r="L4" s="287"/>
      <c r="M4" s="287"/>
      <c r="N4" s="287"/>
      <c r="O4" s="287"/>
      <c r="P4" s="287"/>
      <c r="Q4" s="287"/>
      <c r="R4" s="286" t="s">
        <v>23</v>
      </c>
      <c r="S4" s="286" t="s">
        <v>20</v>
      </c>
      <c r="T4" s="286" t="s">
        <v>1884</v>
      </c>
      <c r="U4" s="286" t="s">
        <v>24</v>
      </c>
      <c r="V4" s="287"/>
      <c r="W4" s="287"/>
      <c r="X4" s="287"/>
      <c r="Y4" s="287"/>
      <c r="Z4" s="287"/>
      <c r="AA4" s="287"/>
      <c r="AB4" s="287"/>
      <c r="AC4" s="287"/>
      <c r="AD4" s="287"/>
      <c r="AE4" s="287"/>
      <c r="AF4" s="287"/>
      <c r="AG4" s="287"/>
      <c r="AH4" s="287"/>
      <c r="AI4" s="8"/>
    </row>
    <row r="5" spans="1:35" ht="140.44999999999999" customHeight="1" x14ac:dyDescent="0.25">
      <c r="A5" s="287"/>
      <c r="B5" s="287"/>
      <c r="C5" s="2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87"/>
      <c r="S5" s="287"/>
      <c r="T5" s="287"/>
      <c r="U5" s="26" t="s">
        <v>25</v>
      </c>
      <c r="V5" s="26" t="s">
        <v>26</v>
      </c>
      <c r="W5" s="26" t="s">
        <v>27</v>
      </c>
      <c r="X5" s="26" t="s">
        <v>28</v>
      </c>
      <c r="Y5" s="26" t="s">
        <v>29</v>
      </c>
      <c r="Z5" s="26" t="s">
        <v>30</v>
      </c>
      <c r="AA5" s="26" t="s">
        <v>31</v>
      </c>
      <c r="AB5" s="26" t="s">
        <v>32</v>
      </c>
      <c r="AC5" s="26" t="s">
        <v>1885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1886</v>
      </c>
      <c r="B7" s="29" t="s">
        <v>1887</v>
      </c>
      <c r="C7" s="55" t="s">
        <v>74</v>
      </c>
      <c r="D7" s="56">
        <v>216648783188.17001</v>
      </c>
      <c r="E7" s="56" t="s">
        <v>75</v>
      </c>
      <c r="F7" s="56">
        <v>180765940578.29999</v>
      </c>
      <c r="G7" s="56">
        <v>45343940926.160004</v>
      </c>
      <c r="H7" s="56">
        <v>154251871579.54999</v>
      </c>
      <c r="I7" s="56" t="s">
        <v>75</v>
      </c>
      <c r="J7" s="56" t="s">
        <v>75</v>
      </c>
      <c r="K7" s="56">
        <v>25647477006.810001</v>
      </c>
      <c r="L7" s="56" t="s">
        <v>75</v>
      </c>
      <c r="M7" s="56" t="s">
        <v>75</v>
      </c>
      <c r="N7" s="56">
        <v>35192432788.650002</v>
      </c>
      <c r="O7" s="56">
        <v>6778462316.3400002</v>
      </c>
      <c r="P7" s="57">
        <v>4239637813.1100001</v>
      </c>
      <c r="Q7" s="57">
        <v>35882842609.870003</v>
      </c>
      <c r="R7" s="58" t="s">
        <v>1886</v>
      </c>
      <c r="S7" s="29" t="s">
        <v>1887</v>
      </c>
      <c r="T7" s="55" t="s">
        <v>74</v>
      </c>
      <c r="U7" s="56">
        <v>96135000232.029999</v>
      </c>
      <c r="V7" s="56">
        <v>99868100</v>
      </c>
      <c r="W7" s="56">
        <v>78538850005.649994</v>
      </c>
      <c r="X7" s="56">
        <v>20576835277.07</v>
      </c>
      <c r="Y7" s="56">
        <v>66979026699.699997</v>
      </c>
      <c r="Z7" s="56" t="s">
        <v>75</v>
      </c>
      <c r="AA7" s="56" t="s">
        <v>75</v>
      </c>
      <c r="AB7" s="56">
        <v>12041405205.110001</v>
      </c>
      <c r="AC7" s="56" t="s">
        <v>75</v>
      </c>
      <c r="AD7" s="56" t="s">
        <v>75</v>
      </c>
      <c r="AE7" s="56">
        <v>16504018812.950001</v>
      </c>
      <c r="AF7" s="56">
        <v>2335519645.77</v>
      </c>
      <c r="AG7" s="56">
        <v>1255714919.1900001</v>
      </c>
      <c r="AH7" s="57">
        <v>17696018326.380001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1888</v>
      </c>
      <c r="B9" s="43" t="s">
        <v>1887</v>
      </c>
      <c r="C9" s="44" t="s">
        <v>1889</v>
      </c>
      <c r="D9" s="31">
        <v>11044516591.85</v>
      </c>
      <c r="E9" s="31" t="s">
        <v>75</v>
      </c>
      <c r="F9" s="31">
        <v>10880066591.85</v>
      </c>
      <c r="G9" s="31">
        <v>274268916.39999998</v>
      </c>
      <c r="H9" s="31">
        <v>5108041842.5500002</v>
      </c>
      <c r="I9" s="31" t="s">
        <v>75</v>
      </c>
      <c r="J9" s="31" t="s">
        <v>75</v>
      </c>
      <c r="K9" s="31">
        <v>2301954850.21</v>
      </c>
      <c r="L9" s="31" t="s">
        <v>75</v>
      </c>
      <c r="M9" s="31" t="s">
        <v>75</v>
      </c>
      <c r="N9" s="31">
        <v>2631034231.4899998</v>
      </c>
      <c r="O9" s="31">
        <v>169016117.55000001</v>
      </c>
      <c r="P9" s="32">
        <v>944288466.45000005</v>
      </c>
      <c r="Q9" s="32">
        <v>164450000</v>
      </c>
      <c r="R9" s="42" t="s">
        <v>1888</v>
      </c>
      <c r="S9" s="43" t="s">
        <v>1887</v>
      </c>
      <c r="T9" s="44" t="s">
        <v>1889</v>
      </c>
      <c r="U9" s="31">
        <v>4521079219.4399996</v>
      </c>
      <c r="V9" s="31" t="s">
        <v>75</v>
      </c>
      <c r="W9" s="31">
        <v>4454284344.71</v>
      </c>
      <c r="X9" s="31">
        <v>60364629.789999999</v>
      </c>
      <c r="Y9" s="31">
        <v>1712602385.1600001</v>
      </c>
      <c r="Z9" s="31" t="s">
        <v>75</v>
      </c>
      <c r="AA9" s="31" t="s">
        <v>75</v>
      </c>
      <c r="AB9" s="31">
        <v>1018405641.03</v>
      </c>
      <c r="AC9" s="31" t="s">
        <v>75</v>
      </c>
      <c r="AD9" s="31" t="s">
        <v>75</v>
      </c>
      <c r="AE9" s="31">
        <v>1326973955.3499999</v>
      </c>
      <c r="AF9" s="31">
        <v>68502282.459999993</v>
      </c>
      <c r="AG9" s="31">
        <v>388164710.5</v>
      </c>
      <c r="AH9" s="31">
        <v>66794874.729999997</v>
      </c>
      <c r="AI9" s="8"/>
    </row>
    <row r="10" spans="1:35" ht="23.25" x14ac:dyDescent="0.25">
      <c r="A10" s="42" t="s">
        <v>1890</v>
      </c>
      <c r="B10" s="43" t="s">
        <v>1887</v>
      </c>
      <c r="C10" s="44" t="s">
        <v>1891</v>
      </c>
      <c r="D10" s="31">
        <v>527371886.81</v>
      </c>
      <c r="E10" s="31" t="s">
        <v>75</v>
      </c>
      <c r="F10" s="31">
        <v>527371886.81</v>
      </c>
      <c r="G10" s="31" t="s">
        <v>75</v>
      </c>
      <c r="H10" s="31">
        <v>231295100</v>
      </c>
      <c r="I10" s="31" t="s">
        <v>75</v>
      </c>
      <c r="J10" s="31" t="s">
        <v>75</v>
      </c>
      <c r="K10" s="31">
        <v>14322721.08</v>
      </c>
      <c r="L10" s="31" t="s">
        <v>75</v>
      </c>
      <c r="M10" s="31" t="s">
        <v>75</v>
      </c>
      <c r="N10" s="31">
        <v>86060546.659999996</v>
      </c>
      <c r="O10" s="31">
        <v>3549800</v>
      </c>
      <c r="P10" s="32">
        <v>192143719.06999999</v>
      </c>
      <c r="Q10" s="32" t="s">
        <v>75</v>
      </c>
      <c r="R10" s="42" t="s">
        <v>1890</v>
      </c>
      <c r="S10" s="43" t="s">
        <v>1887</v>
      </c>
      <c r="T10" s="44" t="s">
        <v>1891</v>
      </c>
      <c r="U10" s="31">
        <v>240011577.28</v>
      </c>
      <c r="V10" s="31" t="s">
        <v>75</v>
      </c>
      <c r="W10" s="31">
        <v>240011577.28</v>
      </c>
      <c r="X10" s="31" t="s">
        <v>75</v>
      </c>
      <c r="Y10" s="31">
        <v>109368772.68000001</v>
      </c>
      <c r="Z10" s="31" t="s">
        <v>75</v>
      </c>
      <c r="AA10" s="31" t="s">
        <v>75</v>
      </c>
      <c r="AB10" s="31">
        <v>6942301.0899999999</v>
      </c>
      <c r="AC10" s="31" t="s">
        <v>75</v>
      </c>
      <c r="AD10" s="31" t="s">
        <v>75</v>
      </c>
      <c r="AE10" s="31">
        <v>44048826.520000003</v>
      </c>
      <c r="AF10" s="31">
        <v>1538068.8</v>
      </c>
      <c r="AG10" s="31">
        <v>78113608.189999998</v>
      </c>
      <c r="AH10" s="31" t="s">
        <v>75</v>
      </c>
      <c r="AI10" s="8"/>
    </row>
    <row r="11" spans="1:35" ht="45.75" x14ac:dyDescent="0.25">
      <c r="A11" s="42" t="s">
        <v>1892</v>
      </c>
      <c r="B11" s="43" t="s">
        <v>1887</v>
      </c>
      <c r="C11" s="44" t="s">
        <v>1893</v>
      </c>
      <c r="D11" s="31">
        <v>525347026.02999997</v>
      </c>
      <c r="E11" s="31" t="s">
        <v>75</v>
      </c>
      <c r="F11" s="31">
        <v>525347026.02999997</v>
      </c>
      <c r="G11" s="31" t="s">
        <v>75</v>
      </c>
      <c r="H11" s="31">
        <v>229319800</v>
      </c>
      <c r="I11" s="31" t="s">
        <v>75</v>
      </c>
      <c r="J11" s="31" t="s">
        <v>75</v>
      </c>
      <c r="K11" s="31">
        <v>14322721.08</v>
      </c>
      <c r="L11" s="31" t="s">
        <v>75</v>
      </c>
      <c r="M11" s="31" t="s">
        <v>75</v>
      </c>
      <c r="N11" s="31">
        <v>86059546.659999996</v>
      </c>
      <c r="O11" s="31">
        <v>3549800</v>
      </c>
      <c r="P11" s="32">
        <v>192095158.28999999</v>
      </c>
      <c r="Q11" s="32" t="s">
        <v>75</v>
      </c>
      <c r="R11" s="42" t="s">
        <v>1892</v>
      </c>
      <c r="S11" s="43" t="s">
        <v>1887</v>
      </c>
      <c r="T11" s="44" t="s">
        <v>1893</v>
      </c>
      <c r="U11" s="31">
        <v>239958115.28</v>
      </c>
      <c r="V11" s="31" t="s">
        <v>75</v>
      </c>
      <c r="W11" s="31">
        <v>239958115.28</v>
      </c>
      <c r="X11" s="31" t="s">
        <v>75</v>
      </c>
      <c r="Y11" s="31">
        <v>109353904.84</v>
      </c>
      <c r="Z11" s="31" t="s">
        <v>75</v>
      </c>
      <c r="AA11" s="31" t="s">
        <v>75</v>
      </c>
      <c r="AB11" s="31">
        <v>6942301.0899999999</v>
      </c>
      <c r="AC11" s="31" t="s">
        <v>75</v>
      </c>
      <c r="AD11" s="31" t="s">
        <v>75</v>
      </c>
      <c r="AE11" s="31">
        <v>44047826.520000003</v>
      </c>
      <c r="AF11" s="31">
        <v>1538068.8</v>
      </c>
      <c r="AG11" s="31">
        <v>78076014.030000001</v>
      </c>
      <c r="AH11" s="31" t="s">
        <v>75</v>
      </c>
      <c r="AI11" s="8"/>
    </row>
    <row r="12" spans="1:35" ht="23.25" x14ac:dyDescent="0.25">
      <c r="A12" s="42" t="s">
        <v>1894</v>
      </c>
      <c r="B12" s="43" t="s">
        <v>1887</v>
      </c>
      <c r="C12" s="44" t="s">
        <v>1895</v>
      </c>
      <c r="D12" s="31">
        <v>525347026.02999997</v>
      </c>
      <c r="E12" s="31" t="s">
        <v>75</v>
      </c>
      <c r="F12" s="31">
        <v>525347026.02999997</v>
      </c>
      <c r="G12" s="31" t="s">
        <v>75</v>
      </c>
      <c r="H12" s="31">
        <v>229319800</v>
      </c>
      <c r="I12" s="31" t="s">
        <v>75</v>
      </c>
      <c r="J12" s="31" t="s">
        <v>75</v>
      </c>
      <c r="K12" s="31">
        <v>14322721.08</v>
      </c>
      <c r="L12" s="31" t="s">
        <v>75</v>
      </c>
      <c r="M12" s="31" t="s">
        <v>75</v>
      </c>
      <c r="N12" s="31">
        <v>86059546.659999996</v>
      </c>
      <c r="O12" s="31">
        <v>3549800</v>
      </c>
      <c r="P12" s="32">
        <v>192095158.28999999</v>
      </c>
      <c r="Q12" s="32" t="s">
        <v>75</v>
      </c>
      <c r="R12" s="42" t="s">
        <v>1894</v>
      </c>
      <c r="S12" s="43" t="s">
        <v>1887</v>
      </c>
      <c r="T12" s="44" t="s">
        <v>1895</v>
      </c>
      <c r="U12" s="31">
        <v>239958115.28</v>
      </c>
      <c r="V12" s="31" t="s">
        <v>75</v>
      </c>
      <c r="W12" s="31">
        <v>239958115.28</v>
      </c>
      <c r="X12" s="31" t="s">
        <v>75</v>
      </c>
      <c r="Y12" s="31">
        <v>109353904.84</v>
      </c>
      <c r="Z12" s="31" t="s">
        <v>75</v>
      </c>
      <c r="AA12" s="31" t="s">
        <v>75</v>
      </c>
      <c r="AB12" s="31">
        <v>6942301.0899999999</v>
      </c>
      <c r="AC12" s="31" t="s">
        <v>75</v>
      </c>
      <c r="AD12" s="31" t="s">
        <v>75</v>
      </c>
      <c r="AE12" s="31">
        <v>44047826.520000003</v>
      </c>
      <c r="AF12" s="31">
        <v>1538068.8</v>
      </c>
      <c r="AG12" s="31">
        <v>78076014.030000001</v>
      </c>
      <c r="AH12" s="31" t="s">
        <v>75</v>
      </c>
      <c r="AI12" s="8"/>
    </row>
    <row r="13" spans="1:35" x14ac:dyDescent="0.25">
      <c r="A13" s="42" t="s">
        <v>1896</v>
      </c>
      <c r="B13" s="43" t="s">
        <v>1887</v>
      </c>
      <c r="C13" s="44" t="s">
        <v>1897</v>
      </c>
      <c r="D13" s="31">
        <v>394297510.45999998</v>
      </c>
      <c r="E13" s="31" t="s">
        <v>75</v>
      </c>
      <c r="F13" s="31">
        <v>394297510.45999998</v>
      </c>
      <c r="G13" s="31" t="s">
        <v>75</v>
      </c>
      <c r="H13" s="31">
        <v>167385600</v>
      </c>
      <c r="I13" s="31" t="s">
        <v>75</v>
      </c>
      <c r="J13" s="31" t="s">
        <v>75</v>
      </c>
      <c r="K13" s="31">
        <v>11000504.67</v>
      </c>
      <c r="L13" s="31" t="s">
        <v>75</v>
      </c>
      <c r="M13" s="31" t="s">
        <v>75</v>
      </c>
      <c r="N13" s="31">
        <v>65742525.049999997</v>
      </c>
      <c r="O13" s="31">
        <v>2726400</v>
      </c>
      <c r="P13" s="32">
        <v>147442480.74000001</v>
      </c>
      <c r="Q13" s="32" t="s">
        <v>75</v>
      </c>
      <c r="R13" s="42" t="s">
        <v>1896</v>
      </c>
      <c r="S13" s="43" t="s">
        <v>1887</v>
      </c>
      <c r="T13" s="44" t="s">
        <v>1897</v>
      </c>
      <c r="U13" s="31">
        <v>186567622.22</v>
      </c>
      <c r="V13" s="31" t="s">
        <v>75</v>
      </c>
      <c r="W13" s="31">
        <v>186567622.22</v>
      </c>
      <c r="X13" s="31" t="s">
        <v>75</v>
      </c>
      <c r="Y13" s="31">
        <v>79972709.870000005</v>
      </c>
      <c r="Z13" s="31" t="s">
        <v>75</v>
      </c>
      <c r="AA13" s="31" t="s">
        <v>75</v>
      </c>
      <c r="AB13" s="31">
        <v>5655500.8600000003</v>
      </c>
      <c r="AC13" s="31" t="s">
        <v>75</v>
      </c>
      <c r="AD13" s="31" t="s">
        <v>75</v>
      </c>
      <c r="AE13" s="31">
        <v>35878643</v>
      </c>
      <c r="AF13" s="31">
        <v>1187717.69</v>
      </c>
      <c r="AG13" s="31">
        <v>63873050.799999997</v>
      </c>
      <c r="AH13" s="31" t="s">
        <v>75</v>
      </c>
      <c r="AI13" s="8"/>
    </row>
    <row r="14" spans="1:35" ht="23.25" x14ac:dyDescent="0.25">
      <c r="A14" s="42" t="s">
        <v>1898</v>
      </c>
      <c r="B14" s="43" t="s">
        <v>1887</v>
      </c>
      <c r="C14" s="44" t="s">
        <v>1899</v>
      </c>
      <c r="D14" s="31">
        <v>9415141</v>
      </c>
      <c r="E14" s="31" t="s">
        <v>75</v>
      </c>
      <c r="F14" s="31">
        <v>9415141</v>
      </c>
      <c r="G14" s="31" t="s">
        <v>75</v>
      </c>
      <c r="H14" s="31">
        <v>9168200</v>
      </c>
      <c r="I14" s="31" t="s">
        <v>75</v>
      </c>
      <c r="J14" s="31" t="s">
        <v>75</v>
      </c>
      <c r="K14" s="31" t="s">
        <v>75</v>
      </c>
      <c r="L14" s="31" t="s">
        <v>75</v>
      </c>
      <c r="M14" s="31" t="s">
        <v>75</v>
      </c>
      <c r="N14" s="31">
        <v>217141</v>
      </c>
      <c r="O14" s="31" t="s">
        <v>75</v>
      </c>
      <c r="P14" s="32">
        <v>29800</v>
      </c>
      <c r="Q14" s="32" t="s">
        <v>75</v>
      </c>
      <c r="R14" s="42" t="s">
        <v>1898</v>
      </c>
      <c r="S14" s="43" t="s">
        <v>1887</v>
      </c>
      <c r="T14" s="44" t="s">
        <v>1899</v>
      </c>
      <c r="U14" s="31">
        <v>6618839</v>
      </c>
      <c r="V14" s="31" t="s">
        <v>75</v>
      </c>
      <c r="W14" s="31">
        <v>6618839</v>
      </c>
      <c r="X14" s="31" t="s">
        <v>75</v>
      </c>
      <c r="Y14" s="31">
        <v>6545918</v>
      </c>
      <c r="Z14" s="31" t="s">
        <v>75</v>
      </c>
      <c r="AA14" s="31" t="s">
        <v>75</v>
      </c>
      <c r="AB14" s="31" t="s">
        <v>75</v>
      </c>
      <c r="AC14" s="31" t="s">
        <v>75</v>
      </c>
      <c r="AD14" s="31" t="s">
        <v>75</v>
      </c>
      <c r="AE14" s="31">
        <v>62121</v>
      </c>
      <c r="AF14" s="31" t="s">
        <v>75</v>
      </c>
      <c r="AG14" s="31">
        <v>10800</v>
      </c>
      <c r="AH14" s="31" t="s">
        <v>75</v>
      </c>
      <c r="AI14" s="8"/>
    </row>
    <row r="15" spans="1:35" ht="34.5" x14ac:dyDescent="0.25">
      <c r="A15" s="42" t="s">
        <v>1900</v>
      </c>
      <c r="B15" s="43" t="s">
        <v>1887</v>
      </c>
      <c r="C15" s="44" t="s">
        <v>1901</v>
      </c>
      <c r="D15" s="31">
        <v>121634374.56999999</v>
      </c>
      <c r="E15" s="31" t="s">
        <v>75</v>
      </c>
      <c r="F15" s="31">
        <v>121634374.56999999</v>
      </c>
      <c r="G15" s="31" t="s">
        <v>75</v>
      </c>
      <c r="H15" s="31">
        <v>52766000</v>
      </c>
      <c r="I15" s="31" t="s">
        <v>75</v>
      </c>
      <c r="J15" s="31" t="s">
        <v>75</v>
      </c>
      <c r="K15" s="31">
        <v>3322216.41</v>
      </c>
      <c r="L15" s="31" t="s">
        <v>75</v>
      </c>
      <c r="M15" s="31" t="s">
        <v>75</v>
      </c>
      <c r="N15" s="31">
        <v>20099880.609999999</v>
      </c>
      <c r="O15" s="31">
        <v>823400</v>
      </c>
      <c r="P15" s="32">
        <v>44622877.549999997</v>
      </c>
      <c r="Q15" s="32" t="s">
        <v>75</v>
      </c>
      <c r="R15" s="42" t="s">
        <v>1900</v>
      </c>
      <c r="S15" s="43" t="s">
        <v>1887</v>
      </c>
      <c r="T15" s="44" t="s">
        <v>1901</v>
      </c>
      <c r="U15" s="31">
        <v>46771654.060000002</v>
      </c>
      <c r="V15" s="31" t="s">
        <v>75</v>
      </c>
      <c r="W15" s="31">
        <v>46771654.060000002</v>
      </c>
      <c r="X15" s="31" t="s">
        <v>75</v>
      </c>
      <c r="Y15" s="31">
        <v>22835276.969999999</v>
      </c>
      <c r="Z15" s="31" t="s">
        <v>75</v>
      </c>
      <c r="AA15" s="31" t="s">
        <v>75</v>
      </c>
      <c r="AB15" s="31">
        <v>1286800.23</v>
      </c>
      <c r="AC15" s="31" t="s">
        <v>75</v>
      </c>
      <c r="AD15" s="31" t="s">
        <v>75</v>
      </c>
      <c r="AE15" s="31">
        <v>8107062.5199999996</v>
      </c>
      <c r="AF15" s="31">
        <v>350351.11</v>
      </c>
      <c r="AG15" s="31">
        <v>14192163.23</v>
      </c>
      <c r="AH15" s="31" t="s">
        <v>75</v>
      </c>
      <c r="AI15" s="8"/>
    </row>
    <row r="16" spans="1:35" ht="23.25" x14ac:dyDescent="0.25">
      <c r="A16" s="42" t="s">
        <v>1902</v>
      </c>
      <c r="B16" s="43" t="s">
        <v>1887</v>
      </c>
      <c r="C16" s="44" t="s">
        <v>1903</v>
      </c>
      <c r="D16" s="31">
        <v>2014400</v>
      </c>
      <c r="E16" s="31" t="s">
        <v>75</v>
      </c>
      <c r="F16" s="31">
        <v>2014400</v>
      </c>
      <c r="G16" s="31" t="s">
        <v>75</v>
      </c>
      <c r="H16" s="31">
        <v>1975300</v>
      </c>
      <c r="I16" s="31" t="s">
        <v>75</v>
      </c>
      <c r="J16" s="31" t="s">
        <v>75</v>
      </c>
      <c r="K16" s="31" t="s">
        <v>75</v>
      </c>
      <c r="L16" s="31" t="s">
        <v>75</v>
      </c>
      <c r="M16" s="31" t="s">
        <v>75</v>
      </c>
      <c r="N16" s="31">
        <v>1000</v>
      </c>
      <c r="O16" s="31" t="s">
        <v>75</v>
      </c>
      <c r="P16" s="32">
        <v>38100</v>
      </c>
      <c r="Q16" s="32" t="s">
        <v>75</v>
      </c>
      <c r="R16" s="42" t="s">
        <v>1902</v>
      </c>
      <c r="S16" s="43" t="s">
        <v>1887</v>
      </c>
      <c r="T16" s="44" t="s">
        <v>1903</v>
      </c>
      <c r="U16" s="31">
        <v>52852.84</v>
      </c>
      <c r="V16" s="31" t="s">
        <v>75</v>
      </c>
      <c r="W16" s="31">
        <v>52852.84</v>
      </c>
      <c r="X16" s="31" t="s">
        <v>75</v>
      </c>
      <c r="Y16" s="31">
        <v>14867.84</v>
      </c>
      <c r="Z16" s="31" t="s">
        <v>75</v>
      </c>
      <c r="AA16" s="31" t="s">
        <v>75</v>
      </c>
      <c r="AB16" s="31" t="s">
        <v>75</v>
      </c>
      <c r="AC16" s="31" t="s">
        <v>75</v>
      </c>
      <c r="AD16" s="31" t="s">
        <v>75</v>
      </c>
      <c r="AE16" s="31">
        <v>1000</v>
      </c>
      <c r="AF16" s="31" t="s">
        <v>75</v>
      </c>
      <c r="AG16" s="31">
        <v>36985</v>
      </c>
      <c r="AH16" s="31" t="s">
        <v>75</v>
      </c>
      <c r="AI16" s="8"/>
    </row>
    <row r="17" spans="1:35" ht="23.25" x14ac:dyDescent="0.25">
      <c r="A17" s="42" t="s">
        <v>1904</v>
      </c>
      <c r="B17" s="43" t="s">
        <v>1887</v>
      </c>
      <c r="C17" s="44" t="s">
        <v>1905</v>
      </c>
      <c r="D17" s="31">
        <v>2014400</v>
      </c>
      <c r="E17" s="31" t="s">
        <v>75</v>
      </c>
      <c r="F17" s="31">
        <v>2014400</v>
      </c>
      <c r="G17" s="31" t="s">
        <v>75</v>
      </c>
      <c r="H17" s="31">
        <v>1975300</v>
      </c>
      <c r="I17" s="31" t="s">
        <v>75</v>
      </c>
      <c r="J17" s="31" t="s">
        <v>75</v>
      </c>
      <c r="K17" s="31" t="s">
        <v>75</v>
      </c>
      <c r="L17" s="31" t="s">
        <v>75</v>
      </c>
      <c r="M17" s="31" t="s">
        <v>75</v>
      </c>
      <c r="N17" s="31">
        <v>1000</v>
      </c>
      <c r="O17" s="31" t="s">
        <v>75</v>
      </c>
      <c r="P17" s="32">
        <v>38100</v>
      </c>
      <c r="Q17" s="32" t="s">
        <v>75</v>
      </c>
      <c r="R17" s="42" t="s">
        <v>1904</v>
      </c>
      <c r="S17" s="43" t="s">
        <v>1887</v>
      </c>
      <c r="T17" s="44" t="s">
        <v>1905</v>
      </c>
      <c r="U17" s="31">
        <v>52852.84</v>
      </c>
      <c r="V17" s="31" t="s">
        <v>75</v>
      </c>
      <c r="W17" s="31">
        <v>52852.84</v>
      </c>
      <c r="X17" s="31" t="s">
        <v>75</v>
      </c>
      <c r="Y17" s="31">
        <v>14867.84</v>
      </c>
      <c r="Z17" s="31" t="s">
        <v>75</v>
      </c>
      <c r="AA17" s="31" t="s">
        <v>75</v>
      </c>
      <c r="AB17" s="31" t="s">
        <v>75</v>
      </c>
      <c r="AC17" s="31" t="s">
        <v>75</v>
      </c>
      <c r="AD17" s="31" t="s">
        <v>75</v>
      </c>
      <c r="AE17" s="31">
        <v>1000</v>
      </c>
      <c r="AF17" s="31" t="s">
        <v>75</v>
      </c>
      <c r="AG17" s="31">
        <v>36985</v>
      </c>
      <c r="AH17" s="31" t="s">
        <v>75</v>
      </c>
      <c r="AI17" s="8"/>
    </row>
    <row r="18" spans="1:35" x14ac:dyDescent="0.25">
      <c r="A18" s="42" t="s">
        <v>1906</v>
      </c>
      <c r="B18" s="43" t="s">
        <v>1887</v>
      </c>
      <c r="C18" s="44" t="s">
        <v>1907</v>
      </c>
      <c r="D18" s="31">
        <v>2014400</v>
      </c>
      <c r="E18" s="31" t="s">
        <v>75</v>
      </c>
      <c r="F18" s="31">
        <v>2014400</v>
      </c>
      <c r="G18" s="31" t="s">
        <v>75</v>
      </c>
      <c r="H18" s="31">
        <v>1975300</v>
      </c>
      <c r="I18" s="31" t="s">
        <v>75</v>
      </c>
      <c r="J18" s="31" t="s">
        <v>75</v>
      </c>
      <c r="K18" s="31" t="s">
        <v>75</v>
      </c>
      <c r="L18" s="31" t="s">
        <v>75</v>
      </c>
      <c r="M18" s="31" t="s">
        <v>75</v>
      </c>
      <c r="N18" s="31">
        <v>1000</v>
      </c>
      <c r="O18" s="31" t="s">
        <v>75</v>
      </c>
      <c r="P18" s="32">
        <v>38100</v>
      </c>
      <c r="Q18" s="32" t="s">
        <v>75</v>
      </c>
      <c r="R18" s="42" t="s">
        <v>1906</v>
      </c>
      <c r="S18" s="43" t="s">
        <v>1887</v>
      </c>
      <c r="T18" s="44" t="s">
        <v>1907</v>
      </c>
      <c r="U18" s="31">
        <v>52852.84</v>
      </c>
      <c r="V18" s="31" t="s">
        <v>75</v>
      </c>
      <c r="W18" s="31">
        <v>52852.84</v>
      </c>
      <c r="X18" s="31" t="s">
        <v>75</v>
      </c>
      <c r="Y18" s="31">
        <v>14867.84</v>
      </c>
      <c r="Z18" s="31" t="s">
        <v>75</v>
      </c>
      <c r="AA18" s="31" t="s">
        <v>75</v>
      </c>
      <c r="AB18" s="31" t="s">
        <v>75</v>
      </c>
      <c r="AC18" s="31" t="s">
        <v>75</v>
      </c>
      <c r="AD18" s="31" t="s">
        <v>75</v>
      </c>
      <c r="AE18" s="31">
        <v>1000</v>
      </c>
      <c r="AF18" s="31" t="s">
        <v>75</v>
      </c>
      <c r="AG18" s="31">
        <v>36985</v>
      </c>
      <c r="AH18" s="31" t="s">
        <v>75</v>
      </c>
      <c r="AI18" s="8"/>
    </row>
    <row r="19" spans="1:35" x14ac:dyDescent="0.25">
      <c r="A19" s="42" t="s">
        <v>1908</v>
      </c>
      <c r="B19" s="43" t="s">
        <v>1887</v>
      </c>
      <c r="C19" s="44" t="s">
        <v>1909</v>
      </c>
      <c r="D19" s="31">
        <v>10460.780000000001</v>
      </c>
      <c r="E19" s="31" t="s">
        <v>75</v>
      </c>
      <c r="F19" s="31">
        <v>10460.780000000001</v>
      </c>
      <c r="G19" s="31" t="s">
        <v>75</v>
      </c>
      <c r="H19" s="31" t="s">
        <v>75</v>
      </c>
      <c r="I19" s="31" t="s">
        <v>75</v>
      </c>
      <c r="J19" s="31" t="s">
        <v>75</v>
      </c>
      <c r="K19" s="31" t="s">
        <v>75</v>
      </c>
      <c r="L19" s="31" t="s">
        <v>75</v>
      </c>
      <c r="M19" s="31" t="s">
        <v>75</v>
      </c>
      <c r="N19" s="31" t="s">
        <v>75</v>
      </c>
      <c r="O19" s="31" t="s">
        <v>75</v>
      </c>
      <c r="P19" s="32">
        <v>10460.780000000001</v>
      </c>
      <c r="Q19" s="32" t="s">
        <v>75</v>
      </c>
      <c r="R19" s="42" t="s">
        <v>1908</v>
      </c>
      <c r="S19" s="43" t="s">
        <v>1887</v>
      </c>
      <c r="T19" s="44" t="s">
        <v>1909</v>
      </c>
      <c r="U19" s="31">
        <v>609.16</v>
      </c>
      <c r="V19" s="31" t="s">
        <v>75</v>
      </c>
      <c r="W19" s="31">
        <v>609.16</v>
      </c>
      <c r="X19" s="31" t="s">
        <v>75</v>
      </c>
      <c r="Y19" s="31" t="s">
        <v>75</v>
      </c>
      <c r="Z19" s="31" t="s">
        <v>75</v>
      </c>
      <c r="AA19" s="31" t="s">
        <v>75</v>
      </c>
      <c r="AB19" s="31" t="s">
        <v>75</v>
      </c>
      <c r="AC19" s="31" t="s">
        <v>75</v>
      </c>
      <c r="AD19" s="31" t="s">
        <v>75</v>
      </c>
      <c r="AE19" s="31" t="s">
        <v>75</v>
      </c>
      <c r="AF19" s="31" t="s">
        <v>75</v>
      </c>
      <c r="AG19" s="31">
        <v>609.16</v>
      </c>
      <c r="AH19" s="31" t="s">
        <v>75</v>
      </c>
      <c r="AI19" s="8"/>
    </row>
    <row r="20" spans="1:35" x14ac:dyDescent="0.25">
      <c r="A20" s="42" t="s">
        <v>1910</v>
      </c>
      <c r="B20" s="43" t="s">
        <v>1887</v>
      </c>
      <c r="C20" s="44" t="s">
        <v>1911</v>
      </c>
      <c r="D20" s="31">
        <v>10460.780000000001</v>
      </c>
      <c r="E20" s="31" t="s">
        <v>75</v>
      </c>
      <c r="F20" s="31">
        <v>10460.780000000001</v>
      </c>
      <c r="G20" s="31" t="s">
        <v>75</v>
      </c>
      <c r="H20" s="31" t="s">
        <v>75</v>
      </c>
      <c r="I20" s="31" t="s">
        <v>75</v>
      </c>
      <c r="J20" s="31" t="s">
        <v>75</v>
      </c>
      <c r="K20" s="31" t="s">
        <v>75</v>
      </c>
      <c r="L20" s="31" t="s">
        <v>75</v>
      </c>
      <c r="M20" s="31" t="s">
        <v>75</v>
      </c>
      <c r="N20" s="31" t="s">
        <v>75</v>
      </c>
      <c r="O20" s="31" t="s">
        <v>75</v>
      </c>
      <c r="P20" s="32">
        <v>10460.780000000001</v>
      </c>
      <c r="Q20" s="32" t="s">
        <v>75</v>
      </c>
      <c r="R20" s="42" t="s">
        <v>1910</v>
      </c>
      <c r="S20" s="43" t="s">
        <v>1887</v>
      </c>
      <c r="T20" s="44" t="s">
        <v>1911</v>
      </c>
      <c r="U20" s="31">
        <v>609.16</v>
      </c>
      <c r="V20" s="31" t="s">
        <v>75</v>
      </c>
      <c r="W20" s="31">
        <v>609.16</v>
      </c>
      <c r="X20" s="31" t="s">
        <v>75</v>
      </c>
      <c r="Y20" s="31" t="s">
        <v>75</v>
      </c>
      <c r="Z20" s="31" t="s">
        <v>75</v>
      </c>
      <c r="AA20" s="31" t="s">
        <v>75</v>
      </c>
      <c r="AB20" s="31" t="s">
        <v>75</v>
      </c>
      <c r="AC20" s="31" t="s">
        <v>75</v>
      </c>
      <c r="AD20" s="31" t="s">
        <v>75</v>
      </c>
      <c r="AE20" s="31" t="s">
        <v>75</v>
      </c>
      <c r="AF20" s="31" t="s">
        <v>75</v>
      </c>
      <c r="AG20" s="31">
        <v>609.16</v>
      </c>
      <c r="AH20" s="31" t="s">
        <v>75</v>
      </c>
      <c r="AI20" s="8"/>
    </row>
    <row r="21" spans="1:35" x14ac:dyDescent="0.25">
      <c r="A21" s="42" t="s">
        <v>1912</v>
      </c>
      <c r="B21" s="43" t="s">
        <v>1887</v>
      </c>
      <c r="C21" s="44" t="s">
        <v>1913</v>
      </c>
      <c r="D21" s="31">
        <v>10460.780000000001</v>
      </c>
      <c r="E21" s="31" t="s">
        <v>75</v>
      </c>
      <c r="F21" s="31">
        <v>10460.780000000001</v>
      </c>
      <c r="G21" s="31" t="s">
        <v>75</v>
      </c>
      <c r="H21" s="31" t="s">
        <v>75</v>
      </c>
      <c r="I21" s="31" t="s">
        <v>75</v>
      </c>
      <c r="J21" s="31" t="s">
        <v>75</v>
      </c>
      <c r="K21" s="31" t="s">
        <v>75</v>
      </c>
      <c r="L21" s="31" t="s">
        <v>75</v>
      </c>
      <c r="M21" s="31" t="s">
        <v>75</v>
      </c>
      <c r="N21" s="31" t="s">
        <v>75</v>
      </c>
      <c r="O21" s="31" t="s">
        <v>75</v>
      </c>
      <c r="P21" s="32">
        <v>10460.780000000001</v>
      </c>
      <c r="Q21" s="32" t="s">
        <v>75</v>
      </c>
      <c r="R21" s="42" t="s">
        <v>1912</v>
      </c>
      <c r="S21" s="43" t="s">
        <v>1887</v>
      </c>
      <c r="T21" s="44" t="s">
        <v>1913</v>
      </c>
      <c r="U21" s="31">
        <v>609.16</v>
      </c>
      <c r="V21" s="31" t="s">
        <v>75</v>
      </c>
      <c r="W21" s="31">
        <v>609.16</v>
      </c>
      <c r="X21" s="31" t="s">
        <v>75</v>
      </c>
      <c r="Y21" s="31" t="s">
        <v>75</v>
      </c>
      <c r="Z21" s="31" t="s">
        <v>75</v>
      </c>
      <c r="AA21" s="31" t="s">
        <v>75</v>
      </c>
      <c r="AB21" s="31" t="s">
        <v>75</v>
      </c>
      <c r="AC21" s="31" t="s">
        <v>75</v>
      </c>
      <c r="AD21" s="31" t="s">
        <v>75</v>
      </c>
      <c r="AE21" s="31" t="s">
        <v>75</v>
      </c>
      <c r="AF21" s="31" t="s">
        <v>75</v>
      </c>
      <c r="AG21" s="31">
        <v>609.16</v>
      </c>
      <c r="AH21" s="31" t="s">
        <v>75</v>
      </c>
      <c r="AI21" s="8"/>
    </row>
    <row r="22" spans="1:35" ht="34.5" x14ac:dyDescent="0.25">
      <c r="A22" s="42" t="s">
        <v>1914</v>
      </c>
      <c r="B22" s="43" t="s">
        <v>1887</v>
      </c>
      <c r="C22" s="44" t="s">
        <v>1915</v>
      </c>
      <c r="D22" s="31">
        <v>493106013.98000002</v>
      </c>
      <c r="E22" s="31" t="s">
        <v>75</v>
      </c>
      <c r="F22" s="31">
        <v>493106013.98000002</v>
      </c>
      <c r="G22" s="31">
        <v>89000</v>
      </c>
      <c r="H22" s="31">
        <v>275588900</v>
      </c>
      <c r="I22" s="31" t="s">
        <v>75</v>
      </c>
      <c r="J22" s="31" t="s">
        <v>75</v>
      </c>
      <c r="K22" s="31">
        <v>145107194.19999999</v>
      </c>
      <c r="L22" s="31" t="s">
        <v>75</v>
      </c>
      <c r="M22" s="31" t="s">
        <v>75</v>
      </c>
      <c r="N22" s="31">
        <v>47088871.710000001</v>
      </c>
      <c r="O22" s="31">
        <v>25405875.41</v>
      </c>
      <c r="P22" s="32">
        <v>4172.66</v>
      </c>
      <c r="Q22" s="32" t="s">
        <v>75</v>
      </c>
      <c r="R22" s="42" t="s">
        <v>1914</v>
      </c>
      <c r="S22" s="43" t="s">
        <v>1887</v>
      </c>
      <c r="T22" s="44" t="s">
        <v>1915</v>
      </c>
      <c r="U22" s="31">
        <v>227858216.47999999</v>
      </c>
      <c r="V22" s="31" t="s">
        <v>75</v>
      </c>
      <c r="W22" s="31">
        <v>227858216.47999999</v>
      </c>
      <c r="X22" s="31">
        <v>49914.2</v>
      </c>
      <c r="Y22" s="31">
        <v>119137417.67</v>
      </c>
      <c r="Z22" s="31" t="s">
        <v>75</v>
      </c>
      <c r="AA22" s="31" t="s">
        <v>75</v>
      </c>
      <c r="AB22" s="31">
        <v>71735008.209999993</v>
      </c>
      <c r="AC22" s="31" t="s">
        <v>75</v>
      </c>
      <c r="AD22" s="31" t="s">
        <v>75</v>
      </c>
      <c r="AE22" s="31">
        <v>25643780.59</v>
      </c>
      <c r="AF22" s="31">
        <v>11388124.210000001</v>
      </c>
      <c r="AG22" s="31">
        <v>3800</v>
      </c>
      <c r="AH22" s="31" t="s">
        <v>75</v>
      </c>
      <c r="AI22" s="8"/>
    </row>
    <row r="23" spans="1:35" ht="45.75" x14ac:dyDescent="0.25">
      <c r="A23" s="42" t="s">
        <v>1892</v>
      </c>
      <c r="B23" s="43" t="s">
        <v>1887</v>
      </c>
      <c r="C23" s="44" t="s">
        <v>1916</v>
      </c>
      <c r="D23" s="31">
        <v>432752306.25999999</v>
      </c>
      <c r="E23" s="31" t="s">
        <v>75</v>
      </c>
      <c r="F23" s="31">
        <v>432752306.25999999</v>
      </c>
      <c r="G23" s="31" t="s">
        <v>75</v>
      </c>
      <c r="H23" s="31">
        <v>243024600</v>
      </c>
      <c r="I23" s="31" t="s">
        <v>75</v>
      </c>
      <c r="J23" s="31" t="s">
        <v>75</v>
      </c>
      <c r="K23" s="31">
        <v>128194394.2</v>
      </c>
      <c r="L23" s="31" t="s">
        <v>75</v>
      </c>
      <c r="M23" s="31" t="s">
        <v>75</v>
      </c>
      <c r="N23" s="31">
        <v>42266852.159999996</v>
      </c>
      <c r="O23" s="31">
        <v>19266459.899999999</v>
      </c>
      <c r="P23" s="32" t="s">
        <v>75</v>
      </c>
      <c r="Q23" s="32" t="s">
        <v>75</v>
      </c>
      <c r="R23" s="42" t="s">
        <v>1892</v>
      </c>
      <c r="S23" s="43" t="s">
        <v>1887</v>
      </c>
      <c r="T23" s="44" t="s">
        <v>1916</v>
      </c>
      <c r="U23" s="31">
        <v>209369610.44999999</v>
      </c>
      <c r="V23" s="31" t="s">
        <v>75</v>
      </c>
      <c r="W23" s="31">
        <v>209369610.44999999</v>
      </c>
      <c r="X23" s="31" t="s">
        <v>75</v>
      </c>
      <c r="Y23" s="31">
        <v>108907111.79000001</v>
      </c>
      <c r="Z23" s="31" t="s">
        <v>75</v>
      </c>
      <c r="AA23" s="31" t="s">
        <v>75</v>
      </c>
      <c r="AB23" s="31">
        <v>67031022.68</v>
      </c>
      <c r="AC23" s="31" t="s">
        <v>75</v>
      </c>
      <c r="AD23" s="31" t="s">
        <v>75</v>
      </c>
      <c r="AE23" s="31">
        <v>24064529.350000001</v>
      </c>
      <c r="AF23" s="31">
        <v>9366946.6300000008</v>
      </c>
      <c r="AG23" s="31" t="s">
        <v>75</v>
      </c>
      <c r="AH23" s="31" t="s">
        <v>75</v>
      </c>
      <c r="AI23" s="8"/>
    </row>
    <row r="24" spans="1:35" ht="23.25" x14ac:dyDescent="0.25">
      <c r="A24" s="42" t="s">
        <v>1894</v>
      </c>
      <c r="B24" s="43" t="s">
        <v>1887</v>
      </c>
      <c r="C24" s="44" t="s">
        <v>1917</v>
      </c>
      <c r="D24" s="31">
        <v>432752306.25999999</v>
      </c>
      <c r="E24" s="31" t="s">
        <v>75</v>
      </c>
      <c r="F24" s="31">
        <v>432752306.25999999</v>
      </c>
      <c r="G24" s="31" t="s">
        <v>75</v>
      </c>
      <c r="H24" s="31">
        <v>243024600</v>
      </c>
      <c r="I24" s="31" t="s">
        <v>75</v>
      </c>
      <c r="J24" s="31" t="s">
        <v>75</v>
      </c>
      <c r="K24" s="31">
        <v>128194394.2</v>
      </c>
      <c r="L24" s="31" t="s">
        <v>75</v>
      </c>
      <c r="M24" s="31" t="s">
        <v>75</v>
      </c>
      <c r="N24" s="31">
        <v>42266852.159999996</v>
      </c>
      <c r="O24" s="31">
        <v>19266459.899999999</v>
      </c>
      <c r="P24" s="32" t="s">
        <v>75</v>
      </c>
      <c r="Q24" s="32" t="s">
        <v>75</v>
      </c>
      <c r="R24" s="42" t="s">
        <v>1894</v>
      </c>
      <c r="S24" s="43" t="s">
        <v>1887</v>
      </c>
      <c r="T24" s="44" t="s">
        <v>1917</v>
      </c>
      <c r="U24" s="31">
        <v>209369610.44999999</v>
      </c>
      <c r="V24" s="31" t="s">
        <v>75</v>
      </c>
      <c r="W24" s="31">
        <v>209369610.44999999</v>
      </c>
      <c r="X24" s="31" t="s">
        <v>75</v>
      </c>
      <c r="Y24" s="31">
        <v>108907111.79000001</v>
      </c>
      <c r="Z24" s="31" t="s">
        <v>75</v>
      </c>
      <c r="AA24" s="31" t="s">
        <v>75</v>
      </c>
      <c r="AB24" s="31">
        <v>67031022.68</v>
      </c>
      <c r="AC24" s="31" t="s">
        <v>75</v>
      </c>
      <c r="AD24" s="31" t="s">
        <v>75</v>
      </c>
      <c r="AE24" s="31">
        <v>24064529.350000001</v>
      </c>
      <c r="AF24" s="31">
        <v>9366946.6300000008</v>
      </c>
      <c r="AG24" s="31" t="s">
        <v>75</v>
      </c>
      <c r="AH24" s="31" t="s">
        <v>75</v>
      </c>
      <c r="AI24" s="8"/>
    </row>
    <row r="25" spans="1:35" x14ac:dyDescent="0.25">
      <c r="A25" s="42" t="s">
        <v>1896</v>
      </c>
      <c r="B25" s="43" t="s">
        <v>1887</v>
      </c>
      <c r="C25" s="44" t="s">
        <v>1918</v>
      </c>
      <c r="D25" s="31">
        <v>326838367.89999998</v>
      </c>
      <c r="E25" s="31" t="s">
        <v>75</v>
      </c>
      <c r="F25" s="31">
        <v>326838367.89999998</v>
      </c>
      <c r="G25" s="31" t="s">
        <v>75</v>
      </c>
      <c r="H25" s="31">
        <v>182239300</v>
      </c>
      <c r="I25" s="31" t="s">
        <v>75</v>
      </c>
      <c r="J25" s="31" t="s">
        <v>75</v>
      </c>
      <c r="K25" s="31">
        <v>98135786.469999999</v>
      </c>
      <c r="L25" s="31" t="s">
        <v>75</v>
      </c>
      <c r="M25" s="31" t="s">
        <v>75</v>
      </c>
      <c r="N25" s="31">
        <v>31945084.68</v>
      </c>
      <c r="O25" s="31">
        <v>14518196.75</v>
      </c>
      <c r="P25" s="32" t="s">
        <v>75</v>
      </c>
      <c r="Q25" s="32" t="s">
        <v>75</v>
      </c>
      <c r="R25" s="42" t="s">
        <v>1896</v>
      </c>
      <c r="S25" s="43" t="s">
        <v>1887</v>
      </c>
      <c r="T25" s="44" t="s">
        <v>1918</v>
      </c>
      <c r="U25" s="31">
        <v>163758025.75</v>
      </c>
      <c r="V25" s="31" t="s">
        <v>75</v>
      </c>
      <c r="W25" s="31">
        <v>163758025.75</v>
      </c>
      <c r="X25" s="31" t="s">
        <v>75</v>
      </c>
      <c r="Y25" s="31">
        <v>82763143.680000007</v>
      </c>
      <c r="Z25" s="31" t="s">
        <v>75</v>
      </c>
      <c r="AA25" s="31" t="s">
        <v>75</v>
      </c>
      <c r="AB25" s="31">
        <v>53342867.740000002</v>
      </c>
      <c r="AC25" s="31" t="s">
        <v>75</v>
      </c>
      <c r="AD25" s="31" t="s">
        <v>75</v>
      </c>
      <c r="AE25" s="31">
        <v>20183668.73</v>
      </c>
      <c r="AF25" s="31">
        <v>7468345.5999999996</v>
      </c>
      <c r="AG25" s="31" t="s">
        <v>75</v>
      </c>
      <c r="AH25" s="31" t="s">
        <v>75</v>
      </c>
      <c r="AI25" s="8"/>
    </row>
    <row r="26" spans="1:35" ht="23.25" x14ac:dyDescent="0.25">
      <c r="A26" s="42" t="s">
        <v>1898</v>
      </c>
      <c r="B26" s="43" t="s">
        <v>1887</v>
      </c>
      <c r="C26" s="44" t="s">
        <v>1919</v>
      </c>
      <c r="D26" s="31">
        <v>6418402.96</v>
      </c>
      <c r="E26" s="31" t="s">
        <v>75</v>
      </c>
      <c r="F26" s="31">
        <v>6418402.96</v>
      </c>
      <c r="G26" s="31" t="s">
        <v>75</v>
      </c>
      <c r="H26" s="31">
        <v>5607800</v>
      </c>
      <c r="I26" s="31" t="s">
        <v>75</v>
      </c>
      <c r="J26" s="31" t="s">
        <v>75</v>
      </c>
      <c r="K26" s="31">
        <v>340500</v>
      </c>
      <c r="L26" s="31" t="s">
        <v>75</v>
      </c>
      <c r="M26" s="31" t="s">
        <v>75</v>
      </c>
      <c r="N26" s="31">
        <v>100200</v>
      </c>
      <c r="O26" s="31">
        <v>369902.96</v>
      </c>
      <c r="P26" s="32" t="s">
        <v>75</v>
      </c>
      <c r="Q26" s="32" t="s">
        <v>75</v>
      </c>
      <c r="R26" s="42" t="s">
        <v>1898</v>
      </c>
      <c r="S26" s="43" t="s">
        <v>1887</v>
      </c>
      <c r="T26" s="44" t="s">
        <v>1919</v>
      </c>
      <c r="U26" s="31">
        <v>3355247.8</v>
      </c>
      <c r="V26" s="31" t="s">
        <v>75</v>
      </c>
      <c r="W26" s="31">
        <v>3355247.8</v>
      </c>
      <c r="X26" s="31" t="s">
        <v>75</v>
      </c>
      <c r="Y26" s="31">
        <v>3258405.8</v>
      </c>
      <c r="Z26" s="31" t="s">
        <v>75</v>
      </c>
      <c r="AA26" s="31" t="s">
        <v>75</v>
      </c>
      <c r="AB26" s="31">
        <v>96842</v>
      </c>
      <c r="AC26" s="31" t="s">
        <v>75</v>
      </c>
      <c r="AD26" s="31" t="s">
        <v>75</v>
      </c>
      <c r="AE26" s="31" t="s">
        <v>75</v>
      </c>
      <c r="AF26" s="31" t="s">
        <v>75</v>
      </c>
      <c r="AG26" s="31" t="s">
        <v>75</v>
      </c>
      <c r="AH26" s="31" t="s">
        <v>75</v>
      </c>
      <c r="AI26" s="8"/>
    </row>
    <row r="27" spans="1:35" ht="34.5" x14ac:dyDescent="0.25">
      <c r="A27" s="42" t="s">
        <v>1900</v>
      </c>
      <c r="B27" s="43" t="s">
        <v>1887</v>
      </c>
      <c r="C27" s="44" t="s">
        <v>1920</v>
      </c>
      <c r="D27" s="31">
        <v>99495535.400000006</v>
      </c>
      <c r="E27" s="31" t="s">
        <v>75</v>
      </c>
      <c r="F27" s="31">
        <v>99495535.400000006</v>
      </c>
      <c r="G27" s="31" t="s">
        <v>75</v>
      </c>
      <c r="H27" s="31">
        <v>55177500</v>
      </c>
      <c r="I27" s="31" t="s">
        <v>75</v>
      </c>
      <c r="J27" s="31" t="s">
        <v>75</v>
      </c>
      <c r="K27" s="31">
        <v>29718107.73</v>
      </c>
      <c r="L27" s="31" t="s">
        <v>75</v>
      </c>
      <c r="M27" s="31" t="s">
        <v>75</v>
      </c>
      <c r="N27" s="31">
        <v>10221567.48</v>
      </c>
      <c r="O27" s="31">
        <v>4378360.1900000004</v>
      </c>
      <c r="P27" s="32" t="s">
        <v>75</v>
      </c>
      <c r="Q27" s="32" t="s">
        <v>75</v>
      </c>
      <c r="R27" s="42" t="s">
        <v>1900</v>
      </c>
      <c r="S27" s="43" t="s">
        <v>1887</v>
      </c>
      <c r="T27" s="44" t="s">
        <v>1920</v>
      </c>
      <c r="U27" s="31">
        <v>42256336.899999999</v>
      </c>
      <c r="V27" s="31" t="s">
        <v>75</v>
      </c>
      <c r="W27" s="31">
        <v>42256336.899999999</v>
      </c>
      <c r="X27" s="31" t="s">
        <v>75</v>
      </c>
      <c r="Y27" s="31">
        <v>22885562.309999999</v>
      </c>
      <c r="Z27" s="31" t="s">
        <v>75</v>
      </c>
      <c r="AA27" s="31" t="s">
        <v>75</v>
      </c>
      <c r="AB27" s="31">
        <v>13591312.939999999</v>
      </c>
      <c r="AC27" s="31" t="s">
        <v>75</v>
      </c>
      <c r="AD27" s="31" t="s">
        <v>75</v>
      </c>
      <c r="AE27" s="31">
        <v>3880860.62</v>
      </c>
      <c r="AF27" s="31">
        <v>1898601.03</v>
      </c>
      <c r="AG27" s="31" t="s">
        <v>75</v>
      </c>
      <c r="AH27" s="31" t="s">
        <v>75</v>
      </c>
      <c r="AI27" s="8"/>
    </row>
    <row r="28" spans="1:35" ht="23.25" x14ac:dyDescent="0.25">
      <c r="A28" s="42" t="s">
        <v>1902</v>
      </c>
      <c r="B28" s="43" t="s">
        <v>1887</v>
      </c>
      <c r="C28" s="44" t="s">
        <v>1921</v>
      </c>
      <c r="D28" s="31">
        <v>56021287.859999999</v>
      </c>
      <c r="E28" s="31" t="s">
        <v>75</v>
      </c>
      <c r="F28" s="31">
        <v>56021287.859999999</v>
      </c>
      <c r="G28" s="31" t="s">
        <v>75</v>
      </c>
      <c r="H28" s="31">
        <v>28847800</v>
      </c>
      <c r="I28" s="31" t="s">
        <v>75</v>
      </c>
      <c r="J28" s="31" t="s">
        <v>75</v>
      </c>
      <c r="K28" s="31">
        <v>16615400</v>
      </c>
      <c r="L28" s="31" t="s">
        <v>75</v>
      </c>
      <c r="M28" s="31" t="s">
        <v>75</v>
      </c>
      <c r="N28" s="31">
        <v>4622226.83</v>
      </c>
      <c r="O28" s="31">
        <v>5935861.0300000003</v>
      </c>
      <c r="P28" s="32" t="s">
        <v>75</v>
      </c>
      <c r="Q28" s="32" t="s">
        <v>75</v>
      </c>
      <c r="R28" s="42" t="s">
        <v>1902</v>
      </c>
      <c r="S28" s="43" t="s">
        <v>1887</v>
      </c>
      <c r="T28" s="44" t="s">
        <v>1921</v>
      </c>
      <c r="U28" s="31">
        <v>17701998.460000001</v>
      </c>
      <c r="V28" s="31" t="s">
        <v>75</v>
      </c>
      <c r="W28" s="31">
        <v>17701998.460000001</v>
      </c>
      <c r="X28" s="31" t="s">
        <v>75</v>
      </c>
      <c r="Y28" s="31">
        <v>9731909.9700000007</v>
      </c>
      <c r="Z28" s="31" t="s">
        <v>75</v>
      </c>
      <c r="AA28" s="31" t="s">
        <v>75</v>
      </c>
      <c r="AB28" s="31">
        <v>4590923.2</v>
      </c>
      <c r="AC28" s="31" t="s">
        <v>75</v>
      </c>
      <c r="AD28" s="31" t="s">
        <v>75</v>
      </c>
      <c r="AE28" s="31">
        <v>1467192.65</v>
      </c>
      <c r="AF28" s="31">
        <v>1911972.64</v>
      </c>
      <c r="AG28" s="31" t="s">
        <v>75</v>
      </c>
      <c r="AH28" s="31" t="s">
        <v>75</v>
      </c>
      <c r="AI28" s="8"/>
    </row>
    <row r="29" spans="1:35" ht="23.25" x14ac:dyDescent="0.25">
      <c r="A29" s="42" t="s">
        <v>1904</v>
      </c>
      <c r="B29" s="43" t="s">
        <v>1887</v>
      </c>
      <c r="C29" s="44" t="s">
        <v>1922</v>
      </c>
      <c r="D29" s="31">
        <v>56021287.859999999</v>
      </c>
      <c r="E29" s="31" t="s">
        <v>75</v>
      </c>
      <c r="F29" s="31">
        <v>56021287.859999999</v>
      </c>
      <c r="G29" s="31" t="s">
        <v>75</v>
      </c>
      <c r="H29" s="31">
        <v>28847800</v>
      </c>
      <c r="I29" s="31" t="s">
        <v>75</v>
      </c>
      <c r="J29" s="31" t="s">
        <v>75</v>
      </c>
      <c r="K29" s="31">
        <v>16615400</v>
      </c>
      <c r="L29" s="31" t="s">
        <v>75</v>
      </c>
      <c r="M29" s="31" t="s">
        <v>75</v>
      </c>
      <c r="N29" s="31">
        <v>4622226.83</v>
      </c>
      <c r="O29" s="31">
        <v>5935861.0300000003</v>
      </c>
      <c r="P29" s="32" t="s">
        <v>75</v>
      </c>
      <c r="Q29" s="32" t="s">
        <v>75</v>
      </c>
      <c r="R29" s="42" t="s">
        <v>1904</v>
      </c>
      <c r="S29" s="43" t="s">
        <v>1887</v>
      </c>
      <c r="T29" s="44" t="s">
        <v>1922</v>
      </c>
      <c r="U29" s="31">
        <v>17701998.460000001</v>
      </c>
      <c r="V29" s="31" t="s">
        <v>75</v>
      </c>
      <c r="W29" s="31">
        <v>17701998.460000001</v>
      </c>
      <c r="X29" s="31" t="s">
        <v>75</v>
      </c>
      <c r="Y29" s="31">
        <v>9731909.9700000007</v>
      </c>
      <c r="Z29" s="31" t="s">
        <v>75</v>
      </c>
      <c r="AA29" s="31" t="s">
        <v>75</v>
      </c>
      <c r="AB29" s="31">
        <v>4590923.2</v>
      </c>
      <c r="AC29" s="31" t="s">
        <v>75</v>
      </c>
      <c r="AD29" s="31" t="s">
        <v>75</v>
      </c>
      <c r="AE29" s="31">
        <v>1467192.65</v>
      </c>
      <c r="AF29" s="31">
        <v>1911972.64</v>
      </c>
      <c r="AG29" s="31" t="s">
        <v>75</v>
      </c>
      <c r="AH29" s="31" t="s">
        <v>75</v>
      </c>
      <c r="AI29" s="8"/>
    </row>
    <row r="30" spans="1:35" ht="23.25" x14ac:dyDescent="0.25">
      <c r="A30" s="42" t="s">
        <v>1923</v>
      </c>
      <c r="B30" s="43" t="s">
        <v>1887</v>
      </c>
      <c r="C30" s="44" t="s">
        <v>1924</v>
      </c>
      <c r="D30" s="31">
        <v>680860</v>
      </c>
      <c r="E30" s="31" t="s">
        <v>75</v>
      </c>
      <c r="F30" s="31">
        <v>680860</v>
      </c>
      <c r="G30" s="31" t="s">
        <v>75</v>
      </c>
      <c r="H30" s="31" t="s">
        <v>75</v>
      </c>
      <c r="I30" s="31" t="s">
        <v>75</v>
      </c>
      <c r="J30" s="31" t="s">
        <v>75</v>
      </c>
      <c r="K30" s="31" t="s">
        <v>75</v>
      </c>
      <c r="L30" s="31" t="s">
        <v>75</v>
      </c>
      <c r="M30" s="31" t="s">
        <v>75</v>
      </c>
      <c r="N30" s="31">
        <v>545100</v>
      </c>
      <c r="O30" s="31">
        <v>135760</v>
      </c>
      <c r="P30" s="32" t="s">
        <v>75</v>
      </c>
      <c r="Q30" s="32" t="s">
        <v>75</v>
      </c>
      <c r="R30" s="42" t="s">
        <v>1923</v>
      </c>
      <c r="S30" s="43" t="s">
        <v>1887</v>
      </c>
      <c r="T30" s="44" t="s">
        <v>1924</v>
      </c>
      <c r="U30" s="31">
        <v>282604.14</v>
      </c>
      <c r="V30" s="31" t="s">
        <v>75</v>
      </c>
      <c r="W30" s="31">
        <v>282604.14</v>
      </c>
      <c r="X30" s="31" t="s">
        <v>75</v>
      </c>
      <c r="Y30" s="31" t="s">
        <v>75</v>
      </c>
      <c r="Z30" s="31" t="s">
        <v>75</v>
      </c>
      <c r="AA30" s="31" t="s">
        <v>75</v>
      </c>
      <c r="AB30" s="31" t="s">
        <v>75</v>
      </c>
      <c r="AC30" s="31" t="s">
        <v>75</v>
      </c>
      <c r="AD30" s="31" t="s">
        <v>75</v>
      </c>
      <c r="AE30" s="31">
        <v>229775.61</v>
      </c>
      <c r="AF30" s="31">
        <v>52828.53</v>
      </c>
      <c r="AG30" s="31" t="s">
        <v>75</v>
      </c>
      <c r="AH30" s="31" t="s">
        <v>75</v>
      </c>
      <c r="AI30" s="8"/>
    </row>
    <row r="31" spans="1:35" x14ac:dyDescent="0.25">
      <c r="A31" s="42" t="s">
        <v>1906</v>
      </c>
      <c r="B31" s="43" t="s">
        <v>1887</v>
      </c>
      <c r="C31" s="44" t="s">
        <v>1925</v>
      </c>
      <c r="D31" s="31">
        <v>48124427.859999999</v>
      </c>
      <c r="E31" s="31" t="s">
        <v>75</v>
      </c>
      <c r="F31" s="31">
        <v>48124427.859999999</v>
      </c>
      <c r="G31" s="31" t="s">
        <v>75</v>
      </c>
      <c r="H31" s="31">
        <v>23133400</v>
      </c>
      <c r="I31" s="31" t="s">
        <v>75</v>
      </c>
      <c r="J31" s="31" t="s">
        <v>75</v>
      </c>
      <c r="K31" s="31">
        <v>15769500</v>
      </c>
      <c r="L31" s="31" t="s">
        <v>75</v>
      </c>
      <c r="M31" s="31" t="s">
        <v>75</v>
      </c>
      <c r="N31" s="31">
        <v>4059126.83</v>
      </c>
      <c r="O31" s="31">
        <v>5162401.03</v>
      </c>
      <c r="P31" s="32" t="s">
        <v>75</v>
      </c>
      <c r="Q31" s="32" t="s">
        <v>75</v>
      </c>
      <c r="R31" s="42" t="s">
        <v>1906</v>
      </c>
      <c r="S31" s="43" t="s">
        <v>1887</v>
      </c>
      <c r="T31" s="44" t="s">
        <v>1925</v>
      </c>
      <c r="U31" s="31">
        <v>15154306.76</v>
      </c>
      <c r="V31" s="31" t="s">
        <v>75</v>
      </c>
      <c r="W31" s="31">
        <v>15154306.76</v>
      </c>
      <c r="X31" s="31" t="s">
        <v>75</v>
      </c>
      <c r="Y31" s="31">
        <v>8151513.5999999996</v>
      </c>
      <c r="Z31" s="31" t="s">
        <v>75</v>
      </c>
      <c r="AA31" s="31" t="s">
        <v>75</v>
      </c>
      <c r="AB31" s="31">
        <v>4162875.95</v>
      </c>
      <c r="AC31" s="31" t="s">
        <v>75</v>
      </c>
      <c r="AD31" s="31" t="s">
        <v>75</v>
      </c>
      <c r="AE31" s="31">
        <v>1225881.2</v>
      </c>
      <c r="AF31" s="31">
        <v>1614036.01</v>
      </c>
      <c r="AG31" s="31" t="s">
        <v>75</v>
      </c>
      <c r="AH31" s="31" t="s">
        <v>75</v>
      </c>
      <c r="AI31" s="8"/>
    </row>
    <row r="32" spans="1:35" x14ac:dyDescent="0.25">
      <c r="A32" s="42" t="s">
        <v>1926</v>
      </c>
      <c r="B32" s="43" t="s">
        <v>1887</v>
      </c>
      <c r="C32" s="44" t="s">
        <v>1927</v>
      </c>
      <c r="D32" s="31">
        <v>7216000</v>
      </c>
      <c r="E32" s="31" t="s">
        <v>75</v>
      </c>
      <c r="F32" s="31">
        <v>7216000</v>
      </c>
      <c r="G32" s="31" t="s">
        <v>75</v>
      </c>
      <c r="H32" s="31">
        <v>5714400</v>
      </c>
      <c r="I32" s="31" t="s">
        <v>75</v>
      </c>
      <c r="J32" s="31" t="s">
        <v>75</v>
      </c>
      <c r="K32" s="31">
        <v>845900</v>
      </c>
      <c r="L32" s="31" t="s">
        <v>75</v>
      </c>
      <c r="M32" s="31" t="s">
        <v>75</v>
      </c>
      <c r="N32" s="31">
        <v>18000</v>
      </c>
      <c r="O32" s="31">
        <v>637700</v>
      </c>
      <c r="P32" s="32" t="s">
        <v>75</v>
      </c>
      <c r="Q32" s="32" t="s">
        <v>75</v>
      </c>
      <c r="R32" s="42" t="s">
        <v>1926</v>
      </c>
      <c r="S32" s="43" t="s">
        <v>1887</v>
      </c>
      <c r="T32" s="44" t="s">
        <v>1927</v>
      </c>
      <c r="U32" s="31">
        <v>2265087.56</v>
      </c>
      <c r="V32" s="31" t="s">
        <v>75</v>
      </c>
      <c r="W32" s="31">
        <v>2265087.56</v>
      </c>
      <c r="X32" s="31" t="s">
        <v>75</v>
      </c>
      <c r="Y32" s="31">
        <v>1580396.37</v>
      </c>
      <c r="Z32" s="31" t="s">
        <v>75</v>
      </c>
      <c r="AA32" s="31" t="s">
        <v>75</v>
      </c>
      <c r="AB32" s="31">
        <v>428047.25</v>
      </c>
      <c r="AC32" s="31" t="s">
        <v>75</v>
      </c>
      <c r="AD32" s="31" t="s">
        <v>75</v>
      </c>
      <c r="AE32" s="31">
        <v>11535.84</v>
      </c>
      <c r="AF32" s="31">
        <v>245108.1</v>
      </c>
      <c r="AG32" s="31" t="s">
        <v>75</v>
      </c>
      <c r="AH32" s="31" t="s">
        <v>75</v>
      </c>
      <c r="AI32" s="8"/>
    </row>
    <row r="33" spans="1:35" x14ac:dyDescent="0.25">
      <c r="A33" s="42" t="s">
        <v>1928</v>
      </c>
      <c r="B33" s="43" t="s">
        <v>1887</v>
      </c>
      <c r="C33" s="44" t="s">
        <v>1929</v>
      </c>
      <c r="D33" s="31">
        <v>282400</v>
      </c>
      <c r="E33" s="31" t="s">
        <v>75</v>
      </c>
      <c r="F33" s="31">
        <v>282400</v>
      </c>
      <c r="G33" s="31" t="s">
        <v>75</v>
      </c>
      <c r="H33" s="31" t="s">
        <v>75</v>
      </c>
      <c r="I33" s="31" t="s">
        <v>75</v>
      </c>
      <c r="J33" s="31" t="s">
        <v>75</v>
      </c>
      <c r="K33" s="31">
        <v>222400</v>
      </c>
      <c r="L33" s="31" t="s">
        <v>75</v>
      </c>
      <c r="M33" s="31" t="s">
        <v>75</v>
      </c>
      <c r="N33" s="31">
        <v>60000</v>
      </c>
      <c r="O33" s="31" t="s">
        <v>75</v>
      </c>
      <c r="P33" s="32" t="s">
        <v>75</v>
      </c>
      <c r="Q33" s="32" t="s">
        <v>75</v>
      </c>
      <c r="R33" s="42" t="s">
        <v>1928</v>
      </c>
      <c r="S33" s="43" t="s">
        <v>1887</v>
      </c>
      <c r="T33" s="44" t="s">
        <v>1929</v>
      </c>
      <c r="U33" s="31">
        <v>111809.17</v>
      </c>
      <c r="V33" s="31" t="s">
        <v>75</v>
      </c>
      <c r="W33" s="31">
        <v>111809.17</v>
      </c>
      <c r="X33" s="31" t="s">
        <v>75</v>
      </c>
      <c r="Y33" s="31" t="s">
        <v>75</v>
      </c>
      <c r="Z33" s="31" t="s">
        <v>75</v>
      </c>
      <c r="AA33" s="31" t="s">
        <v>75</v>
      </c>
      <c r="AB33" s="31">
        <v>101809.17</v>
      </c>
      <c r="AC33" s="31" t="s">
        <v>75</v>
      </c>
      <c r="AD33" s="31" t="s">
        <v>75</v>
      </c>
      <c r="AE33" s="31">
        <v>10000</v>
      </c>
      <c r="AF33" s="31" t="s">
        <v>75</v>
      </c>
      <c r="AG33" s="31" t="s">
        <v>75</v>
      </c>
      <c r="AH33" s="31" t="s">
        <v>75</v>
      </c>
      <c r="AI33" s="8"/>
    </row>
    <row r="34" spans="1:35" ht="23.25" x14ac:dyDescent="0.25">
      <c r="A34" s="42" t="s">
        <v>1930</v>
      </c>
      <c r="B34" s="43" t="s">
        <v>1887</v>
      </c>
      <c r="C34" s="44" t="s">
        <v>1931</v>
      </c>
      <c r="D34" s="31">
        <v>222400</v>
      </c>
      <c r="E34" s="31" t="s">
        <v>75</v>
      </c>
      <c r="F34" s="31">
        <v>222400</v>
      </c>
      <c r="G34" s="31" t="s">
        <v>75</v>
      </c>
      <c r="H34" s="31" t="s">
        <v>75</v>
      </c>
      <c r="I34" s="31" t="s">
        <v>75</v>
      </c>
      <c r="J34" s="31" t="s">
        <v>75</v>
      </c>
      <c r="K34" s="31">
        <v>222400</v>
      </c>
      <c r="L34" s="31" t="s">
        <v>75</v>
      </c>
      <c r="M34" s="31" t="s">
        <v>75</v>
      </c>
      <c r="N34" s="31" t="s">
        <v>75</v>
      </c>
      <c r="O34" s="31" t="s">
        <v>75</v>
      </c>
      <c r="P34" s="32" t="s">
        <v>75</v>
      </c>
      <c r="Q34" s="32" t="s">
        <v>75</v>
      </c>
      <c r="R34" s="42" t="s">
        <v>1930</v>
      </c>
      <c r="S34" s="43" t="s">
        <v>1887</v>
      </c>
      <c r="T34" s="44" t="s">
        <v>1931</v>
      </c>
      <c r="U34" s="31">
        <v>101809.17</v>
      </c>
      <c r="V34" s="31" t="s">
        <v>75</v>
      </c>
      <c r="W34" s="31">
        <v>101809.17</v>
      </c>
      <c r="X34" s="31" t="s">
        <v>75</v>
      </c>
      <c r="Y34" s="31" t="s">
        <v>75</v>
      </c>
      <c r="Z34" s="31" t="s">
        <v>75</v>
      </c>
      <c r="AA34" s="31" t="s">
        <v>75</v>
      </c>
      <c r="AB34" s="31">
        <v>101809.17</v>
      </c>
      <c r="AC34" s="31" t="s">
        <v>75</v>
      </c>
      <c r="AD34" s="31" t="s">
        <v>75</v>
      </c>
      <c r="AE34" s="31" t="s">
        <v>75</v>
      </c>
      <c r="AF34" s="31" t="s">
        <v>75</v>
      </c>
      <c r="AG34" s="31" t="s">
        <v>75</v>
      </c>
      <c r="AH34" s="31" t="s">
        <v>75</v>
      </c>
      <c r="AI34" s="8"/>
    </row>
    <row r="35" spans="1:35" ht="23.25" x14ac:dyDescent="0.25">
      <c r="A35" s="42" t="s">
        <v>1932</v>
      </c>
      <c r="B35" s="43" t="s">
        <v>1887</v>
      </c>
      <c r="C35" s="44" t="s">
        <v>1933</v>
      </c>
      <c r="D35" s="31">
        <v>222400</v>
      </c>
      <c r="E35" s="31" t="s">
        <v>75</v>
      </c>
      <c r="F35" s="31">
        <v>222400</v>
      </c>
      <c r="G35" s="31" t="s">
        <v>75</v>
      </c>
      <c r="H35" s="31" t="s">
        <v>75</v>
      </c>
      <c r="I35" s="31" t="s">
        <v>75</v>
      </c>
      <c r="J35" s="31" t="s">
        <v>75</v>
      </c>
      <c r="K35" s="31">
        <v>222400</v>
      </c>
      <c r="L35" s="31" t="s">
        <v>75</v>
      </c>
      <c r="M35" s="31" t="s">
        <v>75</v>
      </c>
      <c r="N35" s="31" t="s">
        <v>75</v>
      </c>
      <c r="O35" s="31" t="s">
        <v>75</v>
      </c>
      <c r="P35" s="32" t="s">
        <v>75</v>
      </c>
      <c r="Q35" s="32" t="s">
        <v>75</v>
      </c>
      <c r="R35" s="42" t="s">
        <v>1932</v>
      </c>
      <c r="S35" s="43" t="s">
        <v>1887</v>
      </c>
      <c r="T35" s="44" t="s">
        <v>1933</v>
      </c>
      <c r="U35" s="31">
        <v>101809.17</v>
      </c>
      <c r="V35" s="31" t="s">
        <v>75</v>
      </c>
      <c r="W35" s="31">
        <v>101809.17</v>
      </c>
      <c r="X35" s="31" t="s">
        <v>75</v>
      </c>
      <c r="Y35" s="31" t="s">
        <v>75</v>
      </c>
      <c r="Z35" s="31" t="s">
        <v>75</v>
      </c>
      <c r="AA35" s="31" t="s">
        <v>75</v>
      </c>
      <c r="AB35" s="31">
        <v>101809.17</v>
      </c>
      <c r="AC35" s="31" t="s">
        <v>75</v>
      </c>
      <c r="AD35" s="31" t="s">
        <v>75</v>
      </c>
      <c r="AE35" s="31" t="s">
        <v>75</v>
      </c>
      <c r="AF35" s="31" t="s">
        <v>75</v>
      </c>
      <c r="AG35" s="31" t="s">
        <v>75</v>
      </c>
      <c r="AH35" s="31" t="s">
        <v>75</v>
      </c>
      <c r="AI35" s="8"/>
    </row>
    <row r="36" spans="1:35" ht="23.25" x14ac:dyDescent="0.25">
      <c r="A36" s="42" t="s">
        <v>1934</v>
      </c>
      <c r="B36" s="43" t="s">
        <v>1887</v>
      </c>
      <c r="C36" s="44" t="s">
        <v>1935</v>
      </c>
      <c r="D36" s="31">
        <v>60000</v>
      </c>
      <c r="E36" s="31" t="s">
        <v>75</v>
      </c>
      <c r="F36" s="31">
        <v>60000</v>
      </c>
      <c r="G36" s="31" t="s">
        <v>75</v>
      </c>
      <c r="H36" s="31" t="s">
        <v>75</v>
      </c>
      <c r="I36" s="31" t="s">
        <v>75</v>
      </c>
      <c r="J36" s="31" t="s">
        <v>75</v>
      </c>
      <c r="K36" s="31" t="s">
        <v>75</v>
      </c>
      <c r="L36" s="31" t="s">
        <v>75</v>
      </c>
      <c r="M36" s="31" t="s">
        <v>75</v>
      </c>
      <c r="N36" s="31">
        <v>60000</v>
      </c>
      <c r="O36" s="31" t="s">
        <v>75</v>
      </c>
      <c r="P36" s="32" t="s">
        <v>75</v>
      </c>
      <c r="Q36" s="32" t="s">
        <v>75</v>
      </c>
      <c r="R36" s="42" t="s">
        <v>1934</v>
      </c>
      <c r="S36" s="43" t="s">
        <v>1887</v>
      </c>
      <c r="T36" s="44" t="s">
        <v>1935</v>
      </c>
      <c r="U36" s="31">
        <v>10000</v>
      </c>
      <c r="V36" s="31" t="s">
        <v>75</v>
      </c>
      <c r="W36" s="31">
        <v>10000</v>
      </c>
      <c r="X36" s="31" t="s">
        <v>75</v>
      </c>
      <c r="Y36" s="31" t="s">
        <v>75</v>
      </c>
      <c r="Z36" s="31" t="s">
        <v>75</v>
      </c>
      <c r="AA36" s="31" t="s">
        <v>75</v>
      </c>
      <c r="AB36" s="31" t="s">
        <v>75</v>
      </c>
      <c r="AC36" s="31" t="s">
        <v>75</v>
      </c>
      <c r="AD36" s="31" t="s">
        <v>75</v>
      </c>
      <c r="AE36" s="31">
        <v>10000</v>
      </c>
      <c r="AF36" s="31" t="s">
        <v>75</v>
      </c>
      <c r="AG36" s="31" t="s">
        <v>75</v>
      </c>
      <c r="AH36" s="31" t="s">
        <v>75</v>
      </c>
      <c r="AI36" s="8"/>
    </row>
    <row r="37" spans="1:35" x14ac:dyDescent="0.25">
      <c r="A37" s="42" t="s">
        <v>1936</v>
      </c>
      <c r="B37" s="43" t="s">
        <v>1887</v>
      </c>
      <c r="C37" s="44" t="s">
        <v>1937</v>
      </c>
      <c r="D37" s="31" t="s">
        <v>75</v>
      </c>
      <c r="E37" s="31" t="s">
        <v>75</v>
      </c>
      <c r="F37" s="31" t="s">
        <v>75</v>
      </c>
      <c r="G37" s="31">
        <v>89000</v>
      </c>
      <c r="H37" s="31" t="s">
        <v>75</v>
      </c>
      <c r="I37" s="31" t="s">
        <v>75</v>
      </c>
      <c r="J37" s="31" t="s">
        <v>75</v>
      </c>
      <c r="K37" s="31" t="s">
        <v>75</v>
      </c>
      <c r="L37" s="31" t="s">
        <v>75</v>
      </c>
      <c r="M37" s="31" t="s">
        <v>75</v>
      </c>
      <c r="N37" s="31" t="s">
        <v>75</v>
      </c>
      <c r="O37" s="31">
        <v>85200</v>
      </c>
      <c r="P37" s="32">
        <v>3800</v>
      </c>
      <c r="Q37" s="32" t="s">
        <v>75</v>
      </c>
      <c r="R37" s="42" t="s">
        <v>1936</v>
      </c>
      <c r="S37" s="43" t="s">
        <v>1887</v>
      </c>
      <c r="T37" s="44" t="s">
        <v>1937</v>
      </c>
      <c r="U37" s="31" t="s">
        <v>75</v>
      </c>
      <c r="V37" s="31" t="s">
        <v>75</v>
      </c>
      <c r="W37" s="31" t="s">
        <v>75</v>
      </c>
      <c r="X37" s="31">
        <v>49914.2</v>
      </c>
      <c r="Y37" s="31" t="s">
        <v>75</v>
      </c>
      <c r="Z37" s="31" t="s">
        <v>75</v>
      </c>
      <c r="AA37" s="31" t="s">
        <v>75</v>
      </c>
      <c r="AB37" s="31" t="s">
        <v>75</v>
      </c>
      <c r="AC37" s="31" t="s">
        <v>75</v>
      </c>
      <c r="AD37" s="31" t="s">
        <v>75</v>
      </c>
      <c r="AE37" s="31" t="s">
        <v>75</v>
      </c>
      <c r="AF37" s="31">
        <v>46114.2</v>
      </c>
      <c r="AG37" s="31">
        <v>3800</v>
      </c>
      <c r="AH37" s="31" t="s">
        <v>75</v>
      </c>
      <c r="AI37" s="8"/>
    </row>
    <row r="38" spans="1:35" x14ac:dyDescent="0.25">
      <c r="A38" s="42" t="s">
        <v>1507</v>
      </c>
      <c r="B38" s="43" t="s">
        <v>1887</v>
      </c>
      <c r="C38" s="44" t="s">
        <v>1938</v>
      </c>
      <c r="D38" s="31" t="s">
        <v>75</v>
      </c>
      <c r="E38" s="31" t="s">
        <v>75</v>
      </c>
      <c r="F38" s="31" t="s">
        <v>75</v>
      </c>
      <c r="G38" s="31">
        <v>89000</v>
      </c>
      <c r="H38" s="31" t="s">
        <v>75</v>
      </c>
      <c r="I38" s="31" t="s">
        <v>75</v>
      </c>
      <c r="J38" s="31" t="s">
        <v>75</v>
      </c>
      <c r="K38" s="31" t="s">
        <v>75</v>
      </c>
      <c r="L38" s="31" t="s">
        <v>75</v>
      </c>
      <c r="M38" s="31" t="s">
        <v>75</v>
      </c>
      <c r="N38" s="31" t="s">
        <v>75</v>
      </c>
      <c r="O38" s="31">
        <v>85200</v>
      </c>
      <c r="P38" s="32">
        <v>3800</v>
      </c>
      <c r="Q38" s="32" t="s">
        <v>75</v>
      </c>
      <c r="R38" s="42" t="s">
        <v>1507</v>
      </c>
      <c r="S38" s="43" t="s">
        <v>1887</v>
      </c>
      <c r="T38" s="44" t="s">
        <v>1938</v>
      </c>
      <c r="U38" s="31" t="s">
        <v>75</v>
      </c>
      <c r="V38" s="31" t="s">
        <v>75</v>
      </c>
      <c r="W38" s="31" t="s">
        <v>75</v>
      </c>
      <c r="X38" s="31">
        <v>49914.2</v>
      </c>
      <c r="Y38" s="31" t="s">
        <v>75</v>
      </c>
      <c r="Z38" s="31" t="s">
        <v>75</v>
      </c>
      <c r="AA38" s="31" t="s">
        <v>75</v>
      </c>
      <c r="AB38" s="31" t="s">
        <v>75</v>
      </c>
      <c r="AC38" s="31" t="s">
        <v>75</v>
      </c>
      <c r="AD38" s="31" t="s">
        <v>75</v>
      </c>
      <c r="AE38" s="31" t="s">
        <v>75</v>
      </c>
      <c r="AF38" s="31">
        <v>46114.2</v>
      </c>
      <c r="AG38" s="31">
        <v>3800</v>
      </c>
      <c r="AH38" s="31" t="s">
        <v>75</v>
      </c>
      <c r="AI38" s="8"/>
    </row>
    <row r="39" spans="1:35" ht="23.25" x14ac:dyDescent="0.25">
      <c r="A39" s="42" t="s">
        <v>1939</v>
      </c>
      <c r="B39" s="43" t="s">
        <v>1887</v>
      </c>
      <c r="C39" s="44" t="s">
        <v>1940</v>
      </c>
      <c r="D39" s="31">
        <v>3000000</v>
      </c>
      <c r="E39" s="31" t="s">
        <v>75</v>
      </c>
      <c r="F39" s="31">
        <v>3000000</v>
      </c>
      <c r="G39" s="31" t="s">
        <v>75</v>
      </c>
      <c r="H39" s="31">
        <v>3000000</v>
      </c>
      <c r="I39" s="31" t="s">
        <v>75</v>
      </c>
      <c r="J39" s="31" t="s">
        <v>75</v>
      </c>
      <c r="K39" s="31" t="s">
        <v>75</v>
      </c>
      <c r="L39" s="31" t="s">
        <v>75</v>
      </c>
      <c r="M39" s="31" t="s">
        <v>75</v>
      </c>
      <c r="N39" s="31" t="s">
        <v>75</v>
      </c>
      <c r="O39" s="31" t="s">
        <v>75</v>
      </c>
      <c r="P39" s="32" t="s">
        <v>75</v>
      </c>
      <c r="Q39" s="32" t="s">
        <v>75</v>
      </c>
      <c r="R39" s="42" t="s">
        <v>1939</v>
      </c>
      <c r="S39" s="43" t="s">
        <v>1887</v>
      </c>
      <c r="T39" s="44" t="s">
        <v>1940</v>
      </c>
      <c r="U39" s="31">
        <v>323595.90999999997</v>
      </c>
      <c r="V39" s="31" t="s">
        <v>75</v>
      </c>
      <c r="W39" s="31">
        <v>323595.90999999997</v>
      </c>
      <c r="X39" s="31" t="s">
        <v>75</v>
      </c>
      <c r="Y39" s="31">
        <v>323595.90999999997</v>
      </c>
      <c r="Z39" s="31" t="s">
        <v>75</v>
      </c>
      <c r="AA39" s="31" t="s">
        <v>75</v>
      </c>
      <c r="AB39" s="31" t="s">
        <v>75</v>
      </c>
      <c r="AC39" s="31" t="s">
        <v>75</v>
      </c>
      <c r="AD39" s="31" t="s">
        <v>75</v>
      </c>
      <c r="AE39" s="31" t="s">
        <v>75</v>
      </c>
      <c r="AF39" s="31" t="s">
        <v>75</v>
      </c>
      <c r="AG39" s="31" t="s">
        <v>75</v>
      </c>
      <c r="AH39" s="31" t="s">
        <v>75</v>
      </c>
      <c r="AI39" s="8"/>
    </row>
    <row r="40" spans="1:35" x14ac:dyDescent="0.25">
      <c r="A40" s="42" t="s">
        <v>1941</v>
      </c>
      <c r="B40" s="43" t="s">
        <v>1887</v>
      </c>
      <c r="C40" s="44" t="s">
        <v>1942</v>
      </c>
      <c r="D40" s="31">
        <v>3000000</v>
      </c>
      <c r="E40" s="31" t="s">
        <v>75</v>
      </c>
      <c r="F40" s="31">
        <v>3000000</v>
      </c>
      <c r="G40" s="31" t="s">
        <v>75</v>
      </c>
      <c r="H40" s="31">
        <v>3000000</v>
      </c>
      <c r="I40" s="31" t="s">
        <v>75</v>
      </c>
      <c r="J40" s="31" t="s">
        <v>75</v>
      </c>
      <c r="K40" s="31" t="s">
        <v>75</v>
      </c>
      <c r="L40" s="31" t="s">
        <v>75</v>
      </c>
      <c r="M40" s="31" t="s">
        <v>75</v>
      </c>
      <c r="N40" s="31" t="s">
        <v>75</v>
      </c>
      <c r="O40" s="31" t="s">
        <v>75</v>
      </c>
      <c r="P40" s="32" t="s">
        <v>75</v>
      </c>
      <c r="Q40" s="32" t="s">
        <v>75</v>
      </c>
      <c r="R40" s="42" t="s">
        <v>1941</v>
      </c>
      <c r="S40" s="43" t="s">
        <v>1887</v>
      </c>
      <c r="T40" s="44" t="s">
        <v>1942</v>
      </c>
      <c r="U40" s="31">
        <v>323595.90999999997</v>
      </c>
      <c r="V40" s="31" t="s">
        <v>75</v>
      </c>
      <c r="W40" s="31">
        <v>323595.90999999997</v>
      </c>
      <c r="X40" s="31" t="s">
        <v>75</v>
      </c>
      <c r="Y40" s="31">
        <v>323595.90999999997</v>
      </c>
      <c r="Z40" s="31" t="s">
        <v>75</v>
      </c>
      <c r="AA40" s="31" t="s">
        <v>75</v>
      </c>
      <c r="AB40" s="31" t="s">
        <v>75</v>
      </c>
      <c r="AC40" s="31" t="s">
        <v>75</v>
      </c>
      <c r="AD40" s="31" t="s">
        <v>75</v>
      </c>
      <c r="AE40" s="31" t="s">
        <v>75</v>
      </c>
      <c r="AF40" s="31" t="s">
        <v>75</v>
      </c>
      <c r="AG40" s="31" t="s">
        <v>75</v>
      </c>
      <c r="AH40" s="31" t="s">
        <v>75</v>
      </c>
      <c r="AI40" s="8"/>
    </row>
    <row r="41" spans="1:35" x14ac:dyDescent="0.25">
      <c r="A41" s="42" t="s">
        <v>1943</v>
      </c>
      <c r="B41" s="43" t="s">
        <v>1887</v>
      </c>
      <c r="C41" s="44" t="s">
        <v>1944</v>
      </c>
      <c r="D41" s="31">
        <v>3000000</v>
      </c>
      <c r="E41" s="31" t="s">
        <v>75</v>
      </c>
      <c r="F41" s="31">
        <v>3000000</v>
      </c>
      <c r="G41" s="31" t="s">
        <v>75</v>
      </c>
      <c r="H41" s="31">
        <v>3000000</v>
      </c>
      <c r="I41" s="31" t="s">
        <v>75</v>
      </c>
      <c r="J41" s="31" t="s">
        <v>75</v>
      </c>
      <c r="K41" s="31" t="s">
        <v>75</v>
      </c>
      <c r="L41" s="31" t="s">
        <v>75</v>
      </c>
      <c r="M41" s="31" t="s">
        <v>75</v>
      </c>
      <c r="N41" s="31" t="s">
        <v>75</v>
      </c>
      <c r="O41" s="31" t="s">
        <v>75</v>
      </c>
      <c r="P41" s="32" t="s">
        <v>75</v>
      </c>
      <c r="Q41" s="32" t="s">
        <v>75</v>
      </c>
      <c r="R41" s="42" t="s">
        <v>1943</v>
      </c>
      <c r="S41" s="43" t="s">
        <v>1887</v>
      </c>
      <c r="T41" s="44" t="s">
        <v>1944</v>
      </c>
      <c r="U41" s="31">
        <v>323595.90999999997</v>
      </c>
      <c r="V41" s="31" t="s">
        <v>75</v>
      </c>
      <c r="W41" s="31">
        <v>323595.90999999997</v>
      </c>
      <c r="X41" s="31" t="s">
        <v>75</v>
      </c>
      <c r="Y41" s="31">
        <v>323595.90999999997</v>
      </c>
      <c r="Z41" s="31" t="s">
        <v>75</v>
      </c>
      <c r="AA41" s="31" t="s">
        <v>75</v>
      </c>
      <c r="AB41" s="31" t="s">
        <v>75</v>
      </c>
      <c r="AC41" s="31" t="s">
        <v>75</v>
      </c>
      <c r="AD41" s="31" t="s">
        <v>75</v>
      </c>
      <c r="AE41" s="31" t="s">
        <v>75</v>
      </c>
      <c r="AF41" s="31" t="s">
        <v>75</v>
      </c>
      <c r="AG41" s="31" t="s">
        <v>75</v>
      </c>
      <c r="AH41" s="31" t="s">
        <v>75</v>
      </c>
      <c r="AI41" s="8"/>
    </row>
    <row r="42" spans="1:35" x14ac:dyDescent="0.25">
      <c r="A42" s="42" t="s">
        <v>1908</v>
      </c>
      <c r="B42" s="43" t="s">
        <v>1887</v>
      </c>
      <c r="C42" s="44" t="s">
        <v>1945</v>
      </c>
      <c r="D42" s="31">
        <v>1050019.8600000001</v>
      </c>
      <c r="E42" s="31" t="s">
        <v>75</v>
      </c>
      <c r="F42" s="31">
        <v>1050019.8600000001</v>
      </c>
      <c r="G42" s="31" t="s">
        <v>75</v>
      </c>
      <c r="H42" s="31">
        <v>716500</v>
      </c>
      <c r="I42" s="31" t="s">
        <v>75</v>
      </c>
      <c r="J42" s="31" t="s">
        <v>75</v>
      </c>
      <c r="K42" s="31">
        <v>75000</v>
      </c>
      <c r="L42" s="31" t="s">
        <v>75</v>
      </c>
      <c r="M42" s="31" t="s">
        <v>75</v>
      </c>
      <c r="N42" s="31">
        <v>139792.72</v>
      </c>
      <c r="O42" s="31">
        <v>118354.48</v>
      </c>
      <c r="P42" s="32">
        <v>372.66</v>
      </c>
      <c r="Q42" s="32" t="s">
        <v>75</v>
      </c>
      <c r="R42" s="42" t="s">
        <v>1908</v>
      </c>
      <c r="S42" s="43" t="s">
        <v>1887</v>
      </c>
      <c r="T42" s="44" t="s">
        <v>1945</v>
      </c>
      <c r="U42" s="31">
        <v>351202.49</v>
      </c>
      <c r="V42" s="31" t="s">
        <v>75</v>
      </c>
      <c r="W42" s="31">
        <v>351202.49</v>
      </c>
      <c r="X42" s="31" t="s">
        <v>75</v>
      </c>
      <c r="Y42" s="31">
        <v>174800</v>
      </c>
      <c r="Z42" s="31" t="s">
        <v>75</v>
      </c>
      <c r="AA42" s="31" t="s">
        <v>75</v>
      </c>
      <c r="AB42" s="31">
        <v>11253.16</v>
      </c>
      <c r="AC42" s="31" t="s">
        <v>75</v>
      </c>
      <c r="AD42" s="31" t="s">
        <v>75</v>
      </c>
      <c r="AE42" s="31">
        <v>102058.59</v>
      </c>
      <c r="AF42" s="31">
        <v>63090.74</v>
      </c>
      <c r="AG42" s="31" t="s">
        <v>75</v>
      </c>
      <c r="AH42" s="31" t="s">
        <v>75</v>
      </c>
      <c r="AI42" s="8"/>
    </row>
    <row r="43" spans="1:35" x14ac:dyDescent="0.25">
      <c r="A43" s="42" t="s">
        <v>1910</v>
      </c>
      <c r="B43" s="43" t="s">
        <v>1887</v>
      </c>
      <c r="C43" s="44" t="s">
        <v>1946</v>
      </c>
      <c r="D43" s="31">
        <v>1050019.8600000001</v>
      </c>
      <c r="E43" s="31" t="s">
        <v>75</v>
      </c>
      <c r="F43" s="31">
        <v>1050019.8600000001</v>
      </c>
      <c r="G43" s="31" t="s">
        <v>75</v>
      </c>
      <c r="H43" s="31">
        <v>716500</v>
      </c>
      <c r="I43" s="31" t="s">
        <v>75</v>
      </c>
      <c r="J43" s="31" t="s">
        <v>75</v>
      </c>
      <c r="K43" s="31">
        <v>75000</v>
      </c>
      <c r="L43" s="31" t="s">
        <v>75</v>
      </c>
      <c r="M43" s="31" t="s">
        <v>75</v>
      </c>
      <c r="N43" s="31">
        <v>139792.72</v>
      </c>
      <c r="O43" s="31">
        <v>118354.48</v>
      </c>
      <c r="P43" s="32">
        <v>372.66</v>
      </c>
      <c r="Q43" s="32" t="s">
        <v>75</v>
      </c>
      <c r="R43" s="42" t="s">
        <v>1910</v>
      </c>
      <c r="S43" s="43" t="s">
        <v>1887</v>
      </c>
      <c r="T43" s="44" t="s">
        <v>1946</v>
      </c>
      <c r="U43" s="31">
        <v>351202.49</v>
      </c>
      <c r="V43" s="31" t="s">
        <v>75</v>
      </c>
      <c r="W43" s="31">
        <v>351202.49</v>
      </c>
      <c r="X43" s="31" t="s">
        <v>75</v>
      </c>
      <c r="Y43" s="31">
        <v>174800</v>
      </c>
      <c r="Z43" s="31" t="s">
        <v>75</v>
      </c>
      <c r="AA43" s="31" t="s">
        <v>75</v>
      </c>
      <c r="AB43" s="31">
        <v>11253.16</v>
      </c>
      <c r="AC43" s="31" t="s">
        <v>75</v>
      </c>
      <c r="AD43" s="31" t="s">
        <v>75</v>
      </c>
      <c r="AE43" s="31">
        <v>102058.59</v>
      </c>
      <c r="AF43" s="31">
        <v>63090.74</v>
      </c>
      <c r="AG43" s="31" t="s">
        <v>75</v>
      </c>
      <c r="AH43" s="31" t="s">
        <v>75</v>
      </c>
      <c r="AI43" s="8"/>
    </row>
    <row r="44" spans="1:35" x14ac:dyDescent="0.25">
      <c r="A44" s="42" t="s">
        <v>1947</v>
      </c>
      <c r="B44" s="43" t="s">
        <v>1887</v>
      </c>
      <c r="C44" s="44" t="s">
        <v>1948</v>
      </c>
      <c r="D44" s="31">
        <v>741671</v>
      </c>
      <c r="E44" s="31" t="s">
        <v>75</v>
      </c>
      <c r="F44" s="31">
        <v>741671</v>
      </c>
      <c r="G44" s="31" t="s">
        <v>75</v>
      </c>
      <c r="H44" s="31">
        <v>711500</v>
      </c>
      <c r="I44" s="31" t="s">
        <v>75</v>
      </c>
      <c r="J44" s="31" t="s">
        <v>75</v>
      </c>
      <c r="K44" s="31">
        <v>10000</v>
      </c>
      <c r="L44" s="31" t="s">
        <v>75</v>
      </c>
      <c r="M44" s="31" t="s">
        <v>75</v>
      </c>
      <c r="N44" s="31">
        <v>12275</v>
      </c>
      <c r="O44" s="31">
        <v>7896</v>
      </c>
      <c r="P44" s="32" t="s">
        <v>75</v>
      </c>
      <c r="Q44" s="32" t="s">
        <v>75</v>
      </c>
      <c r="R44" s="42" t="s">
        <v>1947</v>
      </c>
      <c r="S44" s="43" t="s">
        <v>1887</v>
      </c>
      <c r="T44" s="44" t="s">
        <v>1948</v>
      </c>
      <c r="U44" s="31">
        <v>177414</v>
      </c>
      <c r="V44" s="31" t="s">
        <v>75</v>
      </c>
      <c r="W44" s="31">
        <v>177414</v>
      </c>
      <c r="X44" s="31" t="s">
        <v>75</v>
      </c>
      <c r="Y44" s="31">
        <v>174800</v>
      </c>
      <c r="Z44" s="31" t="s">
        <v>75</v>
      </c>
      <c r="AA44" s="31" t="s">
        <v>75</v>
      </c>
      <c r="AB44" s="31" t="s">
        <v>75</v>
      </c>
      <c r="AC44" s="31" t="s">
        <v>75</v>
      </c>
      <c r="AD44" s="31" t="s">
        <v>75</v>
      </c>
      <c r="AE44" s="31" t="s">
        <v>75</v>
      </c>
      <c r="AF44" s="31">
        <v>2614</v>
      </c>
      <c r="AG44" s="31" t="s">
        <v>75</v>
      </c>
      <c r="AH44" s="31" t="s">
        <v>75</v>
      </c>
      <c r="AI44" s="8"/>
    </row>
    <row r="45" spans="1:35" x14ac:dyDescent="0.25">
      <c r="A45" s="42" t="s">
        <v>1949</v>
      </c>
      <c r="B45" s="43" t="s">
        <v>1887</v>
      </c>
      <c r="C45" s="44" t="s">
        <v>1950</v>
      </c>
      <c r="D45" s="31">
        <v>79223</v>
      </c>
      <c r="E45" s="31" t="s">
        <v>75</v>
      </c>
      <c r="F45" s="31">
        <v>79223</v>
      </c>
      <c r="G45" s="31" t="s">
        <v>75</v>
      </c>
      <c r="H45" s="31" t="s">
        <v>75</v>
      </c>
      <c r="I45" s="31" t="s">
        <v>75</v>
      </c>
      <c r="J45" s="31" t="s">
        <v>75</v>
      </c>
      <c r="K45" s="31">
        <v>40000</v>
      </c>
      <c r="L45" s="31" t="s">
        <v>75</v>
      </c>
      <c r="M45" s="31" t="s">
        <v>75</v>
      </c>
      <c r="N45" s="31">
        <v>24910</v>
      </c>
      <c r="O45" s="31">
        <v>14313</v>
      </c>
      <c r="P45" s="32" t="s">
        <v>75</v>
      </c>
      <c r="Q45" s="32" t="s">
        <v>75</v>
      </c>
      <c r="R45" s="42" t="s">
        <v>1949</v>
      </c>
      <c r="S45" s="43" t="s">
        <v>1887</v>
      </c>
      <c r="T45" s="44" t="s">
        <v>1950</v>
      </c>
      <c r="U45" s="31">
        <v>22257</v>
      </c>
      <c r="V45" s="31" t="s">
        <v>75</v>
      </c>
      <c r="W45" s="31">
        <v>22257</v>
      </c>
      <c r="X45" s="31" t="s">
        <v>75</v>
      </c>
      <c r="Y45" s="31" t="s">
        <v>75</v>
      </c>
      <c r="Z45" s="31" t="s">
        <v>75</v>
      </c>
      <c r="AA45" s="31" t="s">
        <v>75</v>
      </c>
      <c r="AB45" s="31">
        <v>7178</v>
      </c>
      <c r="AC45" s="31" t="s">
        <v>75</v>
      </c>
      <c r="AD45" s="31" t="s">
        <v>75</v>
      </c>
      <c r="AE45" s="31">
        <v>12220</v>
      </c>
      <c r="AF45" s="31">
        <v>2859</v>
      </c>
      <c r="AG45" s="31" t="s">
        <v>75</v>
      </c>
      <c r="AH45" s="31" t="s">
        <v>75</v>
      </c>
      <c r="AI45" s="8"/>
    </row>
    <row r="46" spans="1:35" x14ac:dyDescent="0.25">
      <c r="A46" s="42" t="s">
        <v>1912</v>
      </c>
      <c r="B46" s="43" t="s">
        <v>1887</v>
      </c>
      <c r="C46" s="44" t="s">
        <v>1951</v>
      </c>
      <c r="D46" s="31">
        <v>229125.86</v>
      </c>
      <c r="E46" s="31" t="s">
        <v>75</v>
      </c>
      <c r="F46" s="31">
        <v>229125.86</v>
      </c>
      <c r="G46" s="31" t="s">
        <v>75</v>
      </c>
      <c r="H46" s="31">
        <v>5000</v>
      </c>
      <c r="I46" s="31" t="s">
        <v>75</v>
      </c>
      <c r="J46" s="31" t="s">
        <v>75</v>
      </c>
      <c r="K46" s="31">
        <v>25000</v>
      </c>
      <c r="L46" s="31" t="s">
        <v>75</v>
      </c>
      <c r="M46" s="31" t="s">
        <v>75</v>
      </c>
      <c r="N46" s="31">
        <v>102607.72</v>
      </c>
      <c r="O46" s="31">
        <v>96145.48</v>
      </c>
      <c r="P46" s="32">
        <v>372.66</v>
      </c>
      <c r="Q46" s="32" t="s">
        <v>75</v>
      </c>
      <c r="R46" s="42" t="s">
        <v>1912</v>
      </c>
      <c r="S46" s="43" t="s">
        <v>1887</v>
      </c>
      <c r="T46" s="44" t="s">
        <v>1951</v>
      </c>
      <c r="U46" s="31">
        <v>151531.49</v>
      </c>
      <c r="V46" s="31" t="s">
        <v>75</v>
      </c>
      <c r="W46" s="31">
        <v>151531.49</v>
      </c>
      <c r="X46" s="31" t="s">
        <v>75</v>
      </c>
      <c r="Y46" s="31" t="s">
        <v>75</v>
      </c>
      <c r="Z46" s="31" t="s">
        <v>75</v>
      </c>
      <c r="AA46" s="31" t="s">
        <v>75</v>
      </c>
      <c r="AB46" s="31">
        <v>4075.16</v>
      </c>
      <c r="AC46" s="31" t="s">
        <v>75</v>
      </c>
      <c r="AD46" s="31" t="s">
        <v>75</v>
      </c>
      <c r="AE46" s="31">
        <v>89838.59</v>
      </c>
      <c r="AF46" s="31">
        <v>57617.74</v>
      </c>
      <c r="AG46" s="31" t="s">
        <v>75</v>
      </c>
      <c r="AH46" s="31" t="s">
        <v>75</v>
      </c>
      <c r="AI46" s="8"/>
    </row>
    <row r="47" spans="1:35" ht="34.5" x14ac:dyDescent="0.25">
      <c r="A47" s="42" t="s">
        <v>1952</v>
      </c>
      <c r="B47" s="43" t="s">
        <v>1887</v>
      </c>
      <c r="C47" s="44" t="s">
        <v>1953</v>
      </c>
      <c r="D47" s="31">
        <v>2848093753.6199999</v>
      </c>
      <c r="E47" s="31" t="s">
        <v>75</v>
      </c>
      <c r="F47" s="31">
        <v>2848093753.6199999</v>
      </c>
      <c r="G47" s="31">
        <v>19454186</v>
      </c>
      <c r="H47" s="31">
        <v>125562000</v>
      </c>
      <c r="I47" s="31" t="s">
        <v>75</v>
      </c>
      <c r="J47" s="31" t="s">
        <v>75</v>
      </c>
      <c r="K47" s="31">
        <v>925462841.67999995</v>
      </c>
      <c r="L47" s="31" t="s">
        <v>75</v>
      </c>
      <c r="M47" s="31" t="s">
        <v>75</v>
      </c>
      <c r="N47" s="31">
        <v>1075301569.6300001</v>
      </c>
      <c r="O47" s="31">
        <v>61519073.560000002</v>
      </c>
      <c r="P47" s="32">
        <v>679702454.75</v>
      </c>
      <c r="Q47" s="32" t="s">
        <v>75</v>
      </c>
      <c r="R47" s="42" t="s">
        <v>1952</v>
      </c>
      <c r="S47" s="43" t="s">
        <v>1887</v>
      </c>
      <c r="T47" s="44" t="s">
        <v>1953</v>
      </c>
      <c r="U47" s="31">
        <v>1380822573.6300001</v>
      </c>
      <c r="V47" s="31" t="s">
        <v>75</v>
      </c>
      <c r="W47" s="31">
        <v>1380822573.6300001</v>
      </c>
      <c r="X47" s="31">
        <v>8877393</v>
      </c>
      <c r="Y47" s="31">
        <v>57975894.43</v>
      </c>
      <c r="Z47" s="31" t="s">
        <v>75</v>
      </c>
      <c r="AA47" s="31" t="s">
        <v>75</v>
      </c>
      <c r="AB47" s="31">
        <v>449265456.44999999</v>
      </c>
      <c r="AC47" s="31" t="s">
        <v>75</v>
      </c>
      <c r="AD47" s="31" t="s">
        <v>75</v>
      </c>
      <c r="AE47" s="31">
        <v>566174875.85000002</v>
      </c>
      <c r="AF47" s="31">
        <v>28501555.27</v>
      </c>
      <c r="AG47" s="31">
        <v>287782184.63</v>
      </c>
      <c r="AH47" s="31" t="s">
        <v>75</v>
      </c>
      <c r="AI47" s="8"/>
    </row>
    <row r="48" spans="1:35" ht="45.75" x14ac:dyDescent="0.25">
      <c r="A48" s="42" t="s">
        <v>1892</v>
      </c>
      <c r="B48" s="43" t="s">
        <v>1887</v>
      </c>
      <c r="C48" s="44" t="s">
        <v>1954</v>
      </c>
      <c r="D48" s="31">
        <v>2520559898.4699998</v>
      </c>
      <c r="E48" s="31" t="s">
        <v>75</v>
      </c>
      <c r="F48" s="31">
        <v>2520559898.4699998</v>
      </c>
      <c r="G48" s="31" t="s">
        <v>75</v>
      </c>
      <c r="H48" s="31">
        <v>119664900</v>
      </c>
      <c r="I48" s="31" t="s">
        <v>75</v>
      </c>
      <c r="J48" s="31" t="s">
        <v>75</v>
      </c>
      <c r="K48" s="31">
        <v>861464246.77999997</v>
      </c>
      <c r="L48" s="31" t="s">
        <v>75</v>
      </c>
      <c r="M48" s="31" t="s">
        <v>75</v>
      </c>
      <c r="N48" s="31">
        <v>985828497.52999997</v>
      </c>
      <c r="O48" s="31">
        <v>44348618.869999997</v>
      </c>
      <c r="P48" s="32">
        <v>509253635.29000002</v>
      </c>
      <c r="Q48" s="32" t="s">
        <v>75</v>
      </c>
      <c r="R48" s="42" t="s">
        <v>1892</v>
      </c>
      <c r="S48" s="43" t="s">
        <v>1887</v>
      </c>
      <c r="T48" s="44" t="s">
        <v>1954</v>
      </c>
      <c r="U48" s="31">
        <v>1257090803.3900001</v>
      </c>
      <c r="V48" s="31" t="s">
        <v>75</v>
      </c>
      <c r="W48" s="31">
        <v>1257090803.3900001</v>
      </c>
      <c r="X48" s="31" t="s">
        <v>75</v>
      </c>
      <c r="Y48" s="31">
        <v>56533356.409999996</v>
      </c>
      <c r="Z48" s="31" t="s">
        <v>75</v>
      </c>
      <c r="AA48" s="31" t="s">
        <v>75</v>
      </c>
      <c r="AB48" s="31">
        <v>430055451.91000003</v>
      </c>
      <c r="AC48" s="31" t="s">
        <v>75</v>
      </c>
      <c r="AD48" s="31" t="s">
        <v>75</v>
      </c>
      <c r="AE48" s="31">
        <v>531311666.43000001</v>
      </c>
      <c r="AF48" s="31">
        <v>20090895.289999999</v>
      </c>
      <c r="AG48" s="31">
        <v>219099433.34999999</v>
      </c>
      <c r="AH48" s="31" t="s">
        <v>75</v>
      </c>
      <c r="AI48" s="8"/>
    </row>
    <row r="49" spans="1:35" ht="23.25" x14ac:dyDescent="0.25">
      <c r="A49" s="42" t="s">
        <v>1894</v>
      </c>
      <c r="B49" s="43" t="s">
        <v>1887</v>
      </c>
      <c r="C49" s="44" t="s">
        <v>1955</v>
      </c>
      <c r="D49" s="31">
        <v>2520559898.4699998</v>
      </c>
      <c r="E49" s="31" t="s">
        <v>75</v>
      </c>
      <c r="F49" s="31">
        <v>2520559898.4699998</v>
      </c>
      <c r="G49" s="31" t="s">
        <v>75</v>
      </c>
      <c r="H49" s="31">
        <v>119664900</v>
      </c>
      <c r="I49" s="31" t="s">
        <v>75</v>
      </c>
      <c r="J49" s="31" t="s">
        <v>75</v>
      </c>
      <c r="K49" s="31">
        <v>861464246.77999997</v>
      </c>
      <c r="L49" s="31" t="s">
        <v>75</v>
      </c>
      <c r="M49" s="31" t="s">
        <v>75</v>
      </c>
      <c r="N49" s="31">
        <v>985828497.52999997</v>
      </c>
      <c r="O49" s="31">
        <v>44348618.869999997</v>
      </c>
      <c r="P49" s="32">
        <v>509253635.29000002</v>
      </c>
      <c r="Q49" s="32" t="s">
        <v>75</v>
      </c>
      <c r="R49" s="42" t="s">
        <v>1894</v>
      </c>
      <c r="S49" s="43" t="s">
        <v>1887</v>
      </c>
      <c r="T49" s="44" t="s">
        <v>1955</v>
      </c>
      <c r="U49" s="31">
        <v>1257090803.3900001</v>
      </c>
      <c r="V49" s="31" t="s">
        <v>75</v>
      </c>
      <c r="W49" s="31">
        <v>1257090803.3900001</v>
      </c>
      <c r="X49" s="31" t="s">
        <v>75</v>
      </c>
      <c r="Y49" s="31">
        <v>56533356.409999996</v>
      </c>
      <c r="Z49" s="31" t="s">
        <v>75</v>
      </c>
      <c r="AA49" s="31" t="s">
        <v>75</v>
      </c>
      <c r="AB49" s="31">
        <v>430055451.91000003</v>
      </c>
      <c r="AC49" s="31" t="s">
        <v>75</v>
      </c>
      <c r="AD49" s="31" t="s">
        <v>75</v>
      </c>
      <c r="AE49" s="31">
        <v>531311666.43000001</v>
      </c>
      <c r="AF49" s="31">
        <v>20090895.289999999</v>
      </c>
      <c r="AG49" s="31">
        <v>219099433.34999999</v>
      </c>
      <c r="AH49" s="31" t="s">
        <v>75</v>
      </c>
      <c r="AI49" s="8"/>
    </row>
    <row r="50" spans="1:35" x14ac:dyDescent="0.25">
      <c r="A50" s="42" t="s">
        <v>1896</v>
      </c>
      <c r="B50" s="43" t="s">
        <v>1887</v>
      </c>
      <c r="C50" s="44" t="s">
        <v>1956</v>
      </c>
      <c r="D50" s="31">
        <v>1927728163.28</v>
      </c>
      <c r="E50" s="31" t="s">
        <v>75</v>
      </c>
      <c r="F50" s="31">
        <v>1927728163.28</v>
      </c>
      <c r="G50" s="31" t="s">
        <v>75</v>
      </c>
      <c r="H50" s="31">
        <v>87294600</v>
      </c>
      <c r="I50" s="31" t="s">
        <v>75</v>
      </c>
      <c r="J50" s="31" t="s">
        <v>75</v>
      </c>
      <c r="K50" s="31">
        <v>660185315.09000003</v>
      </c>
      <c r="L50" s="31" t="s">
        <v>75</v>
      </c>
      <c r="M50" s="31" t="s">
        <v>75</v>
      </c>
      <c r="N50" s="31">
        <v>755136686.87</v>
      </c>
      <c r="O50" s="31">
        <v>34145237.789999999</v>
      </c>
      <c r="P50" s="32">
        <v>390966323.52999997</v>
      </c>
      <c r="Q50" s="32" t="s">
        <v>75</v>
      </c>
      <c r="R50" s="42" t="s">
        <v>1896</v>
      </c>
      <c r="S50" s="43" t="s">
        <v>1887</v>
      </c>
      <c r="T50" s="44" t="s">
        <v>1956</v>
      </c>
      <c r="U50" s="31">
        <v>1020026876.42</v>
      </c>
      <c r="V50" s="31" t="s">
        <v>75</v>
      </c>
      <c r="W50" s="31">
        <v>1020026876.42</v>
      </c>
      <c r="X50" s="31" t="s">
        <v>75</v>
      </c>
      <c r="Y50" s="31">
        <v>42295455.640000001</v>
      </c>
      <c r="Z50" s="31" t="s">
        <v>75</v>
      </c>
      <c r="AA50" s="31" t="s">
        <v>75</v>
      </c>
      <c r="AB50" s="31">
        <v>341583430.49000001</v>
      </c>
      <c r="AC50" s="31" t="s">
        <v>75</v>
      </c>
      <c r="AD50" s="31" t="s">
        <v>75</v>
      </c>
      <c r="AE50" s="31">
        <v>442796824.38999999</v>
      </c>
      <c r="AF50" s="31">
        <v>15628095.189999999</v>
      </c>
      <c r="AG50" s="31">
        <v>177723070.71000001</v>
      </c>
      <c r="AH50" s="31" t="s">
        <v>75</v>
      </c>
      <c r="AI50" s="8"/>
    </row>
    <row r="51" spans="1:35" ht="23.25" x14ac:dyDescent="0.25">
      <c r="A51" s="42" t="s">
        <v>1898</v>
      </c>
      <c r="B51" s="43" t="s">
        <v>1887</v>
      </c>
      <c r="C51" s="44" t="s">
        <v>1957</v>
      </c>
      <c r="D51" s="31">
        <v>10835617.24</v>
      </c>
      <c r="E51" s="31" t="s">
        <v>75</v>
      </c>
      <c r="F51" s="31">
        <v>10835617.24</v>
      </c>
      <c r="G51" s="31" t="s">
        <v>75</v>
      </c>
      <c r="H51" s="31">
        <v>6377300</v>
      </c>
      <c r="I51" s="31" t="s">
        <v>75</v>
      </c>
      <c r="J51" s="31" t="s">
        <v>75</v>
      </c>
      <c r="K51" s="31">
        <v>2642100</v>
      </c>
      <c r="L51" s="31" t="s">
        <v>75</v>
      </c>
      <c r="M51" s="31" t="s">
        <v>75</v>
      </c>
      <c r="N51" s="31">
        <v>1694964.44</v>
      </c>
      <c r="O51" s="31">
        <v>26500</v>
      </c>
      <c r="P51" s="32">
        <v>94752.8</v>
      </c>
      <c r="Q51" s="32" t="s">
        <v>75</v>
      </c>
      <c r="R51" s="42" t="s">
        <v>1898</v>
      </c>
      <c r="S51" s="43" t="s">
        <v>1887</v>
      </c>
      <c r="T51" s="44" t="s">
        <v>1957</v>
      </c>
      <c r="U51" s="31">
        <v>4129944.37</v>
      </c>
      <c r="V51" s="31" t="s">
        <v>75</v>
      </c>
      <c r="W51" s="31">
        <v>4129944.37</v>
      </c>
      <c r="X51" s="31" t="s">
        <v>75</v>
      </c>
      <c r="Y51" s="31">
        <v>3267092.99</v>
      </c>
      <c r="Z51" s="31" t="s">
        <v>75</v>
      </c>
      <c r="AA51" s="31" t="s">
        <v>75</v>
      </c>
      <c r="AB51" s="31">
        <v>328567.09999999998</v>
      </c>
      <c r="AC51" s="31" t="s">
        <v>75</v>
      </c>
      <c r="AD51" s="31" t="s">
        <v>75</v>
      </c>
      <c r="AE51" s="31">
        <v>478459.48</v>
      </c>
      <c r="AF51" s="31">
        <v>25000</v>
      </c>
      <c r="AG51" s="31">
        <v>30824.799999999999</v>
      </c>
      <c r="AH51" s="31" t="s">
        <v>75</v>
      </c>
      <c r="AI51" s="8"/>
    </row>
    <row r="52" spans="1:35" ht="34.5" x14ac:dyDescent="0.25">
      <c r="A52" s="42" t="s">
        <v>1900</v>
      </c>
      <c r="B52" s="43" t="s">
        <v>1887</v>
      </c>
      <c r="C52" s="44" t="s">
        <v>1958</v>
      </c>
      <c r="D52" s="31">
        <v>581996117.95000005</v>
      </c>
      <c r="E52" s="31" t="s">
        <v>75</v>
      </c>
      <c r="F52" s="31">
        <v>581996117.95000005</v>
      </c>
      <c r="G52" s="31" t="s">
        <v>75</v>
      </c>
      <c r="H52" s="31">
        <v>25993000</v>
      </c>
      <c r="I52" s="31" t="s">
        <v>75</v>
      </c>
      <c r="J52" s="31" t="s">
        <v>75</v>
      </c>
      <c r="K52" s="31">
        <v>198636831.69</v>
      </c>
      <c r="L52" s="31" t="s">
        <v>75</v>
      </c>
      <c r="M52" s="31" t="s">
        <v>75</v>
      </c>
      <c r="N52" s="31">
        <v>228996846.22</v>
      </c>
      <c r="O52" s="31">
        <v>10176881.08</v>
      </c>
      <c r="P52" s="32">
        <v>118192558.95999999</v>
      </c>
      <c r="Q52" s="32" t="s">
        <v>75</v>
      </c>
      <c r="R52" s="42" t="s">
        <v>1900</v>
      </c>
      <c r="S52" s="43" t="s">
        <v>1887</v>
      </c>
      <c r="T52" s="44" t="s">
        <v>1958</v>
      </c>
      <c r="U52" s="31">
        <v>232933982.59999999</v>
      </c>
      <c r="V52" s="31" t="s">
        <v>75</v>
      </c>
      <c r="W52" s="31">
        <v>232933982.59999999</v>
      </c>
      <c r="X52" s="31" t="s">
        <v>75</v>
      </c>
      <c r="Y52" s="31">
        <v>10970807.779999999</v>
      </c>
      <c r="Z52" s="31" t="s">
        <v>75</v>
      </c>
      <c r="AA52" s="31" t="s">
        <v>75</v>
      </c>
      <c r="AB52" s="31">
        <v>88143454.319999993</v>
      </c>
      <c r="AC52" s="31" t="s">
        <v>75</v>
      </c>
      <c r="AD52" s="31" t="s">
        <v>75</v>
      </c>
      <c r="AE52" s="31">
        <v>88036382.560000002</v>
      </c>
      <c r="AF52" s="31">
        <v>4437800.0999999996</v>
      </c>
      <c r="AG52" s="31">
        <v>41345537.840000004</v>
      </c>
      <c r="AH52" s="31" t="s">
        <v>75</v>
      </c>
      <c r="AI52" s="8"/>
    </row>
    <row r="53" spans="1:35" ht="23.25" x14ac:dyDescent="0.25">
      <c r="A53" s="42" t="s">
        <v>1902</v>
      </c>
      <c r="B53" s="43" t="s">
        <v>1887</v>
      </c>
      <c r="C53" s="44" t="s">
        <v>1959</v>
      </c>
      <c r="D53" s="31">
        <v>304855939</v>
      </c>
      <c r="E53" s="31" t="s">
        <v>75</v>
      </c>
      <c r="F53" s="31">
        <v>304855939</v>
      </c>
      <c r="G53" s="31" t="s">
        <v>75</v>
      </c>
      <c r="H53" s="31">
        <v>5897100</v>
      </c>
      <c r="I53" s="31" t="s">
        <v>75</v>
      </c>
      <c r="J53" s="31" t="s">
        <v>75</v>
      </c>
      <c r="K53" s="31">
        <v>62247594.899999999</v>
      </c>
      <c r="L53" s="31" t="s">
        <v>75</v>
      </c>
      <c r="M53" s="31" t="s">
        <v>75</v>
      </c>
      <c r="N53" s="31">
        <v>80945042.75</v>
      </c>
      <c r="O53" s="31">
        <v>9162477.2899999991</v>
      </c>
      <c r="P53" s="32">
        <v>146603724.06</v>
      </c>
      <c r="Q53" s="32" t="s">
        <v>75</v>
      </c>
      <c r="R53" s="42" t="s">
        <v>1902</v>
      </c>
      <c r="S53" s="43" t="s">
        <v>1887</v>
      </c>
      <c r="T53" s="44" t="s">
        <v>1959</v>
      </c>
      <c r="U53" s="31">
        <v>112550125.79000001</v>
      </c>
      <c r="V53" s="31" t="s">
        <v>75</v>
      </c>
      <c r="W53" s="31">
        <v>112550125.79000001</v>
      </c>
      <c r="X53" s="31" t="s">
        <v>75</v>
      </c>
      <c r="Y53" s="31">
        <v>1442538.02</v>
      </c>
      <c r="Z53" s="31" t="s">
        <v>75</v>
      </c>
      <c r="AA53" s="31" t="s">
        <v>75</v>
      </c>
      <c r="AB53" s="31">
        <v>17944778.109999999</v>
      </c>
      <c r="AC53" s="31" t="s">
        <v>75</v>
      </c>
      <c r="AD53" s="31" t="s">
        <v>75</v>
      </c>
      <c r="AE53" s="31">
        <v>31662371.18</v>
      </c>
      <c r="AF53" s="31">
        <v>4620895.8600000003</v>
      </c>
      <c r="AG53" s="31">
        <v>56879542.619999997</v>
      </c>
      <c r="AH53" s="31" t="s">
        <v>75</v>
      </c>
      <c r="AI53" s="8"/>
    </row>
    <row r="54" spans="1:35" ht="23.25" x14ac:dyDescent="0.25">
      <c r="A54" s="42" t="s">
        <v>1904</v>
      </c>
      <c r="B54" s="43" t="s">
        <v>1887</v>
      </c>
      <c r="C54" s="44" t="s">
        <v>1960</v>
      </c>
      <c r="D54" s="31">
        <v>304855939</v>
      </c>
      <c r="E54" s="31" t="s">
        <v>75</v>
      </c>
      <c r="F54" s="31">
        <v>304855939</v>
      </c>
      <c r="G54" s="31" t="s">
        <v>75</v>
      </c>
      <c r="H54" s="31">
        <v>5897100</v>
      </c>
      <c r="I54" s="31" t="s">
        <v>75</v>
      </c>
      <c r="J54" s="31" t="s">
        <v>75</v>
      </c>
      <c r="K54" s="31">
        <v>62247594.899999999</v>
      </c>
      <c r="L54" s="31" t="s">
        <v>75</v>
      </c>
      <c r="M54" s="31" t="s">
        <v>75</v>
      </c>
      <c r="N54" s="31">
        <v>80945042.75</v>
      </c>
      <c r="O54" s="31">
        <v>9162477.2899999991</v>
      </c>
      <c r="P54" s="32">
        <v>146603724.06</v>
      </c>
      <c r="Q54" s="32" t="s">
        <v>75</v>
      </c>
      <c r="R54" s="42" t="s">
        <v>1904</v>
      </c>
      <c r="S54" s="43" t="s">
        <v>1887</v>
      </c>
      <c r="T54" s="44" t="s">
        <v>1960</v>
      </c>
      <c r="U54" s="31">
        <v>112550125.79000001</v>
      </c>
      <c r="V54" s="31" t="s">
        <v>75</v>
      </c>
      <c r="W54" s="31">
        <v>112550125.79000001</v>
      </c>
      <c r="X54" s="31" t="s">
        <v>75</v>
      </c>
      <c r="Y54" s="31">
        <v>1442538.02</v>
      </c>
      <c r="Z54" s="31" t="s">
        <v>75</v>
      </c>
      <c r="AA54" s="31" t="s">
        <v>75</v>
      </c>
      <c r="AB54" s="31">
        <v>17944778.109999999</v>
      </c>
      <c r="AC54" s="31" t="s">
        <v>75</v>
      </c>
      <c r="AD54" s="31" t="s">
        <v>75</v>
      </c>
      <c r="AE54" s="31">
        <v>31662371.18</v>
      </c>
      <c r="AF54" s="31">
        <v>4620895.8600000003</v>
      </c>
      <c r="AG54" s="31">
        <v>56879542.619999997</v>
      </c>
      <c r="AH54" s="31" t="s">
        <v>75</v>
      </c>
      <c r="AI54" s="8"/>
    </row>
    <row r="55" spans="1:35" ht="23.25" x14ac:dyDescent="0.25">
      <c r="A55" s="42" t="s">
        <v>1923</v>
      </c>
      <c r="B55" s="43" t="s">
        <v>1887</v>
      </c>
      <c r="C55" s="44" t="s">
        <v>1961</v>
      </c>
      <c r="D55" s="31">
        <v>18519274.050000001</v>
      </c>
      <c r="E55" s="31" t="s">
        <v>75</v>
      </c>
      <c r="F55" s="31">
        <v>18519274.050000001</v>
      </c>
      <c r="G55" s="31" t="s">
        <v>75</v>
      </c>
      <c r="H55" s="31" t="s">
        <v>75</v>
      </c>
      <c r="I55" s="31" t="s">
        <v>75</v>
      </c>
      <c r="J55" s="31" t="s">
        <v>75</v>
      </c>
      <c r="K55" s="31">
        <v>478100</v>
      </c>
      <c r="L55" s="31" t="s">
        <v>75</v>
      </c>
      <c r="M55" s="31" t="s">
        <v>75</v>
      </c>
      <c r="N55" s="31">
        <v>9302980.8200000003</v>
      </c>
      <c r="O55" s="31">
        <v>426400</v>
      </c>
      <c r="P55" s="32">
        <v>8311793.2300000004</v>
      </c>
      <c r="Q55" s="32" t="s">
        <v>75</v>
      </c>
      <c r="R55" s="42" t="s">
        <v>1923</v>
      </c>
      <c r="S55" s="43" t="s">
        <v>1887</v>
      </c>
      <c r="T55" s="44" t="s">
        <v>1961</v>
      </c>
      <c r="U55" s="31">
        <v>7459916.8200000003</v>
      </c>
      <c r="V55" s="31" t="s">
        <v>75</v>
      </c>
      <c r="W55" s="31">
        <v>7459916.8200000003</v>
      </c>
      <c r="X55" s="31" t="s">
        <v>75</v>
      </c>
      <c r="Y55" s="31" t="s">
        <v>75</v>
      </c>
      <c r="Z55" s="31" t="s">
        <v>75</v>
      </c>
      <c r="AA55" s="31" t="s">
        <v>75</v>
      </c>
      <c r="AB55" s="31">
        <v>161340</v>
      </c>
      <c r="AC55" s="31" t="s">
        <v>75</v>
      </c>
      <c r="AD55" s="31" t="s">
        <v>75</v>
      </c>
      <c r="AE55" s="31">
        <v>3869750</v>
      </c>
      <c r="AF55" s="31">
        <v>193309.93</v>
      </c>
      <c r="AG55" s="31">
        <v>3235516.89</v>
      </c>
      <c r="AH55" s="31" t="s">
        <v>75</v>
      </c>
      <c r="AI55" s="8"/>
    </row>
    <row r="56" spans="1:35" x14ac:dyDescent="0.25">
      <c r="A56" s="42" t="s">
        <v>1906</v>
      </c>
      <c r="B56" s="43" t="s">
        <v>1887</v>
      </c>
      <c r="C56" s="44" t="s">
        <v>1962</v>
      </c>
      <c r="D56" s="31">
        <v>241455835.72999999</v>
      </c>
      <c r="E56" s="31" t="s">
        <v>75</v>
      </c>
      <c r="F56" s="31">
        <v>241455835.72999999</v>
      </c>
      <c r="G56" s="31" t="s">
        <v>75</v>
      </c>
      <c r="H56" s="31">
        <v>5897100</v>
      </c>
      <c r="I56" s="31" t="s">
        <v>75</v>
      </c>
      <c r="J56" s="31" t="s">
        <v>75</v>
      </c>
      <c r="K56" s="31">
        <v>61769494.899999999</v>
      </c>
      <c r="L56" s="31" t="s">
        <v>75</v>
      </c>
      <c r="M56" s="31" t="s">
        <v>75</v>
      </c>
      <c r="N56" s="31">
        <v>64291427.490000002</v>
      </c>
      <c r="O56" s="31">
        <v>5146399.17</v>
      </c>
      <c r="P56" s="32">
        <v>104351414.17</v>
      </c>
      <c r="Q56" s="32" t="s">
        <v>75</v>
      </c>
      <c r="R56" s="42" t="s">
        <v>1906</v>
      </c>
      <c r="S56" s="43" t="s">
        <v>1887</v>
      </c>
      <c r="T56" s="44" t="s">
        <v>1962</v>
      </c>
      <c r="U56" s="31">
        <v>83909591.329999998</v>
      </c>
      <c r="V56" s="31" t="s">
        <v>75</v>
      </c>
      <c r="W56" s="31">
        <v>83909591.329999998</v>
      </c>
      <c r="X56" s="31" t="s">
        <v>75</v>
      </c>
      <c r="Y56" s="31">
        <v>1442538.02</v>
      </c>
      <c r="Z56" s="31" t="s">
        <v>75</v>
      </c>
      <c r="AA56" s="31" t="s">
        <v>75</v>
      </c>
      <c r="AB56" s="31">
        <v>17783438.109999999</v>
      </c>
      <c r="AC56" s="31" t="s">
        <v>75</v>
      </c>
      <c r="AD56" s="31" t="s">
        <v>75</v>
      </c>
      <c r="AE56" s="31">
        <v>23786518.239999998</v>
      </c>
      <c r="AF56" s="31">
        <v>2517348.65</v>
      </c>
      <c r="AG56" s="31">
        <v>38379748.310000002</v>
      </c>
      <c r="AH56" s="31" t="s">
        <v>75</v>
      </c>
      <c r="AI56" s="8"/>
    </row>
    <row r="57" spans="1:35" ht="34.5" x14ac:dyDescent="0.25">
      <c r="A57" s="42" t="s">
        <v>1963</v>
      </c>
      <c r="B57" s="43" t="s">
        <v>1887</v>
      </c>
      <c r="C57" s="44" t="s">
        <v>1964</v>
      </c>
      <c r="D57" s="31">
        <v>100000</v>
      </c>
      <c r="E57" s="31" t="s">
        <v>75</v>
      </c>
      <c r="F57" s="31">
        <v>100000</v>
      </c>
      <c r="G57" s="31" t="s">
        <v>75</v>
      </c>
      <c r="H57" s="31" t="s">
        <v>75</v>
      </c>
      <c r="I57" s="31" t="s">
        <v>75</v>
      </c>
      <c r="J57" s="31" t="s">
        <v>75</v>
      </c>
      <c r="K57" s="31" t="s">
        <v>75</v>
      </c>
      <c r="L57" s="31" t="s">
        <v>75</v>
      </c>
      <c r="M57" s="31" t="s">
        <v>75</v>
      </c>
      <c r="N57" s="31">
        <v>100000</v>
      </c>
      <c r="O57" s="31" t="s">
        <v>75</v>
      </c>
      <c r="P57" s="32" t="s">
        <v>75</v>
      </c>
      <c r="Q57" s="32" t="s">
        <v>75</v>
      </c>
      <c r="R57" s="42" t="s">
        <v>1963</v>
      </c>
      <c r="S57" s="43" t="s">
        <v>1887</v>
      </c>
      <c r="T57" s="44" t="s">
        <v>1964</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x14ac:dyDescent="0.25">
      <c r="A58" s="42" t="s">
        <v>1926</v>
      </c>
      <c r="B58" s="43" t="s">
        <v>1887</v>
      </c>
      <c r="C58" s="44" t="s">
        <v>1965</v>
      </c>
      <c r="D58" s="31">
        <v>44780829.219999999</v>
      </c>
      <c r="E58" s="31" t="s">
        <v>75</v>
      </c>
      <c r="F58" s="31">
        <v>44780829.219999999</v>
      </c>
      <c r="G58" s="31" t="s">
        <v>75</v>
      </c>
      <c r="H58" s="31" t="s">
        <v>75</v>
      </c>
      <c r="I58" s="31" t="s">
        <v>75</v>
      </c>
      <c r="J58" s="31" t="s">
        <v>75</v>
      </c>
      <c r="K58" s="31" t="s">
        <v>75</v>
      </c>
      <c r="L58" s="31" t="s">
        <v>75</v>
      </c>
      <c r="M58" s="31" t="s">
        <v>75</v>
      </c>
      <c r="N58" s="31">
        <v>7250634.4400000004</v>
      </c>
      <c r="O58" s="31">
        <v>3589678.12</v>
      </c>
      <c r="P58" s="32">
        <v>33940516.659999996</v>
      </c>
      <c r="Q58" s="32" t="s">
        <v>75</v>
      </c>
      <c r="R58" s="42" t="s">
        <v>1926</v>
      </c>
      <c r="S58" s="43" t="s">
        <v>1887</v>
      </c>
      <c r="T58" s="44" t="s">
        <v>1965</v>
      </c>
      <c r="U58" s="31">
        <v>21180617.640000001</v>
      </c>
      <c r="V58" s="31" t="s">
        <v>75</v>
      </c>
      <c r="W58" s="31">
        <v>21180617.640000001</v>
      </c>
      <c r="X58" s="31" t="s">
        <v>75</v>
      </c>
      <c r="Y58" s="31" t="s">
        <v>75</v>
      </c>
      <c r="Z58" s="31" t="s">
        <v>75</v>
      </c>
      <c r="AA58" s="31" t="s">
        <v>75</v>
      </c>
      <c r="AB58" s="31" t="s">
        <v>75</v>
      </c>
      <c r="AC58" s="31" t="s">
        <v>75</v>
      </c>
      <c r="AD58" s="31" t="s">
        <v>75</v>
      </c>
      <c r="AE58" s="31">
        <v>4006102.94</v>
      </c>
      <c r="AF58" s="31">
        <v>1910237.28</v>
      </c>
      <c r="AG58" s="31">
        <v>15264277.42</v>
      </c>
      <c r="AH58" s="31" t="s">
        <v>75</v>
      </c>
      <c r="AI58" s="8"/>
    </row>
    <row r="59" spans="1:35" x14ac:dyDescent="0.25">
      <c r="A59" s="42" t="s">
        <v>1928</v>
      </c>
      <c r="B59" s="43" t="s">
        <v>1887</v>
      </c>
      <c r="C59" s="44" t="s">
        <v>1966</v>
      </c>
      <c r="D59" s="31">
        <v>1166271.8999999999</v>
      </c>
      <c r="E59" s="31" t="s">
        <v>75</v>
      </c>
      <c r="F59" s="31">
        <v>1166271.8999999999</v>
      </c>
      <c r="G59" s="31" t="s">
        <v>75</v>
      </c>
      <c r="H59" s="31" t="s">
        <v>75</v>
      </c>
      <c r="I59" s="31" t="s">
        <v>75</v>
      </c>
      <c r="J59" s="31" t="s">
        <v>75</v>
      </c>
      <c r="K59" s="31">
        <v>940200</v>
      </c>
      <c r="L59" s="31" t="s">
        <v>75</v>
      </c>
      <c r="M59" s="31" t="s">
        <v>75</v>
      </c>
      <c r="N59" s="31">
        <v>186107.76</v>
      </c>
      <c r="O59" s="31">
        <v>4706.29</v>
      </c>
      <c r="P59" s="32">
        <v>35257.85</v>
      </c>
      <c r="Q59" s="32" t="s">
        <v>75</v>
      </c>
      <c r="R59" s="42" t="s">
        <v>1928</v>
      </c>
      <c r="S59" s="43" t="s">
        <v>1887</v>
      </c>
      <c r="T59" s="44" t="s">
        <v>1966</v>
      </c>
      <c r="U59" s="31">
        <v>1154065.46</v>
      </c>
      <c r="V59" s="31" t="s">
        <v>75</v>
      </c>
      <c r="W59" s="31">
        <v>1154065.46</v>
      </c>
      <c r="X59" s="31" t="s">
        <v>75</v>
      </c>
      <c r="Y59" s="31" t="s">
        <v>75</v>
      </c>
      <c r="Z59" s="31" t="s">
        <v>75</v>
      </c>
      <c r="AA59" s="31" t="s">
        <v>75</v>
      </c>
      <c r="AB59" s="31">
        <v>928171.56</v>
      </c>
      <c r="AC59" s="31" t="s">
        <v>75</v>
      </c>
      <c r="AD59" s="31" t="s">
        <v>75</v>
      </c>
      <c r="AE59" s="31">
        <v>186107.76</v>
      </c>
      <c r="AF59" s="31">
        <v>4528.29</v>
      </c>
      <c r="AG59" s="31">
        <v>35257.85</v>
      </c>
      <c r="AH59" s="31" t="s">
        <v>75</v>
      </c>
      <c r="AI59" s="8"/>
    </row>
    <row r="60" spans="1:35" ht="23.25" x14ac:dyDescent="0.25">
      <c r="A60" s="42" t="s">
        <v>1930</v>
      </c>
      <c r="B60" s="43" t="s">
        <v>1887</v>
      </c>
      <c r="C60" s="44" t="s">
        <v>1967</v>
      </c>
      <c r="D60" s="31">
        <v>1166271.8999999999</v>
      </c>
      <c r="E60" s="31" t="s">
        <v>75</v>
      </c>
      <c r="F60" s="31">
        <v>1166271.8999999999</v>
      </c>
      <c r="G60" s="31" t="s">
        <v>75</v>
      </c>
      <c r="H60" s="31" t="s">
        <v>75</v>
      </c>
      <c r="I60" s="31" t="s">
        <v>75</v>
      </c>
      <c r="J60" s="31" t="s">
        <v>75</v>
      </c>
      <c r="K60" s="31">
        <v>940200</v>
      </c>
      <c r="L60" s="31" t="s">
        <v>75</v>
      </c>
      <c r="M60" s="31" t="s">
        <v>75</v>
      </c>
      <c r="N60" s="31">
        <v>186107.76</v>
      </c>
      <c r="O60" s="31">
        <v>4706.29</v>
      </c>
      <c r="P60" s="32">
        <v>35257.85</v>
      </c>
      <c r="Q60" s="32" t="s">
        <v>75</v>
      </c>
      <c r="R60" s="42" t="s">
        <v>1930</v>
      </c>
      <c r="S60" s="43" t="s">
        <v>1887</v>
      </c>
      <c r="T60" s="44" t="s">
        <v>1967</v>
      </c>
      <c r="U60" s="31">
        <v>1154065.46</v>
      </c>
      <c r="V60" s="31" t="s">
        <v>75</v>
      </c>
      <c r="W60" s="31">
        <v>1154065.46</v>
      </c>
      <c r="X60" s="31" t="s">
        <v>75</v>
      </c>
      <c r="Y60" s="31" t="s">
        <v>75</v>
      </c>
      <c r="Z60" s="31" t="s">
        <v>75</v>
      </c>
      <c r="AA60" s="31" t="s">
        <v>75</v>
      </c>
      <c r="AB60" s="31">
        <v>928171.56</v>
      </c>
      <c r="AC60" s="31" t="s">
        <v>75</v>
      </c>
      <c r="AD60" s="31" t="s">
        <v>75</v>
      </c>
      <c r="AE60" s="31">
        <v>186107.76</v>
      </c>
      <c r="AF60" s="31">
        <v>4528.29</v>
      </c>
      <c r="AG60" s="31">
        <v>35257.85</v>
      </c>
      <c r="AH60" s="31" t="s">
        <v>75</v>
      </c>
      <c r="AI60" s="8"/>
    </row>
    <row r="61" spans="1:35" ht="23.25" x14ac:dyDescent="0.25">
      <c r="A61" s="42" t="s">
        <v>1932</v>
      </c>
      <c r="B61" s="43" t="s">
        <v>1887</v>
      </c>
      <c r="C61" s="44" t="s">
        <v>1968</v>
      </c>
      <c r="D61" s="31">
        <v>1166271.8999999999</v>
      </c>
      <c r="E61" s="31" t="s">
        <v>75</v>
      </c>
      <c r="F61" s="31">
        <v>1166271.8999999999</v>
      </c>
      <c r="G61" s="31" t="s">
        <v>75</v>
      </c>
      <c r="H61" s="31" t="s">
        <v>75</v>
      </c>
      <c r="I61" s="31" t="s">
        <v>75</v>
      </c>
      <c r="J61" s="31" t="s">
        <v>75</v>
      </c>
      <c r="K61" s="31">
        <v>940200</v>
      </c>
      <c r="L61" s="31" t="s">
        <v>75</v>
      </c>
      <c r="M61" s="31" t="s">
        <v>75</v>
      </c>
      <c r="N61" s="31">
        <v>186107.76</v>
      </c>
      <c r="O61" s="31">
        <v>4706.29</v>
      </c>
      <c r="P61" s="32">
        <v>35257.85</v>
      </c>
      <c r="Q61" s="32" t="s">
        <v>75</v>
      </c>
      <c r="R61" s="42" t="s">
        <v>1932</v>
      </c>
      <c r="S61" s="43" t="s">
        <v>1887</v>
      </c>
      <c r="T61" s="44" t="s">
        <v>1968</v>
      </c>
      <c r="U61" s="31">
        <v>1154065.46</v>
      </c>
      <c r="V61" s="31" t="s">
        <v>75</v>
      </c>
      <c r="W61" s="31">
        <v>1154065.46</v>
      </c>
      <c r="X61" s="31" t="s">
        <v>75</v>
      </c>
      <c r="Y61" s="31" t="s">
        <v>75</v>
      </c>
      <c r="Z61" s="31" t="s">
        <v>75</v>
      </c>
      <c r="AA61" s="31" t="s">
        <v>75</v>
      </c>
      <c r="AB61" s="31">
        <v>928171.56</v>
      </c>
      <c r="AC61" s="31" t="s">
        <v>75</v>
      </c>
      <c r="AD61" s="31" t="s">
        <v>75</v>
      </c>
      <c r="AE61" s="31">
        <v>186107.76</v>
      </c>
      <c r="AF61" s="31">
        <v>4528.29</v>
      </c>
      <c r="AG61" s="31">
        <v>35257.85</v>
      </c>
      <c r="AH61" s="31" t="s">
        <v>75</v>
      </c>
      <c r="AI61" s="8"/>
    </row>
    <row r="62" spans="1:35" ht="23.25" x14ac:dyDescent="0.25">
      <c r="A62" s="42" t="s">
        <v>1969</v>
      </c>
      <c r="B62" s="43" t="s">
        <v>1887</v>
      </c>
      <c r="C62" s="44" t="s">
        <v>1970</v>
      </c>
      <c r="D62" s="31">
        <v>300000</v>
      </c>
      <c r="E62" s="31" t="s">
        <v>75</v>
      </c>
      <c r="F62" s="31">
        <v>300000</v>
      </c>
      <c r="G62" s="31" t="s">
        <v>75</v>
      </c>
      <c r="H62" s="31" t="s">
        <v>75</v>
      </c>
      <c r="I62" s="31" t="s">
        <v>75</v>
      </c>
      <c r="J62" s="31" t="s">
        <v>75</v>
      </c>
      <c r="K62" s="31" t="s">
        <v>75</v>
      </c>
      <c r="L62" s="31" t="s">
        <v>75</v>
      </c>
      <c r="M62" s="31" t="s">
        <v>75</v>
      </c>
      <c r="N62" s="31" t="s">
        <v>75</v>
      </c>
      <c r="O62" s="31" t="s">
        <v>75</v>
      </c>
      <c r="P62" s="32">
        <v>300000</v>
      </c>
      <c r="Q62" s="32" t="s">
        <v>75</v>
      </c>
      <c r="R62" s="42" t="s">
        <v>1969</v>
      </c>
      <c r="S62" s="43" t="s">
        <v>1887</v>
      </c>
      <c r="T62" s="44" t="s">
        <v>1970</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x14ac:dyDescent="0.25">
      <c r="A63" s="42" t="s">
        <v>1971</v>
      </c>
      <c r="B63" s="43" t="s">
        <v>1887</v>
      </c>
      <c r="C63" s="44" t="s">
        <v>1972</v>
      </c>
      <c r="D63" s="31">
        <v>300000</v>
      </c>
      <c r="E63" s="31" t="s">
        <v>75</v>
      </c>
      <c r="F63" s="31">
        <v>300000</v>
      </c>
      <c r="G63" s="31" t="s">
        <v>75</v>
      </c>
      <c r="H63" s="31" t="s">
        <v>75</v>
      </c>
      <c r="I63" s="31" t="s">
        <v>75</v>
      </c>
      <c r="J63" s="31" t="s">
        <v>75</v>
      </c>
      <c r="K63" s="31" t="s">
        <v>75</v>
      </c>
      <c r="L63" s="31" t="s">
        <v>75</v>
      </c>
      <c r="M63" s="31" t="s">
        <v>75</v>
      </c>
      <c r="N63" s="31" t="s">
        <v>75</v>
      </c>
      <c r="O63" s="31" t="s">
        <v>75</v>
      </c>
      <c r="P63" s="32">
        <v>300000</v>
      </c>
      <c r="Q63" s="32" t="s">
        <v>75</v>
      </c>
      <c r="R63" s="42" t="s">
        <v>1971</v>
      </c>
      <c r="S63" s="43" t="s">
        <v>1887</v>
      </c>
      <c r="T63" s="44" t="s">
        <v>1972</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23.25" x14ac:dyDescent="0.25">
      <c r="A64" s="42" t="s">
        <v>1973</v>
      </c>
      <c r="B64" s="43" t="s">
        <v>1887</v>
      </c>
      <c r="C64" s="44" t="s">
        <v>1974</v>
      </c>
      <c r="D64" s="31">
        <v>300000</v>
      </c>
      <c r="E64" s="31" t="s">
        <v>75</v>
      </c>
      <c r="F64" s="31">
        <v>300000</v>
      </c>
      <c r="G64" s="31" t="s">
        <v>75</v>
      </c>
      <c r="H64" s="31" t="s">
        <v>75</v>
      </c>
      <c r="I64" s="31" t="s">
        <v>75</v>
      </c>
      <c r="J64" s="31" t="s">
        <v>75</v>
      </c>
      <c r="K64" s="31" t="s">
        <v>75</v>
      </c>
      <c r="L64" s="31" t="s">
        <v>75</v>
      </c>
      <c r="M64" s="31" t="s">
        <v>75</v>
      </c>
      <c r="N64" s="31" t="s">
        <v>75</v>
      </c>
      <c r="O64" s="31" t="s">
        <v>75</v>
      </c>
      <c r="P64" s="32">
        <v>300000</v>
      </c>
      <c r="Q64" s="32" t="s">
        <v>75</v>
      </c>
      <c r="R64" s="42" t="s">
        <v>1973</v>
      </c>
      <c r="S64" s="43" t="s">
        <v>1887</v>
      </c>
      <c r="T64" s="44" t="s">
        <v>1974</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x14ac:dyDescent="0.25">
      <c r="A65" s="42" t="s">
        <v>1936</v>
      </c>
      <c r="B65" s="43" t="s">
        <v>1887</v>
      </c>
      <c r="C65" s="44" t="s">
        <v>1975</v>
      </c>
      <c r="D65" s="31" t="s">
        <v>75</v>
      </c>
      <c r="E65" s="31" t="s">
        <v>75</v>
      </c>
      <c r="F65" s="31" t="s">
        <v>75</v>
      </c>
      <c r="G65" s="31">
        <v>19454186</v>
      </c>
      <c r="H65" s="31" t="s">
        <v>75</v>
      </c>
      <c r="I65" s="31" t="s">
        <v>75</v>
      </c>
      <c r="J65" s="31" t="s">
        <v>75</v>
      </c>
      <c r="K65" s="31" t="s">
        <v>75</v>
      </c>
      <c r="L65" s="31" t="s">
        <v>75</v>
      </c>
      <c r="M65" s="31" t="s">
        <v>75</v>
      </c>
      <c r="N65" s="31">
        <v>448500</v>
      </c>
      <c r="O65" s="31">
        <v>7214700</v>
      </c>
      <c r="P65" s="32">
        <v>11790986</v>
      </c>
      <c r="Q65" s="32" t="s">
        <v>75</v>
      </c>
      <c r="R65" s="42" t="s">
        <v>1936</v>
      </c>
      <c r="S65" s="43" t="s">
        <v>1887</v>
      </c>
      <c r="T65" s="44" t="s">
        <v>1975</v>
      </c>
      <c r="U65" s="31" t="s">
        <v>75</v>
      </c>
      <c r="V65" s="31" t="s">
        <v>75</v>
      </c>
      <c r="W65" s="31" t="s">
        <v>75</v>
      </c>
      <c r="X65" s="31">
        <v>8877393</v>
      </c>
      <c r="Y65" s="31" t="s">
        <v>75</v>
      </c>
      <c r="Z65" s="31" t="s">
        <v>75</v>
      </c>
      <c r="AA65" s="31" t="s">
        <v>75</v>
      </c>
      <c r="AB65" s="31" t="s">
        <v>75</v>
      </c>
      <c r="AC65" s="31" t="s">
        <v>75</v>
      </c>
      <c r="AD65" s="31" t="s">
        <v>75</v>
      </c>
      <c r="AE65" s="31" t="s">
        <v>75</v>
      </c>
      <c r="AF65" s="31">
        <v>3423500</v>
      </c>
      <c r="AG65" s="31">
        <v>5453893</v>
      </c>
      <c r="AH65" s="31" t="s">
        <v>75</v>
      </c>
      <c r="AI65" s="8"/>
    </row>
    <row r="66" spans="1:35" x14ac:dyDescent="0.25">
      <c r="A66" s="42" t="s">
        <v>1507</v>
      </c>
      <c r="B66" s="43" t="s">
        <v>1887</v>
      </c>
      <c r="C66" s="44" t="s">
        <v>1976</v>
      </c>
      <c r="D66" s="31" t="s">
        <v>75</v>
      </c>
      <c r="E66" s="31" t="s">
        <v>75</v>
      </c>
      <c r="F66" s="31" t="s">
        <v>75</v>
      </c>
      <c r="G66" s="31">
        <v>19454186</v>
      </c>
      <c r="H66" s="31" t="s">
        <v>75</v>
      </c>
      <c r="I66" s="31" t="s">
        <v>75</v>
      </c>
      <c r="J66" s="31" t="s">
        <v>75</v>
      </c>
      <c r="K66" s="31" t="s">
        <v>75</v>
      </c>
      <c r="L66" s="31" t="s">
        <v>75</v>
      </c>
      <c r="M66" s="31" t="s">
        <v>75</v>
      </c>
      <c r="N66" s="31">
        <v>448500</v>
      </c>
      <c r="O66" s="31">
        <v>7214700</v>
      </c>
      <c r="P66" s="32">
        <v>11790986</v>
      </c>
      <c r="Q66" s="32" t="s">
        <v>75</v>
      </c>
      <c r="R66" s="42" t="s">
        <v>1507</v>
      </c>
      <c r="S66" s="43" t="s">
        <v>1887</v>
      </c>
      <c r="T66" s="44" t="s">
        <v>1976</v>
      </c>
      <c r="U66" s="31" t="s">
        <v>75</v>
      </c>
      <c r="V66" s="31" t="s">
        <v>75</v>
      </c>
      <c r="W66" s="31" t="s">
        <v>75</v>
      </c>
      <c r="X66" s="31">
        <v>8877393</v>
      </c>
      <c r="Y66" s="31" t="s">
        <v>75</v>
      </c>
      <c r="Z66" s="31" t="s">
        <v>75</v>
      </c>
      <c r="AA66" s="31" t="s">
        <v>75</v>
      </c>
      <c r="AB66" s="31" t="s">
        <v>75</v>
      </c>
      <c r="AC66" s="31" t="s">
        <v>75</v>
      </c>
      <c r="AD66" s="31" t="s">
        <v>75</v>
      </c>
      <c r="AE66" s="31" t="s">
        <v>75</v>
      </c>
      <c r="AF66" s="31">
        <v>3423500</v>
      </c>
      <c r="AG66" s="31">
        <v>5453893</v>
      </c>
      <c r="AH66" s="31" t="s">
        <v>75</v>
      </c>
      <c r="AI66" s="8"/>
    </row>
    <row r="67" spans="1:35" x14ac:dyDescent="0.25">
      <c r="A67" s="42" t="s">
        <v>1908</v>
      </c>
      <c r="B67" s="43" t="s">
        <v>1887</v>
      </c>
      <c r="C67" s="44" t="s">
        <v>1977</v>
      </c>
      <c r="D67" s="31">
        <v>21211644.25</v>
      </c>
      <c r="E67" s="31" t="s">
        <v>75</v>
      </c>
      <c r="F67" s="31">
        <v>21211644.25</v>
      </c>
      <c r="G67" s="31" t="s">
        <v>75</v>
      </c>
      <c r="H67" s="31" t="s">
        <v>75</v>
      </c>
      <c r="I67" s="31" t="s">
        <v>75</v>
      </c>
      <c r="J67" s="31" t="s">
        <v>75</v>
      </c>
      <c r="K67" s="31">
        <v>810800</v>
      </c>
      <c r="L67" s="31" t="s">
        <v>75</v>
      </c>
      <c r="M67" s="31" t="s">
        <v>75</v>
      </c>
      <c r="N67" s="31">
        <v>7893421.5899999999</v>
      </c>
      <c r="O67" s="31">
        <v>788571.11</v>
      </c>
      <c r="P67" s="32">
        <v>11718851.550000001</v>
      </c>
      <c r="Q67" s="32" t="s">
        <v>75</v>
      </c>
      <c r="R67" s="42" t="s">
        <v>1908</v>
      </c>
      <c r="S67" s="43" t="s">
        <v>1887</v>
      </c>
      <c r="T67" s="44" t="s">
        <v>1977</v>
      </c>
      <c r="U67" s="31">
        <v>10027578.99</v>
      </c>
      <c r="V67" s="31" t="s">
        <v>75</v>
      </c>
      <c r="W67" s="31">
        <v>10027578.99</v>
      </c>
      <c r="X67" s="31" t="s">
        <v>75</v>
      </c>
      <c r="Y67" s="31" t="s">
        <v>75</v>
      </c>
      <c r="Z67" s="31" t="s">
        <v>75</v>
      </c>
      <c r="AA67" s="31" t="s">
        <v>75</v>
      </c>
      <c r="AB67" s="31">
        <v>337054.87</v>
      </c>
      <c r="AC67" s="31" t="s">
        <v>75</v>
      </c>
      <c r="AD67" s="31" t="s">
        <v>75</v>
      </c>
      <c r="AE67" s="31">
        <v>3014730.48</v>
      </c>
      <c r="AF67" s="31">
        <v>361735.83</v>
      </c>
      <c r="AG67" s="31">
        <v>6314057.8099999996</v>
      </c>
      <c r="AH67" s="31" t="s">
        <v>75</v>
      </c>
      <c r="AI67" s="8"/>
    </row>
    <row r="68" spans="1:35" x14ac:dyDescent="0.25">
      <c r="A68" s="42" t="s">
        <v>1978</v>
      </c>
      <c r="B68" s="43" t="s">
        <v>1887</v>
      </c>
      <c r="C68" s="44" t="s">
        <v>1979</v>
      </c>
      <c r="D68" s="31">
        <v>3054303.58</v>
      </c>
      <c r="E68" s="31" t="s">
        <v>75</v>
      </c>
      <c r="F68" s="31">
        <v>3054303.58</v>
      </c>
      <c r="G68" s="31" t="s">
        <v>75</v>
      </c>
      <c r="H68" s="31" t="s">
        <v>75</v>
      </c>
      <c r="I68" s="31" t="s">
        <v>75</v>
      </c>
      <c r="J68" s="31" t="s">
        <v>75</v>
      </c>
      <c r="K68" s="31">
        <v>500000</v>
      </c>
      <c r="L68" s="31" t="s">
        <v>75</v>
      </c>
      <c r="M68" s="31" t="s">
        <v>75</v>
      </c>
      <c r="N68" s="31">
        <v>492000</v>
      </c>
      <c r="O68" s="31" t="s">
        <v>75</v>
      </c>
      <c r="P68" s="32">
        <v>2062303.58</v>
      </c>
      <c r="Q68" s="32" t="s">
        <v>75</v>
      </c>
      <c r="R68" s="42" t="s">
        <v>1978</v>
      </c>
      <c r="S68" s="43" t="s">
        <v>1887</v>
      </c>
      <c r="T68" s="44" t="s">
        <v>1979</v>
      </c>
      <c r="U68" s="31">
        <v>2243803.58</v>
      </c>
      <c r="V68" s="31" t="s">
        <v>75</v>
      </c>
      <c r="W68" s="31">
        <v>2243803.58</v>
      </c>
      <c r="X68" s="31" t="s">
        <v>75</v>
      </c>
      <c r="Y68" s="31" t="s">
        <v>75</v>
      </c>
      <c r="Z68" s="31" t="s">
        <v>75</v>
      </c>
      <c r="AA68" s="31" t="s">
        <v>75</v>
      </c>
      <c r="AB68" s="31">
        <v>87000</v>
      </c>
      <c r="AC68" s="31" t="s">
        <v>75</v>
      </c>
      <c r="AD68" s="31" t="s">
        <v>75</v>
      </c>
      <c r="AE68" s="31">
        <v>100000</v>
      </c>
      <c r="AF68" s="31" t="s">
        <v>75</v>
      </c>
      <c r="AG68" s="31">
        <v>2056803.58</v>
      </c>
      <c r="AH68" s="31" t="s">
        <v>75</v>
      </c>
      <c r="AI68" s="8"/>
    </row>
    <row r="69" spans="1:35" ht="23.25" x14ac:dyDescent="0.25">
      <c r="A69" s="42" t="s">
        <v>1980</v>
      </c>
      <c r="B69" s="43" t="s">
        <v>1887</v>
      </c>
      <c r="C69" s="44" t="s">
        <v>1981</v>
      </c>
      <c r="D69" s="31">
        <v>3054303.58</v>
      </c>
      <c r="E69" s="31" t="s">
        <v>75</v>
      </c>
      <c r="F69" s="31">
        <v>3054303.58</v>
      </c>
      <c r="G69" s="31" t="s">
        <v>75</v>
      </c>
      <c r="H69" s="31" t="s">
        <v>75</v>
      </c>
      <c r="I69" s="31" t="s">
        <v>75</v>
      </c>
      <c r="J69" s="31" t="s">
        <v>75</v>
      </c>
      <c r="K69" s="31">
        <v>500000</v>
      </c>
      <c r="L69" s="31" t="s">
        <v>75</v>
      </c>
      <c r="M69" s="31" t="s">
        <v>75</v>
      </c>
      <c r="N69" s="31">
        <v>492000</v>
      </c>
      <c r="O69" s="31" t="s">
        <v>75</v>
      </c>
      <c r="P69" s="32">
        <v>2062303.58</v>
      </c>
      <c r="Q69" s="32" t="s">
        <v>75</v>
      </c>
      <c r="R69" s="42" t="s">
        <v>1980</v>
      </c>
      <c r="S69" s="43" t="s">
        <v>1887</v>
      </c>
      <c r="T69" s="44" t="s">
        <v>1981</v>
      </c>
      <c r="U69" s="31">
        <v>2243803.58</v>
      </c>
      <c r="V69" s="31" t="s">
        <v>75</v>
      </c>
      <c r="W69" s="31">
        <v>2243803.58</v>
      </c>
      <c r="X69" s="31" t="s">
        <v>75</v>
      </c>
      <c r="Y69" s="31" t="s">
        <v>75</v>
      </c>
      <c r="Z69" s="31" t="s">
        <v>75</v>
      </c>
      <c r="AA69" s="31" t="s">
        <v>75</v>
      </c>
      <c r="AB69" s="31">
        <v>87000</v>
      </c>
      <c r="AC69" s="31" t="s">
        <v>75</v>
      </c>
      <c r="AD69" s="31" t="s">
        <v>75</v>
      </c>
      <c r="AE69" s="31">
        <v>100000</v>
      </c>
      <c r="AF69" s="31" t="s">
        <v>75</v>
      </c>
      <c r="AG69" s="31">
        <v>2056803.58</v>
      </c>
      <c r="AH69" s="31" t="s">
        <v>75</v>
      </c>
      <c r="AI69" s="8"/>
    </row>
    <row r="70" spans="1:35" x14ac:dyDescent="0.25">
      <c r="A70" s="42" t="s">
        <v>1910</v>
      </c>
      <c r="B70" s="43" t="s">
        <v>1887</v>
      </c>
      <c r="C70" s="44" t="s">
        <v>1982</v>
      </c>
      <c r="D70" s="31">
        <v>18157340.670000002</v>
      </c>
      <c r="E70" s="31" t="s">
        <v>75</v>
      </c>
      <c r="F70" s="31">
        <v>18157340.670000002</v>
      </c>
      <c r="G70" s="31" t="s">
        <v>75</v>
      </c>
      <c r="H70" s="31" t="s">
        <v>75</v>
      </c>
      <c r="I70" s="31" t="s">
        <v>75</v>
      </c>
      <c r="J70" s="31" t="s">
        <v>75</v>
      </c>
      <c r="K70" s="31">
        <v>310800</v>
      </c>
      <c r="L70" s="31" t="s">
        <v>75</v>
      </c>
      <c r="M70" s="31" t="s">
        <v>75</v>
      </c>
      <c r="N70" s="31">
        <v>7401421.5899999999</v>
      </c>
      <c r="O70" s="31">
        <v>788571.11</v>
      </c>
      <c r="P70" s="32">
        <v>9656547.9700000007</v>
      </c>
      <c r="Q70" s="32" t="s">
        <v>75</v>
      </c>
      <c r="R70" s="42" t="s">
        <v>1910</v>
      </c>
      <c r="S70" s="43" t="s">
        <v>1887</v>
      </c>
      <c r="T70" s="44" t="s">
        <v>1982</v>
      </c>
      <c r="U70" s="31">
        <v>7783775.4100000001</v>
      </c>
      <c r="V70" s="31" t="s">
        <v>75</v>
      </c>
      <c r="W70" s="31">
        <v>7783775.4100000001</v>
      </c>
      <c r="X70" s="31" t="s">
        <v>75</v>
      </c>
      <c r="Y70" s="31" t="s">
        <v>75</v>
      </c>
      <c r="Z70" s="31" t="s">
        <v>75</v>
      </c>
      <c r="AA70" s="31" t="s">
        <v>75</v>
      </c>
      <c r="AB70" s="31">
        <v>250054.87</v>
      </c>
      <c r="AC70" s="31" t="s">
        <v>75</v>
      </c>
      <c r="AD70" s="31" t="s">
        <v>75</v>
      </c>
      <c r="AE70" s="31">
        <v>2914730.48</v>
      </c>
      <c r="AF70" s="31">
        <v>361735.83</v>
      </c>
      <c r="AG70" s="31">
        <v>4257254.2300000004</v>
      </c>
      <c r="AH70" s="31" t="s">
        <v>75</v>
      </c>
      <c r="AI70" s="8"/>
    </row>
    <row r="71" spans="1:35" x14ac:dyDescent="0.25">
      <c r="A71" s="42" t="s">
        <v>1947</v>
      </c>
      <c r="B71" s="43" t="s">
        <v>1887</v>
      </c>
      <c r="C71" s="44" t="s">
        <v>1983</v>
      </c>
      <c r="D71" s="31">
        <v>7062561.4299999997</v>
      </c>
      <c r="E71" s="31" t="s">
        <v>75</v>
      </c>
      <c r="F71" s="31">
        <v>7062561.4299999997</v>
      </c>
      <c r="G71" s="31" t="s">
        <v>75</v>
      </c>
      <c r="H71" s="31" t="s">
        <v>75</v>
      </c>
      <c r="I71" s="31" t="s">
        <v>75</v>
      </c>
      <c r="J71" s="31" t="s">
        <v>75</v>
      </c>
      <c r="K71" s="31">
        <v>185800</v>
      </c>
      <c r="L71" s="31" t="s">
        <v>75</v>
      </c>
      <c r="M71" s="31" t="s">
        <v>75</v>
      </c>
      <c r="N71" s="31">
        <v>1854830.74</v>
      </c>
      <c r="O71" s="31">
        <v>476476</v>
      </c>
      <c r="P71" s="32">
        <v>4545454.6900000004</v>
      </c>
      <c r="Q71" s="32" t="s">
        <v>75</v>
      </c>
      <c r="R71" s="42" t="s">
        <v>1947</v>
      </c>
      <c r="S71" s="43" t="s">
        <v>1887</v>
      </c>
      <c r="T71" s="44" t="s">
        <v>1983</v>
      </c>
      <c r="U71" s="31">
        <v>3214213</v>
      </c>
      <c r="V71" s="31" t="s">
        <v>75</v>
      </c>
      <c r="W71" s="31">
        <v>3214213</v>
      </c>
      <c r="X71" s="31" t="s">
        <v>75</v>
      </c>
      <c r="Y71" s="31" t="s">
        <v>75</v>
      </c>
      <c r="Z71" s="31" t="s">
        <v>75</v>
      </c>
      <c r="AA71" s="31" t="s">
        <v>75</v>
      </c>
      <c r="AB71" s="31">
        <v>160316</v>
      </c>
      <c r="AC71" s="31" t="s">
        <v>75</v>
      </c>
      <c r="AD71" s="31" t="s">
        <v>75</v>
      </c>
      <c r="AE71" s="31">
        <v>705945</v>
      </c>
      <c r="AF71" s="31">
        <v>228671</v>
      </c>
      <c r="AG71" s="31">
        <v>2119281</v>
      </c>
      <c r="AH71" s="31" t="s">
        <v>75</v>
      </c>
      <c r="AI71" s="8"/>
    </row>
    <row r="72" spans="1:35" x14ac:dyDescent="0.25">
      <c r="A72" s="42" t="s">
        <v>1949</v>
      </c>
      <c r="B72" s="43" t="s">
        <v>1887</v>
      </c>
      <c r="C72" s="44" t="s">
        <v>1984</v>
      </c>
      <c r="D72" s="31">
        <v>4114338.71</v>
      </c>
      <c r="E72" s="31" t="s">
        <v>75</v>
      </c>
      <c r="F72" s="31">
        <v>4114338.71</v>
      </c>
      <c r="G72" s="31" t="s">
        <v>75</v>
      </c>
      <c r="H72" s="31" t="s">
        <v>75</v>
      </c>
      <c r="I72" s="31" t="s">
        <v>75</v>
      </c>
      <c r="J72" s="31" t="s">
        <v>75</v>
      </c>
      <c r="K72" s="31">
        <v>5000</v>
      </c>
      <c r="L72" s="31" t="s">
        <v>75</v>
      </c>
      <c r="M72" s="31" t="s">
        <v>75</v>
      </c>
      <c r="N72" s="31">
        <v>1663653.29</v>
      </c>
      <c r="O72" s="31">
        <v>293085</v>
      </c>
      <c r="P72" s="32">
        <v>2152600.42</v>
      </c>
      <c r="Q72" s="32" t="s">
        <v>75</v>
      </c>
      <c r="R72" s="42" t="s">
        <v>1949</v>
      </c>
      <c r="S72" s="43" t="s">
        <v>1887</v>
      </c>
      <c r="T72" s="44" t="s">
        <v>1984</v>
      </c>
      <c r="U72" s="31">
        <v>1784799.79</v>
      </c>
      <c r="V72" s="31" t="s">
        <v>75</v>
      </c>
      <c r="W72" s="31">
        <v>1784799.79</v>
      </c>
      <c r="X72" s="31" t="s">
        <v>75</v>
      </c>
      <c r="Y72" s="31" t="s">
        <v>75</v>
      </c>
      <c r="Z72" s="31" t="s">
        <v>75</v>
      </c>
      <c r="AA72" s="31" t="s">
        <v>75</v>
      </c>
      <c r="AB72" s="31" t="s">
        <v>75</v>
      </c>
      <c r="AC72" s="31" t="s">
        <v>75</v>
      </c>
      <c r="AD72" s="31" t="s">
        <v>75</v>
      </c>
      <c r="AE72" s="31">
        <v>814935.22</v>
      </c>
      <c r="AF72" s="31">
        <v>124134</v>
      </c>
      <c r="AG72" s="31">
        <v>845730.57</v>
      </c>
      <c r="AH72" s="31" t="s">
        <v>75</v>
      </c>
      <c r="AI72" s="8"/>
    </row>
    <row r="73" spans="1:35" x14ac:dyDescent="0.25">
      <c r="A73" s="42" t="s">
        <v>1912</v>
      </c>
      <c r="B73" s="43" t="s">
        <v>1887</v>
      </c>
      <c r="C73" s="44" t="s">
        <v>1985</v>
      </c>
      <c r="D73" s="31">
        <v>6980440.5300000003</v>
      </c>
      <c r="E73" s="31" t="s">
        <v>75</v>
      </c>
      <c r="F73" s="31">
        <v>6980440.5300000003</v>
      </c>
      <c r="G73" s="31" t="s">
        <v>75</v>
      </c>
      <c r="H73" s="31" t="s">
        <v>75</v>
      </c>
      <c r="I73" s="31" t="s">
        <v>75</v>
      </c>
      <c r="J73" s="31" t="s">
        <v>75</v>
      </c>
      <c r="K73" s="31">
        <v>120000</v>
      </c>
      <c r="L73" s="31" t="s">
        <v>75</v>
      </c>
      <c r="M73" s="31" t="s">
        <v>75</v>
      </c>
      <c r="N73" s="31">
        <v>3882937.56</v>
      </c>
      <c r="O73" s="31">
        <v>19010.11</v>
      </c>
      <c r="P73" s="32">
        <v>2958492.86</v>
      </c>
      <c r="Q73" s="32" t="s">
        <v>75</v>
      </c>
      <c r="R73" s="42" t="s">
        <v>1912</v>
      </c>
      <c r="S73" s="43" t="s">
        <v>1887</v>
      </c>
      <c r="T73" s="44" t="s">
        <v>1985</v>
      </c>
      <c r="U73" s="31">
        <v>2784762.62</v>
      </c>
      <c r="V73" s="31" t="s">
        <v>75</v>
      </c>
      <c r="W73" s="31">
        <v>2784762.62</v>
      </c>
      <c r="X73" s="31" t="s">
        <v>75</v>
      </c>
      <c r="Y73" s="31" t="s">
        <v>75</v>
      </c>
      <c r="Z73" s="31" t="s">
        <v>75</v>
      </c>
      <c r="AA73" s="31" t="s">
        <v>75</v>
      </c>
      <c r="AB73" s="31">
        <v>89738.87</v>
      </c>
      <c r="AC73" s="31" t="s">
        <v>75</v>
      </c>
      <c r="AD73" s="31" t="s">
        <v>75</v>
      </c>
      <c r="AE73" s="31">
        <v>1393850.26</v>
      </c>
      <c r="AF73" s="31">
        <v>8930.83</v>
      </c>
      <c r="AG73" s="31">
        <v>1292242.6599999999</v>
      </c>
      <c r="AH73" s="31" t="s">
        <v>75</v>
      </c>
      <c r="AI73" s="8"/>
    </row>
    <row r="74" spans="1:35" x14ac:dyDescent="0.25">
      <c r="A74" s="42" t="s">
        <v>1986</v>
      </c>
      <c r="B74" s="43" t="s">
        <v>1887</v>
      </c>
      <c r="C74" s="44" t="s">
        <v>1987</v>
      </c>
      <c r="D74" s="31">
        <v>638300108.15999997</v>
      </c>
      <c r="E74" s="31" t="s">
        <v>75</v>
      </c>
      <c r="F74" s="31">
        <v>638300108.15999997</v>
      </c>
      <c r="G74" s="31">
        <v>1883200</v>
      </c>
      <c r="H74" s="31">
        <v>638300108.15999997</v>
      </c>
      <c r="I74" s="31" t="s">
        <v>75</v>
      </c>
      <c r="J74" s="31" t="s">
        <v>75</v>
      </c>
      <c r="K74" s="31">
        <v>648700</v>
      </c>
      <c r="L74" s="31" t="s">
        <v>75</v>
      </c>
      <c r="M74" s="31" t="s">
        <v>75</v>
      </c>
      <c r="N74" s="31">
        <v>1234500</v>
      </c>
      <c r="O74" s="31" t="s">
        <v>75</v>
      </c>
      <c r="P74" s="32" t="s">
        <v>75</v>
      </c>
      <c r="Q74" s="32" t="s">
        <v>75</v>
      </c>
      <c r="R74" s="42" t="s">
        <v>1986</v>
      </c>
      <c r="S74" s="43" t="s">
        <v>1887</v>
      </c>
      <c r="T74" s="44" t="s">
        <v>1987</v>
      </c>
      <c r="U74" s="31">
        <v>234679345.47999999</v>
      </c>
      <c r="V74" s="31" t="s">
        <v>75</v>
      </c>
      <c r="W74" s="31">
        <v>234679345.47999999</v>
      </c>
      <c r="X74" s="31">
        <v>812316.04</v>
      </c>
      <c r="Y74" s="31">
        <v>234679345.47999999</v>
      </c>
      <c r="Z74" s="31" t="s">
        <v>75</v>
      </c>
      <c r="AA74" s="31" t="s">
        <v>75</v>
      </c>
      <c r="AB74" s="31">
        <v>173305.60000000001</v>
      </c>
      <c r="AC74" s="31" t="s">
        <v>75</v>
      </c>
      <c r="AD74" s="31" t="s">
        <v>75</v>
      </c>
      <c r="AE74" s="31">
        <v>639010.43999999994</v>
      </c>
      <c r="AF74" s="31" t="s">
        <v>75</v>
      </c>
      <c r="AG74" s="31" t="s">
        <v>75</v>
      </c>
      <c r="AH74" s="31" t="s">
        <v>75</v>
      </c>
      <c r="AI74" s="8"/>
    </row>
    <row r="75" spans="1:35" ht="45.75" x14ac:dyDescent="0.25">
      <c r="A75" s="42" t="s">
        <v>1892</v>
      </c>
      <c r="B75" s="43" t="s">
        <v>1887</v>
      </c>
      <c r="C75" s="44" t="s">
        <v>1988</v>
      </c>
      <c r="D75" s="31">
        <v>365129100</v>
      </c>
      <c r="E75" s="31" t="s">
        <v>75</v>
      </c>
      <c r="F75" s="31">
        <v>365129100</v>
      </c>
      <c r="G75" s="31" t="s">
        <v>75</v>
      </c>
      <c r="H75" s="31">
        <v>365129100</v>
      </c>
      <c r="I75" s="31" t="s">
        <v>75</v>
      </c>
      <c r="J75" s="31" t="s">
        <v>75</v>
      </c>
      <c r="K75" s="31" t="s">
        <v>75</v>
      </c>
      <c r="L75" s="31" t="s">
        <v>75</v>
      </c>
      <c r="M75" s="31" t="s">
        <v>75</v>
      </c>
      <c r="N75" s="31" t="s">
        <v>75</v>
      </c>
      <c r="O75" s="31" t="s">
        <v>75</v>
      </c>
      <c r="P75" s="32" t="s">
        <v>75</v>
      </c>
      <c r="Q75" s="32" t="s">
        <v>75</v>
      </c>
      <c r="R75" s="42" t="s">
        <v>1892</v>
      </c>
      <c r="S75" s="43" t="s">
        <v>1887</v>
      </c>
      <c r="T75" s="44" t="s">
        <v>1988</v>
      </c>
      <c r="U75" s="31">
        <v>149535123.49000001</v>
      </c>
      <c r="V75" s="31" t="s">
        <v>75</v>
      </c>
      <c r="W75" s="31">
        <v>149535123.49000001</v>
      </c>
      <c r="X75" s="31" t="s">
        <v>75</v>
      </c>
      <c r="Y75" s="31">
        <v>149535123.49000001</v>
      </c>
      <c r="Z75" s="31" t="s">
        <v>75</v>
      </c>
      <c r="AA75" s="31" t="s">
        <v>75</v>
      </c>
      <c r="AB75" s="31" t="s">
        <v>75</v>
      </c>
      <c r="AC75" s="31" t="s">
        <v>75</v>
      </c>
      <c r="AD75" s="31" t="s">
        <v>75</v>
      </c>
      <c r="AE75" s="31" t="s">
        <v>75</v>
      </c>
      <c r="AF75" s="31" t="s">
        <v>75</v>
      </c>
      <c r="AG75" s="31" t="s">
        <v>75</v>
      </c>
      <c r="AH75" s="31" t="s">
        <v>75</v>
      </c>
      <c r="AI75" s="8"/>
    </row>
    <row r="76" spans="1:35" x14ac:dyDescent="0.25">
      <c r="A76" s="42" t="s">
        <v>1989</v>
      </c>
      <c r="B76" s="43" t="s">
        <v>1887</v>
      </c>
      <c r="C76" s="44" t="s">
        <v>1990</v>
      </c>
      <c r="D76" s="31">
        <v>55966200</v>
      </c>
      <c r="E76" s="31" t="s">
        <v>75</v>
      </c>
      <c r="F76" s="31">
        <v>55966200</v>
      </c>
      <c r="G76" s="31" t="s">
        <v>75</v>
      </c>
      <c r="H76" s="31">
        <v>55966200</v>
      </c>
      <c r="I76" s="31" t="s">
        <v>75</v>
      </c>
      <c r="J76" s="31" t="s">
        <v>75</v>
      </c>
      <c r="K76" s="31" t="s">
        <v>75</v>
      </c>
      <c r="L76" s="31" t="s">
        <v>75</v>
      </c>
      <c r="M76" s="31" t="s">
        <v>75</v>
      </c>
      <c r="N76" s="31" t="s">
        <v>75</v>
      </c>
      <c r="O76" s="31" t="s">
        <v>75</v>
      </c>
      <c r="P76" s="32" t="s">
        <v>75</v>
      </c>
      <c r="Q76" s="32" t="s">
        <v>75</v>
      </c>
      <c r="R76" s="42" t="s">
        <v>1989</v>
      </c>
      <c r="S76" s="43" t="s">
        <v>1887</v>
      </c>
      <c r="T76" s="44" t="s">
        <v>1990</v>
      </c>
      <c r="U76" s="31">
        <v>21355144.859999999</v>
      </c>
      <c r="V76" s="31" t="s">
        <v>75</v>
      </c>
      <c r="W76" s="31">
        <v>21355144.859999999</v>
      </c>
      <c r="X76" s="31" t="s">
        <v>75</v>
      </c>
      <c r="Y76" s="31">
        <v>21355144.859999999</v>
      </c>
      <c r="Z76" s="31" t="s">
        <v>75</v>
      </c>
      <c r="AA76" s="31" t="s">
        <v>75</v>
      </c>
      <c r="AB76" s="31" t="s">
        <v>75</v>
      </c>
      <c r="AC76" s="31" t="s">
        <v>75</v>
      </c>
      <c r="AD76" s="31" t="s">
        <v>75</v>
      </c>
      <c r="AE76" s="31" t="s">
        <v>75</v>
      </c>
      <c r="AF76" s="31" t="s">
        <v>75</v>
      </c>
      <c r="AG76" s="31" t="s">
        <v>75</v>
      </c>
      <c r="AH76" s="31" t="s">
        <v>75</v>
      </c>
      <c r="AI76" s="8"/>
    </row>
    <row r="77" spans="1:35" x14ac:dyDescent="0.25">
      <c r="A77" s="42" t="s">
        <v>1991</v>
      </c>
      <c r="B77" s="43" t="s">
        <v>1887</v>
      </c>
      <c r="C77" s="44" t="s">
        <v>1992</v>
      </c>
      <c r="D77" s="31">
        <v>42984800</v>
      </c>
      <c r="E77" s="31" t="s">
        <v>75</v>
      </c>
      <c r="F77" s="31">
        <v>42984800</v>
      </c>
      <c r="G77" s="31" t="s">
        <v>75</v>
      </c>
      <c r="H77" s="31">
        <v>42984800</v>
      </c>
      <c r="I77" s="31" t="s">
        <v>75</v>
      </c>
      <c r="J77" s="31" t="s">
        <v>75</v>
      </c>
      <c r="K77" s="31" t="s">
        <v>75</v>
      </c>
      <c r="L77" s="31" t="s">
        <v>75</v>
      </c>
      <c r="M77" s="31" t="s">
        <v>75</v>
      </c>
      <c r="N77" s="31" t="s">
        <v>75</v>
      </c>
      <c r="O77" s="31" t="s">
        <v>75</v>
      </c>
      <c r="P77" s="32" t="s">
        <v>75</v>
      </c>
      <c r="Q77" s="32" t="s">
        <v>75</v>
      </c>
      <c r="R77" s="42" t="s">
        <v>1991</v>
      </c>
      <c r="S77" s="43" t="s">
        <v>1887</v>
      </c>
      <c r="T77" s="44" t="s">
        <v>1992</v>
      </c>
      <c r="U77" s="31">
        <v>16769476.49</v>
      </c>
      <c r="V77" s="31" t="s">
        <v>75</v>
      </c>
      <c r="W77" s="31">
        <v>16769476.49</v>
      </c>
      <c r="X77" s="31" t="s">
        <v>75</v>
      </c>
      <c r="Y77" s="31">
        <v>16769476.49</v>
      </c>
      <c r="Z77" s="31" t="s">
        <v>75</v>
      </c>
      <c r="AA77" s="31" t="s">
        <v>75</v>
      </c>
      <c r="AB77" s="31" t="s">
        <v>75</v>
      </c>
      <c r="AC77" s="31" t="s">
        <v>75</v>
      </c>
      <c r="AD77" s="31" t="s">
        <v>75</v>
      </c>
      <c r="AE77" s="31" t="s">
        <v>75</v>
      </c>
      <c r="AF77" s="31" t="s">
        <v>75</v>
      </c>
      <c r="AG77" s="31" t="s">
        <v>75</v>
      </c>
      <c r="AH77" s="31" t="s">
        <v>75</v>
      </c>
      <c r="AI77" s="8"/>
    </row>
    <row r="78" spans="1:35" ht="34.5" x14ac:dyDescent="0.25">
      <c r="A78" s="42" t="s">
        <v>1993</v>
      </c>
      <c r="B78" s="43" t="s">
        <v>1887</v>
      </c>
      <c r="C78" s="44" t="s">
        <v>1994</v>
      </c>
      <c r="D78" s="31">
        <v>12981400</v>
      </c>
      <c r="E78" s="31" t="s">
        <v>75</v>
      </c>
      <c r="F78" s="31">
        <v>12981400</v>
      </c>
      <c r="G78" s="31" t="s">
        <v>75</v>
      </c>
      <c r="H78" s="31">
        <v>12981400</v>
      </c>
      <c r="I78" s="31" t="s">
        <v>75</v>
      </c>
      <c r="J78" s="31" t="s">
        <v>75</v>
      </c>
      <c r="K78" s="31" t="s">
        <v>75</v>
      </c>
      <c r="L78" s="31" t="s">
        <v>75</v>
      </c>
      <c r="M78" s="31" t="s">
        <v>75</v>
      </c>
      <c r="N78" s="31" t="s">
        <v>75</v>
      </c>
      <c r="O78" s="31" t="s">
        <v>75</v>
      </c>
      <c r="P78" s="32" t="s">
        <v>75</v>
      </c>
      <c r="Q78" s="32" t="s">
        <v>75</v>
      </c>
      <c r="R78" s="42" t="s">
        <v>1993</v>
      </c>
      <c r="S78" s="43" t="s">
        <v>1887</v>
      </c>
      <c r="T78" s="44" t="s">
        <v>1994</v>
      </c>
      <c r="U78" s="31">
        <v>4585668.37</v>
      </c>
      <c r="V78" s="31" t="s">
        <v>75</v>
      </c>
      <c r="W78" s="31">
        <v>4585668.37</v>
      </c>
      <c r="X78" s="31" t="s">
        <v>75</v>
      </c>
      <c r="Y78" s="31">
        <v>4585668.37</v>
      </c>
      <c r="Z78" s="31" t="s">
        <v>75</v>
      </c>
      <c r="AA78" s="31" t="s">
        <v>75</v>
      </c>
      <c r="AB78" s="31" t="s">
        <v>75</v>
      </c>
      <c r="AC78" s="31" t="s">
        <v>75</v>
      </c>
      <c r="AD78" s="31" t="s">
        <v>75</v>
      </c>
      <c r="AE78" s="31" t="s">
        <v>75</v>
      </c>
      <c r="AF78" s="31" t="s">
        <v>75</v>
      </c>
      <c r="AG78" s="31" t="s">
        <v>75</v>
      </c>
      <c r="AH78" s="31" t="s">
        <v>75</v>
      </c>
      <c r="AI78" s="8"/>
    </row>
    <row r="79" spans="1:35" ht="23.25" x14ac:dyDescent="0.25">
      <c r="A79" s="42" t="s">
        <v>1894</v>
      </c>
      <c r="B79" s="43" t="s">
        <v>1887</v>
      </c>
      <c r="C79" s="44" t="s">
        <v>1995</v>
      </c>
      <c r="D79" s="31">
        <v>309162900</v>
      </c>
      <c r="E79" s="31" t="s">
        <v>75</v>
      </c>
      <c r="F79" s="31">
        <v>309162900</v>
      </c>
      <c r="G79" s="31" t="s">
        <v>75</v>
      </c>
      <c r="H79" s="31">
        <v>309162900</v>
      </c>
      <c r="I79" s="31" t="s">
        <v>75</v>
      </c>
      <c r="J79" s="31" t="s">
        <v>75</v>
      </c>
      <c r="K79" s="31" t="s">
        <v>75</v>
      </c>
      <c r="L79" s="31" t="s">
        <v>75</v>
      </c>
      <c r="M79" s="31" t="s">
        <v>75</v>
      </c>
      <c r="N79" s="31" t="s">
        <v>75</v>
      </c>
      <c r="O79" s="31" t="s">
        <v>75</v>
      </c>
      <c r="P79" s="32" t="s">
        <v>75</v>
      </c>
      <c r="Q79" s="32" t="s">
        <v>75</v>
      </c>
      <c r="R79" s="42" t="s">
        <v>1894</v>
      </c>
      <c r="S79" s="43" t="s">
        <v>1887</v>
      </c>
      <c r="T79" s="44" t="s">
        <v>1995</v>
      </c>
      <c r="U79" s="31">
        <v>128179978.63</v>
      </c>
      <c r="V79" s="31" t="s">
        <v>75</v>
      </c>
      <c r="W79" s="31">
        <v>128179978.63</v>
      </c>
      <c r="X79" s="31" t="s">
        <v>75</v>
      </c>
      <c r="Y79" s="31">
        <v>128179978.63</v>
      </c>
      <c r="Z79" s="31" t="s">
        <v>75</v>
      </c>
      <c r="AA79" s="31" t="s">
        <v>75</v>
      </c>
      <c r="AB79" s="31" t="s">
        <v>75</v>
      </c>
      <c r="AC79" s="31" t="s">
        <v>75</v>
      </c>
      <c r="AD79" s="31" t="s">
        <v>75</v>
      </c>
      <c r="AE79" s="31" t="s">
        <v>75</v>
      </c>
      <c r="AF79" s="31" t="s">
        <v>75</v>
      </c>
      <c r="AG79" s="31" t="s">
        <v>75</v>
      </c>
      <c r="AH79" s="31" t="s">
        <v>75</v>
      </c>
      <c r="AI79" s="8"/>
    </row>
    <row r="80" spans="1:35" x14ac:dyDescent="0.25">
      <c r="A80" s="42" t="s">
        <v>1896</v>
      </c>
      <c r="B80" s="43" t="s">
        <v>1887</v>
      </c>
      <c r="C80" s="44" t="s">
        <v>1996</v>
      </c>
      <c r="D80" s="31">
        <v>228842900</v>
      </c>
      <c r="E80" s="31" t="s">
        <v>75</v>
      </c>
      <c r="F80" s="31">
        <v>228842900</v>
      </c>
      <c r="G80" s="31" t="s">
        <v>75</v>
      </c>
      <c r="H80" s="31">
        <v>228842900</v>
      </c>
      <c r="I80" s="31" t="s">
        <v>75</v>
      </c>
      <c r="J80" s="31" t="s">
        <v>75</v>
      </c>
      <c r="K80" s="31" t="s">
        <v>75</v>
      </c>
      <c r="L80" s="31" t="s">
        <v>75</v>
      </c>
      <c r="M80" s="31" t="s">
        <v>75</v>
      </c>
      <c r="N80" s="31" t="s">
        <v>75</v>
      </c>
      <c r="O80" s="31" t="s">
        <v>75</v>
      </c>
      <c r="P80" s="32" t="s">
        <v>75</v>
      </c>
      <c r="Q80" s="32" t="s">
        <v>75</v>
      </c>
      <c r="R80" s="42" t="s">
        <v>1896</v>
      </c>
      <c r="S80" s="43" t="s">
        <v>1887</v>
      </c>
      <c r="T80" s="44" t="s">
        <v>1996</v>
      </c>
      <c r="U80" s="31">
        <v>95894323.719999999</v>
      </c>
      <c r="V80" s="31" t="s">
        <v>75</v>
      </c>
      <c r="W80" s="31">
        <v>95894323.719999999</v>
      </c>
      <c r="X80" s="31" t="s">
        <v>75</v>
      </c>
      <c r="Y80" s="31">
        <v>95894323.719999999</v>
      </c>
      <c r="Z80" s="31" t="s">
        <v>75</v>
      </c>
      <c r="AA80" s="31" t="s">
        <v>75</v>
      </c>
      <c r="AB80" s="31" t="s">
        <v>75</v>
      </c>
      <c r="AC80" s="31" t="s">
        <v>75</v>
      </c>
      <c r="AD80" s="31" t="s">
        <v>75</v>
      </c>
      <c r="AE80" s="31" t="s">
        <v>75</v>
      </c>
      <c r="AF80" s="31" t="s">
        <v>75</v>
      </c>
      <c r="AG80" s="31" t="s">
        <v>75</v>
      </c>
      <c r="AH80" s="31" t="s">
        <v>75</v>
      </c>
      <c r="AI80" s="8"/>
    </row>
    <row r="81" spans="1:35" ht="23.25" x14ac:dyDescent="0.25">
      <c r="A81" s="42" t="s">
        <v>1898</v>
      </c>
      <c r="B81" s="43" t="s">
        <v>1887</v>
      </c>
      <c r="C81" s="44" t="s">
        <v>1997</v>
      </c>
      <c r="D81" s="31">
        <v>9010000</v>
      </c>
      <c r="E81" s="31" t="s">
        <v>75</v>
      </c>
      <c r="F81" s="31">
        <v>9010000</v>
      </c>
      <c r="G81" s="31" t="s">
        <v>75</v>
      </c>
      <c r="H81" s="31">
        <v>9010000</v>
      </c>
      <c r="I81" s="31" t="s">
        <v>75</v>
      </c>
      <c r="J81" s="31" t="s">
        <v>75</v>
      </c>
      <c r="K81" s="31" t="s">
        <v>75</v>
      </c>
      <c r="L81" s="31" t="s">
        <v>75</v>
      </c>
      <c r="M81" s="31" t="s">
        <v>75</v>
      </c>
      <c r="N81" s="31" t="s">
        <v>75</v>
      </c>
      <c r="O81" s="31" t="s">
        <v>75</v>
      </c>
      <c r="P81" s="32" t="s">
        <v>75</v>
      </c>
      <c r="Q81" s="32" t="s">
        <v>75</v>
      </c>
      <c r="R81" s="42" t="s">
        <v>1898</v>
      </c>
      <c r="S81" s="43" t="s">
        <v>1887</v>
      </c>
      <c r="T81" s="44" t="s">
        <v>1997</v>
      </c>
      <c r="U81" s="31">
        <v>5390000</v>
      </c>
      <c r="V81" s="31" t="s">
        <v>75</v>
      </c>
      <c r="W81" s="31">
        <v>5390000</v>
      </c>
      <c r="X81" s="31" t="s">
        <v>75</v>
      </c>
      <c r="Y81" s="31">
        <v>5390000</v>
      </c>
      <c r="Z81" s="31" t="s">
        <v>75</v>
      </c>
      <c r="AA81" s="31" t="s">
        <v>75</v>
      </c>
      <c r="AB81" s="31" t="s">
        <v>75</v>
      </c>
      <c r="AC81" s="31" t="s">
        <v>75</v>
      </c>
      <c r="AD81" s="31" t="s">
        <v>75</v>
      </c>
      <c r="AE81" s="31" t="s">
        <v>75</v>
      </c>
      <c r="AF81" s="31" t="s">
        <v>75</v>
      </c>
      <c r="AG81" s="31" t="s">
        <v>75</v>
      </c>
      <c r="AH81" s="31" t="s">
        <v>75</v>
      </c>
      <c r="AI81" s="8"/>
    </row>
    <row r="82" spans="1:35" ht="34.5" x14ac:dyDescent="0.25">
      <c r="A82" s="42" t="s">
        <v>1900</v>
      </c>
      <c r="B82" s="43" t="s">
        <v>1887</v>
      </c>
      <c r="C82" s="44" t="s">
        <v>1998</v>
      </c>
      <c r="D82" s="31">
        <v>71310000</v>
      </c>
      <c r="E82" s="31" t="s">
        <v>75</v>
      </c>
      <c r="F82" s="31">
        <v>71310000</v>
      </c>
      <c r="G82" s="31" t="s">
        <v>75</v>
      </c>
      <c r="H82" s="31">
        <v>71310000</v>
      </c>
      <c r="I82" s="31" t="s">
        <v>75</v>
      </c>
      <c r="J82" s="31" t="s">
        <v>75</v>
      </c>
      <c r="K82" s="31" t="s">
        <v>75</v>
      </c>
      <c r="L82" s="31" t="s">
        <v>75</v>
      </c>
      <c r="M82" s="31" t="s">
        <v>75</v>
      </c>
      <c r="N82" s="31" t="s">
        <v>75</v>
      </c>
      <c r="O82" s="31" t="s">
        <v>75</v>
      </c>
      <c r="P82" s="32" t="s">
        <v>75</v>
      </c>
      <c r="Q82" s="32" t="s">
        <v>75</v>
      </c>
      <c r="R82" s="42" t="s">
        <v>1900</v>
      </c>
      <c r="S82" s="43" t="s">
        <v>1887</v>
      </c>
      <c r="T82" s="44" t="s">
        <v>1998</v>
      </c>
      <c r="U82" s="31">
        <v>26895654.91</v>
      </c>
      <c r="V82" s="31" t="s">
        <v>75</v>
      </c>
      <c r="W82" s="31">
        <v>26895654.91</v>
      </c>
      <c r="X82" s="31" t="s">
        <v>75</v>
      </c>
      <c r="Y82" s="31">
        <v>26895654.91</v>
      </c>
      <c r="Z82" s="31" t="s">
        <v>75</v>
      </c>
      <c r="AA82" s="31" t="s">
        <v>75</v>
      </c>
      <c r="AB82" s="31" t="s">
        <v>75</v>
      </c>
      <c r="AC82" s="31" t="s">
        <v>75</v>
      </c>
      <c r="AD82" s="31" t="s">
        <v>75</v>
      </c>
      <c r="AE82" s="31" t="s">
        <v>75</v>
      </c>
      <c r="AF82" s="31" t="s">
        <v>75</v>
      </c>
      <c r="AG82" s="31" t="s">
        <v>75</v>
      </c>
      <c r="AH82" s="31" t="s">
        <v>75</v>
      </c>
      <c r="AI82" s="8"/>
    </row>
    <row r="83" spans="1:35" ht="23.25" x14ac:dyDescent="0.25">
      <c r="A83" s="42" t="s">
        <v>1902</v>
      </c>
      <c r="B83" s="43" t="s">
        <v>1887</v>
      </c>
      <c r="C83" s="44" t="s">
        <v>1999</v>
      </c>
      <c r="D83" s="31">
        <v>271652508.16000003</v>
      </c>
      <c r="E83" s="31" t="s">
        <v>75</v>
      </c>
      <c r="F83" s="31">
        <v>271652508.16000003</v>
      </c>
      <c r="G83" s="31" t="s">
        <v>75</v>
      </c>
      <c r="H83" s="31">
        <v>269769308.16000003</v>
      </c>
      <c r="I83" s="31" t="s">
        <v>75</v>
      </c>
      <c r="J83" s="31" t="s">
        <v>75</v>
      </c>
      <c r="K83" s="31">
        <v>648700</v>
      </c>
      <c r="L83" s="31" t="s">
        <v>75</v>
      </c>
      <c r="M83" s="31" t="s">
        <v>75</v>
      </c>
      <c r="N83" s="31">
        <v>1234500</v>
      </c>
      <c r="O83" s="31" t="s">
        <v>75</v>
      </c>
      <c r="P83" s="32" t="s">
        <v>75</v>
      </c>
      <c r="Q83" s="32" t="s">
        <v>75</v>
      </c>
      <c r="R83" s="42" t="s">
        <v>1902</v>
      </c>
      <c r="S83" s="43" t="s">
        <v>1887</v>
      </c>
      <c r="T83" s="44" t="s">
        <v>1999</v>
      </c>
      <c r="U83" s="31">
        <v>84016885.909999996</v>
      </c>
      <c r="V83" s="31" t="s">
        <v>75</v>
      </c>
      <c r="W83" s="31">
        <v>84016885.909999996</v>
      </c>
      <c r="X83" s="31" t="s">
        <v>75</v>
      </c>
      <c r="Y83" s="31">
        <v>83204569.870000005</v>
      </c>
      <c r="Z83" s="31" t="s">
        <v>75</v>
      </c>
      <c r="AA83" s="31" t="s">
        <v>75</v>
      </c>
      <c r="AB83" s="31">
        <v>173305.60000000001</v>
      </c>
      <c r="AC83" s="31" t="s">
        <v>75</v>
      </c>
      <c r="AD83" s="31" t="s">
        <v>75</v>
      </c>
      <c r="AE83" s="31">
        <v>639010.43999999994</v>
      </c>
      <c r="AF83" s="31" t="s">
        <v>75</v>
      </c>
      <c r="AG83" s="31" t="s">
        <v>75</v>
      </c>
      <c r="AH83" s="31" t="s">
        <v>75</v>
      </c>
      <c r="AI83" s="8"/>
    </row>
    <row r="84" spans="1:35" ht="23.25" x14ac:dyDescent="0.25">
      <c r="A84" s="42" t="s">
        <v>1904</v>
      </c>
      <c r="B84" s="43" t="s">
        <v>1887</v>
      </c>
      <c r="C84" s="44" t="s">
        <v>2000</v>
      </c>
      <c r="D84" s="31">
        <v>271652508.16000003</v>
      </c>
      <c r="E84" s="31" t="s">
        <v>75</v>
      </c>
      <c r="F84" s="31">
        <v>271652508.16000003</v>
      </c>
      <c r="G84" s="31" t="s">
        <v>75</v>
      </c>
      <c r="H84" s="31">
        <v>269769308.16000003</v>
      </c>
      <c r="I84" s="31" t="s">
        <v>75</v>
      </c>
      <c r="J84" s="31" t="s">
        <v>75</v>
      </c>
      <c r="K84" s="31">
        <v>648700</v>
      </c>
      <c r="L84" s="31" t="s">
        <v>75</v>
      </c>
      <c r="M84" s="31" t="s">
        <v>75</v>
      </c>
      <c r="N84" s="31">
        <v>1234500</v>
      </c>
      <c r="O84" s="31" t="s">
        <v>75</v>
      </c>
      <c r="P84" s="32" t="s">
        <v>75</v>
      </c>
      <c r="Q84" s="32" t="s">
        <v>75</v>
      </c>
      <c r="R84" s="42" t="s">
        <v>1904</v>
      </c>
      <c r="S84" s="43" t="s">
        <v>1887</v>
      </c>
      <c r="T84" s="44" t="s">
        <v>2000</v>
      </c>
      <c r="U84" s="31">
        <v>84016885.909999996</v>
      </c>
      <c r="V84" s="31" t="s">
        <v>75</v>
      </c>
      <c r="W84" s="31">
        <v>84016885.909999996</v>
      </c>
      <c r="X84" s="31" t="s">
        <v>75</v>
      </c>
      <c r="Y84" s="31">
        <v>83204569.870000005</v>
      </c>
      <c r="Z84" s="31" t="s">
        <v>75</v>
      </c>
      <c r="AA84" s="31" t="s">
        <v>75</v>
      </c>
      <c r="AB84" s="31">
        <v>173305.60000000001</v>
      </c>
      <c r="AC84" s="31" t="s">
        <v>75</v>
      </c>
      <c r="AD84" s="31" t="s">
        <v>75</v>
      </c>
      <c r="AE84" s="31">
        <v>639010.43999999994</v>
      </c>
      <c r="AF84" s="31" t="s">
        <v>75</v>
      </c>
      <c r="AG84" s="31" t="s">
        <v>75</v>
      </c>
      <c r="AH84" s="31" t="s">
        <v>75</v>
      </c>
      <c r="AI84" s="8"/>
    </row>
    <row r="85" spans="1:35" ht="23.25" x14ac:dyDescent="0.25">
      <c r="A85" s="42" t="s">
        <v>2001</v>
      </c>
      <c r="B85" s="43" t="s">
        <v>1887</v>
      </c>
      <c r="C85" s="44" t="s">
        <v>2002</v>
      </c>
      <c r="D85" s="31">
        <v>20400000</v>
      </c>
      <c r="E85" s="31" t="s">
        <v>75</v>
      </c>
      <c r="F85" s="31">
        <v>20400000</v>
      </c>
      <c r="G85" s="31" t="s">
        <v>75</v>
      </c>
      <c r="H85" s="31">
        <v>20400000</v>
      </c>
      <c r="I85" s="31" t="s">
        <v>75</v>
      </c>
      <c r="J85" s="31" t="s">
        <v>75</v>
      </c>
      <c r="K85" s="31" t="s">
        <v>75</v>
      </c>
      <c r="L85" s="31" t="s">
        <v>75</v>
      </c>
      <c r="M85" s="31" t="s">
        <v>75</v>
      </c>
      <c r="N85" s="31" t="s">
        <v>75</v>
      </c>
      <c r="O85" s="31" t="s">
        <v>75</v>
      </c>
      <c r="P85" s="32" t="s">
        <v>75</v>
      </c>
      <c r="Q85" s="32" t="s">
        <v>75</v>
      </c>
      <c r="R85" s="42" t="s">
        <v>2001</v>
      </c>
      <c r="S85" s="43" t="s">
        <v>1887</v>
      </c>
      <c r="T85" s="44" t="s">
        <v>2002</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x14ac:dyDescent="0.25">
      <c r="A86" s="42" t="s">
        <v>1906</v>
      </c>
      <c r="B86" s="43" t="s">
        <v>1887</v>
      </c>
      <c r="C86" s="44" t="s">
        <v>2003</v>
      </c>
      <c r="D86" s="31">
        <v>241309308.16</v>
      </c>
      <c r="E86" s="31" t="s">
        <v>75</v>
      </c>
      <c r="F86" s="31">
        <v>241309308.16</v>
      </c>
      <c r="G86" s="31" t="s">
        <v>75</v>
      </c>
      <c r="H86" s="31">
        <v>239426108.16</v>
      </c>
      <c r="I86" s="31" t="s">
        <v>75</v>
      </c>
      <c r="J86" s="31" t="s">
        <v>75</v>
      </c>
      <c r="K86" s="31">
        <v>648700</v>
      </c>
      <c r="L86" s="31" t="s">
        <v>75</v>
      </c>
      <c r="M86" s="31" t="s">
        <v>75</v>
      </c>
      <c r="N86" s="31">
        <v>1234500</v>
      </c>
      <c r="O86" s="31" t="s">
        <v>75</v>
      </c>
      <c r="P86" s="32" t="s">
        <v>75</v>
      </c>
      <c r="Q86" s="32" t="s">
        <v>75</v>
      </c>
      <c r="R86" s="42" t="s">
        <v>1906</v>
      </c>
      <c r="S86" s="43" t="s">
        <v>1887</v>
      </c>
      <c r="T86" s="44" t="s">
        <v>2003</v>
      </c>
      <c r="U86" s="31">
        <v>79662332.430000007</v>
      </c>
      <c r="V86" s="31" t="s">
        <v>75</v>
      </c>
      <c r="W86" s="31">
        <v>79662332.430000007</v>
      </c>
      <c r="X86" s="31" t="s">
        <v>75</v>
      </c>
      <c r="Y86" s="31">
        <v>78850016.390000001</v>
      </c>
      <c r="Z86" s="31" t="s">
        <v>75</v>
      </c>
      <c r="AA86" s="31" t="s">
        <v>75</v>
      </c>
      <c r="AB86" s="31">
        <v>173305.60000000001</v>
      </c>
      <c r="AC86" s="31" t="s">
        <v>75</v>
      </c>
      <c r="AD86" s="31" t="s">
        <v>75</v>
      </c>
      <c r="AE86" s="31">
        <v>639010.43999999994</v>
      </c>
      <c r="AF86" s="31" t="s">
        <v>75</v>
      </c>
      <c r="AG86" s="31" t="s">
        <v>75</v>
      </c>
      <c r="AH86" s="31" t="s">
        <v>75</v>
      </c>
      <c r="AI86" s="8"/>
    </row>
    <row r="87" spans="1:35" x14ac:dyDescent="0.25">
      <c r="A87" s="42" t="s">
        <v>1926</v>
      </c>
      <c r="B87" s="43" t="s">
        <v>1887</v>
      </c>
      <c r="C87" s="44" t="s">
        <v>2004</v>
      </c>
      <c r="D87" s="31">
        <v>9943200</v>
      </c>
      <c r="E87" s="31" t="s">
        <v>75</v>
      </c>
      <c r="F87" s="31">
        <v>9943200</v>
      </c>
      <c r="G87" s="31" t="s">
        <v>75</v>
      </c>
      <c r="H87" s="31">
        <v>9943200</v>
      </c>
      <c r="I87" s="31" t="s">
        <v>75</v>
      </c>
      <c r="J87" s="31" t="s">
        <v>75</v>
      </c>
      <c r="K87" s="31" t="s">
        <v>75</v>
      </c>
      <c r="L87" s="31" t="s">
        <v>75</v>
      </c>
      <c r="M87" s="31" t="s">
        <v>75</v>
      </c>
      <c r="N87" s="31" t="s">
        <v>75</v>
      </c>
      <c r="O87" s="31" t="s">
        <v>75</v>
      </c>
      <c r="P87" s="32" t="s">
        <v>75</v>
      </c>
      <c r="Q87" s="32" t="s">
        <v>75</v>
      </c>
      <c r="R87" s="42" t="s">
        <v>1926</v>
      </c>
      <c r="S87" s="43" t="s">
        <v>1887</v>
      </c>
      <c r="T87" s="44" t="s">
        <v>2004</v>
      </c>
      <c r="U87" s="31">
        <v>4354553.4800000004</v>
      </c>
      <c r="V87" s="31" t="s">
        <v>75</v>
      </c>
      <c r="W87" s="31">
        <v>4354553.4800000004</v>
      </c>
      <c r="X87" s="31" t="s">
        <v>75</v>
      </c>
      <c r="Y87" s="31">
        <v>4354553.4800000004</v>
      </c>
      <c r="Z87" s="31" t="s">
        <v>75</v>
      </c>
      <c r="AA87" s="31" t="s">
        <v>75</v>
      </c>
      <c r="AB87" s="31" t="s">
        <v>75</v>
      </c>
      <c r="AC87" s="31" t="s">
        <v>75</v>
      </c>
      <c r="AD87" s="31" t="s">
        <v>75</v>
      </c>
      <c r="AE87" s="31" t="s">
        <v>75</v>
      </c>
      <c r="AF87" s="31" t="s">
        <v>75</v>
      </c>
      <c r="AG87" s="31" t="s">
        <v>75</v>
      </c>
      <c r="AH87" s="31" t="s">
        <v>75</v>
      </c>
      <c r="AI87" s="8"/>
    </row>
    <row r="88" spans="1:35" x14ac:dyDescent="0.25">
      <c r="A88" s="42" t="s">
        <v>1936</v>
      </c>
      <c r="B88" s="43" t="s">
        <v>1887</v>
      </c>
      <c r="C88" s="44" t="s">
        <v>2005</v>
      </c>
      <c r="D88" s="31" t="s">
        <v>75</v>
      </c>
      <c r="E88" s="31" t="s">
        <v>75</v>
      </c>
      <c r="F88" s="31" t="s">
        <v>75</v>
      </c>
      <c r="G88" s="31">
        <v>1883200</v>
      </c>
      <c r="H88" s="31">
        <v>1883200</v>
      </c>
      <c r="I88" s="31" t="s">
        <v>75</v>
      </c>
      <c r="J88" s="31" t="s">
        <v>75</v>
      </c>
      <c r="K88" s="31" t="s">
        <v>75</v>
      </c>
      <c r="L88" s="31" t="s">
        <v>75</v>
      </c>
      <c r="M88" s="31" t="s">
        <v>75</v>
      </c>
      <c r="N88" s="31" t="s">
        <v>75</v>
      </c>
      <c r="O88" s="31" t="s">
        <v>75</v>
      </c>
      <c r="P88" s="32" t="s">
        <v>75</v>
      </c>
      <c r="Q88" s="32" t="s">
        <v>75</v>
      </c>
      <c r="R88" s="42" t="s">
        <v>1936</v>
      </c>
      <c r="S88" s="43" t="s">
        <v>1887</v>
      </c>
      <c r="T88" s="44" t="s">
        <v>2005</v>
      </c>
      <c r="U88" s="31" t="s">
        <v>75</v>
      </c>
      <c r="V88" s="31" t="s">
        <v>75</v>
      </c>
      <c r="W88" s="31" t="s">
        <v>75</v>
      </c>
      <c r="X88" s="31">
        <v>812316.04</v>
      </c>
      <c r="Y88" s="31">
        <v>812316.04</v>
      </c>
      <c r="Z88" s="31" t="s">
        <v>75</v>
      </c>
      <c r="AA88" s="31" t="s">
        <v>75</v>
      </c>
      <c r="AB88" s="31" t="s">
        <v>75</v>
      </c>
      <c r="AC88" s="31" t="s">
        <v>75</v>
      </c>
      <c r="AD88" s="31" t="s">
        <v>75</v>
      </c>
      <c r="AE88" s="31" t="s">
        <v>75</v>
      </c>
      <c r="AF88" s="31" t="s">
        <v>75</v>
      </c>
      <c r="AG88" s="31" t="s">
        <v>75</v>
      </c>
      <c r="AH88" s="31" t="s">
        <v>75</v>
      </c>
      <c r="AI88" s="8"/>
    </row>
    <row r="89" spans="1:35" x14ac:dyDescent="0.25">
      <c r="A89" s="42" t="s">
        <v>2006</v>
      </c>
      <c r="B89" s="43" t="s">
        <v>1887</v>
      </c>
      <c r="C89" s="44" t="s">
        <v>2007</v>
      </c>
      <c r="D89" s="31" t="s">
        <v>75</v>
      </c>
      <c r="E89" s="31" t="s">
        <v>75</v>
      </c>
      <c r="F89" s="31" t="s">
        <v>75</v>
      </c>
      <c r="G89" s="31">
        <v>1883200</v>
      </c>
      <c r="H89" s="31">
        <v>1883200</v>
      </c>
      <c r="I89" s="31" t="s">
        <v>75</v>
      </c>
      <c r="J89" s="31" t="s">
        <v>75</v>
      </c>
      <c r="K89" s="31" t="s">
        <v>75</v>
      </c>
      <c r="L89" s="31" t="s">
        <v>75</v>
      </c>
      <c r="M89" s="31" t="s">
        <v>75</v>
      </c>
      <c r="N89" s="31" t="s">
        <v>75</v>
      </c>
      <c r="O89" s="31" t="s">
        <v>75</v>
      </c>
      <c r="P89" s="32" t="s">
        <v>75</v>
      </c>
      <c r="Q89" s="32" t="s">
        <v>75</v>
      </c>
      <c r="R89" s="42" t="s">
        <v>2006</v>
      </c>
      <c r="S89" s="43" t="s">
        <v>1887</v>
      </c>
      <c r="T89" s="44" t="s">
        <v>2007</v>
      </c>
      <c r="U89" s="31" t="s">
        <v>75</v>
      </c>
      <c r="V89" s="31" t="s">
        <v>75</v>
      </c>
      <c r="W89" s="31" t="s">
        <v>75</v>
      </c>
      <c r="X89" s="31">
        <v>812316.04</v>
      </c>
      <c r="Y89" s="31">
        <v>812316.04</v>
      </c>
      <c r="Z89" s="31" t="s">
        <v>75</v>
      </c>
      <c r="AA89" s="31" t="s">
        <v>75</v>
      </c>
      <c r="AB89" s="31" t="s">
        <v>75</v>
      </c>
      <c r="AC89" s="31" t="s">
        <v>75</v>
      </c>
      <c r="AD89" s="31" t="s">
        <v>75</v>
      </c>
      <c r="AE89" s="31" t="s">
        <v>75</v>
      </c>
      <c r="AF89" s="31" t="s">
        <v>75</v>
      </c>
      <c r="AG89" s="31" t="s">
        <v>75</v>
      </c>
      <c r="AH89" s="31" t="s">
        <v>75</v>
      </c>
      <c r="AI89" s="8"/>
    </row>
    <row r="90" spans="1:35" x14ac:dyDescent="0.25">
      <c r="A90" s="42" t="s">
        <v>1908</v>
      </c>
      <c r="B90" s="43" t="s">
        <v>1887</v>
      </c>
      <c r="C90" s="44" t="s">
        <v>2008</v>
      </c>
      <c r="D90" s="31">
        <v>1518500</v>
      </c>
      <c r="E90" s="31" t="s">
        <v>75</v>
      </c>
      <c r="F90" s="31">
        <v>1518500</v>
      </c>
      <c r="G90" s="31" t="s">
        <v>75</v>
      </c>
      <c r="H90" s="31">
        <v>1518500</v>
      </c>
      <c r="I90" s="31" t="s">
        <v>75</v>
      </c>
      <c r="J90" s="31" t="s">
        <v>75</v>
      </c>
      <c r="K90" s="31" t="s">
        <v>75</v>
      </c>
      <c r="L90" s="31" t="s">
        <v>75</v>
      </c>
      <c r="M90" s="31" t="s">
        <v>75</v>
      </c>
      <c r="N90" s="31" t="s">
        <v>75</v>
      </c>
      <c r="O90" s="31" t="s">
        <v>75</v>
      </c>
      <c r="P90" s="32" t="s">
        <v>75</v>
      </c>
      <c r="Q90" s="32" t="s">
        <v>75</v>
      </c>
      <c r="R90" s="42" t="s">
        <v>1908</v>
      </c>
      <c r="S90" s="43" t="s">
        <v>1887</v>
      </c>
      <c r="T90" s="44" t="s">
        <v>2008</v>
      </c>
      <c r="U90" s="31">
        <v>1127336.08</v>
      </c>
      <c r="V90" s="31" t="s">
        <v>75</v>
      </c>
      <c r="W90" s="31">
        <v>1127336.08</v>
      </c>
      <c r="X90" s="31" t="s">
        <v>75</v>
      </c>
      <c r="Y90" s="31">
        <v>1127336.08</v>
      </c>
      <c r="Z90" s="31" t="s">
        <v>75</v>
      </c>
      <c r="AA90" s="31" t="s">
        <v>75</v>
      </c>
      <c r="AB90" s="31" t="s">
        <v>75</v>
      </c>
      <c r="AC90" s="31" t="s">
        <v>75</v>
      </c>
      <c r="AD90" s="31" t="s">
        <v>75</v>
      </c>
      <c r="AE90" s="31" t="s">
        <v>75</v>
      </c>
      <c r="AF90" s="31" t="s">
        <v>75</v>
      </c>
      <c r="AG90" s="31" t="s">
        <v>75</v>
      </c>
      <c r="AH90" s="31" t="s">
        <v>75</v>
      </c>
      <c r="AI90" s="8"/>
    </row>
    <row r="91" spans="1:35" x14ac:dyDescent="0.25">
      <c r="A91" s="42" t="s">
        <v>1978</v>
      </c>
      <c r="B91" s="43" t="s">
        <v>1887</v>
      </c>
      <c r="C91" s="44" t="s">
        <v>2009</v>
      </c>
      <c r="D91" s="31">
        <v>995000</v>
      </c>
      <c r="E91" s="31" t="s">
        <v>75</v>
      </c>
      <c r="F91" s="31">
        <v>995000</v>
      </c>
      <c r="G91" s="31" t="s">
        <v>75</v>
      </c>
      <c r="H91" s="31">
        <v>995000</v>
      </c>
      <c r="I91" s="31" t="s">
        <v>75</v>
      </c>
      <c r="J91" s="31" t="s">
        <v>75</v>
      </c>
      <c r="K91" s="31" t="s">
        <v>75</v>
      </c>
      <c r="L91" s="31" t="s">
        <v>75</v>
      </c>
      <c r="M91" s="31" t="s">
        <v>75</v>
      </c>
      <c r="N91" s="31" t="s">
        <v>75</v>
      </c>
      <c r="O91" s="31" t="s">
        <v>75</v>
      </c>
      <c r="P91" s="32" t="s">
        <v>75</v>
      </c>
      <c r="Q91" s="32" t="s">
        <v>75</v>
      </c>
      <c r="R91" s="42" t="s">
        <v>1978</v>
      </c>
      <c r="S91" s="43" t="s">
        <v>1887</v>
      </c>
      <c r="T91" s="44" t="s">
        <v>2009</v>
      </c>
      <c r="U91" s="31">
        <v>994913.08</v>
      </c>
      <c r="V91" s="31" t="s">
        <v>75</v>
      </c>
      <c r="W91" s="31">
        <v>994913.08</v>
      </c>
      <c r="X91" s="31" t="s">
        <v>75</v>
      </c>
      <c r="Y91" s="31">
        <v>994913.08</v>
      </c>
      <c r="Z91" s="31" t="s">
        <v>75</v>
      </c>
      <c r="AA91" s="31" t="s">
        <v>75</v>
      </c>
      <c r="AB91" s="31" t="s">
        <v>75</v>
      </c>
      <c r="AC91" s="31" t="s">
        <v>75</v>
      </c>
      <c r="AD91" s="31" t="s">
        <v>75</v>
      </c>
      <c r="AE91" s="31" t="s">
        <v>75</v>
      </c>
      <c r="AF91" s="31" t="s">
        <v>75</v>
      </c>
      <c r="AG91" s="31" t="s">
        <v>75</v>
      </c>
      <c r="AH91" s="31" t="s">
        <v>75</v>
      </c>
      <c r="AI91" s="8"/>
    </row>
    <row r="92" spans="1:35" ht="23.25" x14ac:dyDescent="0.25">
      <c r="A92" s="42" t="s">
        <v>1980</v>
      </c>
      <c r="B92" s="43" t="s">
        <v>1887</v>
      </c>
      <c r="C92" s="44" t="s">
        <v>2010</v>
      </c>
      <c r="D92" s="31">
        <v>995000</v>
      </c>
      <c r="E92" s="31" t="s">
        <v>75</v>
      </c>
      <c r="F92" s="31">
        <v>995000</v>
      </c>
      <c r="G92" s="31" t="s">
        <v>75</v>
      </c>
      <c r="H92" s="31">
        <v>995000</v>
      </c>
      <c r="I92" s="31" t="s">
        <v>75</v>
      </c>
      <c r="J92" s="31" t="s">
        <v>75</v>
      </c>
      <c r="K92" s="31" t="s">
        <v>75</v>
      </c>
      <c r="L92" s="31" t="s">
        <v>75</v>
      </c>
      <c r="M92" s="31" t="s">
        <v>75</v>
      </c>
      <c r="N92" s="31" t="s">
        <v>75</v>
      </c>
      <c r="O92" s="31" t="s">
        <v>75</v>
      </c>
      <c r="P92" s="32" t="s">
        <v>75</v>
      </c>
      <c r="Q92" s="32" t="s">
        <v>75</v>
      </c>
      <c r="R92" s="42" t="s">
        <v>1980</v>
      </c>
      <c r="S92" s="43" t="s">
        <v>1887</v>
      </c>
      <c r="T92" s="44" t="s">
        <v>2010</v>
      </c>
      <c r="U92" s="31">
        <v>994913.08</v>
      </c>
      <c r="V92" s="31" t="s">
        <v>75</v>
      </c>
      <c r="W92" s="31">
        <v>994913.08</v>
      </c>
      <c r="X92" s="31" t="s">
        <v>75</v>
      </c>
      <c r="Y92" s="31">
        <v>994913.08</v>
      </c>
      <c r="Z92" s="31" t="s">
        <v>75</v>
      </c>
      <c r="AA92" s="31" t="s">
        <v>75</v>
      </c>
      <c r="AB92" s="31" t="s">
        <v>75</v>
      </c>
      <c r="AC92" s="31" t="s">
        <v>75</v>
      </c>
      <c r="AD92" s="31" t="s">
        <v>75</v>
      </c>
      <c r="AE92" s="31" t="s">
        <v>75</v>
      </c>
      <c r="AF92" s="31" t="s">
        <v>75</v>
      </c>
      <c r="AG92" s="31" t="s">
        <v>75</v>
      </c>
      <c r="AH92" s="31" t="s">
        <v>75</v>
      </c>
      <c r="AI92" s="8"/>
    </row>
    <row r="93" spans="1:35" x14ac:dyDescent="0.25">
      <c r="A93" s="42" t="s">
        <v>1910</v>
      </c>
      <c r="B93" s="43" t="s">
        <v>1887</v>
      </c>
      <c r="C93" s="44" t="s">
        <v>2011</v>
      </c>
      <c r="D93" s="31">
        <v>523500</v>
      </c>
      <c r="E93" s="31" t="s">
        <v>75</v>
      </c>
      <c r="F93" s="31">
        <v>523500</v>
      </c>
      <c r="G93" s="31" t="s">
        <v>75</v>
      </c>
      <c r="H93" s="31">
        <v>523500</v>
      </c>
      <c r="I93" s="31" t="s">
        <v>75</v>
      </c>
      <c r="J93" s="31" t="s">
        <v>75</v>
      </c>
      <c r="K93" s="31" t="s">
        <v>75</v>
      </c>
      <c r="L93" s="31" t="s">
        <v>75</v>
      </c>
      <c r="M93" s="31" t="s">
        <v>75</v>
      </c>
      <c r="N93" s="31" t="s">
        <v>75</v>
      </c>
      <c r="O93" s="31" t="s">
        <v>75</v>
      </c>
      <c r="P93" s="32" t="s">
        <v>75</v>
      </c>
      <c r="Q93" s="32" t="s">
        <v>75</v>
      </c>
      <c r="R93" s="42" t="s">
        <v>1910</v>
      </c>
      <c r="S93" s="43" t="s">
        <v>1887</v>
      </c>
      <c r="T93" s="44" t="s">
        <v>2011</v>
      </c>
      <c r="U93" s="31">
        <v>132423</v>
      </c>
      <c r="V93" s="31" t="s">
        <v>75</v>
      </c>
      <c r="W93" s="31">
        <v>132423</v>
      </c>
      <c r="X93" s="31" t="s">
        <v>75</v>
      </c>
      <c r="Y93" s="31">
        <v>132423</v>
      </c>
      <c r="Z93" s="31" t="s">
        <v>75</v>
      </c>
      <c r="AA93" s="31" t="s">
        <v>75</v>
      </c>
      <c r="AB93" s="31" t="s">
        <v>75</v>
      </c>
      <c r="AC93" s="31" t="s">
        <v>75</v>
      </c>
      <c r="AD93" s="31" t="s">
        <v>75</v>
      </c>
      <c r="AE93" s="31" t="s">
        <v>75</v>
      </c>
      <c r="AF93" s="31" t="s">
        <v>75</v>
      </c>
      <c r="AG93" s="31" t="s">
        <v>75</v>
      </c>
      <c r="AH93" s="31" t="s">
        <v>75</v>
      </c>
      <c r="AI93" s="8"/>
    </row>
    <row r="94" spans="1:35" x14ac:dyDescent="0.25">
      <c r="A94" s="42" t="s">
        <v>1947</v>
      </c>
      <c r="B94" s="43" t="s">
        <v>1887</v>
      </c>
      <c r="C94" s="44" t="s">
        <v>2012</v>
      </c>
      <c r="D94" s="31">
        <v>511500</v>
      </c>
      <c r="E94" s="31" t="s">
        <v>75</v>
      </c>
      <c r="F94" s="31">
        <v>511500</v>
      </c>
      <c r="G94" s="31" t="s">
        <v>75</v>
      </c>
      <c r="H94" s="31">
        <v>511500</v>
      </c>
      <c r="I94" s="31" t="s">
        <v>75</v>
      </c>
      <c r="J94" s="31" t="s">
        <v>75</v>
      </c>
      <c r="K94" s="31" t="s">
        <v>75</v>
      </c>
      <c r="L94" s="31" t="s">
        <v>75</v>
      </c>
      <c r="M94" s="31" t="s">
        <v>75</v>
      </c>
      <c r="N94" s="31" t="s">
        <v>75</v>
      </c>
      <c r="O94" s="31" t="s">
        <v>75</v>
      </c>
      <c r="P94" s="32" t="s">
        <v>75</v>
      </c>
      <c r="Q94" s="32" t="s">
        <v>75</v>
      </c>
      <c r="R94" s="42" t="s">
        <v>1947</v>
      </c>
      <c r="S94" s="43" t="s">
        <v>1887</v>
      </c>
      <c r="T94" s="44" t="s">
        <v>2012</v>
      </c>
      <c r="U94" s="31">
        <v>129491</v>
      </c>
      <c r="V94" s="31" t="s">
        <v>75</v>
      </c>
      <c r="W94" s="31">
        <v>129491</v>
      </c>
      <c r="X94" s="31" t="s">
        <v>75</v>
      </c>
      <c r="Y94" s="31">
        <v>129491</v>
      </c>
      <c r="Z94" s="31" t="s">
        <v>75</v>
      </c>
      <c r="AA94" s="31" t="s">
        <v>75</v>
      </c>
      <c r="AB94" s="31" t="s">
        <v>75</v>
      </c>
      <c r="AC94" s="31" t="s">
        <v>75</v>
      </c>
      <c r="AD94" s="31" t="s">
        <v>75</v>
      </c>
      <c r="AE94" s="31" t="s">
        <v>75</v>
      </c>
      <c r="AF94" s="31" t="s">
        <v>75</v>
      </c>
      <c r="AG94" s="31" t="s">
        <v>75</v>
      </c>
      <c r="AH94" s="31" t="s">
        <v>75</v>
      </c>
      <c r="AI94" s="8"/>
    </row>
    <row r="95" spans="1:35" x14ac:dyDescent="0.25">
      <c r="A95" s="42" t="s">
        <v>1949</v>
      </c>
      <c r="B95" s="43" t="s">
        <v>1887</v>
      </c>
      <c r="C95" s="44" t="s">
        <v>2013</v>
      </c>
      <c r="D95" s="31">
        <v>12000</v>
      </c>
      <c r="E95" s="31" t="s">
        <v>75</v>
      </c>
      <c r="F95" s="31">
        <v>12000</v>
      </c>
      <c r="G95" s="31" t="s">
        <v>75</v>
      </c>
      <c r="H95" s="31">
        <v>12000</v>
      </c>
      <c r="I95" s="31" t="s">
        <v>75</v>
      </c>
      <c r="J95" s="31" t="s">
        <v>75</v>
      </c>
      <c r="K95" s="31" t="s">
        <v>75</v>
      </c>
      <c r="L95" s="31" t="s">
        <v>75</v>
      </c>
      <c r="M95" s="31" t="s">
        <v>75</v>
      </c>
      <c r="N95" s="31" t="s">
        <v>75</v>
      </c>
      <c r="O95" s="31" t="s">
        <v>75</v>
      </c>
      <c r="P95" s="32" t="s">
        <v>75</v>
      </c>
      <c r="Q95" s="32" t="s">
        <v>75</v>
      </c>
      <c r="R95" s="42" t="s">
        <v>1949</v>
      </c>
      <c r="S95" s="43" t="s">
        <v>1887</v>
      </c>
      <c r="T95" s="44" t="s">
        <v>2013</v>
      </c>
      <c r="U95" s="31">
        <v>2932</v>
      </c>
      <c r="V95" s="31" t="s">
        <v>75</v>
      </c>
      <c r="W95" s="31">
        <v>2932</v>
      </c>
      <c r="X95" s="31" t="s">
        <v>75</v>
      </c>
      <c r="Y95" s="31">
        <v>2932</v>
      </c>
      <c r="Z95" s="31" t="s">
        <v>75</v>
      </c>
      <c r="AA95" s="31" t="s">
        <v>75</v>
      </c>
      <c r="AB95" s="31" t="s">
        <v>75</v>
      </c>
      <c r="AC95" s="31" t="s">
        <v>75</v>
      </c>
      <c r="AD95" s="31" t="s">
        <v>75</v>
      </c>
      <c r="AE95" s="31" t="s">
        <v>75</v>
      </c>
      <c r="AF95" s="31" t="s">
        <v>75</v>
      </c>
      <c r="AG95" s="31" t="s">
        <v>75</v>
      </c>
      <c r="AH95" s="31" t="s">
        <v>75</v>
      </c>
      <c r="AI95" s="8"/>
    </row>
    <row r="96" spans="1:35" ht="34.5" x14ac:dyDescent="0.25">
      <c r="A96" s="42" t="s">
        <v>2014</v>
      </c>
      <c r="B96" s="43" t="s">
        <v>1887</v>
      </c>
      <c r="C96" s="44" t="s">
        <v>2015</v>
      </c>
      <c r="D96" s="31">
        <v>908530883.03999996</v>
      </c>
      <c r="E96" s="31" t="s">
        <v>75</v>
      </c>
      <c r="F96" s="31">
        <v>908530883.03999996</v>
      </c>
      <c r="G96" s="31">
        <v>37430422</v>
      </c>
      <c r="H96" s="31">
        <v>303024163.19999999</v>
      </c>
      <c r="I96" s="31" t="s">
        <v>75</v>
      </c>
      <c r="J96" s="31" t="s">
        <v>75</v>
      </c>
      <c r="K96" s="31">
        <v>221415559.36000001</v>
      </c>
      <c r="L96" s="31" t="s">
        <v>75</v>
      </c>
      <c r="M96" s="31" t="s">
        <v>75</v>
      </c>
      <c r="N96" s="31">
        <v>404105360.48000002</v>
      </c>
      <c r="O96" s="31">
        <v>2128736</v>
      </c>
      <c r="P96" s="32">
        <v>15287486</v>
      </c>
      <c r="Q96" s="32" t="s">
        <v>75</v>
      </c>
      <c r="R96" s="42" t="s">
        <v>2014</v>
      </c>
      <c r="S96" s="43" t="s">
        <v>1887</v>
      </c>
      <c r="T96" s="44" t="s">
        <v>2015</v>
      </c>
      <c r="U96" s="31">
        <v>424086692.32999998</v>
      </c>
      <c r="V96" s="31" t="s">
        <v>75</v>
      </c>
      <c r="W96" s="31">
        <v>424086692.32999998</v>
      </c>
      <c r="X96" s="31">
        <v>16141114.17</v>
      </c>
      <c r="Y96" s="31">
        <v>125590704.48</v>
      </c>
      <c r="Z96" s="31" t="s">
        <v>75</v>
      </c>
      <c r="AA96" s="31" t="s">
        <v>75</v>
      </c>
      <c r="AB96" s="31">
        <v>98380786.829999998</v>
      </c>
      <c r="AC96" s="31" t="s">
        <v>75</v>
      </c>
      <c r="AD96" s="31" t="s">
        <v>75</v>
      </c>
      <c r="AE96" s="31">
        <v>208733433.91999999</v>
      </c>
      <c r="AF96" s="31">
        <v>1078956.6599999999</v>
      </c>
      <c r="AG96" s="31">
        <v>6443924.6100000003</v>
      </c>
      <c r="AH96" s="31" t="s">
        <v>75</v>
      </c>
      <c r="AI96" s="8"/>
    </row>
    <row r="97" spans="1:35" ht="45.75" x14ac:dyDescent="0.25">
      <c r="A97" s="42" t="s">
        <v>1892</v>
      </c>
      <c r="B97" s="43" t="s">
        <v>1887</v>
      </c>
      <c r="C97" s="44" t="s">
        <v>2016</v>
      </c>
      <c r="D97" s="31">
        <v>785556623.41999996</v>
      </c>
      <c r="E97" s="31" t="s">
        <v>75</v>
      </c>
      <c r="F97" s="31">
        <v>785556623.41999996</v>
      </c>
      <c r="G97" s="31" t="s">
        <v>75</v>
      </c>
      <c r="H97" s="31">
        <v>226430700</v>
      </c>
      <c r="I97" s="31" t="s">
        <v>75</v>
      </c>
      <c r="J97" s="31" t="s">
        <v>75</v>
      </c>
      <c r="K97" s="31">
        <v>195228659.36000001</v>
      </c>
      <c r="L97" s="31" t="s">
        <v>75</v>
      </c>
      <c r="M97" s="31" t="s">
        <v>75</v>
      </c>
      <c r="N97" s="31">
        <v>362559264.06</v>
      </c>
      <c r="O97" s="31" t="s">
        <v>75</v>
      </c>
      <c r="P97" s="32">
        <v>1338000</v>
      </c>
      <c r="Q97" s="32" t="s">
        <v>75</v>
      </c>
      <c r="R97" s="42" t="s">
        <v>1892</v>
      </c>
      <c r="S97" s="43" t="s">
        <v>1887</v>
      </c>
      <c r="T97" s="44" t="s">
        <v>2016</v>
      </c>
      <c r="U97" s="31">
        <v>392255020.19</v>
      </c>
      <c r="V97" s="31" t="s">
        <v>75</v>
      </c>
      <c r="W97" s="31">
        <v>392255020.19</v>
      </c>
      <c r="X97" s="31" t="s">
        <v>75</v>
      </c>
      <c r="Y97" s="31">
        <v>104854283.73</v>
      </c>
      <c r="Z97" s="31" t="s">
        <v>75</v>
      </c>
      <c r="AA97" s="31" t="s">
        <v>75</v>
      </c>
      <c r="AB97" s="31">
        <v>94126784.909999996</v>
      </c>
      <c r="AC97" s="31" t="s">
        <v>75</v>
      </c>
      <c r="AD97" s="31" t="s">
        <v>75</v>
      </c>
      <c r="AE97" s="31">
        <v>192640935.44999999</v>
      </c>
      <c r="AF97" s="31" t="s">
        <v>75</v>
      </c>
      <c r="AG97" s="31">
        <v>633016.1</v>
      </c>
      <c r="AH97" s="31" t="s">
        <v>75</v>
      </c>
      <c r="AI97" s="8"/>
    </row>
    <row r="98" spans="1:35" ht="23.25" x14ac:dyDescent="0.25">
      <c r="A98" s="42" t="s">
        <v>1894</v>
      </c>
      <c r="B98" s="43" t="s">
        <v>1887</v>
      </c>
      <c r="C98" s="44" t="s">
        <v>2017</v>
      </c>
      <c r="D98" s="31">
        <v>785556623.41999996</v>
      </c>
      <c r="E98" s="31" t="s">
        <v>75</v>
      </c>
      <c r="F98" s="31">
        <v>785556623.41999996</v>
      </c>
      <c r="G98" s="31" t="s">
        <v>75</v>
      </c>
      <c r="H98" s="31">
        <v>226430700</v>
      </c>
      <c r="I98" s="31" t="s">
        <v>75</v>
      </c>
      <c r="J98" s="31" t="s">
        <v>75</v>
      </c>
      <c r="K98" s="31">
        <v>195228659.36000001</v>
      </c>
      <c r="L98" s="31" t="s">
        <v>75</v>
      </c>
      <c r="M98" s="31" t="s">
        <v>75</v>
      </c>
      <c r="N98" s="31">
        <v>362559264.06</v>
      </c>
      <c r="O98" s="31" t="s">
        <v>75</v>
      </c>
      <c r="P98" s="32">
        <v>1338000</v>
      </c>
      <c r="Q98" s="32" t="s">
        <v>75</v>
      </c>
      <c r="R98" s="42" t="s">
        <v>1894</v>
      </c>
      <c r="S98" s="43" t="s">
        <v>1887</v>
      </c>
      <c r="T98" s="44" t="s">
        <v>2017</v>
      </c>
      <c r="U98" s="31">
        <v>392255020.19</v>
      </c>
      <c r="V98" s="31" t="s">
        <v>75</v>
      </c>
      <c r="W98" s="31">
        <v>392255020.19</v>
      </c>
      <c r="X98" s="31" t="s">
        <v>75</v>
      </c>
      <c r="Y98" s="31">
        <v>104854283.73</v>
      </c>
      <c r="Z98" s="31" t="s">
        <v>75</v>
      </c>
      <c r="AA98" s="31" t="s">
        <v>75</v>
      </c>
      <c r="AB98" s="31">
        <v>94126784.909999996</v>
      </c>
      <c r="AC98" s="31" t="s">
        <v>75</v>
      </c>
      <c r="AD98" s="31" t="s">
        <v>75</v>
      </c>
      <c r="AE98" s="31">
        <v>192640935.44999999</v>
      </c>
      <c r="AF98" s="31" t="s">
        <v>75</v>
      </c>
      <c r="AG98" s="31">
        <v>633016.1</v>
      </c>
      <c r="AH98" s="31" t="s">
        <v>75</v>
      </c>
      <c r="AI98" s="8"/>
    </row>
    <row r="99" spans="1:35" x14ac:dyDescent="0.25">
      <c r="A99" s="42" t="s">
        <v>1896</v>
      </c>
      <c r="B99" s="43" t="s">
        <v>1887</v>
      </c>
      <c r="C99" s="44" t="s">
        <v>2018</v>
      </c>
      <c r="D99" s="31">
        <v>590701266.30999994</v>
      </c>
      <c r="E99" s="31" t="s">
        <v>75</v>
      </c>
      <c r="F99" s="31">
        <v>590701266.30999994</v>
      </c>
      <c r="G99" s="31" t="s">
        <v>75</v>
      </c>
      <c r="H99" s="31">
        <v>164215500</v>
      </c>
      <c r="I99" s="31" t="s">
        <v>75</v>
      </c>
      <c r="J99" s="31" t="s">
        <v>75</v>
      </c>
      <c r="K99" s="31">
        <v>149420872.75</v>
      </c>
      <c r="L99" s="31" t="s">
        <v>75</v>
      </c>
      <c r="M99" s="31" t="s">
        <v>75</v>
      </c>
      <c r="N99" s="31">
        <v>276036893.56</v>
      </c>
      <c r="O99" s="31" t="s">
        <v>75</v>
      </c>
      <c r="P99" s="32">
        <v>1028000</v>
      </c>
      <c r="Q99" s="32" t="s">
        <v>75</v>
      </c>
      <c r="R99" s="42" t="s">
        <v>1896</v>
      </c>
      <c r="S99" s="43" t="s">
        <v>1887</v>
      </c>
      <c r="T99" s="44" t="s">
        <v>2018</v>
      </c>
      <c r="U99" s="31">
        <v>301576065.44999999</v>
      </c>
      <c r="V99" s="31" t="s">
        <v>75</v>
      </c>
      <c r="W99" s="31">
        <v>301576065.44999999</v>
      </c>
      <c r="X99" s="31" t="s">
        <v>75</v>
      </c>
      <c r="Y99" s="31">
        <v>76489296.890000001</v>
      </c>
      <c r="Z99" s="31" t="s">
        <v>75</v>
      </c>
      <c r="AA99" s="31" t="s">
        <v>75</v>
      </c>
      <c r="AB99" s="31">
        <v>74697974.209999993</v>
      </c>
      <c r="AC99" s="31" t="s">
        <v>75</v>
      </c>
      <c r="AD99" s="31" t="s">
        <v>75</v>
      </c>
      <c r="AE99" s="31">
        <v>149902606.87</v>
      </c>
      <c r="AF99" s="31" t="s">
        <v>75</v>
      </c>
      <c r="AG99" s="31">
        <v>486187.48</v>
      </c>
      <c r="AH99" s="31" t="s">
        <v>75</v>
      </c>
      <c r="AI99" s="8"/>
    </row>
    <row r="100" spans="1:35" ht="23.25" x14ac:dyDescent="0.25">
      <c r="A100" s="42" t="s">
        <v>1898</v>
      </c>
      <c r="B100" s="43" t="s">
        <v>1887</v>
      </c>
      <c r="C100" s="44" t="s">
        <v>2019</v>
      </c>
      <c r="D100" s="31">
        <v>11412825.800000001</v>
      </c>
      <c r="E100" s="31" t="s">
        <v>75</v>
      </c>
      <c r="F100" s="31">
        <v>11412825.800000001</v>
      </c>
      <c r="G100" s="31" t="s">
        <v>75</v>
      </c>
      <c r="H100" s="31">
        <v>10488100</v>
      </c>
      <c r="I100" s="31" t="s">
        <v>75</v>
      </c>
      <c r="J100" s="31" t="s">
        <v>75</v>
      </c>
      <c r="K100" s="31">
        <v>661100</v>
      </c>
      <c r="L100" s="31" t="s">
        <v>75</v>
      </c>
      <c r="M100" s="31" t="s">
        <v>75</v>
      </c>
      <c r="N100" s="31">
        <v>263625.8</v>
      </c>
      <c r="O100" s="31" t="s">
        <v>75</v>
      </c>
      <c r="P100" s="32" t="s">
        <v>75</v>
      </c>
      <c r="Q100" s="32" t="s">
        <v>75</v>
      </c>
      <c r="R100" s="42" t="s">
        <v>1898</v>
      </c>
      <c r="S100" s="43" t="s">
        <v>1887</v>
      </c>
      <c r="T100" s="44" t="s">
        <v>2019</v>
      </c>
      <c r="U100" s="31">
        <v>5019985.8</v>
      </c>
      <c r="V100" s="31" t="s">
        <v>75</v>
      </c>
      <c r="W100" s="31">
        <v>5019985.8</v>
      </c>
      <c r="X100" s="31" t="s">
        <v>75</v>
      </c>
      <c r="Y100" s="31">
        <v>4867372.4000000004</v>
      </c>
      <c r="Z100" s="31" t="s">
        <v>75</v>
      </c>
      <c r="AA100" s="31" t="s">
        <v>75</v>
      </c>
      <c r="AB100" s="31">
        <v>117290.6</v>
      </c>
      <c r="AC100" s="31" t="s">
        <v>75</v>
      </c>
      <c r="AD100" s="31" t="s">
        <v>75</v>
      </c>
      <c r="AE100" s="31">
        <v>35322.800000000003</v>
      </c>
      <c r="AF100" s="31" t="s">
        <v>75</v>
      </c>
      <c r="AG100" s="31" t="s">
        <v>75</v>
      </c>
      <c r="AH100" s="31" t="s">
        <v>75</v>
      </c>
      <c r="AI100" s="8"/>
    </row>
    <row r="101" spans="1:35" ht="34.5" x14ac:dyDescent="0.25">
      <c r="A101" s="42" t="s">
        <v>1900</v>
      </c>
      <c r="B101" s="43" t="s">
        <v>1887</v>
      </c>
      <c r="C101" s="44" t="s">
        <v>2020</v>
      </c>
      <c r="D101" s="31">
        <v>183442531.31</v>
      </c>
      <c r="E101" s="31" t="s">
        <v>75</v>
      </c>
      <c r="F101" s="31">
        <v>183442531.31</v>
      </c>
      <c r="G101" s="31" t="s">
        <v>75</v>
      </c>
      <c r="H101" s="31">
        <v>51727100</v>
      </c>
      <c r="I101" s="31" t="s">
        <v>75</v>
      </c>
      <c r="J101" s="31" t="s">
        <v>75</v>
      </c>
      <c r="K101" s="31">
        <v>45146686.609999999</v>
      </c>
      <c r="L101" s="31" t="s">
        <v>75</v>
      </c>
      <c r="M101" s="31" t="s">
        <v>75</v>
      </c>
      <c r="N101" s="31">
        <v>86258744.700000003</v>
      </c>
      <c r="O101" s="31" t="s">
        <v>75</v>
      </c>
      <c r="P101" s="32">
        <v>310000</v>
      </c>
      <c r="Q101" s="32" t="s">
        <v>75</v>
      </c>
      <c r="R101" s="42" t="s">
        <v>1900</v>
      </c>
      <c r="S101" s="43" t="s">
        <v>1887</v>
      </c>
      <c r="T101" s="44" t="s">
        <v>2020</v>
      </c>
      <c r="U101" s="31">
        <v>85658968.939999998</v>
      </c>
      <c r="V101" s="31" t="s">
        <v>75</v>
      </c>
      <c r="W101" s="31">
        <v>85658968.939999998</v>
      </c>
      <c r="X101" s="31" t="s">
        <v>75</v>
      </c>
      <c r="Y101" s="31">
        <v>23497614.440000001</v>
      </c>
      <c r="Z101" s="31" t="s">
        <v>75</v>
      </c>
      <c r="AA101" s="31" t="s">
        <v>75</v>
      </c>
      <c r="AB101" s="31">
        <v>19311520.100000001</v>
      </c>
      <c r="AC101" s="31" t="s">
        <v>75</v>
      </c>
      <c r="AD101" s="31" t="s">
        <v>75</v>
      </c>
      <c r="AE101" s="31">
        <v>42703005.780000001</v>
      </c>
      <c r="AF101" s="31" t="s">
        <v>75</v>
      </c>
      <c r="AG101" s="31">
        <v>146828.62</v>
      </c>
      <c r="AH101" s="31" t="s">
        <v>75</v>
      </c>
      <c r="AI101" s="8"/>
    </row>
    <row r="102" spans="1:35" ht="23.25" x14ac:dyDescent="0.25">
      <c r="A102" s="42" t="s">
        <v>1902</v>
      </c>
      <c r="B102" s="43" t="s">
        <v>1887</v>
      </c>
      <c r="C102" s="44" t="s">
        <v>2021</v>
      </c>
      <c r="D102" s="31">
        <v>121406437.19</v>
      </c>
      <c r="E102" s="31" t="s">
        <v>75</v>
      </c>
      <c r="F102" s="31">
        <v>121406437.19</v>
      </c>
      <c r="G102" s="31" t="s">
        <v>75</v>
      </c>
      <c r="H102" s="31">
        <v>55109763.200000003</v>
      </c>
      <c r="I102" s="31" t="s">
        <v>75</v>
      </c>
      <c r="J102" s="31" t="s">
        <v>75</v>
      </c>
      <c r="K102" s="31">
        <v>25921900</v>
      </c>
      <c r="L102" s="31" t="s">
        <v>75</v>
      </c>
      <c r="M102" s="31" t="s">
        <v>75</v>
      </c>
      <c r="N102" s="31">
        <v>40363773.990000002</v>
      </c>
      <c r="O102" s="31" t="s">
        <v>75</v>
      </c>
      <c r="P102" s="32">
        <v>11000</v>
      </c>
      <c r="Q102" s="32" t="s">
        <v>75</v>
      </c>
      <c r="R102" s="42" t="s">
        <v>1902</v>
      </c>
      <c r="S102" s="43" t="s">
        <v>1887</v>
      </c>
      <c r="T102" s="44" t="s">
        <v>2021</v>
      </c>
      <c r="U102" s="31">
        <v>30711996.629999999</v>
      </c>
      <c r="V102" s="31" t="s">
        <v>75</v>
      </c>
      <c r="W102" s="31">
        <v>30711996.629999999</v>
      </c>
      <c r="X102" s="31" t="s">
        <v>75</v>
      </c>
      <c r="Y102" s="31">
        <v>11455523.75</v>
      </c>
      <c r="Z102" s="31" t="s">
        <v>75</v>
      </c>
      <c r="AA102" s="31" t="s">
        <v>75</v>
      </c>
      <c r="AB102" s="31">
        <v>4105597.06</v>
      </c>
      <c r="AC102" s="31" t="s">
        <v>75</v>
      </c>
      <c r="AD102" s="31" t="s">
        <v>75</v>
      </c>
      <c r="AE102" s="31">
        <v>15143144.82</v>
      </c>
      <c r="AF102" s="31" t="s">
        <v>75</v>
      </c>
      <c r="AG102" s="31">
        <v>7731</v>
      </c>
      <c r="AH102" s="31" t="s">
        <v>75</v>
      </c>
      <c r="AI102" s="8"/>
    </row>
    <row r="103" spans="1:35" ht="23.25" x14ac:dyDescent="0.25">
      <c r="A103" s="42" t="s">
        <v>1904</v>
      </c>
      <c r="B103" s="43" t="s">
        <v>1887</v>
      </c>
      <c r="C103" s="44" t="s">
        <v>2022</v>
      </c>
      <c r="D103" s="31">
        <v>121406437.19</v>
      </c>
      <c r="E103" s="31" t="s">
        <v>75</v>
      </c>
      <c r="F103" s="31">
        <v>121406437.19</v>
      </c>
      <c r="G103" s="31" t="s">
        <v>75</v>
      </c>
      <c r="H103" s="31">
        <v>55109763.200000003</v>
      </c>
      <c r="I103" s="31" t="s">
        <v>75</v>
      </c>
      <c r="J103" s="31" t="s">
        <v>75</v>
      </c>
      <c r="K103" s="31">
        <v>25921900</v>
      </c>
      <c r="L103" s="31" t="s">
        <v>75</v>
      </c>
      <c r="M103" s="31" t="s">
        <v>75</v>
      </c>
      <c r="N103" s="31">
        <v>40363773.990000002</v>
      </c>
      <c r="O103" s="31" t="s">
        <v>75</v>
      </c>
      <c r="P103" s="32">
        <v>11000</v>
      </c>
      <c r="Q103" s="32" t="s">
        <v>75</v>
      </c>
      <c r="R103" s="42" t="s">
        <v>1904</v>
      </c>
      <c r="S103" s="43" t="s">
        <v>1887</v>
      </c>
      <c r="T103" s="44" t="s">
        <v>2022</v>
      </c>
      <c r="U103" s="31">
        <v>30711996.629999999</v>
      </c>
      <c r="V103" s="31" t="s">
        <v>75</v>
      </c>
      <c r="W103" s="31">
        <v>30711996.629999999</v>
      </c>
      <c r="X103" s="31" t="s">
        <v>75</v>
      </c>
      <c r="Y103" s="31">
        <v>11455523.75</v>
      </c>
      <c r="Z103" s="31" t="s">
        <v>75</v>
      </c>
      <c r="AA103" s="31" t="s">
        <v>75</v>
      </c>
      <c r="AB103" s="31">
        <v>4105597.06</v>
      </c>
      <c r="AC103" s="31" t="s">
        <v>75</v>
      </c>
      <c r="AD103" s="31" t="s">
        <v>75</v>
      </c>
      <c r="AE103" s="31">
        <v>15143144.82</v>
      </c>
      <c r="AF103" s="31" t="s">
        <v>75</v>
      </c>
      <c r="AG103" s="31">
        <v>7731</v>
      </c>
      <c r="AH103" s="31" t="s">
        <v>75</v>
      </c>
      <c r="AI103" s="8"/>
    </row>
    <row r="104" spans="1:35" ht="23.25" x14ac:dyDescent="0.25">
      <c r="A104" s="42" t="s">
        <v>1923</v>
      </c>
      <c r="B104" s="43" t="s">
        <v>1887</v>
      </c>
      <c r="C104" s="44" t="s">
        <v>2023</v>
      </c>
      <c r="D104" s="31">
        <v>7433354.5</v>
      </c>
      <c r="E104" s="31" t="s">
        <v>75</v>
      </c>
      <c r="F104" s="31">
        <v>7433354.5</v>
      </c>
      <c r="G104" s="31" t="s">
        <v>75</v>
      </c>
      <c r="H104" s="31" t="s">
        <v>75</v>
      </c>
      <c r="I104" s="31" t="s">
        <v>75</v>
      </c>
      <c r="J104" s="31" t="s">
        <v>75</v>
      </c>
      <c r="K104" s="31">
        <v>1700</v>
      </c>
      <c r="L104" s="31" t="s">
        <v>75</v>
      </c>
      <c r="M104" s="31" t="s">
        <v>75</v>
      </c>
      <c r="N104" s="31">
        <v>7431654.5</v>
      </c>
      <c r="O104" s="31" t="s">
        <v>75</v>
      </c>
      <c r="P104" s="32" t="s">
        <v>75</v>
      </c>
      <c r="Q104" s="32" t="s">
        <v>75</v>
      </c>
      <c r="R104" s="42" t="s">
        <v>1923</v>
      </c>
      <c r="S104" s="43" t="s">
        <v>1887</v>
      </c>
      <c r="T104" s="44" t="s">
        <v>2023</v>
      </c>
      <c r="U104" s="31">
        <v>3134880.01</v>
      </c>
      <c r="V104" s="31" t="s">
        <v>75</v>
      </c>
      <c r="W104" s="31">
        <v>3134880.01</v>
      </c>
      <c r="X104" s="31" t="s">
        <v>75</v>
      </c>
      <c r="Y104" s="31" t="s">
        <v>75</v>
      </c>
      <c r="Z104" s="31" t="s">
        <v>75</v>
      </c>
      <c r="AA104" s="31" t="s">
        <v>75</v>
      </c>
      <c r="AB104" s="31" t="s">
        <v>75</v>
      </c>
      <c r="AC104" s="31" t="s">
        <v>75</v>
      </c>
      <c r="AD104" s="31" t="s">
        <v>75</v>
      </c>
      <c r="AE104" s="31">
        <v>3134880.01</v>
      </c>
      <c r="AF104" s="31" t="s">
        <v>75</v>
      </c>
      <c r="AG104" s="31" t="s">
        <v>75</v>
      </c>
      <c r="AH104" s="31" t="s">
        <v>75</v>
      </c>
      <c r="AI104" s="8"/>
    </row>
    <row r="105" spans="1:35" x14ac:dyDescent="0.25">
      <c r="A105" s="42" t="s">
        <v>1906</v>
      </c>
      <c r="B105" s="43" t="s">
        <v>1887</v>
      </c>
      <c r="C105" s="44" t="s">
        <v>2024</v>
      </c>
      <c r="D105" s="31">
        <v>112388042.04000001</v>
      </c>
      <c r="E105" s="31" t="s">
        <v>75</v>
      </c>
      <c r="F105" s="31">
        <v>112388042.04000001</v>
      </c>
      <c r="G105" s="31" t="s">
        <v>75</v>
      </c>
      <c r="H105" s="31">
        <v>54771463.200000003</v>
      </c>
      <c r="I105" s="31" t="s">
        <v>75</v>
      </c>
      <c r="J105" s="31" t="s">
        <v>75</v>
      </c>
      <c r="K105" s="31">
        <v>25920200</v>
      </c>
      <c r="L105" s="31" t="s">
        <v>75</v>
      </c>
      <c r="M105" s="31" t="s">
        <v>75</v>
      </c>
      <c r="N105" s="31">
        <v>31685378.84</v>
      </c>
      <c r="O105" s="31" t="s">
        <v>75</v>
      </c>
      <c r="P105" s="32">
        <v>11000</v>
      </c>
      <c r="Q105" s="32" t="s">
        <v>75</v>
      </c>
      <c r="R105" s="42" t="s">
        <v>1906</v>
      </c>
      <c r="S105" s="43" t="s">
        <v>1887</v>
      </c>
      <c r="T105" s="44" t="s">
        <v>2024</v>
      </c>
      <c r="U105" s="31">
        <v>26966512.289999999</v>
      </c>
      <c r="V105" s="31" t="s">
        <v>75</v>
      </c>
      <c r="W105" s="31">
        <v>26966512.289999999</v>
      </c>
      <c r="X105" s="31" t="s">
        <v>75</v>
      </c>
      <c r="Y105" s="31">
        <v>11353753.029999999</v>
      </c>
      <c r="Z105" s="31" t="s">
        <v>75</v>
      </c>
      <c r="AA105" s="31" t="s">
        <v>75</v>
      </c>
      <c r="AB105" s="31">
        <v>4105597.06</v>
      </c>
      <c r="AC105" s="31" t="s">
        <v>75</v>
      </c>
      <c r="AD105" s="31" t="s">
        <v>75</v>
      </c>
      <c r="AE105" s="31">
        <v>11499431.199999999</v>
      </c>
      <c r="AF105" s="31" t="s">
        <v>75</v>
      </c>
      <c r="AG105" s="31">
        <v>7731</v>
      </c>
      <c r="AH105" s="31" t="s">
        <v>75</v>
      </c>
      <c r="AI105" s="8"/>
    </row>
    <row r="106" spans="1:35" x14ac:dyDescent="0.25">
      <c r="A106" s="42" t="s">
        <v>1926</v>
      </c>
      <c r="B106" s="43" t="s">
        <v>1887</v>
      </c>
      <c r="C106" s="44" t="s">
        <v>2025</v>
      </c>
      <c r="D106" s="31">
        <v>1585040.65</v>
      </c>
      <c r="E106" s="31" t="s">
        <v>75</v>
      </c>
      <c r="F106" s="31">
        <v>1585040.65</v>
      </c>
      <c r="G106" s="31" t="s">
        <v>75</v>
      </c>
      <c r="H106" s="31">
        <v>338300</v>
      </c>
      <c r="I106" s="31" t="s">
        <v>75</v>
      </c>
      <c r="J106" s="31" t="s">
        <v>75</v>
      </c>
      <c r="K106" s="31" t="s">
        <v>75</v>
      </c>
      <c r="L106" s="31" t="s">
        <v>75</v>
      </c>
      <c r="M106" s="31" t="s">
        <v>75</v>
      </c>
      <c r="N106" s="31">
        <v>1246740.6499999999</v>
      </c>
      <c r="O106" s="31" t="s">
        <v>75</v>
      </c>
      <c r="P106" s="32" t="s">
        <v>75</v>
      </c>
      <c r="Q106" s="32" t="s">
        <v>75</v>
      </c>
      <c r="R106" s="42" t="s">
        <v>1926</v>
      </c>
      <c r="S106" s="43" t="s">
        <v>1887</v>
      </c>
      <c r="T106" s="44" t="s">
        <v>2025</v>
      </c>
      <c r="U106" s="31">
        <v>610604.32999999996</v>
      </c>
      <c r="V106" s="31" t="s">
        <v>75</v>
      </c>
      <c r="W106" s="31">
        <v>610604.32999999996</v>
      </c>
      <c r="X106" s="31" t="s">
        <v>75</v>
      </c>
      <c r="Y106" s="31">
        <v>101770.72</v>
      </c>
      <c r="Z106" s="31" t="s">
        <v>75</v>
      </c>
      <c r="AA106" s="31" t="s">
        <v>75</v>
      </c>
      <c r="AB106" s="31" t="s">
        <v>75</v>
      </c>
      <c r="AC106" s="31" t="s">
        <v>75</v>
      </c>
      <c r="AD106" s="31" t="s">
        <v>75</v>
      </c>
      <c r="AE106" s="31">
        <v>508833.61</v>
      </c>
      <c r="AF106" s="31" t="s">
        <v>75</v>
      </c>
      <c r="AG106" s="31" t="s">
        <v>75</v>
      </c>
      <c r="AH106" s="31" t="s">
        <v>75</v>
      </c>
      <c r="AI106" s="8"/>
    </row>
    <row r="107" spans="1:35" x14ac:dyDescent="0.25">
      <c r="A107" s="42" t="s">
        <v>1936</v>
      </c>
      <c r="B107" s="43" t="s">
        <v>1887</v>
      </c>
      <c r="C107" s="44" t="s">
        <v>2026</v>
      </c>
      <c r="D107" s="31" t="s">
        <v>75</v>
      </c>
      <c r="E107" s="31" t="s">
        <v>75</v>
      </c>
      <c r="F107" s="31" t="s">
        <v>75</v>
      </c>
      <c r="G107" s="31">
        <v>37430422</v>
      </c>
      <c r="H107" s="31">
        <v>21363200</v>
      </c>
      <c r="I107" s="31" t="s">
        <v>75</v>
      </c>
      <c r="J107" s="31" t="s">
        <v>75</v>
      </c>
      <c r="K107" s="31" t="s">
        <v>75</v>
      </c>
      <c r="L107" s="31" t="s">
        <v>75</v>
      </c>
      <c r="M107" s="31" t="s">
        <v>75</v>
      </c>
      <c r="N107" s="31" t="s">
        <v>75</v>
      </c>
      <c r="O107" s="31">
        <v>2128736</v>
      </c>
      <c r="P107" s="32">
        <v>13938486</v>
      </c>
      <c r="Q107" s="32" t="s">
        <v>75</v>
      </c>
      <c r="R107" s="42" t="s">
        <v>1936</v>
      </c>
      <c r="S107" s="43" t="s">
        <v>1887</v>
      </c>
      <c r="T107" s="44" t="s">
        <v>2026</v>
      </c>
      <c r="U107" s="31" t="s">
        <v>75</v>
      </c>
      <c r="V107" s="31" t="s">
        <v>75</v>
      </c>
      <c r="W107" s="31" t="s">
        <v>75</v>
      </c>
      <c r="X107" s="31">
        <v>16141114.17</v>
      </c>
      <c r="Y107" s="31">
        <v>9258980</v>
      </c>
      <c r="Z107" s="31" t="s">
        <v>75</v>
      </c>
      <c r="AA107" s="31" t="s">
        <v>75</v>
      </c>
      <c r="AB107" s="31" t="s">
        <v>75</v>
      </c>
      <c r="AC107" s="31" t="s">
        <v>75</v>
      </c>
      <c r="AD107" s="31" t="s">
        <v>75</v>
      </c>
      <c r="AE107" s="31" t="s">
        <v>75</v>
      </c>
      <c r="AF107" s="31">
        <v>1078956.6599999999</v>
      </c>
      <c r="AG107" s="31">
        <v>5803177.5099999998</v>
      </c>
      <c r="AH107" s="31" t="s">
        <v>75</v>
      </c>
      <c r="AI107" s="8"/>
    </row>
    <row r="108" spans="1:35" x14ac:dyDescent="0.25">
      <c r="A108" s="42" t="s">
        <v>2006</v>
      </c>
      <c r="B108" s="43" t="s">
        <v>1887</v>
      </c>
      <c r="C108" s="44" t="s">
        <v>2027</v>
      </c>
      <c r="D108" s="31" t="s">
        <v>75</v>
      </c>
      <c r="E108" s="31" t="s">
        <v>75</v>
      </c>
      <c r="F108" s="31" t="s">
        <v>75</v>
      </c>
      <c r="G108" s="31">
        <v>21363200</v>
      </c>
      <c r="H108" s="31">
        <v>21363200</v>
      </c>
      <c r="I108" s="31" t="s">
        <v>75</v>
      </c>
      <c r="J108" s="31" t="s">
        <v>75</v>
      </c>
      <c r="K108" s="31" t="s">
        <v>75</v>
      </c>
      <c r="L108" s="31" t="s">
        <v>75</v>
      </c>
      <c r="M108" s="31" t="s">
        <v>75</v>
      </c>
      <c r="N108" s="31" t="s">
        <v>75</v>
      </c>
      <c r="O108" s="31" t="s">
        <v>75</v>
      </c>
      <c r="P108" s="32" t="s">
        <v>75</v>
      </c>
      <c r="Q108" s="32" t="s">
        <v>75</v>
      </c>
      <c r="R108" s="42" t="s">
        <v>2006</v>
      </c>
      <c r="S108" s="43" t="s">
        <v>1887</v>
      </c>
      <c r="T108" s="44" t="s">
        <v>2027</v>
      </c>
      <c r="U108" s="31" t="s">
        <v>75</v>
      </c>
      <c r="V108" s="31" t="s">
        <v>75</v>
      </c>
      <c r="W108" s="31" t="s">
        <v>75</v>
      </c>
      <c r="X108" s="31">
        <v>9258980</v>
      </c>
      <c r="Y108" s="31">
        <v>9258980</v>
      </c>
      <c r="Z108" s="31" t="s">
        <v>75</v>
      </c>
      <c r="AA108" s="31" t="s">
        <v>75</v>
      </c>
      <c r="AB108" s="31" t="s">
        <v>75</v>
      </c>
      <c r="AC108" s="31" t="s">
        <v>75</v>
      </c>
      <c r="AD108" s="31" t="s">
        <v>75</v>
      </c>
      <c r="AE108" s="31" t="s">
        <v>75</v>
      </c>
      <c r="AF108" s="31" t="s">
        <v>75</v>
      </c>
      <c r="AG108" s="31" t="s">
        <v>75</v>
      </c>
      <c r="AH108" s="31" t="s">
        <v>75</v>
      </c>
      <c r="AI108" s="8"/>
    </row>
    <row r="109" spans="1:35" x14ac:dyDescent="0.25">
      <c r="A109" s="42" t="s">
        <v>1507</v>
      </c>
      <c r="B109" s="43" t="s">
        <v>1887</v>
      </c>
      <c r="C109" s="44" t="s">
        <v>2028</v>
      </c>
      <c r="D109" s="31" t="s">
        <v>75</v>
      </c>
      <c r="E109" s="31" t="s">
        <v>75</v>
      </c>
      <c r="F109" s="31" t="s">
        <v>75</v>
      </c>
      <c r="G109" s="31">
        <v>16067222</v>
      </c>
      <c r="H109" s="31" t="s">
        <v>75</v>
      </c>
      <c r="I109" s="31" t="s">
        <v>75</v>
      </c>
      <c r="J109" s="31" t="s">
        <v>75</v>
      </c>
      <c r="K109" s="31" t="s">
        <v>75</v>
      </c>
      <c r="L109" s="31" t="s">
        <v>75</v>
      </c>
      <c r="M109" s="31" t="s">
        <v>75</v>
      </c>
      <c r="N109" s="31" t="s">
        <v>75</v>
      </c>
      <c r="O109" s="31">
        <v>2128736</v>
      </c>
      <c r="P109" s="32">
        <v>13938486</v>
      </c>
      <c r="Q109" s="32" t="s">
        <v>75</v>
      </c>
      <c r="R109" s="42" t="s">
        <v>1507</v>
      </c>
      <c r="S109" s="43" t="s">
        <v>1887</v>
      </c>
      <c r="T109" s="44" t="s">
        <v>2028</v>
      </c>
      <c r="U109" s="31" t="s">
        <v>75</v>
      </c>
      <c r="V109" s="31" t="s">
        <v>75</v>
      </c>
      <c r="W109" s="31" t="s">
        <v>75</v>
      </c>
      <c r="X109" s="31">
        <v>6882134.1699999999</v>
      </c>
      <c r="Y109" s="31" t="s">
        <v>75</v>
      </c>
      <c r="Z109" s="31" t="s">
        <v>75</v>
      </c>
      <c r="AA109" s="31" t="s">
        <v>75</v>
      </c>
      <c r="AB109" s="31" t="s">
        <v>75</v>
      </c>
      <c r="AC109" s="31" t="s">
        <v>75</v>
      </c>
      <c r="AD109" s="31" t="s">
        <v>75</v>
      </c>
      <c r="AE109" s="31" t="s">
        <v>75</v>
      </c>
      <c r="AF109" s="31">
        <v>1078956.6599999999</v>
      </c>
      <c r="AG109" s="31">
        <v>5803177.5099999998</v>
      </c>
      <c r="AH109" s="31" t="s">
        <v>75</v>
      </c>
      <c r="AI109" s="8"/>
    </row>
    <row r="110" spans="1:35" x14ac:dyDescent="0.25">
      <c r="A110" s="42" t="s">
        <v>1908</v>
      </c>
      <c r="B110" s="43" t="s">
        <v>1887</v>
      </c>
      <c r="C110" s="44" t="s">
        <v>2029</v>
      </c>
      <c r="D110" s="31">
        <v>1567822.43</v>
      </c>
      <c r="E110" s="31" t="s">
        <v>75</v>
      </c>
      <c r="F110" s="31">
        <v>1567822.43</v>
      </c>
      <c r="G110" s="31" t="s">
        <v>75</v>
      </c>
      <c r="H110" s="31">
        <v>120500</v>
      </c>
      <c r="I110" s="31" t="s">
        <v>75</v>
      </c>
      <c r="J110" s="31" t="s">
        <v>75</v>
      </c>
      <c r="K110" s="31">
        <v>265000</v>
      </c>
      <c r="L110" s="31" t="s">
        <v>75</v>
      </c>
      <c r="M110" s="31" t="s">
        <v>75</v>
      </c>
      <c r="N110" s="31">
        <v>1182322.43</v>
      </c>
      <c r="O110" s="31" t="s">
        <v>75</v>
      </c>
      <c r="P110" s="32" t="s">
        <v>75</v>
      </c>
      <c r="Q110" s="32" t="s">
        <v>75</v>
      </c>
      <c r="R110" s="42" t="s">
        <v>1908</v>
      </c>
      <c r="S110" s="43" t="s">
        <v>1887</v>
      </c>
      <c r="T110" s="44" t="s">
        <v>2029</v>
      </c>
      <c r="U110" s="31">
        <v>1119675.51</v>
      </c>
      <c r="V110" s="31" t="s">
        <v>75</v>
      </c>
      <c r="W110" s="31">
        <v>1119675.51</v>
      </c>
      <c r="X110" s="31" t="s">
        <v>75</v>
      </c>
      <c r="Y110" s="31">
        <v>21917</v>
      </c>
      <c r="Z110" s="31" t="s">
        <v>75</v>
      </c>
      <c r="AA110" s="31" t="s">
        <v>75</v>
      </c>
      <c r="AB110" s="31">
        <v>148404.85999999999</v>
      </c>
      <c r="AC110" s="31" t="s">
        <v>75</v>
      </c>
      <c r="AD110" s="31" t="s">
        <v>75</v>
      </c>
      <c r="AE110" s="31">
        <v>949353.65</v>
      </c>
      <c r="AF110" s="31" t="s">
        <v>75</v>
      </c>
      <c r="AG110" s="31" t="s">
        <v>75</v>
      </c>
      <c r="AH110" s="31" t="s">
        <v>75</v>
      </c>
      <c r="AI110" s="8"/>
    </row>
    <row r="111" spans="1:35" x14ac:dyDescent="0.25">
      <c r="A111" s="42" t="s">
        <v>1978</v>
      </c>
      <c r="B111" s="43" t="s">
        <v>1887</v>
      </c>
      <c r="C111" s="44" t="s">
        <v>2030</v>
      </c>
      <c r="D111" s="31">
        <v>209950</v>
      </c>
      <c r="E111" s="31" t="s">
        <v>75</v>
      </c>
      <c r="F111" s="31">
        <v>209950</v>
      </c>
      <c r="G111" s="31" t="s">
        <v>75</v>
      </c>
      <c r="H111" s="31" t="s">
        <v>75</v>
      </c>
      <c r="I111" s="31" t="s">
        <v>75</v>
      </c>
      <c r="J111" s="31" t="s">
        <v>75</v>
      </c>
      <c r="K111" s="31">
        <v>200700</v>
      </c>
      <c r="L111" s="31" t="s">
        <v>75</v>
      </c>
      <c r="M111" s="31" t="s">
        <v>75</v>
      </c>
      <c r="N111" s="31">
        <v>9250</v>
      </c>
      <c r="O111" s="31" t="s">
        <v>75</v>
      </c>
      <c r="P111" s="32" t="s">
        <v>75</v>
      </c>
      <c r="Q111" s="32" t="s">
        <v>75</v>
      </c>
      <c r="R111" s="42" t="s">
        <v>1978</v>
      </c>
      <c r="S111" s="43" t="s">
        <v>1887</v>
      </c>
      <c r="T111" s="44" t="s">
        <v>2030</v>
      </c>
      <c r="U111" s="31">
        <v>109922.79</v>
      </c>
      <c r="V111" s="31" t="s">
        <v>75</v>
      </c>
      <c r="W111" s="31">
        <v>109922.79</v>
      </c>
      <c r="X111" s="31" t="s">
        <v>75</v>
      </c>
      <c r="Y111" s="31" t="s">
        <v>75</v>
      </c>
      <c r="Z111" s="31" t="s">
        <v>75</v>
      </c>
      <c r="AA111" s="31" t="s">
        <v>75</v>
      </c>
      <c r="AB111" s="31">
        <v>100693.79</v>
      </c>
      <c r="AC111" s="31" t="s">
        <v>75</v>
      </c>
      <c r="AD111" s="31" t="s">
        <v>75</v>
      </c>
      <c r="AE111" s="31">
        <v>9229</v>
      </c>
      <c r="AF111" s="31" t="s">
        <v>75</v>
      </c>
      <c r="AG111" s="31" t="s">
        <v>75</v>
      </c>
      <c r="AH111" s="31" t="s">
        <v>75</v>
      </c>
      <c r="AI111" s="8"/>
    </row>
    <row r="112" spans="1:35" ht="23.25" x14ac:dyDescent="0.25">
      <c r="A112" s="42" t="s">
        <v>1980</v>
      </c>
      <c r="B112" s="43" t="s">
        <v>1887</v>
      </c>
      <c r="C112" s="44" t="s">
        <v>2031</v>
      </c>
      <c r="D112" s="31">
        <v>209950</v>
      </c>
      <c r="E112" s="31" t="s">
        <v>75</v>
      </c>
      <c r="F112" s="31">
        <v>209950</v>
      </c>
      <c r="G112" s="31" t="s">
        <v>75</v>
      </c>
      <c r="H112" s="31" t="s">
        <v>75</v>
      </c>
      <c r="I112" s="31" t="s">
        <v>75</v>
      </c>
      <c r="J112" s="31" t="s">
        <v>75</v>
      </c>
      <c r="K112" s="31">
        <v>200700</v>
      </c>
      <c r="L112" s="31" t="s">
        <v>75</v>
      </c>
      <c r="M112" s="31" t="s">
        <v>75</v>
      </c>
      <c r="N112" s="31">
        <v>9250</v>
      </c>
      <c r="O112" s="31" t="s">
        <v>75</v>
      </c>
      <c r="P112" s="32" t="s">
        <v>75</v>
      </c>
      <c r="Q112" s="32" t="s">
        <v>75</v>
      </c>
      <c r="R112" s="42" t="s">
        <v>1980</v>
      </c>
      <c r="S112" s="43" t="s">
        <v>1887</v>
      </c>
      <c r="T112" s="44" t="s">
        <v>2031</v>
      </c>
      <c r="U112" s="31">
        <v>109922.79</v>
      </c>
      <c r="V112" s="31" t="s">
        <v>75</v>
      </c>
      <c r="W112" s="31">
        <v>109922.79</v>
      </c>
      <c r="X112" s="31" t="s">
        <v>75</v>
      </c>
      <c r="Y112" s="31" t="s">
        <v>75</v>
      </c>
      <c r="Z112" s="31" t="s">
        <v>75</v>
      </c>
      <c r="AA112" s="31" t="s">
        <v>75</v>
      </c>
      <c r="AB112" s="31">
        <v>100693.79</v>
      </c>
      <c r="AC112" s="31" t="s">
        <v>75</v>
      </c>
      <c r="AD112" s="31" t="s">
        <v>75</v>
      </c>
      <c r="AE112" s="31">
        <v>9229</v>
      </c>
      <c r="AF112" s="31" t="s">
        <v>75</v>
      </c>
      <c r="AG112" s="31" t="s">
        <v>75</v>
      </c>
      <c r="AH112" s="31" t="s">
        <v>75</v>
      </c>
      <c r="AI112" s="8"/>
    </row>
    <row r="113" spans="1:35" x14ac:dyDescent="0.25">
      <c r="A113" s="42" t="s">
        <v>1910</v>
      </c>
      <c r="B113" s="43" t="s">
        <v>1887</v>
      </c>
      <c r="C113" s="44" t="s">
        <v>2032</v>
      </c>
      <c r="D113" s="31">
        <v>1357872.43</v>
      </c>
      <c r="E113" s="31" t="s">
        <v>75</v>
      </c>
      <c r="F113" s="31">
        <v>1357872.43</v>
      </c>
      <c r="G113" s="31" t="s">
        <v>75</v>
      </c>
      <c r="H113" s="31">
        <v>120500</v>
      </c>
      <c r="I113" s="31" t="s">
        <v>75</v>
      </c>
      <c r="J113" s="31" t="s">
        <v>75</v>
      </c>
      <c r="K113" s="31">
        <v>64300</v>
      </c>
      <c r="L113" s="31" t="s">
        <v>75</v>
      </c>
      <c r="M113" s="31" t="s">
        <v>75</v>
      </c>
      <c r="N113" s="31">
        <v>1173072.43</v>
      </c>
      <c r="O113" s="31" t="s">
        <v>75</v>
      </c>
      <c r="P113" s="32" t="s">
        <v>75</v>
      </c>
      <c r="Q113" s="32" t="s">
        <v>75</v>
      </c>
      <c r="R113" s="42" t="s">
        <v>1910</v>
      </c>
      <c r="S113" s="43" t="s">
        <v>1887</v>
      </c>
      <c r="T113" s="44" t="s">
        <v>2032</v>
      </c>
      <c r="U113" s="31">
        <v>1009752.72</v>
      </c>
      <c r="V113" s="31" t="s">
        <v>75</v>
      </c>
      <c r="W113" s="31">
        <v>1009752.72</v>
      </c>
      <c r="X113" s="31" t="s">
        <v>75</v>
      </c>
      <c r="Y113" s="31">
        <v>21917</v>
      </c>
      <c r="Z113" s="31" t="s">
        <v>75</v>
      </c>
      <c r="AA113" s="31" t="s">
        <v>75</v>
      </c>
      <c r="AB113" s="31">
        <v>47711.07</v>
      </c>
      <c r="AC113" s="31" t="s">
        <v>75</v>
      </c>
      <c r="AD113" s="31" t="s">
        <v>75</v>
      </c>
      <c r="AE113" s="31">
        <v>940124.65</v>
      </c>
      <c r="AF113" s="31" t="s">
        <v>75</v>
      </c>
      <c r="AG113" s="31" t="s">
        <v>75</v>
      </c>
      <c r="AH113" s="31" t="s">
        <v>75</v>
      </c>
      <c r="AI113" s="8"/>
    </row>
    <row r="114" spans="1:35" x14ac:dyDescent="0.25">
      <c r="A114" s="42" t="s">
        <v>1947</v>
      </c>
      <c r="B114" s="43" t="s">
        <v>1887</v>
      </c>
      <c r="C114" s="44" t="s">
        <v>2033</v>
      </c>
      <c r="D114" s="31">
        <v>109724.66</v>
      </c>
      <c r="E114" s="31" t="s">
        <v>75</v>
      </c>
      <c r="F114" s="31">
        <v>109724.66</v>
      </c>
      <c r="G114" s="31" t="s">
        <v>75</v>
      </c>
      <c r="H114" s="31">
        <v>55000</v>
      </c>
      <c r="I114" s="31" t="s">
        <v>75</v>
      </c>
      <c r="J114" s="31" t="s">
        <v>75</v>
      </c>
      <c r="K114" s="31" t="s">
        <v>75</v>
      </c>
      <c r="L114" s="31" t="s">
        <v>75</v>
      </c>
      <c r="M114" s="31" t="s">
        <v>75</v>
      </c>
      <c r="N114" s="31">
        <v>54724.66</v>
      </c>
      <c r="O114" s="31" t="s">
        <v>75</v>
      </c>
      <c r="P114" s="32" t="s">
        <v>75</v>
      </c>
      <c r="Q114" s="32" t="s">
        <v>75</v>
      </c>
      <c r="R114" s="42" t="s">
        <v>1947</v>
      </c>
      <c r="S114" s="43" t="s">
        <v>1887</v>
      </c>
      <c r="T114" s="44" t="s">
        <v>2033</v>
      </c>
      <c r="U114" s="31">
        <v>29866.38</v>
      </c>
      <c r="V114" s="31" t="s">
        <v>75</v>
      </c>
      <c r="W114" s="31">
        <v>29866.38</v>
      </c>
      <c r="X114" s="31" t="s">
        <v>75</v>
      </c>
      <c r="Y114" s="31">
        <v>18061</v>
      </c>
      <c r="Z114" s="31" t="s">
        <v>75</v>
      </c>
      <c r="AA114" s="31" t="s">
        <v>75</v>
      </c>
      <c r="AB114" s="31" t="s">
        <v>75</v>
      </c>
      <c r="AC114" s="31" t="s">
        <v>75</v>
      </c>
      <c r="AD114" s="31" t="s">
        <v>75</v>
      </c>
      <c r="AE114" s="31">
        <v>11805.38</v>
      </c>
      <c r="AF114" s="31" t="s">
        <v>75</v>
      </c>
      <c r="AG114" s="31" t="s">
        <v>75</v>
      </c>
      <c r="AH114" s="31" t="s">
        <v>75</v>
      </c>
      <c r="AI114" s="8"/>
    </row>
    <row r="115" spans="1:35" x14ac:dyDescent="0.25">
      <c r="A115" s="42" t="s">
        <v>1949</v>
      </c>
      <c r="B115" s="43" t="s">
        <v>1887</v>
      </c>
      <c r="C115" s="44" t="s">
        <v>2034</v>
      </c>
      <c r="D115" s="31">
        <v>65387</v>
      </c>
      <c r="E115" s="31" t="s">
        <v>75</v>
      </c>
      <c r="F115" s="31">
        <v>65387</v>
      </c>
      <c r="G115" s="31" t="s">
        <v>75</v>
      </c>
      <c r="H115" s="31">
        <v>15500</v>
      </c>
      <c r="I115" s="31" t="s">
        <v>75</v>
      </c>
      <c r="J115" s="31" t="s">
        <v>75</v>
      </c>
      <c r="K115" s="31" t="s">
        <v>75</v>
      </c>
      <c r="L115" s="31" t="s">
        <v>75</v>
      </c>
      <c r="M115" s="31" t="s">
        <v>75</v>
      </c>
      <c r="N115" s="31">
        <v>49887</v>
      </c>
      <c r="O115" s="31" t="s">
        <v>75</v>
      </c>
      <c r="P115" s="32" t="s">
        <v>75</v>
      </c>
      <c r="Q115" s="32" t="s">
        <v>75</v>
      </c>
      <c r="R115" s="42" t="s">
        <v>1949</v>
      </c>
      <c r="S115" s="43" t="s">
        <v>1887</v>
      </c>
      <c r="T115" s="44" t="s">
        <v>2034</v>
      </c>
      <c r="U115" s="31">
        <v>20066.75</v>
      </c>
      <c r="V115" s="31" t="s">
        <v>75</v>
      </c>
      <c r="W115" s="31">
        <v>20066.75</v>
      </c>
      <c r="X115" s="31" t="s">
        <v>75</v>
      </c>
      <c r="Y115" s="31">
        <v>3856</v>
      </c>
      <c r="Z115" s="31" t="s">
        <v>75</v>
      </c>
      <c r="AA115" s="31" t="s">
        <v>75</v>
      </c>
      <c r="AB115" s="31" t="s">
        <v>75</v>
      </c>
      <c r="AC115" s="31" t="s">
        <v>75</v>
      </c>
      <c r="AD115" s="31" t="s">
        <v>75</v>
      </c>
      <c r="AE115" s="31">
        <v>16210.75</v>
      </c>
      <c r="AF115" s="31" t="s">
        <v>75</v>
      </c>
      <c r="AG115" s="31" t="s">
        <v>75</v>
      </c>
      <c r="AH115" s="31" t="s">
        <v>75</v>
      </c>
      <c r="AI115" s="8"/>
    </row>
    <row r="116" spans="1:35" x14ac:dyDescent="0.25">
      <c r="A116" s="42" t="s">
        <v>1912</v>
      </c>
      <c r="B116" s="43" t="s">
        <v>1887</v>
      </c>
      <c r="C116" s="44" t="s">
        <v>2035</v>
      </c>
      <c r="D116" s="31">
        <v>1182760.77</v>
      </c>
      <c r="E116" s="31" t="s">
        <v>75</v>
      </c>
      <c r="F116" s="31">
        <v>1182760.77</v>
      </c>
      <c r="G116" s="31" t="s">
        <v>75</v>
      </c>
      <c r="H116" s="31">
        <v>50000</v>
      </c>
      <c r="I116" s="31" t="s">
        <v>75</v>
      </c>
      <c r="J116" s="31" t="s">
        <v>75</v>
      </c>
      <c r="K116" s="31">
        <v>64300</v>
      </c>
      <c r="L116" s="31" t="s">
        <v>75</v>
      </c>
      <c r="M116" s="31" t="s">
        <v>75</v>
      </c>
      <c r="N116" s="31">
        <v>1068460.77</v>
      </c>
      <c r="O116" s="31" t="s">
        <v>75</v>
      </c>
      <c r="P116" s="32" t="s">
        <v>75</v>
      </c>
      <c r="Q116" s="32" t="s">
        <v>75</v>
      </c>
      <c r="R116" s="42" t="s">
        <v>1912</v>
      </c>
      <c r="S116" s="43" t="s">
        <v>1887</v>
      </c>
      <c r="T116" s="44" t="s">
        <v>2035</v>
      </c>
      <c r="U116" s="31">
        <v>959819.59</v>
      </c>
      <c r="V116" s="31" t="s">
        <v>75</v>
      </c>
      <c r="W116" s="31">
        <v>959819.59</v>
      </c>
      <c r="X116" s="31" t="s">
        <v>75</v>
      </c>
      <c r="Y116" s="31" t="s">
        <v>75</v>
      </c>
      <c r="Z116" s="31" t="s">
        <v>75</v>
      </c>
      <c r="AA116" s="31" t="s">
        <v>75</v>
      </c>
      <c r="AB116" s="31">
        <v>47711.07</v>
      </c>
      <c r="AC116" s="31" t="s">
        <v>75</v>
      </c>
      <c r="AD116" s="31" t="s">
        <v>75</v>
      </c>
      <c r="AE116" s="31">
        <v>912108.52</v>
      </c>
      <c r="AF116" s="31" t="s">
        <v>75</v>
      </c>
      <c r="AG116" s="31" t="s">
        <v>75</v>
      </c>
      <c r="AH116" s="31" t="s">
        <v>75</v>
      </c>
      <c r="AI116" s="8"/>
    </row>
    <row r="117" spans="1:35" x14ac:dyDescent="0.25">
      <c r="A117" s="42" t="s">
        <v>2036</v>
      </c>
      <c r="B117" s="43" t="s">
        <v>1887</v>
      </c>
      <c r="C117" s="44" t="s">
        <v>2037</v>
      </c>
      <c r="D117" s="31">
        <v>516499566.41000003</v>
      </c>
      <c r="E117" s="31" t="s">
        <v>75</v>
      </c>
      <c r="F117" s="31">
        <v>516499566.41000003</v>
      </c>
      <c r="G117" s="31" t="s">
        <v>75</v>
      </c>
      <c r="H117" s="31">
        <v>488631700</v>
      </c>
      <c r="I117" s="31" t="s">
        <v>75</v>
      </c>
      <c r="J117" s="31" t="s">
        <v>75</v>
      </c>
      <c r="K117" s="31">
        <v>24782640.829999998</v>
      </c>
      <c r="L117" s="31" t="s">
        <v>75</v>
      </c>
      <c r="M117" s="31" t="s">
        <v>75</v>
      </c>
      <c r="N117" s="31" t="s">
        <v>75</v>
      </c>
      <c r="O117" s="31">
        <v>1673537.58</v>
      </c>
      <c r="P117" s="32">
        <v>1411688</v>
      </c>
      <c r="Q117" s="32" t="s">
        <v>75</v>
      </c>
      <c r="R117" s="42" t="s">
        <v>2036</v>
      </c>
      <c r="S117" s="43" t="s">
        <v>1887</v>
      </c>
      <c r="T117" s="44" t="s">
        <v>2037</v>
      </c>
      <c r="U117" s="31">
        <v>74460248.230000004</v>
      </c>
      <c r="V117" s="31" t="s">
        <v>75</v>
      </c>
      <c r="W117" s="31">
        <v>74460248.230000004</v>
      </c>
      <c r="X117" s="31" t="s">
        <v>75</v>
      </c>
      <c r="Y117" s="31">
        <v>63935184.799999997</v>
      </c>
      <c r="Z117" s="31" t="s">
        <v>75</v>
      </c>
      <c r="AA117" s="31" t="s">
        <v>75</v>
      </c>
      <c r="AB117" s="31">
        <v>9186367.2699999996</v>
      </c>
      <c r="AC117" s="31" t="s">
        <v>75</v>
      </c>
      <c r="AD117" s="31" t="s">
        <v>75</v>
      </c>
      <c r="AE117" s="31" t="s">
        <v>75</v>
      </c>
      <c r="AF117" s="31">
        <v>1338696.1599999999</v>
      </c>
      <c r="AG117" s="31" t="s">
        <v>75</v>
      </c>
      <c r="AH117" s="31" t="s">
        <v>75</v>
      </c>
      <c r="AI117" s="8"/>
    </row>
    <row r="118" spans="1:35" ht="45.75" x14ac:dyDescent="0.25">
      <c r="A118" s="42" t="s">
        <v>1892</v>
      </c>
      <c r="B118" s="43" t="s">
        <v>1887</v>
      </c>
      <c r="C118" s="44" t="s">
        <v>2038</v>
      </c>
      <c r="D118" s="31">
        <v>147729500</v>
      </c>
      <c r="E118" s="31" t="s">
        <v>75</v>
      </c>
      <c r="F118" s="31">
        <v>147729500</v>
      </c>
      <c r="G118" s="31" t="s">
        <v>75</v>
      </c>
      <c r="H118" s="31">
        <v>130307600</v>
      </c>
      <c r="I118" s="31" t="s">
        <v>75</v>
      </c>
      <c r="J118" s="31" t="s">
        <v>75</v>
      </c>
      <c r="K118" s="31">
        <v>17421900</v>
      </c>
      <c r="L118" s="31" t="s">
        <v>75</v>
      </c>
      <c r="M118" s="31" t="s">
        <v>75</v>
      </c>
      <c r="N118" s="31" t="s">
        <v>75</v>
      </c>
      <c r="O118" s="31" t="s">
        <v>75</v>
      </c>
      <c r="P118" s="32" t="s">
        <v>75</v>
      </c>
      <c r="Q118" s="32" t="s">
        <v>75</v>
      </c>
      <c r="R118" s="42" t="s">
        <v>1892</v>
      </c>
      <c r="S118" s="43" t="s">
        <v>1887</v>
      </c>
      <c r="T118" s="44" t="s">
        <v>2038</v>
      </c>
      <c r="U118" s="31">
        <v>71741204.549999997</v>
      </c>
      <c r="V118" s="31" t="s">
        <v>75</v>
      </c>
      <c r="W118" s="31">
        <v>71741204.549999997</v>
      </c>
      <c r="X118" s="31" t="s">
        <v>75</v>
      </c>
      <c r="Y118" s="31">
        <v>62706156.270000003</v>
      </c>
      <c r="Z118" s="31" t="s">
        <v>75</v>
      </c>
      <c r="AA118" s="31" t="s">
        <v>75</v>
      </c>
      <c r="AB118" s="31">
        <v>9035048.2799999993</v>
      </c>
      <c r="AC118" s="31" t="s">
        <v>75</v>
      </c>
      <c r="AD118" s="31" t="s">
        <v>75</v>
      </c>
      <c r="AE118" s="31" t="s">
        <v>75</v>
      </c>
      <c r="AF118" s="31" t="s">
        <v>75</v>
      </c>
      <c r="AG118" s="31" t="s">
        <v>75</v>
      </c>
      <c r="AH118" s="31" t="s">
        <v>75</v>
      </c>
      <c r="AI118" s="8"/>
    </row>
    <row r="119" spans="1:35" ht="23.25" x14ac:dyDescent="0.25">
      <c r="A119" s="42" t="s">
        <v>1894</v>
      </c>
      <c r="B119" s="43" t="s">
        <v>1887</v>
      </c>
      <c r="C119" s="44" t="s">
        <v>2039</v>
      </c>
      <c r="D119" s="31">
        <v>147729500</v>
      </c>
      <c r="E119" s="31" t="s">
        <v>75</v>
      </c>
      <c r="F119" s="31">
        <v>147729500</v>
      </c>
      <c r="G119" s="31" t="s">
        <v>75</v>
      </c>
      <c r="H119" s="31">
        <v>130307600</v>
      </c>
      <c r="I119" s="31" t="s">
        <v>75</v>
      </c>
      <c r="J119" s="31" t="s">
        <v>75</v>
      </c>
      <c r="K119" s="31">
        <v>17421900</v>
      </c>
      <c r="L119" s="31" t="s">
        <v>75</v>
      </c>
      <c r="M119" s="31" t="s">
        <v>75</v>
      </c>
      <c r="N119" s="31" t="s">
        <v>75</v>
      </c>
      <c r="O119" s="31" t="s">
        <v>75</v>
      </c>
      <c r="P119" s="32" t="s">
        <v>75</v>
      </c>
      <c r="Q119" s="32" t="s">
        <v>75</v>
      </c>
      <c r="R119" s="42" t="s">
        <v>1894</v>
      </c>
      <c r="S119" s="43" t="s">
        <v>1887</v>
      </c>
      <c r="T119" s="44" t="s">
        <v>2039</v>
      </c>
      <c r="U119" s="31">
        <v>71741204.549999997</v>
      </c>
      <c r="V119" s="31" t="s">
        <v>75</v>
      </c>
      <c r="W119" s="31">
        <v>71741204.549999997</v>
      </c>
      <c r="X119" s="31" t="s">
        <v>75</v>
      </c>
      <c r="Y119" s="31">
        <v>62706156.270000003</v>
      </c>
      <c r="Z119" s="31" t="s">
        <v>75</v>
      </c>
      <c r="AA119" s="31" t="s">
        <v>75</v>
      </c>
      <c r="AB119" s="31">
        <v>9035048.2799999993</v>
      </c>
      <c r="AC119" s="31" t="s">
        <v>75</v>
      </c>
      <c r="AD119" s="31" t="s">
        <v>75</v>
      </c>
      <c r="AE119" s="31" t="s">
        <v>75</v>
      </c>
      <c r="AF119" s="31" t="s">
        <v>75</v>
      </c>
      <c r="AG119" s="31" t="s">
        <v>75</v>
      </c>
      <c r="AH119" s="31" t="s">
        <v>75</v>
      </c>
      <c r="AI119" s="8"/>
    </row>
    <row r="120" spans="1:35" x14ac:dyDescent="0.25">
      <c r="A120" s="42" t="s">
        <v>1896</v>
      </c>
      <c r="B120" s="43" t="s">
        <v>1887</v>
      </c>
      <c r="C120" s="44" t="s">
        <v>2040</v>
      </c>
      <c r="D120" s="31">
        <v>110131500</v>
      </c>
      <c r="E120" s="31" t="s">
        <v>75</v>
      </c>
      <c r="F120" s="31">
        <v>110131500</v>
      </c>
      <c r="G120" s="31" t="s">
        <v>75</v>
      </c>
      <c r="H120" s="31">
        <v>96750500</v>
      </c>
      <c r="I120" s="31" t="s">
        <v>75</v>
      </c>
      <c r="J120" s="31" t="s">
        <v>75</v>
      </c>
      <c r="K120" s="31">
        <v>13381000</v>
      </c>
      <c r="L120" s="31" t="s">
        <v>75</v>
      </c>
      <c r="M120" s="31" t="s">
        <v>75</v>
      </c>
      <c r="N120" s="31" t="s">
        <v>75</v>
      </c>
      <c r="O120" s="31" t="s">
        <v>75</v>
      </c>
      <c r="P120" s="32" t="s">
        <v>75</v>
      </c>
      <c r="Q120" s="32" t="s">
        <v>75</v>
      </c>
      <c r="R120" s="42" t="s">
        <v>1896</v>
      </c>
      <c r="S120" s="43" t="s">
        <v>1887</v>
      </c>
      <c r="T120" s="44" t="s">
        <v>2040</v>
      </c>
      <c r="U120" s="31">
        <v>53174041.93</v>
      </c>
      <c r="V120" s="31" t="s">
        <v>75</v>
      </c>
      <c r="W120" s="31">
        <v>53174041.93</v>
      </c>
      <c r="X120" s="31" t="s">
        <v>75</v>
      </c>
      <c r="Y120" s="31">
        <v>45882539.200000003</v>
      </c>
      <c r="Z120" s="31" t="s">
        <v>75</v>
      </c>
      <c r="AA120" s="31" t="s">
        <v>75</v>
      </c>
      <c r="AB120" s="31">
        <v>7291502.7300000004</v>
      </c>
      <c r="AC120" s="31" t="s">
        <v>75</v>
      </c>
      <c r="AD120" s="31" t="s">
        <v>75</v>
      </c>
      <c r="AE120" s="31" t="s">
        <v>75</v>
      </c>
      <c r="AF120" s="31" t="s">
        <v>75</v>
      </c>
      <c r="AG120" s="31" t="s">
        <v>75</v>
      </c>
      <c r="AH120" s="31" t="s">
        <v>75</v>
      </c>
      <c r="AI120" s="8"/>
    </row>
    <row r="121" spans="1:35" ht="23.25" x14ac:dyDescent="0.25">
      <c r="A121" s="42" t="s">
        <v>1898</v>
      </c>
      <c r="B121" s="43" t="s">
        <v>1887</v>
      </c>
      <c r="C121" s="44" t="s">
        <v>2041</v>
      </c>
      <c r="D121" s="31">
        <v>3564800</v>
      </c>
      <c r="E121" s="31" t="s">
        <v>75</v>
      </c>
      <c r="F121" s="31">
        <v>3564800</v>
      </c>
      <c r="G121" s="31" t="s">
        <v>75</v>
      </c>
      <c r="H121" s="31">
        <v>3564800</v>
      </c>
      <c r="I121" s="31" t="s">
        <v>75</v>
      </c>
      <c r="J121" s="31" t="s">
        <v>75</v>
      </c>
      <c r="K121" s="31" t="s">
        <v>75</v>
      </c>
      <c r="L121" s="31" t="s">
        <v>75</v>
      </c>
      <c r="M121" s="31" t="s">
        <v>75</v>
      </c>
      <c r="N121" s="31" t="s">
        <v>75</v>
      </c>
      <c r="O121" s="31" t="s">
        <v>75</v>
      </c>
      <c r="P121" s="32" t="s">
        <v>75</v>
      </c>
      <c r="Q121" s="32" t="s">
        <v>75</v>
      </c>
      <c r="R121" s="42" t="s">
        <v>1898</v>
      </c>
      <c r="S121" s="43" t="s">
        <v>1887</v>
      </c>
      <c r="T121" s="44" t="s">
        <v>2041</v>
      </c>
      <c r="U121" s="31">
        <v>2575175</v>
      </c>
      <c r="V121" s="31" t="s">
        <v>75</v>
      </c>
      <c r="W121" s="31">
        <v>2575175</v>
      </c>
      <c r="X121" s="31" t="s">
        <v>75</v>
      </c>
      <c r="Y121" s="31">
        <v>2575175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1900</v>
      </c>
      <c r="B122" s="43" t="s">
        <v>1887</v>
      </c>
      <c r="C122" s="44" t="s">
        <v>2042</v>
      </c>
      <c r="D122" s="31">
        <v>34033200</v>
      </c>
      <c r="E122" s="31" t="s">
        <v>75</v>
      </c>
      <c r="F122" s="31">
        <v>34033200</v>
      </c>
      <c r="G122" s="31" t="s">
        <v>75</v>
      </c>
      <c r="H122" s="31">
        <v>29992300</v>
      </c>
      <c r="I122" s="31" t="s">
        <v>75</v>
      </c>
      <c r="J122" s="31" t="s">
        <v>75</v>
      </c>
      <c r="K122" s="31">
        <v>4040900</v>
      </c>
      <c r="L122" s="31" t="s">
        <v>75</v>
      </c>
      <c r="M122" s="31" t="s">
        <v>75</v>
      </c>
      <c r="N122" s="31" t="s">
        <v>75</v>
      </c>
      <c r="O122" s="31" t="s">
        <v>75</v>
      </c>
      <c r="P122" s="32" t="s">
        <v>75</v>
      </c>
      <c r="Q122" s="32" t="s">
        <v>75</v>
      </c>
      <c r="R122" s="42" t="s">
        <v>1900</v>
      </c>
      <c r="S122" s="43" t="s">
        <v>1887</v>
      </c>
      <c r="T122" s="44" t="s">
        <v>2042</v>
      </c>
      <c r="U122" s="31">
        <v>15991987.619999999</v>
      </c>
      <c r="V122" s="31" t="s">
        <v>75</v>
      </c>
      <c r="W122" s="31">
        <v>15991987.619999999</v>
      </c>
      <c r="X122" s="31" t="s">
        <v>75</v>
      </c>
      <c r="Y122" s="31">
        <v>14248442.07</v>
      </c>
      <c r="Z122" s="31" t="s">
        <v>75</v>
      </c>
      <c r="AA122" s="31" t="s">
        <v>75</v>
      </c>
      <c r="AB122" s="31">
        <v>1743545.55</v>
      </c>
      <c r="AC122" s="31" t="s">
        <v>75</v>
      </c>
      <c r="AD122" s="31" t="s">
        <v>75</v>
      </c>
      <c r="AE122" s="31" t="s">
        <v>75</v>
      </c>
      <c r="AF122" s="31" t="s">
        <v>75</v>
      </c>
      <c r="AG122" s="31" t="s">
        <v>75</v>
      </c>
      <c r="AH122" s="31" t="s">
        <v>75</v>
      </c>
      <c r="AI122" s="8"/>
    </row>
    <row r="123" spans="1:35" ht="23.25" x14ac:dyDescent="0.25">
      <c r="A123" s="42" t="s">
        <v>1902</v>
      </c>
      <c r="B123" s="43" t="s">
        <v>1887</v>
      </c>
      <c r="C123" s="44" t="s">
        <v>2043</v>
      </c>
      <c r="D123" s="31">
        <v>5592940.8300000001</v>
      </c>
      <c r="E123" s="31" t="s">
        <v>75</v>
      </c>
      <c r="F123" s="31">
        <v>5592940.8300000001</v>
      </c>
      <c r="G123" s="31" t="s">
        <v>75</v>
      </c>
      <c r="H123" s="31">
        <v>5017400</v>
      </c>
      <c r="I123" s="31" t="s">
        <v>75</v>
      </c>
      <c r="J123" s="31" t="s">
        <v>75</v>
      </c>
      <c r="K123" s="31">
        <v>425540.83</v>
      </c>
      <c r="L123" s="31" t="s">
        <v>75</v>
      </c>
      <c r="M123" s="31" t="s">
        <v>75</v>
      </c>
      <c r="N123" s="31" t="s">
        <v>75</v>
      </c>
      <c r="O123" s="31" t="s">
        <v>75</v>
      </c>
      <c r="P123" s="32">
        <v>150000</v>
      </c>
      <c r="Q123" s="32" t="s">
        <v>75</v>
      </c>
      <c r="R123" s="42" t="s">
        <v>1902</v>
      </c>
      <c r="S123" s="43" t="s">
        <v>1887</v>
      </c>
      <c r="T123" s="44" t="s">
        <v>2043</v>
      </c>
      <c r="U123" s="31">
        <v>1367721.89</v>
      </c>
      <c r="V123" s="31" t="s">
        <v>75</v>
      </c>
      <c r="W123" s="31">
        <v>1367721.89</v>
      </c>
      <c r="X123" s="31" t="s">
        <v>75</v>
      </c>
      <c r="Y123" s="31">
        <v>1216402.8999999999</v>
      </c>
      <c r="Z123" s="31" t="s">
        <v>75</v>
      </c>
      <c r="AA123" s="31" t="s">
        <v>75</v>
      </c>
      <c r="AB123" s="31">
        <v>151318.99</v>
      </c>
      <c r="AC123" s="31" t="s">
        <v>75</v>
      </c>
      <c r="AD123" s="31" t="s">
        <v>75</v>
      </c>
      <c r="AE123" s="31" t="s">
        <v>75</v>
      </c>
      <c r="AF123" s="31" t="s">
        <v>75</v>
      </c>
      <c r="AG123" s="31" t="s">
        <v>75</v>
      </c>
      <c r="AH123" s="31" t="s">
        <v>75</v>
      </c>
      <c r="AI123" s="8"/>
    </row>
    <row r="124" spans="1:35" ht="23.25" x14ac:dyDescent="0.25">
      <c r="A124" s="42" t="s">
        <v>1904</v>
      </c>
      <c r="B124" s="43" t="s">
        <v>1887</v>
      </c>
      <c r="C124" s="44" t="s">
        <v>2044</v>
      </c>
      <c r="D124" s="31">
        <v>5592940.8300000001</v>
      </c>
      <c r="E124" s="31" t="s">
        <v>75</v>
      </c>
      <c r="F124" s="31">
        <v>5592940.8300000001</v>
      </c>
      <c r="G124" s="31" t="s">
        <v>75</v>
      </c>
      <c r="H124" s="31">
        <v>5017400</v>
      </c>
      <c r="I124" s="31" t="s">
        <v>75</v>
      </c>
      <c r="J124" s="31" t="s">
        <v>75</v>
      </c>
      <c r="K124" s="31">
        <v>425540.83</v>
      </c>
      <c r="L124" s="31" t="s">
        <v>75</v>
      </c>
      <c r="M124" s="31" t="s">
        <v>75</v>
      </c>
      <c r="N124" s="31" t="s">
        <v>75</v>
      </c>
      <c r="O124" s="31" t="s">
        <v>75</v>
      </c>
      <c r="P124" s="32">
        <v>150000</v>
      </c>
      <c r="Q124" s="32" t="s">
        <v>75</v>
      </c>
      <c r="R124" s="42" t="s">
        <v>1904</v>
      </c>
      <c r="S124" s="43" t="s">
        <v>1887</v>
      </c>
      <c r="T124" s="44" t="s">
        <v>2044</v>
      </c>
      <c r="U124" s="31">
        <v>1367721.89</v>
      </c>
      <c r="V124" s="31" t="s">
        <v>75</v>
      </c>
      <c r="W124" s="31">
        <v>1367721.89</v>
      </c>
      <c r="X124" s="31" t="s">
        <v>75</v>
      </c>
      <c r="Y124" s="31">
        <v>1216402.8999999999</v>
      </c>
      <c r="Z124" s="31" t="s">
        <v>75</v>
      </c>
      <c r="AA124" s="31" t="s">
        <v>75</v>
      </c>
      <c r="AB124" s="31">
        <v>151318.99</v>
      </c>
      <c r="AC124" s="31" t="s">
        <v>75</v>
      </c>
      <c r="AD124" s="31" t="s">
        <v>75</v>
      </c>
      <c r="AE124" s="31" t="s">
        <v>75</v>
      </c>
      <c r="AF124" s="31" t="s">
        <v>75</v>
      </c>
      <c r="AG124" s="31" t="s">
        <v>75</v>
      </c>
      <c r="AH124" s="31" t="s">
        <v>75</v>
      </c>
      <c r="AI124" s="8"/>
    </row>
    <row r="125" spans="1:35" ht="23.25" x14ac:dyDescent="0.25">
      <c r="A125" s="42" t="s">
        <v>1923</v>
      </c>
      <c r="B125" s="43" t="s">
        <v>1887</v>
      </c>
      <c r="C125" s="44" t="s">
        <v>2045</v>
      </c>
      <c r="D125" s="31">
        <v>7004.48</v>
      </c>
      <c r="E125" s="31" t="s">
        <v>75</v>
      </c>
      <c r="F125" s="31">
        <v>7004.48</v>
      </c>
      <c r="G125" s="31" t="s">
        <v>75</v>
      </c>
      <c r="H125" s="31" t="s">
        <v>75</v>
      </c>
      <c r="I125" s="31" t="s">
        <v>75</v>
      </c>
      <c r="J125" s="31" t="s">
        <v>75</v>
      </c>
      <c r="K125" s="31">
        <v>7004.48</v>
      </c>
      <c r="L125" s="31" t="s">
        <v>75</v>
      </c>
      <c r="M125" s="31" t="s">
        <v>75</v>
      </c>
      <c r="N125" s="31" t="s">
        <v>75</v>
      </c>
      <c r="O125" s="31" t="s">
        <v>75</v>
      </c>
      <c r="P125" s="32" t="s">
        <v>75</v>
      </c>
      <c r="Q125" s="32" t="s">
        <v>75</v>
      </c>
      <c r="R125" s="42" t="s">
        <v>1923</v>
      </c>
      <c r="S125" s="43" t="s">
        <v>1887</v>
      </c>
      <c r="T125" s="44" t="s">
        <v>2045</v>
      </c>
      <c r="U125" s="31">
        <v>3420.5</v>
      </c>
      <c r="V125" s="31" t="s">
        <v>75</v>
      </c>
      <c r="W125" s="31">
        <v>3420.5</v>
      </c>
      <c r="X125" s="31" t="s">
        <v>75</v>
      </c>
      <c r="Y125" s="31" t="s">
        <v>75</v>
      </c>
      <c r="Z125" s="31" t="s">
        <v>75</v>
      </c>
      <c r="AA125" s="31" t="s">
        <v>75</v>
      </c>
      <c r="AB125" s="31">
        <v>3420.5</v>
      </c>
      <c r="AC125" s="31" t="s">
        <v>75</v>
      </c>
      <c r="AD125" s="31" t="s">
        <v>75</v>
      </c>
      <c r="AE125" s="31" t="s">
        <v>75</v>
      </c>
      <c r="AF125" s="31" t="s">
        <v>75</v>
      </c>
      <c r="AG125" s="31" t="s">
        <v>75</v>
      </c>
      <c r="AH125" s="31" t="s">
        <v>75</v>
      </c>
      <c r="AI125" s="8"/>
    </row>
    <row r="126" spans="1:35" x14ac:dyDescent="0.25">
      <c r="A126" s="42" t="s">
        <v>1906</v>
      </c>
      <c r="B126" s="43" t="s">
        <v>1887</v>
      </c>
      <c r="C126" s="44" t="s">
        <v>2046</v>
      </c>
      <c r="D126" s="31">
        <v>5543786.9000000004</v>
      </c>
      <c r="E126" s="31" t="s">
        <v>75</v>
      </c>
      <c r="F126" s="31">
        <v>5543786.9000000004</v>
      </c>
      <c r="G126" s="31" t="s">
        <v>75</v>
      </c>
      <c r="H126" s="31">
        <v>5017400</v>
      </c>
      <c r="I126" s="31" t="s">
        <v>75</v>
      </c>
      <c r="J126" s="31" t="s">
        <v>75</v>
      </c>
      <c r="K126" s="31">
        <v>376386.9</v>
      </c>
      <c r="L126" s="31" t="s">
        <v>75</v>
      </c>
      <c r="M126" s="31" t="s">
        <v>75</v>
      </c>
      <c r="N126" s="31" t="s">
        <v>75</v>
      </c>
      <c r="O126" s="31" t="s">
        <v>75</v>
      </c>
      <c r="P126" s="32">
        <v>150000</v>
      </c>
      <c r="Q126" s="32" t="s">
        <v>75</v>
      </c>
      <c r="R126" s="42" t="s">
        <v>1906</v>
      </c>
      <c r="S126" s="43" t="s">
        <v>1887</v>
      </c>
      <c r="T126" s="44" t="s">
        <v>2046</v>
      </c>
      <c r="U126" s="31">
        <v>1330100.8799999999</v>
      </c>
      <c r="V126" s="31" t="s">
        <v>75</v>
      </c>
      <c r="W126" s="31">
        <v>1330100.8799999999</v>
      </c>
      <c r="X126" s="31" t="s">
        <v>75</v>
      </c>
      <c r="Y126" s="31">
        <v>1216402.8999999999</v>
      </c>
      <c r="Z126" s="31" t="s">
        <v>75</v>
      </c>
      <c r="AA126" s="31" t="s">
        <v>75</v>
      </c>
      <c r="AB126" s="31">
        <v>113697.98</v>
      </c>
      <c r="AC126" s="31" t="s">
        <v>75</v>
      </c>
      <c r="AD126" s="31" t="s">
        <v>75</v>
      </c>
      <c r="AE126" s="31" t="s">
        <v>75</v>
      </c>
      <c r="AF126" s="31" t="s">
        <v>75</v>
      </c>
      <c r="AG126" s="31" t="s">
        <v>75</v>
      </c>
      <c r="AH126" s="31" t="s">
        <v>75</v>
      </c>
      <c r="AI126" s="8"/>
    </row>
    <row r="127" spans="1:35" x14ac:dyDescent="0.25">
      <c r="A127" s="42" t="s">
        <v>1926</v>
      </c>
      <c r="B127" s="43" t="s">
        <v>1887</v>
      </c>
      <c r="C127" s="44" t="s">
        <v>2047</v>
      </c>
      <c r="D127" s="31">
        <v>42149.45</v>
      </c>
      <c r="E127" s="31" t="s">
        <v>75</v>
      </c>
      <c r="F127" s="31">
        <v>42149.45</v>
      </c>
      <c r="G127" s="31" t="s">
        <v>75</v>
      </c>
      <c r="H127" s="31" t="s">
        <v>75</v>
      </c>
      <c r="I127" s="31" t="s">
        <v>75</v>
      </c>
      <c r="J127" s="31" t="s">
        <v>75</v>
      </c>
      <c r="K127" s="31">
        <v>42149.45</v>
      </c>
      <c r="L127" s="31" t="s">
        <v>75</v>
      </c>
      <c r="M127" s="31" t="s">
        <v>75</v>
      </c>
      <c r="N127" s="31" t="s">
        <v>75</v>
      </c>
      <c r="O127" s="31" t="s">
        <v>75</v>
      </c>
      <c r="P127" s="32" t="s">
        <v>75</v>
      </c>
      <c r="Q127" s="32" t="s">
        <v>75</v>
      </c>
      <c r="R127" s="42" t="s">
        <v>1926</v>
      </c>
      <c r="S127" s="43" t="s">
        <v>1887</v>
      </c>
      <c r="T127" s="44" t="s">
        <v>2047</v>
      </c>
      <c r="U127" s="31">
        <v>34200.51</v>
      </c>
      <c r="V127" s="31" t="s">
        <v>75</v>
      </c>
      <c r="W127" s="31">
        <v>34200.51</v>
      </c>
      <c r="X127" s="31" t="s">
        <v>75</v>
      </c>
      <c r="Y127" s="31" t="s">
        <v>75</v>
      </c>
      <c r="Z127" s="31" t="s">
        <v>75</v>
      </c>
      <c r="AA127" s="31" t="s">
        <v>75</v>
      </c>
      <c r="AB127" s="31">
        <v>34200.51</v>
      </c>
      <c r="AC127" s="31" t="s">
        <v>75</v>
      </c>
      <c r="AD127" s="31" t="s">
        <v>75</v>
      </c>
      <c r="AE127" s="31" t="s">
        <v>75</v>
      </c>
      <c r="AF127" s="31" t="s">
        <v>75</v>
      </c>
      <c r="AG127" s="31" t="s">
        <v>75</v>
      </c>
      <c r="AH127" s="31" t="s">
        <v>75</v>
      </c>
      <c r="AI127" s="8"/>
    </row>
    <row r="128" spans="1:35" x14ac:dyDescent="0.25">
      <c r="A128" s="42" t="s">
        <v>1908</v>
      </c>
      <c r="B128" s="43" t="s">
        <v>1887</v>
      </c>
      <c r="C128" s="44" t="s">
        <v>2048</v>
      </c>
      <c r="D128" s="31">
        <v>363177125.57999998</v>
      </c>
      <c r="E128" s="31" t="s">
        <v>75</v>
      </c>
      <c r="F128" s="31">
        <v>363177125.57999998</v>
      </c>
      <c r="G128" s="31" t="s">
        <v>75</v>
      </c>
      <c r="H128" s="31">
        <v>353306700</v>
      </c>
      <c r="I128" s="31" t="s">
        <v>75</v>
      </c>
      <c r="J128" s="31" t="s">
        <v>75</v>
      </c>
      <c r="K128" s="31">
        <v>6935200</v>
      </c>
      <c r="L128" s="31" t="s">
        <v>75</v>
      </c>
      <c r="M128" s="31" t="s">
        <v>75</v>
      </c>
      <c r="N128" s="31" t="s">
        <v>75</v>
      </c>
      <c r="O128" s="31">
        <v>1673537.58</v>
      </c>
      <c r="P128" s="32">
        <v>1261688</v>
      </c>
      <c r="Q128" s="32" t="s">
        <v>75</v>
      </c>
      <c r="R128" s="42" t="s">
        <v>1908</v>
      </c>
      <c r="S128" s="43" t="s">
        <v>1887</v>
      </c>
      <c r="T128" s="44" t="s">
        <v>2048</v>
      </c>
      <c r="U128" s="31">
        <v>1351321.79</v>
      </c>
      <c r="V128" s="31" t="s">
        <v>75</v>
      </c>
      <c r="W128" s="31">
        <v>1351321.79</v>
      </c>
      <c r="X128" s="31" t="s">
        <v>75</v>
      </c>
      <c r="Y128" s="31">
        <v>12625.63</v>
      </c>
      <c r="Z128" s="31" t="s">
        <v>75</v>
      </c>
      <c r="AA128" s="31" t="s">
        <v>75</v>
      </c>
      <c r="AB128" s="31" t="s">
        <v>75</v>
      </c>
      <c r="AC128" s="31" t="s">
        <v>75</v>
      </c>
      <c r="AD128" s="31" t="s">
        <v>75</v>
      </c>
      <c r="AE128" s="31" t="s">
        <v>75</v>
      </c>
      <c r="AF128" s="31">
        <v>1338696.1599999999</v>
      </c>
      <c r="AG128" s="31" t="s">
        <v>75</v>
      </c>
      <c r="AH128" s="31" t="s">
        <v>75</v>
      </c>
      <c r="AI128" s="8"/>
    </row>
    <row r="129" spans="1:35" x14ac:dyDescent="0.25">
      <c r="A129" s="42" t="s">
        <v>1910</v>
      </c>
      <c r="B129" s="43" t="s">
        <v>1887</v>
      </c>
      <c r="C129" s="44" t="s">
        <v>2049</v>
      </c>
      <c r="D129" s="31">
        <v>22600</v>
      </c>
      <c r="E129" s="31" t="s">
        <v>75</v>
      </c>
      <c r="F129" s="31">
        <v>22600</v>
      </c>
      <c r="G129" s="31" t="s">
        <v>75</v>
      </c>
      <c r="H129" s="31">
        <v>22600</v>
      </c>
      <c r="I129" s="31" t="s">
        <v>75</v>
      </c>
      <c r="J129" s="31" t="s">
        <v>75</v>
      </c>
      <c r="K129" s="31" t="s">
        <v>75</v>
      </c>
      <c r="L129" s="31" t="s">
        <v>75</v>
      </c>
      <c r="M129" s="31" t="s">
        <v>75</v>
      </c>
      <c r="N129" s="31" t="s">
        <v>75</v>
      </c>
      <c r="O129" s="31" t="s">
        <v>75</v>
      </c>
      <c r="P129" s="32" t="s">
        <v>75</v>
      </c>
      <c r="Q129" s="32" t="s">
        <v>75</v>
      </c>
      <c r="R129" s="42" t="s">
        <v>1910</v>
      </c>
      <c r="S129" s="43" t="s">
        <v>1887</v>
      </c>
      <c r="T129" s="44" t="s">
        <v>2049</v>
      </c>
      <c r="U129" s="31">
        <v>12625.63</v>
      </c>
      <c r="V129" s="31" t="s">
        <v>75</v>
      </c>
      <c r="W129" s="31">
        <v>12625.63</v>
      </c>
      <c r="X129" s="31" t="s">
        <v>75</v>
      </c>
      <c r="Y129" s="31">
        <v>12625.63</v>
      </c>
      <c r="Z129" s="31" t="s">
        <v>75</v>
      </c>
      <c r="AA129" s="31" t="s">
        <v>75</v>
      </c>
      <c r="AB129" s="31" t="s">
        <v>75</v>
      </c>
      <c r="AC129" s="31" t="s">
        <v>75</v>
      </c>
      <c r="AD129" s="31" t="s">
        <v>75</v>
      </c>
      <c r="AE129" s="31" t="s">
        <v>75</v>
      </c>
      <c r="AF129" s="31" t="s">
        <v>75</v>
      </c>
      <c r="AG129" s="31" t="s">
        <v>75</v>
      </c>
      <c r="AH129" s="31" t="s">
        <v>75</v>
      </c>
      <c r="AI129" s="8"/>
    </row>
    <row r="130" spans="1:35" x14ac:dyDescent="0.25">
      <c r="A130" s="42" t="s">
        <v>1949</v>
      </c>
      <c r="B130" s="43" t="s">
        <v>1887</v>
      </c>
      <c r="C130" s="44" t="s">
        <v>2050</v>
      </c>
      <c r="D130" s="31">
        <v>9674</v>
      </c>
      <c r="E130" s="31" t="s">
        <v>75</v>
      </c>
      <c r="F130" s="31">
        <v>9674</v>
      </c>
      <c r="G130" s="31" t="s">
        <v>75</v>
      </c>
      <c r="H130" s="31">
        <v>9674</v>
      </c>
      <c r="I130" s="31" t="s">
        <v>75</v>
      </c>
      <c r="J130" s="31" t="s">
        <v>75</v>
      </c>
      <c r="K130" s="31" t="s">
        <v>75</v>
      </c>
      <c r="L130" s="31" t="s">
        <v>75</v>
      </c>
      <c r="M130" s="31" t="s">
        <v>75</v>
      </c>
      <c r="N130" s="31" t="s">
        <v>75</v>
      </c>
      <c r="O130" s="31" t="s">
        <v>75</v>
      </c>
      <c r="P130" s="32" t="s">
        <v>75</v>
      </c>
      <c r="Q130" s="32" t="s">
        <v>75</v>
      </c>
      <c r="R130" s="42" t="s">
        <v>1949</v>
      </c>
      <c r="S130" s="43" t="s">
        <v>1887</v>
      </c>
      <c r="T130" s="44" t="s">
        <v>2050</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x14ac:dyDescent="0.25">
      <c r="A131" s="42" t="s">
        <v>1912</v>
      </c>
      <c r="B131" s="43" t="s">
        <v>1887</v>
      </c>
      <c r="C131" s="44" t="s">
        <v>2051</v>
      </c>
      <c r="D131" s="31">
        <v>12926</v>
      </c>
      <c r="E131" s="31" t="s">
        <v>75</v>
      </c>
      <c r="F131" s="31">
        <v>12926</v>
      </c>
      <c r="G131" s="31" t="s">
        <v>75</v>
      </c>
      <c r="H131" s="31">
        <v>12926</v>
      </c>
      <c r="I131" s="31" t="s">
        <v>75</v>
      </c>
      <c r="J131" s="31" t="s">
        <v>75</v>
      </c>
      <c r="K131" s="31" t="s">
        <v>75</v>
      </c>
      <c r="L131" s="31" t="s">
        <v>75</v>
      </c>
      <c r="M131" s="31" t="s">
        <v>75</v>
      </c>
      <c r="N131" s="31" t="s">
        <v>75</v>
      </c>
      <c r="O131" s="31" t="s">
        <v>75</v>
      </c>
      <c r="P131" s="32" t="s">
        <v>75</v>
      </c>
      <c r="Q131" s="32" t="s">
        <v>75</v>
      </c>
      <c r="R131" s="42" t="s">
        <v>1912</v>
      </c>
      <c r="S131" s="43" t="s">
        <v>1887</v>
      </c>
      <c r="T131" s="44" t="s">
        <v>2051</v>
      </c>
      <c r="U131" s="31">
        <v>12625.63</v>
      </c>
      <c r="V131" s="31" t="s">
        <v>75</v>
      </c>
      <c r="W131" s="31">
        <v>12625.63</v>
      </c>
      <c r="X131" s="31" t="s">
        <v>75</v>
      </c>
      <c r="Y131" s="31">
        <v>12625.63</v>
      </c>
      <c r="Z131" s="31" t="s">
        <v>75</v>
      </c>
      <c r="AA131" s="31" t="s">
        <v>75</v>
      </c>
      <c r="AB131" s="31" t="s">
        <v>75</v>
      </c>
      <c r="AC131" s="31" t="s">
        <v>75</v>
      </c>
      <c r="AD131" s="31" t="s">
        <v>75</v>
      </c>
      <c r="AE131" s="31" t="s">
        <v>75</v>
      </c>
      <c r="AF131" s="31" t="s">
        <v>75</v>
      </c>
      <c r="AG131" s="31" t="s">
        <v>75</v>
      </c>
      <c r="AH131" s="31" t="s">
        <v>75</v>
      </c>
      <c r="AI131" s="8"/>
    </row>
    <row r="132" spans="1:35" x14ac:dyDescent="0.25">
      <c r="A132" s="42" t="s">
        <v>2052</v>
      </c>
      <c r="B132" s="43" t="s">
        <v>1887</v>
      </c>
      <c r="C132" s="44" t="s">
        <v>2053</v>
      </c>
      <c r="D132" s="31">
        <v>363154525.57999998</v>
      </c>
      <c r="E132" s="31" t="s">
        <v>75</v>
      </c>
      <c r="F132" s="31">
        <v>363154525.57999998</v>
      </c>
      <c r="G132" s="31" t="s">
        <v>75</v>
      </c>
      <c r="H132" s="31">
        <v>353284100</v>
      </c>
      <c r="I132" s="31" t="s">
        <v>75</v>
      </c>
      <c r="J132" s="31" t="s">
        <v>75</v>
      </c>
      <c r="K132" s="31">
        <v>6935200</v>
      </c>
      <c r="L132" s="31" t="s">
        <v>75</v>
      </c>
      <c r="M132" s="31" t="s">
        <v>75</v>
      </c>
      <c r="N132" s="31" t="s">
        <v>75</v>
      </c>
      <c r="O132" s="31">
        <v>1673537.58</v>
      </c>
      <c r="P132" s="32">
        <v>1261688</v>
      </c>
      <c r="Q132" s="32" t="s">
        <v>75</v>
      </c>
      <c r="R132" s="42" t="s">
        <v>2052</v>
      </c>
      <c r="S132" s="43" t="s">
        <v>1887</v>
      </c>
      <c r="T132" s="44" t="s">
        <v>2053</v>
      </c>
      <c r="U132" s="31">
        <v>1338696.1599999999</v>
      </c>
      <c r="V132" s="31" t="s">
        <v>75</v>
      </c>
      <c r="W132" s="31">
        <v>1338696.1599999999</v>
      </c>
      <c r="X132" s="31" t="s">
        <v>75</v>
      </c>
      <c r="Y132" s="31" t="s">
        <v>75</v>
      </c>
      <c r="Z132" s="31" t="s">
        <v>75</v>
      </c>
      <c r="AA132" s="31" t="s">
        <v>75</v>
      </c>
      <c r="AB132" s="31" t="s">
        <v>75</v>
      </c>
      <c r="AC132" s="31" t="s">
        <v>75</v>
      </c>
      <c r="AD132" s="31" t="s">
        <v>75</v>
      </c>
      <c r="AE132" s="31" t="s">
        <v>75</v>
      </c>
      <c r="AF132" s="31">
        <v>1338696.1599999999</v>
      </c>
      <c r="AG132" s="31" t="s">
        <v>75</v>
      </c>
      <c r="AH132" s="31" t="s">
        <v>75</v>
      </c>
      <c r="AI132" s="8"/>
    </row>
    <row r="133" spans="1:35" x14ac:dyDescent="0.25">
      <c r="A133" s="42" t="s">
        <v>2054</v>
      </c>
      <c r="B133" s="43" t="s">
        <v>1887</v>
      </c>
      <c r="C133" s="44" t="s">
        <v>2055</v>
      </c>
      <c r="D133" s="31">
        <v>379611017.36000001</v>
      </c>
      <c r="E133" s="31" t="s">
        <v>75</v>
      </c>
      <c r="F133" s="31">
        <v>379611017.36000001</v>
      </c>
      <c r="G133" s="31" t="s">
        <v>75</v>
      </c>
      <c r="H133" s="31">
        <v>337382696.16000003</v>
      </c>
      <c r="I133" s="31" t="s">
        <v>75</v>
      </c>
      <c r="J133" s="31" t="s">
        <v>75</v>
      </c>
      <c r="K133" s="31">
        <v>12109066.529999999</v>
      </c>
      <c r="L133" s="31" t="s">
        <v>75</v>
      </c>
      <c r="M133" s="31" t="s">
        <v>75</v>
      </c>
      <c r="N133" s="31">
        <v>13566137.779999999</v>
      </c>
      <c r="O133" s="31">
        <v>6586065.0999999996</v>
      </c>
      <c r="P133" s="32">
        <v>9967051.7899999991</v>
      </c>
      <c r="Q133" s="32" t="s">
        <v>75</v>
      </c>
      <c r="R133" s="42" t="s">
        <v>2054</v>
      </c>
      <c r="S133" s="43" t="s">
        <v>1887</v>
      </c>
      <c r="T133" s="44" t="s">
        <v>2055</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x14ac:dyDescent="0.25">
      <c r="A134" s="42" t="s">
        <v>1908</v>
      </c>
      <c r="B134" s="43" t="s">
        <v>1887</v>
      </c>
      <c r="C134" s="44" t="s">
        <v>2056</v>
      </c>
      <c r="D134" s="31">
        <v>379611017.36000001</v>
      </c>
      <c r="E134" s="31" t="s">
        <v>75</v>
      </c>
      <c r="F134" s="31">
        <v>379611017.36000001</v>
      </c>
      <c r="G134" s="31" t="s">
        <v>75</v>
      </c>
      <c r="H134" s="31">
        <v>337382696.16000003</v>
      </c>
      <c r="I134" s="31" t="s">
        <v>75</v>
      </c>
      <c r="J134" s="31" t="s">
        <v>75</v>
      </c>
      <c r="K134" s="31">
        <v>12109066.529999999</v>
      </c>
      <c r="L134" s="31" t="s">
        <v>75</v>
      </c>
      <c r="M134" s="31" t="s">
        <v>75</v>
      </c>
      <c r="N134" s="31">
        <v>13566137.779999999</v>
      </c>
      <c r="O134" s="31">
        <v>6586065.0999999996</v>
      </c>
      <c r="P134" s="32">
        <v>9967051.7899999991</v>
      </c>
      <c r="Q134" s="32" t="s">
        <v>75</v>
      </c>
      <c r="R134" s="42" t="s">
        <v>1908</v>
      </c>
      <c r="S134" s="43" t="s">
        <v>1887</v>
      </c>
      <c r="T134" s="44" t="s">
        <v>2056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2" t="s">
        <v>2057</v>
      </c>
      <c r="B135" s="43" t="s">
        <v>1887</v>
      </c>
      <c r="C135" s="44" t="s">
        <v>2058</v>
      </c>
      <c r="D135" s="31">
        <v>379611017.36000001</v>
      </c>
      <c r="E135" s="31" t="s">
        <v>75</v>
      </c>
      <c r="F135" s="31">
        <v>379611017.36000001</v>
      </c>
      <c r="G135" s="31" t="s">
        <v>75</v>
      </c>
      <c r="H135" s="31">
        <v>337382696.16000003</v>
      </c>
      <c r="I135" s="31" t="s">
        <v>75</v>
      </c>
      <c r="J135" s="31" t="s">
        <v>75</v>
      </c>
      <c r="K135" s="31">
        <v>12109066.529999999</v>
      </c>
      <c r="L135" s="31" t="s">
        <v>75</v>
      </c>
      <c r="M135" s="31" t="s">
        <v>75</v>
      </c>
      <c r="N135" s="31">
        <v>13566137.779999999</v>
      </c>
      <c r="O135" s="31">
        <v>6586065.0999999996</v>
      </c>
      <c r="P135" s="32">
        <v>9967051.7899999991</v>
      </c>
      <c r="Q135" s="32" t="s">
        <v>75</v>
      </c>
      <c r="R135" s="42" t="s">
        <v>2057</v>
      </c>
      <c r="S135" s="43" t="s">
        <v>1887</v>
      </c>
      <c r="T135" s="44" t="s">
        <v>2058</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23.25" x14ac:dyDescent="0.25">
      <c r="A136" s="42" t="s">
        <v>2059</v>
      </c>
      <c r="B136" s="43" t="s">
        <v>1887</v>
      </c>
      <c r="C136" s="44" t="s">
        <v>2060</v>
      </c>
      <c r="D136" s="31">
        <v>199700</v>
      </c>
      <c r="E136" s="31" t="s">
        <v>75</v>
      </c>
      <c r="F136" s="31">
        <v>199700</v>
      </c>
      <c r="G136" s="31" t="s">
        <v>75</v>
      </c>
      <c r="H136" s="31">
        <v>199700</v>
      </c>
      <c r="I136" s="31" t="s">
        <v>75</v>
      </c>
      <c r="J136" s="31" t="s">
        <v>75</v>
      </c>
      <c r="K136" s="31" t="s">
        <v>75</v>
      </c>
      <c r="L136" s="31" t="s">
        <v>75</v>
      </c>
      <c r="M136" s="31" t="s">
        <v>75</v>
      </c>
      <c r="N136" s="31" t="s">
        <v>75</v>
      </c>
      <c r="O136" s="31" t="s">
        <v>75</v>
      </c>
      <c r="P136" s="32" t="s">
        <v>75</v>
      </c>
      <c r="Q136" s="32" t="s">
        <v>75</v>
      </c>
      <c r="R136" s="42" t="s">
        <v>2059</v>
      </c>
      <c r="S136" s="43" t="s">
        <v>1887</v>
      </c>
      <c r="T136" s="44" t="s">
        <v>2060</v>
      </c>
      <c r="U136" s="31">
        <v>59364</v>
      </c>
      <c r="V136" s="31" t="s">
        <v>75</v>
      </c>
      <c r="W136" s="31">
        <v>59364</v>
      </c>
      <c r="X136" s="31" t="s">
        <v>75</v>
      </c>
      <c r="Y136" s="31">
        <v>59364</v>
      </c>
      <c r="Z136" s="31" t="s">
        <v>75</v>
      </c>
      <c r="AA136" s="31" t="s">
        <v>75</v>
      </c>
      <c r="AB136" s="31" t="s">
        <v>75</v>
      </c>
      <c r="AC136" s="31" t="s">
        <v>75</v>
      </c>
      <c r="AD136" s="31" t="s">
        <v>75</v>
      </c>
      <c r="AE136" s="31" t="s">
        <v>75</v>
      </c>
      <c r="AF136" s="31" t="s">
        <v>75</v>
      </c>
      <c r="AG136" s="31" t="s">
        <v>75</v>
      </c>
      <c r="AH136" s="31" t="s">
        <v>75</v>
      </c>
      <c r="AI136" s="8"/>
    </row>
    <row r="137" spans="1:35" ht="23.25" x14ac:dyDescent="0.25">
      <c r="A137" s="42" t="s">
        <v>1939</v>
      </c>
      <c r="B137" s="43" t="s">
        <v>1887</v>
      </c>
      <c r="C137" s="44" t="s">
        <v>2061</v>
      </c>
      <c r="D137" s="31">
        <v>199700</v>
      </c>
      <c r="E137" s="31" t="s">
        <v>75</v>
      </c>
      <c r="F137" s="31">
        <v>199700</v>
      </c>
      <c r="G137" s="31" t="s">
        <v>75</v>
      </c>
      <c r="H137" s="31">
        <v>199700</v>
      </c>
      <c r="I137" s="31" t="s">
        <v>75</v>
      </c>
      <c r="J137" s="31" t="s">
        <v>75</v>
      </c>
      <c r="K137" s="31" t="s">
        <v>75</v>
      </c>
      <c r="L137" s="31" t="s">
        <v>75</v>
      </c>
      <c r="M137" s="31" t="s">
        <v>75</v>
      </c>
      <c r="N137" s="31" t="s">
        <v>75</v>
      </c>
      <c r="O137" s="31" t="s">
        <v>75</v>
      </c>
      <c r="P137" s="32" t="s">
        <v>75</v>
      </c>
      <c r="Q137" s="32" t="s">
        <v>75</v>
      </c>
      <c r="R137" s="42" t="s">
        <v>1939</v>
      </c>
      <c r="S137" s="43" t="s">
        <v>1887</v>
      </c>
      <c r="T137" s="44" t="s">
        <v>2061</v>
      </c>
      <c r="U137" s="31">
        <v>59364</v>
      </c>
      <c r="V137" s="31" t="s">
        <v>75</v>
      </c>
      <c r="W137" s="31">
        <v>59364</v>
      </c>
      <c r="X137" s="31" t="s">
        <v>75</v>
      </c>
      <c r="Y137" s="31">
        <v>59364</v>
      </c>
      <c r="Z137" s="31" t="s">
        <v>75</v>
      </c>
      <c r="AA137" s="31" t="s">
        <v>75</v>
      </c>
      <c r="AB137" s="31" t="s">
        <v>75</v>
      </c>
      <c r="AC137" s="31" t="s">
        <v>75</v>
      </c>
      <c r="AD137" s="31" t="s">
        <v>75</v>
      </c>
      <c r="AE137" s="31" t="s">
        <v>75</v>
      </c>
      <c r="AF137" s="31" t="s">
        <v>75</v>
      </c>
      <c r="AG137" s="31" t="s">
        <v>75</v>
      </c>
      <c r="AH137" s="31" t="s">
        <v>75</v>
      </c>
      <c r="AI137" s="8"/>
    </row>
    <row r="138" spans="1:35" x14ac:dyDescent="0.25">
      <c r="A138" s="42" t="s">
        <v>2062</v>
      </c>
      <c r="B138" s="43" t="s">
        <v>1887</v>
      </c>
      <c r="C138" s="44" t="s">
        <v>2063</v>
      </c>
      <c r="D138" s="31">
        <v>199700</v>
      </c>
      <c r="E138" s="31" t="s">
        <v>75</v>
      </c>
      <c r="F138" s="31">
        <v>199700</v>
      </c>
      <c r="G138" s="31" t="s">
        <v>75</v>
      </c>
      <c r="H138" s="31">
        <v>199700</v>
      </c>
      <c r="I138" s="31" t="s">
        <v>75</v>
      </c>
      <c r="J138" s="31" t="s">
        <v>75</v>
      </c>
      <c r="K138" s="31" t="s">
        <v>75</v>
      </c>
      <c r="L138" s="31" t="s">
        <v>75</v>
      </c>
      <c r="M138" s="31" t="s">
        <v>75</v>
      </c>
      <c r="N138" s="31" t="s">
        <v>75</v>
      </c>
      <c r="O138" s="31" t="s">
        <v>75</v>
      </c>
      <c r="P138" s="32" t="s">
        <v>75</v>
      </c>
      <c r="Q138" s="32" t="s">
        <v>75</v>
      </c>
      <c r="R138" s="42" t="s">
        <v>2062</v>
      </c>
      <c r="S138" s="43" t="s">
        <v>1887</v>
      </c>
      <c r="T138" s="44" t="s">
        <v>2063</v>
      </c>
      <c r="U138" s="31">
        <v>59364</v>
      </c>
      <c r="V138" s="31" t="s">
        <v>75</v>
      </c>
      <c r="W138" s="31">
        <v>59364</v>
      </c>
      <c r="X138" s="31" t="s">
        <v>75</v>
      </c>
      <c r="Y138" s="31">
        <v>59364</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2064</v>
      </c>
      <c r="B139" s="43" t="s">
        <v>1887</v>
      </c>
      <c r="C139" s="44" t="s">
        <v>2065</v>
      </c>
      <c r="D139" s="31">
        <v>199700</v>
      </c>
      <c r="E139" s="31" t="s">
        <v>75</v>
      </c>
      <c r="F139" s="31">
        <v>199700</v>
      </c>
      <c r="G139" s="31" t="s">
        <v>75</v>
      </c>
      <c r="H139" s="31">
        <v>199700</v>
      </c>
      <c r="I139" s="31" t="s">
        <v>75</v>
      </c>
      <c r="J139" s="31" t="s">
        <v>75</v>
      </c>
      <c r="K139" s="31" t="s">
        <v>75</v>
      </c>
      <c r="L139" s="31" t="s">
        <v>75</v>
      </c>
      <c r="M139" s="31" t="s">
        <v>75</v>
      </c>
      <c r="N139" s="31" t="s">
        <v>75</v>
      </c>
      <c r="O139" s="31" t="s">
        <v>75</v>
      </c>
      <c r="P139" s="32" t="s">
        <v>75</v>
      </c>
      <c r="Q139" s="32" t="s">
        <v>75</v>
      </c>
      <c r="R139" s="42" t="s">
        <v>2064</v>
      </c>
      <c r="S139" s="43" t="s">
        <v>1887</v>
      </c>
      <c r="T139" s="44" t="s">
        <v>2065</v>
      </c>
      <c r="U139" s="31">
        <v>59364</v>
      </c>
      <c r="V139" s="31" t="s">
        <v>75</v>
      </c>
      <c r="W139" s="31">
        <v>59364</v>
      </c>
      <c r="X139" s="31" t="s">
        <v>75</v>
      </c>
      <c r="Y139" s="31">
        <v>59364</v>
      </c>
      <c r="Z139" s="31" t="s">
        <v>75</v>
      </c>
      <c r="AA139" s="31" t="s">
        <v>75</v>
      </c>
      <c r="AB139" s="31" t="s">
        <v>75</v>
      </c>
      <c r="AC139" s="31" t="s">
        <v>75</v>
      </c>
      <c r="AD139" s="31" t="s">
        <v>75</v>
      </c>
      <c r="AE139" s="31" t="s">
        <v>75</v>
      </c>
      <c r="AF139" s="31" t="s">
        <v>75</v>
      </c>
      <c r="AG139" s="31" t="s">
        <v>75</v>
      </c>
      <c r="AH139" s="31" t="s">
        <v>75</v>
      </c>
      <c r="AI139" s="8"/>
    </row>
    <row r="140" spans="1:35" x14ac:dyDescent="0.25">
      <c r="A140" s="42" t="s">
        <v>2066</v>
      </c>
      <c r="B140" s="43" t="s">
        <v>1887</v>
      </c>
      <c r="C140" s="44" t="s">
        <v>2067</v>
      </c>
      <c r="D140" s="31">
        <v>4732803662.4700003</v>
      </c>
      <c r="E140" s="31" t="s">
        <v>75</v>
      </c>
      <c r="F140" s="31">
        <v>4568353662.4700003</v>
      </c>
      <c r="G140" s="31">
        <v>215412108.40000001</v>
      </c>
      <c r="H140" s="31">
        <v>2708057475.0300002</v>
      </c>
      <c r="I140" s="31" t="s">
        <v>75</v>
      </c>
      <c r="J140" s="31" t="s">
        <v>75</v>
      </c>
      <c r="K140" s="31">
        <v>958106126.52999997</v>
      </c>
      <c r="L140" s="31" t="s">
        <v>75</v>
      </c>
      <c r="M140" s="31" t="s">
        <v>75</v>
      </c>
      <c r="N140" s="31">
        <v>1003677245.23</v>
      </c>
      <c r="O140" s="31">
        <v>68153029.900000006</v>
      </c>
      <c r="P140" s="32">
        <v>45771894.18</v>
      </c>
      <c r="Q140" s="32">
        <v>164450000</v>
      </c>
      <c r="R140" s="42" t="s">
        <v>2066</v>
      </c>
      <c r="S140" s="43" t="s">
        <v>1887</v>
      </c>
      <c r="T140" s="44" t="s">
        <v>2067</v>
      </c>
      <c r="U140" s="31">
        <v>1939101202.01</v>
      </c>
      <c r="V140" s="31" t="s">
        <v>75</v>
      </c>
      <c r="W140" s="31">
        <v>1872306327.28</v>
      </c>
      <c r="X140" s="31">
        <v>34483892.380000003</v>
      </c>
      <c r="Y140" s="31">
        <v>1001855701.62</v>
      </c>
      <c r="Z140" s="31" t="s">
        <v>75</v>
      </c>
      <c r="AA140" s="31" t="s">
        <v>75</v>
      </c>
      <c r="AB140" s="31">
        <v>382722415.57999998</v>
      </c>
      <c r="AC140" s="31" t="s">
        <v>75</v>
      </c>
      <c r="AD140" s="31" t="s">
        <v>75</v>
      </c>
      <c r="AE140" s="31">
        <v>481734028.02999997</v>
      </c>
      <c r="AF140" s="31">
        <v>24656881.359999999</v>
      </c>
      <c r="AG140" s="31">
        <v>15821193.07</v>
      </c>
      <c r="AH140" s="31">
        <v>66794874.729999997</v>
      </c>
      <c r="AI140" s="8"/>
    </row>
    <row r="141" spans="1:35" ht="45.75" x14ac:dyDescent="0.25">
      <c r="A141" s="42" t="s">
        <v>1892</v>
      </c>
      <c r="B141" s="43" t="s">
        <v>1887</v>
      </c>
      <c r="C141" s="44" t="s">
        <v>2068</v>
      </c>
      <c r="D141" s="31">
        <v>1916588874.1400001</v>
      </c>
      <c r="E141" s="31" t="s">
        <v>75</v>
      </c>
      <c r="F141" s="31">
        <v>1783769427.7</v>
      </c>
      <c r="G141" s="31" t="s">
        <v>75</v>
      </c>
      <c r="H141" s="31">
        <v>710045812.14999998</v>
      </c>
      <c r="I141" s="31" t="s">
        <v>75</v>
      </c>
      <c r="J141" s="31" t="s">
        <v>75</v>
      </c>
      <c r="K141" s="31">
        <v>507944689.94</v>
      </c>
      <c r="L141" s="31" t="s">
        <v>75</v>
      </c>
      <c r="M141" s="31" t="s">
        <v>75</v>
      </c>
      <c r="N141" s="31">
        <v>561699982.05999994</v>
      </c>
      <c r="O141" s="31">
        <v>4078943.55</v>
      </c>
      <c r="P141" s="32" t="s">
        <v>75</v>
      </c>
      <c r="Q141" s="32">
        <v>132819446.44</v>
      </c>
      <c r="R141" s="42" t="s">
        <v>1892</v>
      </c>
      <c r="S141" s="43" t="s">
        <v>1887</v>
      </c>
      <c r="T141" s="44" t="s">
        <v>2068</v>
      </c>
      <c r="U141" s="31">
        <v>953771079</v>
      </c>
      <c r="V141" s="31" t="s">
        <v>75</v>
      </c>
      <c r="W141" s="31">
        <v>896296859.07000005</v>
      </c>
      <c r="X141" s="31" t="s">
        <v>75</v>
      </c>
      <c r="Y141" s="31">
        <v>326374120.5</v>
      </c>
      <c r="Z141" s="31" t="s">
        <v>75</v>
      </c>
      <c r="AA141" s="31" t="s">
        <v>75</v>
      </c>
      <c r="AB141" s="31">
        <v>264134305.66</v>
      </c>
      <c r="AC141" s="31" t="s">
        <v>75</v>
      </c>
      <c r="AD141" s="31" t="s">
        <v>75</v>
      </c>
      <c r="AE141" s="31">
        <v>303623729.92000002</v>
      </c>
      <c r="AF141" s="31">
        <v>2164702.9900000002</v>
      </c>
      <c r="AG141" s="31" t="s">
        <v>75</v>
      </c>
      <c r="AH141" s="31">
        <v>57474219.93</v>
      </c>
      <c r="AI141" s="8"/>
    </row>
    <row r="142" spans="1:35" x14ac:dyDescent="0.25">
      <c r="A142" s="42" t="s">
        <v>1989</v>
      </c>
      <c r="B142" s="43" t="s">
        <v>1887</v>
      </c>
      <c r="C142" s="44" t="s">
        <v>2069</v>
      </c>
      <c r="D142" s="31">
        <v>998023749.13</v>
      </c>
      <c r="E142" s="31" t="s">
        <v>75</v>
      </c>
      <c r="F142" s="31">
        <v>998023749.13</v>
      </c>
      <c r="G142" s="31" t="s">
        <v>75</v>
      </c>
      <c r="H142" s="31">
        <v>271433626.75</v>
      </c>
      <c r="I142" s="31" t="s">
        <v>75</v>
      </c>
      <c r="J142" s="31" t="s">
        <v>75</v>
      </c>
      <c r="K142" s="31">
        <v>239210479.84999999</v>
      </c>
      <c r="L142" s="31" t="s">
        <v>75</v>
      </c>
      <c r="M142" s="31" t="s">
        <v>75</v>
      </c>
      <c r="N142" s="31">
        <v>483300698.98000002</v>
      </c>
      <c r="O142" s="31">
        <v>4078943.55</v>
      </c>
      <c r="P142" s="32" t="s">
        <v>75</v>
      </c>
      <c r="Q142" s="32" t="s">
        <v>75</v>
      </c>
      <c r="R142" s="42" t="s">
        <v>1989</v>
      </c>
      <c r="S142" s="43" t="s">
        <v>1887</v>
      </c>
      <c r="T142" s="44" t="s">
        <v>2069</v>
      </c>
      <c r="U142" s="31">
        <v>517588681.38</v>
      </c>
      <c r="V142" s="31" t="s">
        <v>75</v>
      </c>
      <c r="W142" s="31">
        <v>517588681.38</v>
      </c>
      <c r="X142" s="31" t="s">
        <v>75</v>
      </c>
      <c r="Y142" s="31">
        <v>124620270.47</v>
      </c>
      <c r="Z142" s="31" t="s">
        <v>75</v>
      </c>
      <c r="AA142" s="31" t="s">
        <v>75</v>
      </c>
      <c r="AB142" s="31">
        <v>127882558.06</v>
      </c>
      <c r="AC142" s="31" t="s">
        <v>75</v>
      </c>
      <c r="AD142" s="31" t="s">
        <v>75</v>
      </c>
      <c r="AE142" s="31">
        <v>262921149.86000001</v>
      </c>
      <c r="AF142" s="31">
        <v>2164702.9900000002</v>
      </c>
      <c r="AG142" s="31" t="s">
        <v>75</v>
      </c>
      <c r="AH142" s="31" t="s">
        <v>75</v>
      </c>
      <c r="AI142" s="8"/>
    </row>
    <row r="143" spans="1:35" x14ac:dyDescent="0.25">
      <c r="A143" s="42" t="s">
        <v>1991</v>
      </c>
      <c r="B143" s="43" t="s">
        <v>1887</v>
      </c>
      <c r="C143" s="44" t="s">
        <v>2070</v>
      </c>
      <c r="D143" s="31">
        <v>761910034.62</v>
      </c>
      <c r="E143" s="31" t="s">
        <v>75</v>
      </c>
      <c r="F143" s="31">
        <v>761910034.62</v>
      </c>
      <c r="G143" s="31" t="s">
        <v>75</v>
      </c>
      <c r="H143" s="31">
        <v>207622326.75</v>
      </c>
      <c r="I143" s="31" t="s">
        <v>75</v>
      </c>
      <c r="J143" s="31" t="s">
        <v>75</v>
      </c>
      <c r="K143" s="31">
        <v>183697558.12</v>
      </c>
      <c r="L143" s="31" t="s">
        <v>75</v>
      </c>
      <c r="M143" s="31" t="s">
        <v>75</v>
      </c>
      <c r="N143" s="31">
        <v>367715149.75</v>
      </c>
      <c r="O143" s="31">
        <v>2875000</v>
      </c>
      <c r="P143" s="32" t="s">
        <v>75</v>
      </c>
      <c r="Q143" s="32" t="s">
        <v>75</v>
      </c>
      <c r="R143" s="42" t="s">
        <v>1991</v>
      </c>
      <c r="S143" s="43" t="s">
        <v>1887</v>
      </c>
      <c r="T143" s="44" t="s">
        <v>2070</v>
      </c>
      <c r="U143" s="31">
        <v>414694710.24000001</v>
      </c>
      <c r="V143" s="31" t="s">
        <v>75</v>
      </c>
      <c r="W143" s="31">
        <v>414694710.24000001</v>
      </c>
      <c r="X143" s="31" t="s">
        <v>75</v>
      </c>
      <c r="Y143" s="31">
        <v>96348870.459999993</v>
      </c>
      <c r="Z143" s="31" t="s">
        <v>75</v>
      </c>
      <c r="AA143" s="31" t="s">
        <v>75</v>
      </c>
      <c r="AB143" s="31">
        <v>100126569.04000001</v>
      </c>
      <c r="AC143" s="31" t="s">
        <v>75</v>
      </c>
      <c r="AD143" s="31" t="s">
        <v>75</v>
      </c>
      <c r="AE143" s="31">
        <v>216324832.03</v>
      </c>
      <c r="AF143" s="31">
        <v>1894438.71</v>
      </c>
      <c r="AG143" s="31" t="s">
        <v>75</v>
      </c>
      <c r="AH143" s="31" t="s">
        <v>75</v>
      </c>
      <c r="AI143" s="8"/>
    </row>
    <row r="144" spans="1:35" ht="23.25" x14ac:dyDescent="0.25">
      <c r="A144" s="42" t="s">
        <v>2071</v>
      </c>
      <c r="B144" s="43" t="s">
        <v>1887</v>
      </c>
      <c r="C144" s="44" t="s">
        <v>2072</v>
      </c>
      <c r="D144" s="31">
        <v>1653495</v>
      </c>
      <c r="E144" s="31" t="s">
        <v>75</v>
      </c>
      <c r="F144" s="31">
        <v>1653495</v>
      </c>
      <c r="G144" s="31" t="s">
        <v>75</v>
      </c>
      <c r="H144" s="31">
        <v>1108200</v>
      </c>
      <c r="I144" s="31" t="s">
        <v>75</v>
      </c>
      <c r="J144" s="31" t="s">
        <v>75</v>
      </c>
      <c r="K144" s="31">
        <v>95000</v>
      </c>
      <c r="L144" s="31" t="s">
        <v>75</v>
      </c>
      <c r="M144" s="31" t="s">
        <v>75</v>
      </c>
      <c r="N144" s="31">
        <v>450295</v>
      </c>
      <c r="O144" s="31" t="s">
        <v>75</v>
      </c>
      <c r="P144" s="32" t="s">
        <v>75</v>
      </c>
      <c r="Q144" s="32" t="s">
        <v>75</v>
      </c>
      <c r="R144" s="42" t="s">
        <v>2071</v>
      </c>
      <c r="S144" s="43" t="s">
        <v>1887</v>
      </c>
      <c r="T144" s="44" t="s">
        <v>2072</v>
      </c>
      <c r="U144" s="31">
        <v>159518.48000000001</v>
      </c>
      <c r="V144" s="31" t="s">
        <v>75</v>
      </c>
      <c r="W144" s="31">
        <v>159518.48000000001</v>
      </c>
      <c r="X144" s="31" t="s">
        <v>75</v>
      </c>
      <c r="Y144" s="31">
        <v>71587.72</v>
      </c>
      <c r="Z144" s="31" t="s">
        <v>75</v>
      </c>
      <c r="AA144" s="31" t="s">
        <v>75</v>
      </c>
      <c r="AB144" s="31">
        <v>1400</v>
      </c>
      <c r="AC144" s="31" t="s">
        <v>75</v>
      </c>
      <c r="AD144" s="31" t="s">
        <v>75</v>
      </c>
      <c r="AE144" s="31">
        <v>86530.76</v>
      </c>
      <c r="AF144" s="31" t="s">
        <v>75</v>
      </c>
      <c r="AG144" s="31" t="s">
        <v>75</v>
      </c>
      <c r="AH144" s="31" t="s">
        <v>75</v>
      </c>
      <c r="AI144" s="8"/>
    </row>
    <row r="145" spans="1:35" x14ac:dyDescent="0.25">
      <c r="A145" s="42" t="s">
        <v>2073</v>
      </c>
      <c r="B145" s="43" t="s">
        <v>1887</v>
      </c>
      <c r="C145" s="44" t="s">
        <v>2074</v>
      </c>
      <c r="D145" s="31">
        <v>70000</v>
      </c>
      <c r="E145" s="31" t="s">
        <v>75</v>
      </c>
      <c r="F145" s="31">
        <v>70000</v>
      </c>
      <c r="G145" s="31" t="s">
        <v>75</v>
      </c>
      <c r="H145" s="31" t="s">
        <v>75</v>
      </c>
      <c r="I145" s="31" t="s">
        <v>75</v>
      </c>
      <c r="J145" s="31" t="s">
        <v>75</v>
      </c>
      <c r="K145" s="31" t="s">
        <v>75</v>
      </c>
      <c r="L145" s="31" t="s">
        <v>75</v>
      </c>
      <c r="M145" s="31" t="s">
        <v>75</v>
      </c>
      <c r="N145" s="31" t="s">
        <v>75</v>
      </c>
      <c r="O145" s="31">
        <v>70000</v>
      </c>
      <c r="P145" s="32" t="s">
        <v>75</v>
      </c>
      <c r="Q145" s="32" t="s">
        <v>75</v>
      </c>
      <c r="R145" s="42" t="s">
        <v>2073</v>
      </c>
      <c r="S145" s="43" t="s">
        <v>1887</v>
      </c>
      <c r="T145" s="44" t="s">
        <v>2074</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1993</v>
      </c>
      <c r="B146" s="43" t="s">
        <v>1887</v>
      </c>
      <c r="C146" s="44" t="s">
        <v>2075</v>
      </c>
      <c r="D146" s="31">
        <v>234390219.50999999</v>
      </c>
      <c r="E146" s="31" t="s">
        <v>75</v>
      </c>
      <c r="F146" s="31">
        <v>234390219.50999999</v>
      </c>
      <c r="G146" s="31" t="s">
        <v>75</v>
      </c>
      <c r="H146" s="31">
        <v>62703100</v>
      </c>
      <c r="I146" s="31" t="s">
        <v>75</v>
      </c>
      <c r="J146" s="31" t="s">
        <v>75</v>
      </c>
      <c r="K146" s="31">
        <v>55417921.729999997</v>
      </c>
      <c r="L146" s="31" t="s">
        <v>75</v>
      </c>
      <c r="M146" s="31" t="s">
        <v>75</v>
      </c>
      <c r="N146" s="31">
        <v>115135254.23</v>
      </c>
      <c r="O146" s="31">
        <v>1133943.55</v>
      </c>
      <c r="P146" s="32" t="s">
        <v>75</v>
      </c>
      <c r="Q146" s="32" t="s">
        <v>75</v>
      </c>
      <c r="R146" s="42" t="s">
        <v>1993</v>
      </c>
      <c r="S146" s="43" t="s">
        <v>1887</v>
      </c>
      <c r="T146" s="44" t="s">
        <v>2075</v>
      </c>
      <c r="U146" s="31">
        <v>102734452.66</v>
      </c>
      <c r="V146" s="31" t="s">
        <v>75</v>
      </c>
      <c r="W146" s="31">
        <v>102734452.66</v>
      </c>
      <c r="X146" s="31" t="s">
        <v>75</v>
      </c>
      <c r="Y146" s="31">
        <v>28199812.289999999</v>
      </c>
      <c r="Z146" s="31" t="s">
        <v>75</v>
      </c>
      <c r="AA146" s="31" t="s">
        <v>75</v>
      </c>
      <c r="AB146" s="31">
        <v>27754589.02</v>
      </c>
      <c r="AC146" s="31" t="s">
        <v>75</v>
      </c>
      <c r="AD146" s="31" t="s">
        <v>75</v>
      </c>
      <c r="AE146" s="31">
        <v>46509787.07</v>
      </c>
      <c r="AF146" s="31">
        <v>270264.28000000003</v>
      </c>
      <c r="AG146" s="31" t="s">
        <v>75</v>
      </c>
      <c r="AH146" s="31" t="s">
        <v>75</v>
      </c>
      <c r="AI146" s="8"/>
    </row>
    <row r="147" spans="1:35" ht="23.25" x14ac:dyDescent="0.25">
      <c r="A147" s="42" t="s">
        <v>1894</v>
      </c>
      <c r="B147" s="43" t="s">
        <v>1887</v>
      </c>
      <c r="C147" s="44" t="s">
        <v>2076</v>
      </c>
      <c r="D147" s="31">
        <v>785745678.57000005</v>
      </c>
      <c r="E147" s="31" t="s">
        <v>75</v>
      </c>
      <c r="F147" s="31">
        <v>785745678.57000005</v>
      </c>
      <c r="G147" s="31" t="s">
        <v>75</v>
      </c>
      <c r="H147" s="31">
        <v>438612185.39999998</v>
      </c>
      <c r="I147" s="31" t="s">
        <v>75</v>
      </c>
      <c r="J147" s="31" t="s">
        <v>75</v>
      </c>
      <c r="K147" s="31">
        <v>268734210.08999997</v>
      </c>
      <c r="L147" s="31" t="s">
        <v>75</v>
      </c>
      <c r="M147" s="31" t="s">
        <v>75</v>
      </c>
      <c r="N147" s="31">
        <v>78399283.079999998</v>
      </c>
      <c r="O147" s="31" t="s">
        <v>75</v>
      </c>
      <c r="P147" s="32" t="s">
        <v>75</v>
      </c>
      <c r="Q147" s="32" t="s">
        <v>75</v>
      </c>
      <c r="R147" s="42" t="s">
        <v>1894</v>
      </c>
      <c r="S147" s="43" t="s">
        <v>1887</v>
      </c>
      <c r="T147" s="44" t="s">
        <v>2076</v>
      </c>
      <c r="U147" s="31">
        <v>378708177.69</v>
      </c>
      <c r="V147" s="31" t="s">
        <v>75</v>
      </c>
      <c r="W147" s="31">
        <v>378708177.69</v>
      </c>
      <c r="X147" s="31" t="s">
        <v>75</v>
      </c>
      <c r="Y147" s="31">
        <v>201753850.03</v>
      </c>
      <c r="Z147" s="31" t="s">
        <v>75</v>
      </c>
      <c r="AA147" s="31" t="s">
        <v>75</v>
      </c>
      <c r="AB147" s="31">
        <v>136251747.59999999</v>
      </c>
      <c r="AC147" s="31" t="s">
        <v>75</v>
      </c>
      <c r="AD147" s="31" t="s">
        <v>75</v>
      </c>
      <c r="AE147" s="31">
        <v>40702580.060000002</v>
      </c>
      <c r="AF147" s="31" t="s">
        <v>75</v>
      </c>
      <c r="AG147" s="31" t="s">
        <v>75</v>
      </c>
      <c r="AH147" s="31" t="s">
        <v>75</v>
      </c>
      <c r="AI147" s="8"/>
    </row>
    <row r="148" spans="1:35" x14ac:dyDescent="0.25">
      <c r="A148" s="42" t="s">
        <v>1896</v>
      </c>
      <c r="B148" s="43" t="s">
        <v>1887</v>
      </c>
      <c r="C148" s="44" t="s">
        <v>2077</v>
      </c>
      <c r="D148" s="31">
        <v>585831073.79999995</v>
      </c>
      <c r="E148" s="31" t="s">
        <v>75</v>
      </c>
      <c r="F148" s="31">
        <v>585831073.79999995</v>
      </c>
      <c r="G148" s="31" t="s">
        <v>75</v>
      </c>
      <c r="H148" s="31">
        <v>320097700</v>
      </c>
      <c r="I148" s="31" t="s">
        <v>75</v>
      </c>
      <c r="J148" s="31" t="s">
        <v>75</v>
      </c>
      <c r="K148" s="31">
        <v>206050798.37</v>
      </c>
      <c r="L148" s="31" t="s">
        <v>75</v>
      </c>
      <c r="M148" s="31" t="s">
        <v>75</v>
      </c>
      <c r="N148" s="31">
        <v>59682575.43</v>
      </c>
      <c r="O148" s="31" t="s">
        <v>75</v>
      </c>
      <c r="P148" s="32" t="s">
        <v>75</v>
      </c>
      <c r="Q148" s="32" t="s">
        <v>75</v>
      </c>
      <c r="R148" s="42" t="s">
        <v>1896</v>
      </c>
      <c r="S148" s="43" t="s">
        <v>1887</v>
      </c>
      <c r="T148" s="44" t="s">
        <v>2077</v>
      </c>
      <c r="U148" s="31">
        <v>288150418.82999998</v>
      </c>
      <c r="V148" s="31" t="s">
        <v>75</v>
      </c>
      <c r="W148" s="31">
        <v>288150418.82999998</v>
      </c>
      <c r="X148" s="31" t="s">
        <v>75</v>
      </c>
      <c r="Y148" s="31">
        <v>146318694.80000001</v>
      </c>
      <c r="Z148" s="31" t="s">
        <v>75</v>
      </c>
      <c r="AA148" s="31" t="s">
        <v>75</v>
      </c>
      <c r="AB148" s="31">
        <v>108596167.58</v>
      </c>
      <c r="AC148" s="31" t="s">
        <v>75</v>
      </c>
      <c r="AD148" s="31" t="s">
        <v>75</v>
      </c>
      <c r="AE148" s="31">
        <v>33235556.449999999</v>
      </c>
      <c r="AF148" s="31" t="s">
        <v>75</v>
      </c>
      <c r="AG148" s="31" t="s">
        <v>75</v>
      </c>
      <c r="AH148" s="31" t="s">
        <v>75</v>
      </c>
      <c r="AI148" s="8"/>
    </row>
    <row r="149" spans="1:35" ht="23.25" x14ac:dyDescent="0.25">
      <c r="A149" s="42" t="s">
        <v>1898</v>
      </c>
      <c r="B149" s="43" t="s">
        <v>1887</v>
      </c>
      <c r="C149" s="44" t="s">
        <v>2078</v>
      </c>
      <c r="D149" s="31">
        <v>18370640</v>
      </c>
      <c r="E149" s="31" t="s">
        <v>75</v>
      </c>
      <c r="F149" s="31">
        <v>18370640</v>
      </c>
      <c r="G149" s="31" t="s">
        <v>75</v>
      </c>
      <c r="H149" s="31">
        <v>17884800</v>
      </c>
      <c r="I149" s="31" t="s">
        <v>75</v>
      </c>
      <c r="J149" s="31" t="s">
        <v>75</v>
      </c>
      <c r="K149" s="31">
        <v>463550</v>
      </c>
      <c r="L149" s="31" t="s">
        <v>75</v>
      </c>
      <c r="M149" s="31" t="s">
        <v>75</v>
      </c>
      <c r="N149" s="31">
        <v>22290</v>
      </c>
      <c r="O149" s="31" t="s">
        <v>75</v>
      </c>
      <c r="P149" s="32" t="s">
        <v>75</v>
      </c>
      <c r="Q149" s="32" t="s">
        <v>75</v>
      </c>
      <c r="R149" s="42" t="s">
        <v>1898</v>
      </c>
      <c r="S149" s="43" t="s">
        <v>1887</v>
      </c>
      <c r="T149" s="44" t="s">
        <v>2078</v>
      </c>
      <c r="U149" s="31">
        <v>10955339.4</v>
      </c>
      <c r="V149" s="31" t="s">
        <v>75</v>
      </c>
      <c r="W149" s="31">
        <v>10955339.4</v>
      </c>
      <c r="X149" s="31" t="s">
        <v>75</v>
      </c>
      <c r="Y149" s="31">
        <v>10844237.9</v>
      </c>
      <c r="Z149" s="31" t="s">
        <v>75</v>
      </c>
      <c r="AA149" s="31" t="s">
        <v>75</v>
      </c>
      <c r="AB149" s="31">
        <v>98940.3</v>
      </c>
      <c r="AC149" s="31" t="s">
        <v>75</v>
      </c>
      <c r="AD149" s="31" t="s">
        <v>75</v>
      </c>
      <c r="AE149" s="31">
        <v>12161.2</v>
      </c>
      <c r="AF149" s="31" t="s">
        <v>75</v>
      </c>
      <c r="AG149" s="31" t="s">
        <v>75</v>
      </c>
      <c r="AH149" s="31" t="s">
        <v>75</v>
      </c>
      <c r="AI149" s="8"/>
    </row>
    <row r="150" spans="1:35" ht="23.25" x14ac:dyDescent="0.25">
      <c r="A150" s="42" t="s">
        <v>2079</v>
      </c>
      <c r="B150" s="43" t="s">
        <v>1887</v>
      </c>
      <c r="C150" s="44" t="s">
        <v>2080</v>
      </c>
      <c r="D150" s="31">
        <v>130000</v>
      </c>
      <c r="E150" s="31" t="s">
        <v>75</v>
      </c>
      <c r="F150" s="31">
        <v>130000</v>
      </c>
      <c r="G150" s="31" t="s">
        <v>75</v>
      </c>
      <c r="H150" s="31">
        <v>20000</v>
      </c>
      <c r="I150" s="31" t="s">
        <v>75</v>
      </c>
      <c r="J150" s="31" t="s">
        <v>75</v>
      </c>
      <c r="K150" s="31" t="s">
        <v>75</v>
      </c>
      <c r="L150" s="31" t="s">
        <v>75</v>
      </c>
      <c r="M150" s="31" t="s">
        <v>75</v>
      </c>
      <c r="N150" s="31">
        <v>110000</v>
      </c>
      <c r="O150" s="31" t="s">
        <v>75</v>
      </c>
      <c r="P150" s="32" t="s">
        <v>75</v>
      </c>
      <c r="Q150" s="32" t="s">
        <v>75</v>
      </c>
      <c r="R150" s="42" t="s">
        <v>2079</v>
      </c>
      <c r="S150" s="43" t="s">
        <v>1887</v>
      </c>
      <c r="T150" s="44" t="s">
        <v>2080</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1900</v>
      </c>
      <c r="B151" s="43" t="s">
        <v>1887</v>
      </c>
      <c r="C151" s="44" t="s">
        <v>2081</v>
      </c>
      <c r="D151" s="31">
        <v>181413964.77000001</v>
      </c>
      <c r="E151" s="31" t="s">
        <v>75</v>
      </c>
      <c r="F151" s="31">
        <v>181413964.77000001</v>
      </c>
      <c r="G151" s="31" t="s">
        <v>75</v>
      </c>
      <c r="H151" s="31">
        <v>100609685.40000001</v>
      </c>
      <c r="I151" s="31" t="s">
        <v>75</v>
      </c>
      <c r="J151" s="31" t="s">
        <v>75</v>
      </c>
      <c r="K151" s="31">
        <v>62219861.719999999</v>
      </c>
      <c r="L151" s="31" t="s">
        <v>75</v>
      </c>
      <c r="M151" s="31" t="s">
        <v>75</v>
      </c>
      <c r="N151" s="31">
        <v>18584417.649999999</v>
      </c>
      <c r="O151" s="31" t="s">
        <v>75</v>
      </c>
      <c r="P151" s="32" t="s">
        <v>75</v>
      </c>
      <c r="Q151" s="32" t="s">
        <v>75</v>
      </c>
      <c r="R151" s="42" t="s">
        <v>1900</v>
      </c>
      <c r="S151" s="43" t="s">
        <v>1887</v>
      </c>
      <c r="T151" s="44" t="s">
        <v>2081</v>
      </c>
      <c r="U151" s="31">
        <v>79602419.459999993</v>
      </c>
      <c r="V151" s="31" t="s">
        <v>75</v>
      </c>
      <c r="W151" s="31">
        <v>79602419.459999993</v>
      </c>
      <c r="X151" s="31" t="s">
        <v>75</v>
      </c>
      <c r="Y151" s="31">
        <v>44590917.329999998</v>
      </c>
      <c r="Z151" s="31" t="s">
        <v>75</v>
      </c>
      <c r="AA151" s="31" t="s">
        <v>75</v>
      </c>
      <c r="AB151" s="31">
        <v>27556639.719999999</v>
      </c>
      <c r="AC151" s="31" t="s">
        <v>75</v>
      </c>
      <c r="AD151" s="31" t="s">
        <v>75</v>
      </c>
      <c r="AE151" s="31">
        <v>7454862.4100000001</v>
      </c>
      <c r="AF151" s="31" t="s">
        <v>75</v>
      </c>
      <c r="AG151" s="31" t="s">
        <v>75</v>
      </c>
      <c r="AH151" s="31" t="s">
        <v>75</v>
      </c>
      <c r="AI151" s="8"/>
    </row>
    <row r="152" spans="1:35" ht="23.25" x14ac:dyDescent="0.25">
      <c r="A152" s="42" t="s">
        <v>2082</v>
      </c>
      <c r="B152" s="43" t="s">
        <v>1887</v>
      </c>
      <c r="C152" s="44" t="s">
        <v>2083</v>
      </c>
      <c r="D152" s="31">
        <v>132819446.44</v>
      </c>
      <c r="E152" s="31" t="s">
        <v>75</v>
      </c>
      <c r="F152" s="31" t="s">
        <v>75</v>
      </c>
      <c r="G152" s="31" t="s">
        <v>75</v>
      </c>
      <c r="H152" s="31" t="s">
        <v>75</v>
      </c>
      <c r="I152" s="31" t="s">
        <v>75</v>
      </c>
      <c r="J152" s="31" t="s">
        <v>75</v>
      </c>
      <c r="K152" s="31" t="s">
        <v>75</v>
      </c>
      <c r="L152" s="31" t="s">
        <v>75</v>
      </c>
      <c r="M152" s="31" t="s">
        <v>75</v>
      </c>
      <c r="N152" s="31" t="s">
        <v>75</v>
      </c>
      <c r="O152" s="31" t="s">
        <v>75</v>
      </c>
      <c r="P152" s="32" t="s">
        <v>75</v>
      </c>
      <c r="Q152" s="32">
        <v>132819446.44</v>
      </c>
      <c r="R152" s="42" t="s">
        <v>2082</v>
      </c>
      <c r="S152" s="43" t="s">
        <v>1887</v>
      </c>
      <c r="T152" s="44" t="s">
        <v>2083</v>
      </c>
      <c r="U152" s="31">
        <v>57474219.93</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v>57474219.93</v>
      </c>
      <c r="AI152" s="8"/>
    </row>
    <row r="153" spans="1:35" x14ac:dyDescent="0.25">
      <c r="A153" s="42" t="s">
        <v>2084</v>
      </c>
      <c r="B153" s="43" t="s">
        <v>1887</v>
      </c>
      <c r="C153" s="44" t="s">
        <v>2085</v>
      </c>
      <c r="D153" s="31">
        <v>101060989.69</v>
      </c>
      <c r="E153" s="31" t="s">
        <v>75</v>
      </c>
      <c r="F153" s="31" t="s">
        <v>75</v>
      </c>
      <c r="G153" s="31" t="s">
        <v>75</v>
      </c>
      <c r="H153" s="31" t="s">
        <v>75</v>
      </c>
      <c r="I153" s="31" t="s">
        <v>75</v>
      </c>
      <c r="J153" s="31" t="s">
        <v>75</v>
      </c>
      <c r="K153" s="31" t="s">
        <v>75</v>
      </c>
      <c r="L153" s="31" t="s">
        <v>75</v>
      </c>
      <c r="M153" s="31" t="s">
        <v>75</v>
      </c>
      <c r="N153" s="31" t="s">
        <v>75</v>
      </c>
      <c r="O153" s="31" t="s">
        <v>75</v>
      </c>
      <c r="P153" s="32" t="s">
        <v>75</v>
      </c>
      <c r="Q153" s="32">
        <v>101060989.69</v>
      </c>
      <c r="R153" s="42" t="s">
        <v>2084</v>
      </c>
      <c r="S153" s="43" t="s">
        <v>1887</v>
      </c>
      <c r="T153" s="44" t="s">
        <v>2085</v>
      </c>
      <c r="U153" s="31">
        <v>45782439.43</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v>45782439.43</v>
      </c>
      <c r="AI153" s="8"/>
    </row>
    <row r="154" spans="1:35" x14ac:dyDescent="0.25">
      <c r="A154" s="42" t="s">
        <v>2086</v>
      </c>
      <c r="B154" s="43" t="s">
        <v>1887</v>
      </c>
      <c r="C154" s="44" t="s">
        <v>2087</v>
      </c>
      <c r="D154" s="31">
        <v>1238037.8700000001</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1238037.8700000001</v>
      </c>
      <c r="R154" s="42" t="s">
        <v>2086</v>
      </c>
      <c r="S154" s="43" t="s">
        <v>1887</v>
      </c>
      <c r="T154" s="44" t="s">
        <v>2087</v>
      </c>
      <c r="U154" s="31">
        <v>668571</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668571</v>
      </c>
      <c r="AI154" s="8"/>
    </row>
    <row r="155" spans="1:35" ht="34.5" x14ac:dyDescent="0.25">
      <c r="A155" s="42" t="s">
        <v>2088</v>
      </c>
      <c r="B155" s="43" t="s">
        <v>1887</v>
      </c>
      <c r="C155" s="44" t="s">
        <v>2089</v>
      </c>
      <c r="D155" s="31">
        <v>30520418.879999999</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30520418.879999999</v>
      </c>
      <c r="R155" s="42" t="s">
        <v>2088</v>
      </c>
      <c r="S155" s="43" t="s">
        <v>1887</v>
      </c>
      <c r="T155" s="44" t="s">
        <v>2089</v>
      </c>
      <c r="U155" s="31">
        <v>11023209.5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11023209.5</v>
      </c>
      <c r="AI155" s="8"/>
    </row>
    <row r="156" spans="1:35" ht="23.25" x14ac:dyDescent="0.25">
      <c r="A156" s="42" t="s">
        <v>1902</v>
      </c>
      <c r="B156" s="43" t="s">
        <v>1887</v>
      </c>
      <c r="C156" s="44" t="s">
        <v>2090</v>
      </c>
      <c r="D156" s="31">
        <v>819139818.66999996</v>
      </c>
      <c r="E156" s="31" t="s">
        <v>75</v>
      </c>
      <c r="F156" s="31">
        <v>787802000.11000001</v>
      </c>
      <c r="G156" s="31" t="s">
        <v>75</v>
      </c>
      <c r="H156" s="31">
        <v>188538099.68000001</v>
      </c>
      <c r="I156" s="31" t="s">
        <v>75</v>
      </c>
      <c r="J156" s="31" t="s">
        <v>75</v>
      </c>
      <c r="K156" s="31">
        <v>256801808.59</v>
      </c>
      <c r="L156" s="31" t="s">
        <v>75</v>
      </c>
      <c r="M156" s="31" t="s">
        <v>75</v>
      </c>
      <c r="N156" s="31">
        <v>297270021.13</v>
      </c>
      <c r="O156" s="31">
        <v>22942194.899999999</v>
      </c>
      <c r="P156" s="32">
        <v>22249875.809999999</v>
      </c>
      <c r="Q156" s="32">
        <v>31337818.559999999</v>
      </c>
      <c r="R156" s="42" t="s">
        <v>1902</v>
      </c>
      <c r="S156" s="43" t="s">
        <v>1887</v>
      </c>
      <c r="T156" s="44" t="s">
        <v>2090</v>
      </c>
      <c r="U156" s="31">
        <v>277177244.83999997</v>
      </c>
      <c r="V156" s="31" t="s">
        <v>75</v>
      </c>
      <c r="W156" s="31">
        <v>268088467.03999999</v>
      </c>
      <c r="X156" s="31" t="s">
        <v>75</v>
      </c>
      <c r="Y156" s="31">
        <v>49213342.850000001</v>
      </c>
      <c r="Z156" s="31" t="s">
        <v>75</v>
      </c>
      <c r="AA156" s="31" t="s">
        <v>75</v>
      </c>
      <c r="AB156" s="31">
        <v>83062797.739999995</v>
      </c>
      <c r="AC156" s="31" t="s">
        <v>75</v>
      </c>
      <c r="AD156" s="31" t="s">
        <v>75</v>
      </c>
      <c r="AE156" s="31">
        <v>123525649.56999999</v>
      </c>
      <c r="AF156" s="31">
        <v>6641885.7300000004</v>
      </c>
      <c r="AG156" s="31">
        <v>5644791.1500000004</v>
      </c>
      <c r="AH156" s="31">
        <v>9088777.8000000007</v>
      </c>
      <c r="AI156" s="8"/>
    </row>
    <row r="157" spans="1:35" ht="23.25" x14ac:dyDescent="0.25">
      <c r="A157" s="42" t="s">
        <v>1904</v>
      </c>
      <c r="B157" s="43" t="s">
        <v>1887</v>
      </c>
      <c r="C157" s="44" t="s">
        <v>2091</v>
      </c>
      <c r="D157" s="31">
        <v>819139818.66999996</v>
      </c>
      <c r="E157" s="31" t="s">
        <v>75</v>
      </c>
      <c r="F157" s="31">
        <v>787802000.11000001</v>
      </c>
      <c r="G157" s="31" t="s">
        <v>75</v>
      </c>
      <c r="H157" s="31">
        <v>188538099.68000001</v>
      </c>
      <c r="I157" s="31" t="s">
        <v>75</v>
      </c>
      <c r="J157" s="31" t="s">
        <v>75</v>
      </c>
      <c r="K157" s="31">
        <v>256801808.59</v>
      </c>
      <c r="L157" s="31" t="s">
        <v>75</v>
      </c>
      <c r="M157" s="31" t="s">
        <v>75</v>
      </c>
      <c r="N157" s="31">
        <v>297270021.13</v>
      </c>
      <c r="O157" s="31">
        <v>22942194.899999999</v>
      </c>
      <c r="P157" s="32">
        <v>22249875.809999999</v>
      </c>
      <c r="Q157" s="32">
        <v>31337818.559999999</v>
      </c>
      <c r="R157" s="42" t="s">
        <v>1904</v>
      </c>
      <c r="S157" s="43" t="s">
        <v>1887</v>
      </c>
      <c r="T157" s="44" t="s">
        <v>2091</v>
      </c>
      <c r="U157" s="31">
        <v>277177244.83999997</v>
      </c>
      <c r="V157" s="31" t="s">
        <v>75</v>
      </c>
      <c r="W157" s="31">
        <v>268088467.03999999</v>
      </c>
      <c r="X157" s="31" t="s">
        <v>75</v>
      </c>
      <c r="Y157" s="31">
        <v>49213342.850000001</v>
      </c>
      <c r="Z157" s="31" t="s">
        <v>75</v>
      </c>
      <c r="AA157" s="31" t="s">
        <v>75</v>
      </c>
      <c r="AB157" s="31">
        <v>83062797.739999995</v>
      </c>
      <c r="AC157" s="31" t="s">
        <v>75</v>
      </c>
      <c r="AD157" s="31" t="s">
        <v>75</v>
      </c>
      <c r="AE157" s="31">
        <v>123525649.56999999</v>
      </c>
      <c r="AF157" s="31">
        <v>6641885.7300000004</v>
      </c>
      <c r="AG157" s="31">
        <v>5644791.1500000004</v>
      </c>
      <c r="AH157" s="31">
        <v>9088777.8000000007</v>
      </c>
      <c r="AI157" s="8"/>
    </row>
    <row r="158" spans="1:35" ht="23.25" x14ac:dyDescent="0.25">
      <c r="A158" s="42" t="s">
        <v>1923</v>
      </c>
      <c r="B158" s="43" t="s">
        <v>1887</v>
      </c>
      <c r="C158" s="44" t="s">
        <v>2092</v>
      </c>
      <c r="D158" s="31">
        <v>18682474.379999999</v>
      </c>
      <c r="E158" s="31" t="s">
        <v>75</v>
      </c>
      <c r="F158" s="31">
        <v>18682474.379999999</v>
      </c>
      <c r="G158" s="31" t="s">
        <v>75</v>
      </c>
      <c r="H158" s="31" t="s">
        <v>75</v>
      </c>
      <c r="I158" s="31" t="s">
        <v>75</v>
      </c>
      <c r="J158" s="31" t="s">
        <v>75</v>
      </c>
      <c r="K158" s="31">
        <v>3332800</v>
      </c>
      <c r="L158" s="31" t="s">
        <v>75</v>
      </c>
      <c r="M158" s="31" t="s">
        <v>75</v>
      </c>
      <c r="N158" s="31">
        <v>14818850.800000001</v>
      </c>
      <c r="O158" s="31">
        <v>3500</v>
      </c>
      <c r="P158" s="32">
        <v>527323.57999999996</v>
      </c>
      <c r="Q158" s="32" t="s">
        <v>75</v>
      </c>
      <c r="R158" s="42" t="s">
        <v>1923</v>
      </c>
      <c r="S158" s="43" t="s">
        <v>1887</v>
      </c>
      <c r="T158" s="44" t="s">
        <v>2092</v>
      </c>
      <c r="U158" s="31">
        <v>8437155.9100000001</v>
      </c>
      <c r="V158" s="31" t="s">
        <v>75</v>
      </c>
      <c r="W158" s="31">
        <v>8437155.9100000001</v>
      </c>
      <c r="X158" s="31" t="s">
        <v>75</v>
      </c>
      <c r="Y158" s="31" t="s">
        <v>75</v>
      </c>
      <c r="Z158" s="31" t="s">
        <v>75</v>
      </c>
      <c r="AA158" s="31" t="s">
        <v>75</v>
      </c>
      <c r="AB158" s="31">
        <v>1443553.02</v>
      </c>
      <c r="AC158" s="31" t="s">
        <v>75</v>
      </c>
      <c r="AD158" s="31" t="s">
        <v>75</v>
      </c>
      <c r="AE158" s="31">
        <v>6739932.8300000001</v>
      </c>
      <c r="AF158" s="31">
        <v>1848.5</v>
      </c>
      <c r="AG158" s="31">
        <v>251821.56</v>
      </c>
      <c r="AH158" s="31" t="s">
        <v>75</v>
      </c>
      <c r="AI158" s="8"/>
    </row>
    <row r="159" spans="1:35" ht="23.25" x14ac:dyDescent="0.25">
      <c r="A159" s="42" t="s">
        <v>2001</v>
      </c>
      <c r="B159" s="43" t="s">
        <v>1887</v>
      </c>
      <c r="C159" s="44" t="s">
        <v>2093</v>
      </c>
      <c r="D159" s="31">
        <v>29438946.800000001</v>
      </c>
      <c r="E159" s="31" t="s">
        <v>75</v>
      </c>
      <c r="F159" s="31">
        <v>29438946.800000001</v>
      </c>
      <c r="G159" s="31" t="s">
        <v>75</v>
      </c>
      <c r="H159" s="31">
        <v>11184000</v>
      </c>
      <c r="I159" s="31" t="s">
        <v>75</v>
      </c>
      <c r="J159" s="31" t="s">
        <v>75</v>
      </c>
      <c r="K159" s="31">
        <v>14882600</v>
      </c>
      <c r="L159" s="31" t="s">
        <v>75</v>
      </c>
      <c r="M159" s="31" t="s">
        <v>75</v>
      </c>
      <c r="N159" s="31">
        <v>3127346.8</v>
      </c>
      <c r="O159" s="31" t="s">
        <v>75</v>
      </c>
      <c r="P159" s="32">
        <v>245000</v>
      </c>
      <c r="Q159" s="32" t="s">
        <v>75</v>
      </c>
      <c r="R159" s="42" t="s">
        <v>2001</v>
      </c>
      <c r="S159" s="43" t="s">
        <v>1887</v>
      </c>
      <c r="T159" s="44" t="s">
        <v>2093</v>
      </c>
      <c r="U159" s="31">
        <v>487853.4</v>
      </c>
      <c r="V159" s="31" t="s">
        <v>75</v>
      </c>
      <c r="W159" s="31">
        <v>487853.4</v>
      </c>
      <c r="X159" s="31" t="s">
        <v>75</v>
      </c>
      <c r="Y159" s="31">
        <v>24850</v>
      </c>
      <c r="Z159" s="31" t="s">
        <v>75</v>
      </c>
      <c r="AA159" s="31" t="s">
        <v>75</v>
      </c>
      <c r="AB159" s="31" t="s">
        <v>75</v>
      </c>
      <c r="AC159" s="31" t="s">
        <v>75</v>
      </c>
      <c r="AD159" s="31" t="s">
        <v>75</v>
      </c>
      <c r="AE159" s="31">
        <v>463003.4</v>
      </c>
      <c r="AF159" s="31" t="s">
        <v>75</v>
      </c>
      <c r="AG159" s="31" t="s">
        <v>75</v>
      </c>
      <c r="AH159" s="31" t="s">
        <v>75</v>
      </c>
      <c r="AI159" s="8"/>
    </row>
    <row r="160" spans="1:35" x14ac:dyDescent="0.25">
      <c r="A160" s="42" t="s">
        <v>1906</v>
      </c>
      <c r="B160" s="43" t="s">
        <v>1887</v>
      </c>
      <c r="C160" s="44" t="s">
        <v>2094</v>
      </c>
      <c r="D160" s="31">
        <v>613148792.78999996</v>
      </c>
      <c r="E160" s="31" t="s">
        <v>75</v>
      </c>
      <c r="F160" s="31">
        <v>581810974.23000002</v>
      </c>
      <c r="G160" s="31" t="s">
        <v>75</v>
      </c>
      <c r="H160" s="31">
        <v>149703199.68000001</v>
      </c>
      <c r="I160" s="31" t="s">
        <v>75</v>
      </c>
      <c r="J160" s="31" t="s">
        <v>75</v>
      </c>
      <c r="K160" s="31">
        <v>197562296.22</v>
      </c>
      <c r="L160" s="31" t="s">
        <v>75</v>
      </c>
      <c r="M160" s="31" t="s">
        <v>75</v>
      </c>
      <c r="N160" s="31">
        <v>197846677.69999999</v>
      </c>
      <c r="O160" s="31">
        <v>19666708.02</v>
      </c>
      <c r="P160" s="32">
        <v>17032092.609999999</v>
      </c>
      <c r="Q160" s="32">
        <v>31337818.559999999</v>
      </c>
      <c r="R160" s="42" t="s">
        <v>1906</v>
      </c>
      <c r="S160" s="43" t="s">
        <v>1887</v>
      </c>
      <c r="T160" s="44" t="s">
        <v>2094</v>
      </c>
      <c r="U160" s="31">
        <v>192805878.49000001</v>
      </c>
      <c r="V160" s="31" t="s">
        <v>75</v>
      </c>
      <c r="W160" s="31">
        <v>183717100.69</v>
      </c>
      <c r="X160" s="31" t="s">
        <v>75</v>
      </c>
      <c r="Y160" s="31">
        <v>36303747.740000002</v>
      </c>
      <c r="Z160" s="31" t="s">
        <v>75</v>
      </c>
      <c r="AA160" s="31" t="s">
        <v>75</v>
      </c>
      <c r="AB160" s="31">
        <v>63047717.600000001</v>
      </c>
      <c r="AC160" s="31" t="s">
        <v>75</v>
      </c>
      <c r="AD160" s="31" t="s">
        <v>75</v>
      </c>
      <c r="AE160" s="31">
        <v>75572099.760000005</v>
      </c>
      <c r="AF160" s="31">
        <v>5200975.54</v>
      </c>
      <c r="AG160" s="31">
        <v>3592560.05</v>
      </c>
      <c r="AH160" s="31">
        <v>9088777.8000000007</v>
      </c>
      <c r="AI160" s="8"/>
    </row>
    <row r="161" spans="1:35" ht="34.5" x14ac:dyDescent="0.25">
      <c r="A161" s="42" t="s">
        <v>1963</v>
      </c>
      <c r="B161" s="43" t="s">
        <v>1887</v>
      </c>
      <c r="C161" s="44" t="s">
        <v>2095</v>
      </c>
      <c r="D161" s="31">
        <v>480000</v>
      </c>
      <c r="E161" s="31" t="s">
        <v>75</v>
      </c>
      <c r="F161" s="31">
        <v>480000</v>
      </c>
      <c r="G161" s="31" t="s">
        <v>75</v>
      </c>
      <c r="H161" s="31" t="s">
        <v>75</v>
      </c>
      <c r="I161" s="31" t="s">
        <v>75</v>
      </c>
      <c r="J161" s="31" t="s">
        <v>75</v>
      </c>
      <c r="K161" s="31" t="s">
        <v>75</v>
      </c>
      <c r="L161" s="31" t="s">
        <v>75</v>
      </c>
      <c r="M161" s="31" t="s">
        <v>75</v>
      </c>
      <c r="N161" s="31" t="s">
        <v>75</v>
      </c>
      <c r="O161" s="31">
        <v>480000</v>
      </c>
      <c r="P161" s="32" t="s">
        <v>75</v>
      </c>
      <c r="Q161" s="32" t="s">
        <v>75</v>
      </c>
      <c r="R161" s="42" t="s">
        <v>1963</v>
      </c>
      <c r="S161" s="43" t="s">
        <v>1887</v>
      </c>
      <c r="T161" s="44" t="s">
        <v>2095</v>
      </c>
      <c r="U161" s="31">
        <v>72000</v>
      </c>
      <c r="V161" s="31" t="s">
        <v>75</v>
      </c>
      <c r="W161" s="31">
        <v>72000</v>
      </c>
      <c r="X161" s="31" t="s">
        <v>75</v>
      </c>
      <c r="Y161" s="31" t="s">
        <v>75</v>
      </c>
      <c r="Z161" s="31" t="s">
        <v>75</v>
      </c>
      <c r="AA161" s="31" t="s">
        <v>75</v>
      </c>
      <c r="AB161" s="31" t="s">
        <v>75</v>
      </c>
      <c r="AC161" s="31" t="s">
        <v>75</v>
      </c>
      <c r="AD161" s="31" t="s">
        <v>75</v>
      </c>
      <c r="AE161" s="31" t="s">
        <v>75</v>
      </c>
      <c r="AF161" s="31">
        <v>72000</v>
      </c>
      <c r="AG161" s="31" t="s">
        <v>75</v>
      </c>
      <c r="AH161" s="31" t="s">
        <v>75</v>
      </c>
      <c r="AI161" s="8"/>
    </row>
    <row r="162" spans="1:35" x14ac:dyDescent="0.25">
      <c r="A162" s="42" t="s">
        <v>1926</v>
      </c>
      <c r="B162" s="43" t="s">
        <v>1887</v>
      </c>
      <c r="C162" s="44" t="s">
        <v>2096</v>
      </c>
      <c r="D162" s="31">
        <v>157389604.69999999</v>
      </c>
      <c r="E162" s="31" t="s">
        <v>75</v>
      </c>
      <c r="F162" s="31">
        <v>157389604.69999999</v>
      </c>
      <c r="G162" s="31" t="s">
        <v>75</v>
      </c>
      <c r="H162" s="31">
        <v>27650900</v>
      </c>
      <c r="I162" s="31" t="s">
        <v>75</v>
      </c>
      <c r="J162" s="31" t="s">
        <v>75</v>
      </c>
      <c r="K162" s="31">
        <v>41024112.369999997</v>
      </c>
      <c r="L162" s="31" t="s">
        <v>75</v>
      </c>
      <c r="M162" s="31" t="s">
        <v>75</v>
      </c>
      <c r="N162" s="31">
        <v>81477145.829999998</v>
      </c>
      <c r="O162" s="31">
        <v>2791986.88</v>
      </c>
      <c r="P162" s="32">
        <v>4445459.62</v>
      </c>
      <c r="Q162" s="32" t="s">
        <v>75</v>
      </c>
      <c r="R162" s="42" t="s">
        <v>1926</v>
      </c>
      <c r="S162" s="43" t="s">
        <v>1887</v>
      </c>
      <c r="T162" s="44" t="s">
        <v>2096</v>
      </c>
      <c r="U162" s="31">
        <v>75374357.040000007</v>
      </c>
      <c r="V162" s="31" t="s">
        <v>75</v>
      </c>
      <c r="W162" s="31">
        <v>75374357.040000007</v>
      </c>
      <c r="X162" s="31" t="s">
        <v>75</v>
      </c>
      <c r="Y162" s="31">
        <v>12884745.109999999</v>
      </c>
      <c r="Z162" s="31" t="s">
        <v>75</v>
      </c>
      <c r="AA162" s="31" t="s">
        <v>75</v>
      </c>
      <c r="AB162" s="31">
        <v>18571527.120000001</v>
      </c>
      <c r="AC162" s="31" t="s">
        <v>75</v>
      </c>
      <c r="AD162" s="31" t="s">
        <v>75</v>
      </c>
      <c r="AE162" s="31">
        <v>40750613.579999998</v>
      </c>
      <c r="AF162" s="31">
        <v>1367061.69</v>
      </c>
      <c r="AG162" s="31">
        <v>1800409.54</v>
      </c>
      <c r="AH162" s="31" t="s">
        <v>75</v>
      </c>
      <c r="AI162" s="8"/>
    </row>
    <row r="163" spans="1:35" x14ac:dyDescent="0.25">
      <c r="A163" s="42" t="s">
        <v>1928</v>
      </c>
      <c r="B163" s="43" t="s">
        <v>1887</v>
      </c>
      <c r="C163" s="44" t="s">
        <v>2097</v>
      </c>
      <c r="D163" s="31">
        <v>2095150.31</v>
      </c>
      <c r="E163" s="31" t="s">
        <v>75</v>
      </c>
      <c r="F163" s="31">
        <v>2095150.31</v>
      </c>
      <c r="G163" s="31" t="s">
        <v>75</v>
      </c>
      <c r="H163" s="31">
        <v>258577.57</v>
      </c>
      <c r="I163" s="31" t="s">
        <v>75</v>
      </c>
      <c r="J163" s="31" t="s">
        <v>75</v>
      </c>
      <c r="K163" s="31">
        <v>5000</v>
      </c>
      <c r="L163" s="31" t="s">
        <v>75</v>
      </c>
      <c r="M163" s="31" t="s">
        <v>75</v>
      </c>
      <c r="N163" s="31">
        <v>1419572.74</v>
      </c>
      <c r="O163" s="31">
        <v>412000</v>
      </c>
      <c r="P163" s="32" t="s">
        <v>75</v>
      </c>
      <c r="Q163" s="32" t="s">
        <v>75</v>
      </c>
      <c r="R163" s="42" t="s">
        <v>1928</v>
      </c>
      <c r="S163" s="43" t="s">
        <v>1887</v>
      </c>
      <c r="T163" s="44" t="s">
        <v>2097</v>
      </c>
      <c r="U163" s="31">
        <v>831446.79</v>
      </c>
      <c r="V163" s="31" t="s">
        <v>75</v>
      </c>
      <c r="W163" s="31">
        <v>831446.79</v>
      </c>
      <c r="X163" s="31" t="s">
        <v>75</v>
      </c>
      <c r="Y163" s="31">
        <v>23577.57</v>
      </c>
      <c r="Z163" s="31" t="s">
        <v>75</v>
      </c>
      <c r="AA163" s="31" t="s">
        <v>75</v>
      </c>
      <c r="AB163" s="31">
        <v>5000</v>
      </c>
      <c r="AC163" s="31" t="s">
        <v>75</v>
      </c>
      <c r="AD163" s="31" t="s">
        <v>75</v>
      </c>
      <c r="AE163" s="31">
        <v>588869.22</v>
      </c>
      <c r="AF163" s="31">
        <v>214000</v>
      </c>
      <c r="AG163" s="31" t="s">
        <v>75</v>
      </c>
      <c r="AH163" s="31" t="s">
        <v>75</v>
      </c>
      <c r="AI163" s="8"/>
    </row>
    <row r="164" spans="1:35" ht="23.25" x14ac:dyDescent="0.25">
      <c r="A164" s="42" t="s">
        <v>1930</v>
      </c>
      <c r="B164" s="43" t="s">
        <v>1887</v>
      </c>
      <c r="C164" s="44" t="s">
        <v>2098</v>
      </c>
      <c r="D164" s="31">
        <v>776920.31</v>
      </c>
      <c r="E164" s="31" t="s">
        <v>75</v>
      </c>
      <c r="F164" s="31">
        <v>776920.31</v>
      </c>
      <c r="G164" s="31" t="s">
        <v>75</v>
      </c>
      <c r="H164" s="31">
        <v>8577.57</v>
      </c>
      <c r="I164" s="31" t="s">
        <v>75</v>
      </c>
      <c r="J164" s="31" t="s">
        <v>75</v>
      </c>
      <c r="K164" s="31">
        <v>5000</v>
      </c>
      <c r="L164" s="31" t="s">
        <v>75</v>
      </c>
      <c r="M164" s="31" t="s">
        <v>75</v>
      </c>
      <c r="N164" s="31">
        <v>748342.74</v>
      </c>
      <c r="O164" s="31">
        <v>15000</v>
      </c>
      <c r="P164" s="32" t="s">
        <v>75</v>
      </c>
      <c r="Q164" s="32" t="s">
        <v>75</v>
      </c>
      <c r="R164" s="42" t="s">
        <v>1930</v>
      </c>
      <c r="S164" s="43" t="s">
        <v>1887</v>
      </c>
      <c r="T164" s="44" t="s">
        <v>2098</v>
      </c>
      <c r="U164" s="31">
        <v>306584.95</v>
      </c>
      <c r="V164" s="31" t="s">
        <v>75</v>
      </c>
      <c r="W164" s="31">
        <v>306584.95</v>
      </c>
      <c r="X164" s="31" t="s">
        <v>75</v>
      </c>
      <c r="Y164" s="31">
        <v>8577.57</v>
      </c>
      <c r="Z164" s="31" t="s">
        <v>75</v>
      </c>
      <c r="AA164" s="31" t="s">
        <v>75</v>
      </c>
      <c r="AB164" s="31">
        <v>5000</v>
      </c>
      <c r="AC164" s="31" t="s">
        <v>75</v>
      </c>
      <c r="AD164" s="31" t="s">
        <v>75</v>
      </c>
      <c r="AE164" s="31">
        <v>278007.38</v>
      </c>
      <c r="AF164" s="31">
        <v>15000</v>
      </c>
      <c r="AG164" s="31" t="s">
        <v>75</v>
      </c>
      <c r="AH164" s="31" t="s">
        <v>75</v>
      </c>
      <c r="AI164" s="8"/>
    </row>
    <row r="165" spans="1:35" ht="23.25" x14ac:dyDescent="0.25">
      <c r="A165" s="42" t="s">
        <v>1932</v>
      </c>
      <c r="B165" s="43" t="s">
        <v>1887</v>
      </c>
      <c r="C165" s="44" t="s">
        <v>2099</v>
      </c>
      <c r="D165" s="31">
        <v>776920.31</v>
      </c>
      <c r="E165" s="31" t="s">
        <v>75</v>
      </c>
      <c r="F165" s="31">
        <v>776920.31</v>
      </c>
      <c r="G165" s="31" t="s">
        <v>75</v>
      </c>
      <c r="H165" s="31">
        <v>8577.57</v>
      </c>
      <c r="I165" s="31" t="s">
        <v>75</v>
      </c>
      <c r="J165" s="31" t="s">
        <v>75</v>
      </c>
      <c r="K165" s="31">
        <v>5000</v>
      </c>
      <c r="L165" s="31" t="s">
        <v>75</v>
      </c>
      <c r="M165" s="31" t="s">
        <v>75</v>
      </c>
      <c r="N165" s="31">
        <v>748342.74</v>
      </c>
      <c r="O165" s="31">
        <v>15000</v>
      </c>
      <c r="P165" s="32" t="s">
        <v>75</v>
      </c>
      <c r="Q165" s="32" t="s">
        <v>75</v>
      </c>
      <c r="R165" s="42" t="s">
        <v>1932</v>
      </c>
      <c r="S165" s="43" t="s">
        <v>1887</v>
      </c>
      <c r="T165" s="44" t="s">
        <v>2099</v>
      </c>
      <c r="U165" s="31">
        <v>306584.95</v>
      </c>
      <c r="V165" s="31" t="s">
        <v>75</v>
      </c>
      <c r="W165" s="31">
        <v>306584.95</v>
      </c>
      <c r="X165" s="31" t="s">
        <v>75</v>
      </c>
      <c r="Y165" s="31">
        <v>8577.57</v>
      </c>
      <c r="Z165" s="31" t="s">
        <v>75</v>
      </c>
      <c r="AA165" s="31" t="s">
        <v>75</v>
      </c>
      <c r="AB165" s="31">
        <v>5000</v>
      </c>
      <c r="AC165" s="31" t="s">
        <v>75</v>
      </c>
      <c r="AD165" s="31" t="s">
        <v>75</v>
      </c>
      <c r="AE165" s="31">
        <v>278007.38</v>
      </c>
      <c r="AF165" s="31">
        <v>15000</v>
      </c>
      <c r="AG165" s="31" t="s">
        <v>75</v>
      </c>
      <c r="AH165" s="31" t="s">
        <v>75</v>
      </c>
      <c r="AI165" s="8"/>
    </row>
    <row r="166" spans="1:35" ht="23.25" x14ac:dyDescent="0.25">
      <c r="A166" s="42" t="s">
        <v>1934</v>
      </c>
      <c r="B166" s="43" t="s">
        <v>1887</v>
      </c>
      <c r="C166" s="44" t="s">
        <v>2100</v>
      </c>
      <c r="D166" s="31">
        <v>1054730</v>
      </c>
      <c r="E166" s="31" t="s">
        <v>75</v>
      </c>
      <c r="F166" s="31">
        <v>1054730</v>
      </c>
      <c r="G166" s="31" t="s">
        <v>75</v>
      </c>
      <c r="H166" s="31" t="s">
        <v>75</v>
      </c>
      <c r="I166" s="31" t="s">
        <v>75</v>
      </c>
      <c r="J166" s="31" t="s">
        <v>75</v>
      </c>
      <c r="K166" s="31" t="s">
        <v>75</v>
      </c>
      <c r="L166" s="31" t="s">
        <v>75</v>
      </c>
      <c r="M166" s="31" t="s">
        <v>75</v>
      </c>
      <c r="N166" s="31">
        <v>658730</v>
      </c>
      <c r="O166" s="31">
        <v>396000</v>
      </c>
      <c r="P166" s="32" t="s">
        <v>75</v>
      </c>
      <c r="Q166" s="32" t="s">
        <v>75</v>
      </c>
      <c r="R166" s="42" t="s">
        <v>1934</v>
      </c>
      <c r="S166" s="43" t="s">
        <v>1887</v>
      </c>
      <c r="T166" s="44" t="s">
        <v>2100</v>
      </c>
      <c r="U166" s="31">
        <v>499861.84</v>
      </c>
      <c r="V166" s="31" t="s">
        <v>75</v>
      </c>
      <c r="W166" s="31">
        <v>499861.84</v>
      </c>
      <c r="X166" s="31" t="s">
        <v>75</v>
      </c>
      <c r="Y166" s="31" t="s">
        <v>75</v>
      </c>
      <c r="Z166" s="31" t="s">
        <v>75</v>
      </c>
      <c r="AA166" s="31" t="s">
        <v>75</v>
      </c>
      <c r="AB166" s="31" t="s">
        <v>75</v>
      </c>
      <c r="AC166" s="31" t="s">
        <v>75</v>
      </c>
      <c r="AD166" s="31" t="s">
        <v>75</v>
      </c>
      <c r="AE166" s="31">
        <v>301861.84000000003</v>
      </c>
      <c r="AF166" s="31">
        <v>198000</v>
      </c>
      <c r="AG166" s="31" t="s">
        <v>75</v>
      </c>
      <c r="AH166" s="31" t="s">
        <v>75</v>
      </c>
      <c r="AI166" s="8"/>
    </row>
    <row r="167" spans="1:35" x14ac:dyDescent="0.25">
      <c r="A167" s="42" t="s">
        <v>2101</v>
      </c>
      <c r="B167" s="43" t="s">
        <v>1887</v>
      </c>
      <c r="C167" s="44" t="s">
        <v>2102</v>
      </c>
      <c r="D167" s="31">
        <v>9000</v>
      </c>
      <c r="E167" s="31" t="s">
        <v>75</v>
      </c>
      <c r="F167" s="31">
        <v>9000</v>
      </c>
      <c r="G167" s="31" t="s">
        <v>75</v>
      </c>
      <c r="H167" s="31" t="s">
        <v>75</v>
      </c>
      <c r="I167" s="31" t="s">
        <v>75</v>
      </c>
      <c r="J167" s="31" t="s">
        <v>75</v>
      </c>
      <c r="K167" s="31" t="s">
        <v>75</v>
      </c>
      <c r="L167" s="31" t="s">
        <v>75</v>
      </c>
      <c r="M167" s="31" t="s">
        <v>75</v>
      </c>
      <c r="N167" s="31">
        <v>9000</v>
      </c>
      <c r="O167" s="31" t="s">
        <v>75</v>
      </c>
      <c r="P167" s="32" t="s">
        <v>75</v>
      </c>
      <c r="Q167" s="32" t="s">
        <v>75</v>
      </c>
      <c r="R167" s="42" t="s">
        <v>2101</v>
      </c>
      <c r="S167" s="43" t="s">
        <v>1887</v>
      </c>
      <c r="T167" s="44" t="s">
        <v>2102</v>
      </c>
      <c r="U167" s="31">
        <v>9000</v>
      </c>
      <c r="V167" s="31" t="s">
        <v>75</v>
      </c>
      <c r="W167" s="31">
        <v>9000</v>
      </c>
      <c r="X167" s="31" t="s">
        <v>75</v>
      </c>
      <c r="Y167" s="31" t="s">
        <v>75</v>
      </c>
      <c r="Z167" s="31" t="s">
        <v>75</v>
      </c>
      <c r="AA167" s="31" t="s">
        <v>75</v>
      </c>
      <c r="AB167" s="31" t="s">
        <v>75</v>
      </c>
      <c r="AC167" s="31" t="s">
        <v>75</v>
      </c>
      <c r="AD167" s="31" t="s">
        <v>75</v>
      </c>
      <c r="AE167" s="31">
        <v>9000</v>
      </c>
      <c r="AF167" s="31" t="s">
        <v>75</v>
      </c>
      <c r="AG167" s="31" t="s">
        <v>75</v>
      </c>
      <c r="AH167" s="31" t="s">
        <v>75</v>
      </c>
      <c r="AI167" s="8"/>
    </row>
    <row r="168" spans="1:35" x14ac:dyDescent="0.25">
      <c r="A168" s="42" t="s">
        <v>2103</v>
      </c>
      <c r="B168" s="43" t="s">
        <v>1887</v>
      </c>
      <c r="C168" s="44" t="s">
        <v>2104</v>
      </c>
      <c r="D168" s="31">
        <v>254500</v>
      </c>
      <c r="E168" s="31" t="s">
        <v>75</v>
      </c>
      <c r="F168" s="31">
        <v>254500</v>
      </c>
      <c r="G168" s="31" t="s">
        <v>75</v>
      </c>
      <c r="H168" s="31">
        <v>250000</v>
      </c>
      <c r="I168" s="31" t="s">
        <v>75</v>
      </c>
      <c r="J168" s="31" t="s">
        <v>75</v>
      </c>
      <c r="K168" s="31" t="s">
        <v>75</v>
      </c>
      <c r="L168" s="31" t="s">
        <v>75</v>
      </c>
      <c r="M168" s="31" t="s">
        <v>75</v>
      </c>
      <c r="N168" s="31">
        <v>3500</v>
      </c>
      <c r="O168" s="31">
        <v>1000</v>
      </c>
      <c r="P168" s="32" t="s">
        <v>75</v>
      </c>
      <c r="Q168" s="32" t="s">
        <v>75</v>
      </c>
      <c r="R168" s="42" t="s">
        <v>2103</v>
      </c>
      <c r="S168" s="43" t="s">
        <v>1887</v>
      </c>
      <c r="T168" s="44" t="s">
        <v>2104</v>
      </c>
      <c r="U168" s="31">
        <v>16000</v>
      </c>
      <c r="V168" s="31" t="s">
        <v>75</v>
      </c>
      <c r="W168" s="31">
        <v>16000</v>
      </c>
      <c r="X168" s="31" t="s">
        <v>75</v>
      </c>
      <c r="Y168" s="31">
        <v>15000</v>
      </c>
      <c r="Z168" s="31" t="s">
        <v>75</v>
      </c>
      <c r="AA168" s="31" t="s">
        <v>75</v>
      </c>
      <c r="AB168" s="31" t="s">
        <v>75</v>
      </c>
      <c r="AC168" s="31" t="s">
        <v>75</v>
      </c>
      <c r="AD168" s="31" t="s">
        <v>75</v>
      </c>
      <c r="AE168" s="31" t="s">
        <v>75</v>
      </c>
      <c r="AF168" s="31">
        <v>1000</v>
      </c>
      <c r="AG168" s="31" t="s">
        <v>75</v>
      </c>
      <c r="AH168" s="31" t="s">
        <v>75</v>
      </c>
      <c r="AI168" s="8"/>
    </row>
    <row r="169" spans="1:35" ht="23.25" x14ac:dyDescent="0.25">
      <c r="A169" s="42" t="s">
        <v>1969</v>
      </c>
      <c r="B169" s="43" t="s">
        <v>1887</v>
      </c>
      <c r="C169" s="44" t="s">
        <v>2105</v>
      </c>
      <c r="D169" s="31">
        <v>3358500</v>
      </c>
      <c r="E169" s="31" t="s">
        <v>75</v>
      </c>
      <c r="F169" s="31">
        <v>3358500</v>
      </c>
      <c r="G169" s="31" t="s">
        <v>75</v>
      </c>
      <c r="H169" s="31" t="s">
        <v>75</v>
      </c>
      <c r="I169" s="31" t="s">
        <v>75</v>
      </c>
      <c r="J169" s="31" t="s">
        <v>75</v>
      </c>
      <c r="K169" s="31" t="s">
        <v>75</v>
      </c>
      <c r="L169" s="31" t="s">
        <v>75</v>
      </c>
      <c r="M169" s="31" t="s">
        <v>75</v>
      </c>
      <c r="N169" s="31" t="s">
        <v>75</v>
      </c>
      <c r="O169" s="31">
        <v>27000</v>
      </c>
      <c r="P169" s="32">
        <v>3331500</v>
      </c>
      <c r="Q169" s="32" t="s">
        <v>75</v>
      </c>
      <c r="R169" s="42" t="s">
        <v>1969</v>
      </c>
      <c r="S169" s="43" t="s">
        <v>1887</v>
      </c>
      <c r="T169" s="44" t="s">
        <v>2105</v>
      </c>
      <c r="U169" s="31">
        <v>143000</v>
      </c>
      <c r="V169" s="31" t="s">
        <v>75</v>
      </c>
      <c r="W169" s="31">
        <v>143000</v>
      </c>
      <c r="X169" s="31" t="s">
        <v>75</v>
      </c>
      <c r="Y169" s="31" t="s">
        <v>75</v>
      </c>
      <c r="Z169" s="31" t="s">
        <v>75</v>
      </c>
      <c r="AA169" s="31" t="s">
        <v>75</v>
      </c>
      <c r="AB169" s="31" t="s">
        <v>75</v>
      </c>
      <c r="AC169" s="31" t="s">
        <v>75</v>
      </c>
      <c r="AD169" s="31" t="s">
        <v>75</v>
      </c>
      <c r="AE169" s="31" t="s">
        <v>75</v>
      </c>
      <c r="AF169" s="31">
        <v>27000</v>
      </c>
      <c r="AG169" s="31">
        <v>116000</v>
      </c>
      <c r="AH169" s="31" t="s">
        <v>75</v>
      </c>
      <c r="AI169" s="8"/>
    </row>
    <row r="170" spans="1:35" x14ac:dyDescent="0.25">
      <c r="A170" s="42" t="s">
        <v>1971</v>
      </c>
      <c r="B170" s="43" t="s">
        <v>1887</v>
      </c>
      <c r="C170" s="44" t="s">
        <v>2106</v>
      </c>
      <c r="D170" s="31">
        <v>3358500</v>
      </c>
      <c r="E170" s="31" t="s">
        <v>75</v>
      </c>
      <c r="F170" s="31">
        <v>3358500</v>
      </c>
      <c r="G170" s="31" t="s">
        <v>75</v>
      </c>
      <c r="H170" s="31" t="s">
        <v>75</v>
      </c>
      <c r="I170" s="31" t="s">
        <v>75</v>
      </c>
      <c r="J170" s="31" t="s">
        <v>75</v>
      </c>
      <c r="K170" s="31" t="s">
        <v>75</v>
      </c>
      <c r="L170" s="31" t="s">
        <v>75</v>
      </c>
      <c r="M170" s="31" t="s">
        <v>75</v>
      </c>
      <c r="N170" s="31" t="s">
        <v>75</v>
      </c>
      <c r="O170" s="31">
        <v>27000</v>
      </c>
      <c r="P170" s="32">
        <v>3331500</v>
      </c>
      <c r="Q170" s="32" t="s">
        <v>75</v>
      </c>
      <c r="R170" s="42" t="s">
        <v>1971</v>
      </c>
      <c r="S170" s="43" t="s">
        <v>1887</v>
      </c>
      <c r="T170" s="44" t="s">
        <v>2106</v>
      </c>
      <c r="U170" s="31">
        <v>143000</v>
      </c>
      <c r="V170" s="31" t="s">
        <v>75</v>
      </c>
      <c r="W170" s="31">
        <v>143000</v>
      </c>
      <c r="X170" s="31" t="s">
        <v>75</v>
      </c>
      <c r="Y170" s="31" t="s">
        <v>75</v>
      </c>
      <c r="Z170" s="31" t="s">
        <v>75</v>
      </c>
      <c r="AA170" s="31" t="s">
        <v>75</v>
      </c>
      <c r="AB170" s="31" t="s">
        <v>75</v>
      </c>
      <c r="AC170" s="31" t="s">
        <v>75</v>
      </c>
      <c r="AD170" s="31" t="s">
        <v>75</v>
      </c>
      <c r="AE170" s="31" t="s">
        <v>75</v>
      </c>
      <c r="AF170" s="31">
        <v>27000</v>
      </c>
      <c r="AG170" s="31">
        <v>116000</v>
      </c>
      <c r="AH170" s="31" t="s">
        <v>75</v>
      </c>
      <c r="AI170" s="8"/>
    </row>
    <row r="171" spans="1:35" ht="23.25" x14ac:dyDescent="0.25">
      <c r="A171" s="42" t="s">
        <v>2107</v>
      </c>
      <c r="B171" s="43" t="s">
        <v>1887</v>
      </c>
      <c r="C171" s="44" t="s">
        <v>2108</v>
      </c>
      <c r="D171" s="31">
        <v>2790000</v>
      </c>
      <c r="E171" s="31" t="s">
        <v>75</v>
      </c>
      <c r="F171" s="31">
        <v>2790000</v>
      </c>
      <c r="G171" s="31" t="s">
        <v>75</v>
      </c>
      <c r="H171" s="31" t="s">
        <v>75</v>
      </c>
      <c r="I171" s="31" t="s">
        <v>75</v>
      </c>
      <c r="J171" s="31" t="s">
        <v>75</v>
      </c>
      <c r="K171" s="31" t="s">
        <v>75</v>
      </c>
      <c r="L171" s="31" t="s">
        <v>75</v>
      </c>
      <c r="M171" s="31" t="s">
        <v>75</v>
      </c>
      <c r="N171" s="31" t="s">
        <v>75</v>
      </c>
      <c r="O171" s="31" t="s">
        <v>75</v>
      </c>
      <c r="P171" s="32">
        <v>2790000</v>
      </c>
      <c r="Q171" s="32" t="s">
        <v>75</v>
      </c>
      <c r="R171" s="42" t="s">
        <v>2107</v>
      </c>
      <c r="S171" s="43" t="s">
        <v>1887</v>
      </c>
      <c r="T171" s="44" t="s">
        <v>2108</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23.25" x14ac:dyDescent="0.25">
      <c r="A172" s="42" t="s">
        <v>1973</v>
      </c>
      <c r="B172" s="43" t="s">
        <v>1887</v>
      </c>
      <c r="C172" s="44" t="s">
        <v>2109</v>
      </c>
      <c r="D172" s="31">
        <v>568500</v>
      </c>
      <c r="E172" s="31" t="s">
        <v>75</v>
      </c>
      <c r="F172" s="31">
        <v>568500</v>
      </c>
      <c r="G172" s="31" t="s">
        <v>75</v>
      </c>
      <c r="H172" s="31" t="s">
        <v>75</v>
      </c>
      <c r="I172" s="31" t="s">
        <v>75</v>
      </c>
      <c r="J172" s="31" t="s">
        <v>75</v>
      </c>
      <c r="K172" s="31" t="s">
        <v>75</v>
      </c>
      <c r="L172" s="31" t="s">
        <v>75</v>
      </c>
      <c r="M172" s="31" t="s">
        <v>75</v>
      </c>
      <c r="N172" s="31" t="s">
        <v>75</v>
      </c>
      <c r="O172" s="31">
        <v>27000</v>
      </c>
      <c r="P172" s="32">
        <v>541500</v>
      </c>
      <c r="Q172" s="32" t="s">
        <v>75</v>
      </c>
      <c r="R172" s="42" t="s">
        <v>1973</v>
      </c>
      <c r="S172" s="43" t="s">
        <v>1887</v>
      </c>
      <c r="T172" s="44" t="s">
        <v>2109</v>
      </c>
      <c r="U172" s="31">
        <v>143000</v>
      </c>
      <c r="V172" s="31" t="s">
        <v>75</v>
      </c>
      <c r="W172" s="31">
        <v>143000</v>
      </c>
      <c r="X172" s="31" t="s">
        <v>75</v>
      </c>
      <c r="Y172" s="31" t="s">
        <v>75</v>
      </c>
      <c r="Z172" s="31" t="s">
        <v>75</v>
      </c>
      <c r="AA172" s="31" t="s">
        <v>75</v>
      </c>
      <c r="AB172" s="31" t="s">
        <v>75</v>
      </c>
      <c r="AC172" s="31" t="s">
        <v>75</v>
      </c>
      <c r="AD172" s="31" t="s">
        <v>75</v>
      </c>
      <c r="AE172" s="31" t="s">
        <v>75</v>
      </c>
      <c r="AF172" s="31">
        <v>27000</v>
      </c>
      <c r="AG172" s="31">
        <v>116000</v>
      </c>
      <c r="AH172" s="31" t="s">
        <v>75</v>
      </c>
      <c r="AI172" s="8"/>
    </row>
    <row r="173" spans="1:35" x14ac:dyDescent="0.25">
      <c r="A173" s="42" t="s">
        <v>1936</v>
      </c>
      <c r="B173" s="43" t="s">
        <v>1887</v>
      </c>
      <c r="C173" s="44" t="s">
        <v>2110</v>
      </c>
      <c r="D173" s="31">
        <v>1263250.6000000001</v>
      </c>
      <c r="E173" s="31" t="s">
        <v>75</v>
      </c>
      <c r="F173" s="31">
        <v>1263250.6000000001</v>
      </c>
      <c r="G173" s="31">
        <v>215412108.40000001</v>
      </c>
      <c r="H173" s="31">
        <v>198121200</v>
      </c>
      <c r="I173" s="31" t="s">
        <v>75</v>
      </c>
      <c r="J173" s="31" t="s">
        <v>75</v>
      </c>
      <c r="K173" s="31" t="s">
        <v>75</v>
      </c>
      <c r="L173" s="31" t="s">
        <v>75</v>
      </c>
      <c r="M173" s="31" t="s">
        <v>75</v>
      </c>
      <c r="N173" s="31">
        <v>5000</v>
      </c>
      <c r="O173" s="31">
        <v>2153100</v>
      </c>
      <c r="P173" s="32">
        <v>16396059</v>
      </c>
      <c r="Q173" s="32" t="s">
        <v>75</v>
      </c>
      <c r="R173" s="42" t="s">
        <v>1936</v>
      </c>
      <c r="S173" s="43" t="s">
        <v>1887</v>
      </c>
      <c r="T173" s="44" t="s">
        <v>2110</v>
      </c>
      <c r="U173" s="31">
        <v>1236400</v>
      </c>
      <c r="V173" s="31" t="s">
        <v>75</v>
      </c>
      <c r="W173" s="31">
        <v>1236400</v>
      </c>
      <c r="X173" s="31">
        <v>34483892.380000003</v>
      </c>
      <c r="Y173" s="31">
        <v>26664143.539999999</v>
      </c>
      <c r="Z173" s="31" t="s">
        <v>75</v>
      </c>
      <c r="AA173" s="31" t="s">
        <v>75</v>
      </c>
      <c r="AB173" s="31" t="s">
        <v>75</v>
      </c>
      <c r="AC173" s="31" t="s">
        <v>75</v>
      </c>
      <c r="AD173" s="31" t="s">
        <v>75</v>
      </c>
      <c r="AE173" s="31" t="s">
        <v>75</v>
      </c>
      <c r="AF173" s="31">
        <v>1194100</v>
      </c>
      <c r="AG173" s="31">
        <v>7862048.8399999999</v>
      </c>
      <c r="AH173" s="31" t="s">
        <v>75</v>
      </c>
      <c r="AI173" s="8"/>
    </row>
    <row r="174" spans="1:35" x14ac:dyDescent="0.25">
      <c r="A174" s="42" t="s">
        <v>2111</v>
      </c>
      <c r="B174" s="43" t="s">
        <v>1887</v>
      </c>
      <c r="C174" s="44" t="s">
        <v>2112</v>
      </c>
      <c r="D174" s="31">
        <v>26850.6</v>
      </c>
      <c r="E174" s="31" t="s">
        <v>75</v>
      </c>
      <c r="F174" s="31">
        <v>26850.6</v>
      </c>
      <c r="G174" s="31">
        <v>139973149.40000001</v>
      </c>
      <c r="H174" s="31">
        <v>140000000</v>
      </c>
      <c r="I174" s="31" t="s">
        <v>75</v>
      </c>
      <c r="J174" s="31" t="s">
        <v>75</v>
      </c>
      <c r="K174" s="31" t="s">
        <v>75</v>
      </c>
      <c r="L174" s="31" t="s">
        <v>75</v>
      </c>
      <c r="M174" s="31" t="s">
        <v>75</v>
      </c>
      <c r="N174" s="31" t="s">
        <v>75</v>
      </c>
      <c r="O174" s="31" t="s">
        <v>75</v>
      </c>
      <c r="P174" s="32" t="s">
        <v>75</v>
      </c>
      <c r="Q174" s="32" t="s">
        <v>75</v>
      </c>
      <c r="R174" s="42" t="s">
        <v>2111</v>
      </c>
      <c r="S174" s="43" t="s">
        <v>1887</v>
      </c>
      <c r="T174" s="44" t="s">
        <v>2112</v>
      </c>
      <c r="U174" s="31" t="s">
        <v>75</v>
      </c>
      <c r="V174" s="31" t="s">
        <v>75</v>
      </c>
      <c r="W174" s="31" t="s">
        <v>75</v>
      </c>
      <c r="X174" s="31">
        <v>2835709.38</v>
      </c>
      <c r="Y174" s="31">
        <v>2835709.38</v>
      </c>
      <c r="Z174" s="31" t="s">
        <v>75</v>
      </c>
      <c r="AA174" s="31" t="s">
        <v>75</v>
      </c>
      <c r="AB174" s="31" t="s">
        <v>75</v>
      </c>
      <c r="AC174" s="31" t="s">
        <v>75</v>
      </c>
      <c r="AD174" s="31" t="s">
        <v>75</v>
      </c>
      <c r="AE174" s="31" t="s">
        <v>75</v>
      </c>
      <c r="AF174" s="31" t="s">
        <v>75</v>
      </c>
      <c r="AG174" s="31" t="s">
        <v>75</v>
      </c>
      <c r="AH174" s="31" t="s">
        <v>75</v>
      </c>
      <c r="AI174" s="8"/>
    </row>
    <row r="175" spans="1:35" x14ac:dyDescent="0.25">
      <c r="A175" s="42" t="s">
        <v>2113</v>
      </c>
      <c r="B175" s="43" t="s">
        <v>1887</v>
      </c>
      <c r="C175" s="44" t="s">
        <v>2114</v>
      </c>
      <c r="D175" s="31">
        <v>26850.6</v>
      </c>
      <c r="E175" s="31" t="s">
        <v>75</v>
      </c>
      <c r="F175" s="31">
        <v>26850.6</v>
      </c>
      <c r="G175" s="31">
        <v>139973149.40000001</v>
      </c>
      <c r="H175" s="31">
        <v>140000000</v>
      </c>
      <c r="I175" s="31" t="s">
        <v>75</v>
      </c>
      <c r="J175" s="31" t="s">
        <v>75</v>
      </c>
      <c r="K175" s="31" t="s">
        <v>75</v>
      </c>
      <c r="L175" s="31" t="s">
        <v>75</v>
      </c>
      <c r="M175" s="31" t="s">
        <v>75</v>
      </c>
      <c r="N175" s="31" t="s">
        <v>75</v>
      </c>
      <c r="O175" s="31" t="s">
        <v>75</v>
      </c>
      <c r="P175" s="32" t="s">
        <v>75</v>
      </c>
      <c r="Q175" s="32" t="s">
        <v>75</v>
      </c>
      <c r="R175" s="42" t="s">
        <v>2113</v>
      </c>
      <c r="S175" s="43" t="s">
        <v>1887</v>
      </c>
      <c r="T175" s="44" t="s">
        <v>2114</v>
      </c>
      <c r="U175" s="31" t="s">
        <v>75</v>
      </c>
      <c r="V175" s="31" t="s">
        <v>75</v>
      </c>
      <c r="W175" s="31" t="s">
        <v>75</v>
      </c>
      <c r="X175" s="31">
        <v>2835709.38</v>
      </c>
      <c r="Y175" s="31">
        <v>2835709.38</v>
      </c>
      <c r="Z175" s="31" t="s">
        <v>75</v>
      </c>
      <c r="AA175" s="31" t="s">
        <v>75</v>
      </c>
      <c r="AB175" s="31" t="s">
        <v>75</v>
      </c>
      <c r="AC175" s="31" t="s">
        <v>75</v>
      </c>
      <c r="AD175" s="31" t="s">
        <v>75</v>
      </c>
      <c r="AE175" s="31" t="s">
        <v>75</v>
      </c>
      <c r="AF175" s="31" t="s">
        <v>75</v>
      </c>
      <c r="AG175" s="31" t="s">
        <v>75</v>
      </c>
      <c r="AH175" s="31" t="s">
        <v>75</v>
      </c>
      <c r="AI175" s="8"/>
    </row>
    <row r="176" spans="1:35" x14ac:dyDescent="0.25">
      <c r="A176" s="42" t="s">
        <v>2006</v>
      </c>
      <c r="B176" s="43" t="s">
        <v>1887</v>
      </c>
      <c r="C176" s="44" t="s">
        <v>2115</v>
      </c>
      <c r="D176" s="31">
        <v>1236400</v>
      </c>
      <c r="E176" s="31" t="s">
        <v>75</v>
      </c>
      <c r="F176" s="31">
        <v>1236400</v>
      </c>
      <c r="G176" s="31">
        <v>56884800</v>
      </c>
      <c r="H176" s="31">
        <v>58121200</v>
      </c>
      <c r="I176" s="31" t="s">
        <v>75</v>
      </c>
      <c r="J176" s="31" t="s">
        <v>75</v>
      </c>
      <c r="K176" s="31" t="s">
        <v>75</v>
      </c>
      <c r="L176" s="31" t="s">
        <v>75</v>
      </c>
      <c r="M176" s="31" t="s">
        <v>75</v>
      </c>
      <c r="N176" s="31" t="s">
        <v>75</v>
      </c>
      <c r="O176" s="31" t="s">
        <v>75</v>
      </c>
      <c r="P176" s="32" t="s">
        <v>75</v>
      </c>
      <c r="Q176" s="32" t="s">
        <v>75</v>
      </c>
      <c r="R176" s="42" t="s">
        <v>2006</v>
      </c>
      <c r="S176" s="43" t="s">
        <v>1887</v>
      </c>
      <c r="T176" s="44" t="s">
        <v>2115</v>
      </c>
      <c r="U176" s="31">
        <v>1236400</v>
      </c>
      <c r="V176" s="31" t="s">
        <v>75</v>
      </c>
      <c r="W176" s="31">
        <v>1236400</v>
      </c>
      <c r="X176" s="31">
        <v>22592034.16</v>
      </c>
      <c r="Y176" s="31">
        <v>23828434.16</v>
      </c>
      <c r="Z176" s="31" t="s">
        <v>75</v>
      </c>
      <c r="AA176" s="31" t="s">
        <v>75</v>
      </c>
      <c r="AB176" s="31" t="s">
        <v>75</v>
      </c>
      <c r="AC176" s="31" t="s">
        <v>75</v>
      </c>
      <c r="AD176" s="31" t="s">
        <v>75</v>
      </c>
      <c r="AE176" s="31" t="s">
        <v>75</v>
      </c>
      <c r="AF176" s="31" t="s">
        <v>75</v>
      </c>
      <c r="AG176" s="31" t="s">
        <v>75</v>
      </c>
      <c r="AH176" s="31" t="s">
        <v>75</v>
      </c>
      <c r="AI176" s="8"/>
    </row>
    <row r="177" spans="1:35" x14ac:dyDescent="0.25">
      <c r="A177" s="42" t="s">
        <v>1507</v>
      </c>
      <c r="B177" s="43" t="s">
        <v>1887</v>
      </c>
      <c r="C177" s="44" t="s">
        <v>2116</v>
      </c>
      <c r="D177" s="31" t="s">
        <v>75</v>
      </c>
      <c r="E177" s="31" t="s">
        <v>75</v>
      </c>
      <c r="F177" s="31" t="s">
        <v>75</v>
      </c>
      <c r="G177" s="31">
        <v>18554159</v>
      </c>
      <c r="H177" s="31" t="s">
        <v>75</v>
      </c>
      <c r="I177" s="31" t="s">
        <v>75</v>
      </c>
      <c r="J177" s="31" t="s">
        <v>75</v>
      </c>
      <c r="K177" s="31" t="s">
        <v>75</v>
      </c>
      <c r="L177" s="31" t="s">
        <v>75</v>
      </c>
      <c r="M177" s="31" t="s">
        <v>75</v>
      </c>
      <c r="N177" s="31">
        <v>5000</v>
      </c>
      <c r="O177" s="31">
        <v>2153100</v>
      </c>
      <c r="P177" s="32">
        <v>16396059</v>
      </c>
      <c r="Q177" s="32" t="s">
        <v>75</v>
      </c>
      <c r="R177" s="42" t="s">
        <v>1507</v>
      </c>
      <c r="S177" s="43" t="s">
        <v>1887</v>
      </c>
      <c r="T177" s="44" t="s">
        <v>2116</v>
      </c>
      <c r="U177" s="31" t="s">
        <v>75</v>
      </c>
      <c r="V177" s="31" t="s">
        <v>75</v>
      </c>
      <c r="W177" s="31" t="s">
        <v>75</v>
      </c>
      <c r="X177" s="31">
        <v>9056148.8399999999</v>
      </c>
      <c r="Y177" s="31" t="s">
        <v>75</v>
      </c>
      <c r="Z177" s="31" t="s">
        <v>75</v>
      </c>
      <c r="AA177" s="31" t="s">
        <v>75</v>
      </c>
      <c r="AB177" s="31" t="s">
        <v>75</v>
      </c>
      <c r="AC177" s="31" t="s">
        <v>75</v>
      </c>
      <c r="AD177" s="31" t="s">
        <v>75</v>
      </c>
      <c r="AE177" s="31" t="s">
        <v>75</v>
      </c>
      <c r="AF177" s="31">
        <v>1194100</v>
      </c>
      <c r="AG177" s="31">
        <v>7862048.8399999999</v>
      </c>
      <c r="AH177" s="31" t="s">
        <v>75</v>
      </c>
      <c r="AI177" s="8"/>
    </row>
    <row r="178" spans="1:35" ht="23.25" x14ac:dyDescent="0.25">
      <c r="A178" s="42" t="s">
        <v>1939</v>
      </c>
      <c r="B178" s="43" t="s">
        <v>1887</v>
      </c>
      <c r="C178" s="44" t="s">
        <v>2117</v>
      </c>
      <c r="D178" s="31">
        <v>1184500817.3199999</v>
      </c>
      <c r="E178" s="31" t="s">
        <v>75</v>
      </c>
      <c r="F178" s="31">
        <v>1184500817.3199999</v>
      </c>
      <c r="G178" s="31" t="s">
        <v>75</v>
      </c>
      <c r="H178" s="31">
        <v>1064982530</v>
      </c>
      <c r="I178" s="31" t="s">
        <v>75</v>
      </c>
      <c r="J178" s="31" t="s">
        <v>75</v>
      </c>
      <c r="K178" s="31">
        <v>22222300</v>
      </c>
      <c r="L178" s="31" t="s">
        <v>75</v>
      </c>
      <c r="M178" s="31" t="s">
        <v>75</v>
      </c>
      <c r="N178" s="31">
        <v>86024787.319999993</v>
      </c>
      <c r="O178" s="31">
        <v>10955800</v>
      </c>
      <c r="P178" s="32">
        <v>315400</v>
      </c>
      <c r="Q178" s="32" t="s">
        <v>75</v>
      </c>
      <c r="R178" s="42" t="s">
        <v>1939</v>
      </c>
      <c r="S178" s="43" t="s">
        <v>1887</v>
      </c>
      <c r="T178" s="44" t="s">
        <v>2117</v>
      </c>
      <c r="U178" s="31">
        <v>633547405.01999998</v>
      </c>
      <c r="V178" s="31" t="s">
        <v>75</v>
      </c>
      <c r="W178" s="31">
        <v>633547405.01999998</v>
      </c>
      <c r="X178" s="31" t="s">
        <v>75</v>
      </c>
      <c r="Y178" s="31">
        <v>577007424.20000005</v>
      </c>
      <c r="Z178" s="31" t="s">
        <v>75</v>
      </c>
      <c r="AA178" s="31" t="s">
        <v>75</v>
      </c>
      <c r="AB178" s="31">
        <v>9560300</v>
      </c>
      <c r="AC178" s="31" t="s">
        <v>75</v>
      </c>
      <c r="AD178" s="31" t="s">
        <v>75</v>
      </c>
      <c r="AE178" s="31">
        <v>43457024.369999997</v>
      </c>
      <c r="AF178" s="31">
        <v>3376682.45</v>
      </c>
      <c r="AG178" s="31">
        <v>145974</v>
      </c>
      <c r="AH178" s="31" t="s">
        <v>75</v>
      </c>
      <c r="AI178" s="8"/>
    </row>
    <row r="179" spans="1:35" x14ac:dyDescent="0.25">
      <c r="A179" s="42" t="s">
        <v>1941</v>
      </c>
      <c r="B179" s="43" t="s">
        <v>1887</v>
      </c>
      <c r="C179" s="44" t="s">
        <v>2118</v>
      </c>
      <c r="D179" s="31">
        <v>576380487.32000005</v>
      </c>
      <c r="E179" s="31" t="s">
        <v>75</v>
      </c>
      <c r="F179" s="31">
        <v>576380487.32000005</v>
      </c>
      <c r="G179" s="31" t="s">
        <v>75</v>
      </c>
      <c r="H179" s="31">
        <v>469513700</v>
      </c>
      <c r="I179" s="31" t="s">
        <v>75</v>
      </c>
      <c r="J179" s="31" t="s">
        <v>75</v>
      </c>
      <c r="K179" s="31">
        <v>21222300</v>
      </c>
      <c r="L179" s="31" t="s">
        <v>75</v>
      </c>
      <c r="M179" s="31" t="s">
        <v>75</v>
      </c>
      <c r="N179" s="31">
        <v>76603187.319999993</v>
      </c>
      <c r="O179" s="31">
        <v>8725900</v>
      </c>
      <c r="P179" s="32">
        <v>315400</v>
      </c>
      <c r="Q179" s="32" t="s">
        <v>75</v>
      </c>
      <c r="R179" s="42" t="s">
        <v>1941</v>
      </c>
      <c r="S179" s="43" t="s">
        <v>1887</v>
      </c>
      <c r="T179" s="44" t="s">
        <v>2118</v>
      </c>
      <c r="U179" s="31">
        <v>300878798.56</v>
      </c>
      <c r="V179" s="31" t="s">
        <v>75</v>
      </c>
      <c r="W179" s="31">
        <v>300878798.56</v>
      </c>
      <c r="X179" s="31" t="s">
        <v>75</v>
      </c>
      <c r="Y179" s="31">
        <v>250218017.06</v>
      </c>
      <c r="Z179" s="31" t="s">
        <v>75</v>
      </c>
      <c r="AA179" s="31" t="s">
        <v>75</v>
      </c>
      <c r="AB179" s="31">
        <v>9560300</v>
      </c>
      <c r="AC179" s="31" t="s">
        <v>75</v>
      </c>
      <c r="AD179" s="31" t="s">
        <v>75</v>
      </c>
      <c r="AE179" s="31">
        <v>38398523.780000001</v>
      </c>
      <c r="AF179" s="31">
        <v>2555983.7200000002</v>
      </c>
      <c r="AG179" s="31">
        <v>145974</v>
      </c>
      <c r="AH179" s="31" t="s">
        <v>75</v>
      </c>
      <c r="AI179" s="8"/>
    </row>
    <row r="180" spans="1:35" ht="34.5" x14ac:dyDescent="0.25">
      <c r="A180" s="42" t="s">
        <v>2119</v>
      </c>
      <c r="B180" s="43" t="s">
        <v>1887</v>
      </c>
      <c r="C180" s="44" t="s">
        <v>2120</v>
      </c>
      <c r="D180" s="31">
        <v>527640213.25999999</v>
      </c>
      <c r="E180" s="31" t="s">
        <v>75</v>
      </c>
      <c r="F180" s="31">
        <v>527640213.25999999</v>
      </c>
      <c r="G180" s="31" t="s">
        <v>75</v>
      </c>
      <c r="H180" s="31">
        <v>430317900</v>
      </c>
      <c r="I180" s="31" t="s">
        <v>75</v>
      </c>
      <c r="J180" s="31" t="s">
        <v>75</v>
      </c>
      <c r="K180" s="31">
        <v>21222300</v>
      </c>
      <c r="L180" s="31" t="s">
        <v>75</v>
      </c>
      <c r="M180" s="31" t="s">
        <v>75</v>
      </c>
      <c r="N180" s="31">
        <v>67058713.259999998</v>
      </c>
      <c r="O180" s="31">
        <v>8725900</v>
      </c>
      <c r="P180" s="32">
        <v>315400</v>
      </c>
      <c r="Q180" s="32" t="s">
        <v>75</v>
      </c>
      <c r="R180" s="42" t="s">
        <v>2119</v>
      </c>
      <c r="S180" s="43" t="s">
        <v>1887</v>
      </c>
      <c r="T180" s="44" t="s">
        <v>2120</v>
      </c>
      <c r="U180" s="31">
        <v>261944349.75</v>
      </c>
      <c r="V180" s="31" t="s">
        <v>75</v>
      </c>
      <c r="W180" s="31">
        <v>261944349.75</v>
      </c>
      <c r="X180" s="31" t="s">
        <v>75</v>
      </c>
      <c r="Y180" s="31">
        <v>215330229.06</v>
      </c>
      <c r="Z180" s="31" t="s">
        <v>75</v>
      </c>
      <c r="AA180" s="31" t="s">
        <v>75</v>
      </c>
      <c r="AB180" s="31">
        <v>9560300</v>
      </c>
      <c r="AC180" s="31" t="s">
        <v>75</v>
      </c>
      <c r="AD180" s="31" t="s">
        <v>75</v>
      </c>
      <c r="AE180" s="31">
        <v>34351862.969999999</v>
      </c>
      <c r="AF180" s="31">
        <v>2555983.7200000002</v>
      </c>
      <c r="AG180" s="31">
        <v>145974</v>
      </c>
      <c r="AH180" s="31" t="s">
        <v>75</v>
      </c>
      <c r="AI180" s="8"/>
    </row>
    <row r="181" spans="1:35" x14ac:dyDescent="0.25">
      <c r="A181" s="42" t="s">
        <v>1943</v>
      </c>
      <c r="B181" s="43" t="s">
        <v>1887</v>
      </c>
      <c r="C181" s="44" t="s">
        <v>2121</v>
      </c>
      <c r="D181" s="31">
        <v>48723274.060000002</v>
      </c>
      <c r="E181" s="31" t="s">
        <v>75</v>
      </c>
      <c r="F181" s="31">
        <v>48723274.060000002</v>
      </c>
      <c r="G181" s="31" t="s">
        <v>75</v>
      </c>
      <c r="H181" s="31">
        <v>39195800</v>
      </c>
      <c r="I181" s="31" t="s">
        <v>75</v>
      </c>
      <c r="J181" s="31" t="s">
        <v>75</v>
      </c>
      <c r="K181" s="31" t="s">
        <v>75</v>
      </c>
      <c r="L181" s="31" t="s">
        <v>75</v>
      </c>
      <c r="M181" s="31" t="s">
        <v>75</v>
      </c>
      <c r="N181" s="31">
        <v>9527474.0600000005</v>
      </c>
      <c r="O181" s="31" t="s">
        <v>75</v>
      </c>
      <c r="P181" s="32" t="s">
        <v>75</v>
      </c>
      <c r="Q181" s="32" t="s">
        <v>75</v>
      </c>
      <c r="R181" s="42" t="s">
        <v>1943</v>
      </c>
      <c r="S181" s="43" t="s">
        <v>1887</v>
      </c>
      <c r="T181" s="44" t="s">
        <v>2121</v>
      </c>
      <c r="U181" s="31">
        <v>38919448.810000002</v>
      </c>
      <c r="V181" s="31" t="s">
        <v>75</v>
      </c>
      <c r="W181" s="31">
        <v>38919448.810000002</v>
      </c>
      <c r="X181" s="31" t="s">
        <v>75</v>
      </c>
      <c r="Y181" s="31">
        <v>34887788</v>
      </c>
      <c r="Z181" s="31" t="s">
        <v>75</v>
      </c>
      <c r="AA181" s="31" t="s">
        <v>75</v>
      </c>
      <c r="AB181" s="31" t="s">
        <v>75</v>
      </c>
      <c r="AC181" s="31" t="s">
        <v>75</v>
      </c>
      <c r="AD181" s="31" t="s">
        <v>75</v>
      </c>
      <c r="AE181" s="31">
        <v>4031660.81</v>
      </c>
      <c r="AF181" s="31" t="s">
        <v>75</v>
      </c>
      <c r="AG181" s="31" t="s">
        <v>75</v>
      </c>
      <c r="AH181" s="31" t="s">
        <v>75</v>
      </c>
      <c r="AI181" s="8"/>
    </row>
    <row r="182" spans="1:35" x14ac:dyDescent="0.25">
      <c r="A182" s="42" t="s">
        <v>2122</v>
      </c>
      <c r="B182" s="43" t="s">
        <v>1887</v>
      </c>
      <c r="C182" s="44" t="s">
        <v>2123</v>
      </c>
      <c r="D182" s="31">
        <v>17000</v>
      </c>
      <c r="E182" s="31" t="s">
        <v>75</v>
      </c>
      <c r="F182" s="31">
        <v>17000</v>
      </c>
      <c r="G182" s="31" t="s">
        <v>75</v>
      </c>
      <c r="H182" s="31" t="s">
        <v>75</v>
      </c>
      <c r="I182" s="31" t="s">
        <v>75</v>
      </c>
      <c r="J182" s="31" t="s">
        <v>75</v>
      </c>
      <c r="K182" s="31" t="s">
        <v>75</v>
      </c>
      <c r="L182" s="31" t="s">
        <v>75</v>
      </c>
      <c r="M182" s="31" t="s">
        <v>75</v>
      </c>
      <c r="N182" s="31">
        <v>17000</v>
      </c>
      <c r="O182" s="31" t="s">
        <v>75</v>
      </c>
      <c r="P182" s="32" t="s">
        <v>75</v>
      </c>
      <c r="Q182" s="32" t="s">
        <v>75</v>
      </c>
      <c r="R182" s="42" t="s">
        <v>2122</v>
      </c>
      <c r="S182" s="43" t="s">
        <v>1887</v>
      </c>
      <c r="T182" s="44" t="s">
        <v>2123</v>
      </c>
      <c r="U182" s="31">
        <v>15000</v>
      </c>
      <c r="V182" s="31" t="s">
        <v>75</v>
      </c>
      <c r="W182" s="31">
        <v>15000</v>
      </c>
      <c r="X182" s="31" t="s">
        <v>75</v>
      </c>
      <c r="Y182" s="31" t="s">
        <v>75</v>
      </c>
      <c r="Z182" s="31" t="s">
        <v>75</v>
      </c>
      <c r="AA182" s="31" t="s">
        <v>75</v>
      </c>
      <c r="AB182" s="31" t="s">
        <v>75</v>
      </c>
      <c r="AC182" s="31" t="s">
        <v>75</v>
      </c>
      <c r="AD182" s="31" t="s">
        <v>75</v>
      </c>
      <c r="AE182" s="31">
        <v>15000</v>
      </c>
      <c r="AF182" s="31" t="s">
        <v>75</v>
      </c>
      <c r="AG182" s="31" t="s">
        <v>75</v>
      </c>
      <c r="AH182" s="31" t="s">
        <v>75</v>
      </c>
      <c r="AI182" s="8"/>
    </row>
    <row r="183" spans="1:35" x14ac:dyDescent="0.25">
      <c r="A183" s="42" t="s">
        <v>2062</v>
      </c>
      <c r="B183" s="43" t="s">
        <v>1887</v>
      </c>
      <c r="C183" s="44" t="s">
        <v>2124</v>
      </c>
      <c r="D183" s="31">
        <v>603009130</v>
      </c>
      <c r="E183" s="31" t="s">
        <v>75</v>
      </c>
      <c r="F183" s="31">
        <v>603009130</v>
      </c>
      <c r="G183" s="31" t="s">
        <v>75</v>
      </c>
      <c r="H183" s="31">
        <v>593617530</v>
      </c>
      <c r="I183" s="31" t="s">
        <v>75</v>
      </c>
      <c r="J183" s="31" t="s">
        <v>75</v>
      </c>
      <c r="K183" s="31" t="s">
        <v>75</v>
      </c>
      <c r="L183" s="31" t="s">
        <v>75</v>
      </c>
      <c r="M183" s="31" t="s">
        <v>75</v>
      </c>
      <c r="N183" s="31">
        <v>9391600</v>
      </c>
      <c r="O183" s="31" t="s">
        <v>75</v>
      </c>
      <c r="P183" s="32" t="s">
        <v>75</v>
      </c>
      <c r="Q183" s="32" t="s">
        <v>75</v>
      </c>
      <c r="R183" s="42" t="s">
        <v>2062</v>
      </c>
      <c r="S183" s="43" t="s">
        <v>1887</v>
      </c>
      <c r="T183" s="44" t="s">
        <v>2124</v>
      </c>
      <c r="U183" s="31">
        <v>330151737.73000002</v>
      </c>
      <c r="V183" s="31" t="s">
        <v>75</v>
      </c>
      <c r="W183" s="31">
        <v>330151737.73000002</v>
      </c>
      <c r="X183" s="31" t="s">
        <v>75</v>
      </c>
      <c r="Y183" s="31">
        <v>325123237.13999999</v>
      </c>
      <c r="Z183" s="31" t="s">
        <v>75</v>
      </c>
      <c r="AA183" s="31" t="s">
        <v>75</v>
      </c>
      <c r="AB183" s="31" t="s">
        <v>75</v>
      </c>
      <c r="AC183" s="31" t="s">
        <v>75</v>
      </c>
      <c r="AD183" s="31" t="s">
        <v>75</v>
      </c>
      <c r="AE183" s="31">
        <v>5028500.59</v>
      </c>
      <c r="AF183" s="31" t="s">
        <v>75</v>
      </c>
      <c r="AG183" s="31" t="s">
        <v>75</v>
      </c>
      <c r="AH183" s="31" t="s">
        <v>75</v>
      </c>
      <c r="AI183" s="8"/>
    </row>
    <row r="184" spans="1:35" ht="45.75" x14ac:dyDescent="0.25">
      <c r="A184" s="42" t="s">
        <v>2064</v>
      </c>
      <c r="B184" s="43" t="s">
        <v>1887</v>
      </c>
      <c r="C184" s="44" t="s">
        <v>2125</v>
      </c>
      <c r="D184" s="31">
        <v>537718800</v>
      </c>
      <c r="E184" s="31" t="s">
        <v>75</v>
      </c>
      <c r="F184" s="31">
        <v>537718800</v>
      </c>
      <c r="G184" s="31" t="s">
        <v>75</v>
      </c>
      <c r="H184" s="31">
        <v>528681200</v>
      </c>
      <c r="I184" s="31" t="s">
        <v>75</v>
      </c>
      <c r="J184" s="31" t="s">
        <v>75</v>
      </c>
      <c r="K184" s="31" t="s">
        <v>75</v>
      </c>
      <c r="L184" s="31" t="s">
        <v>75</v>
      </c>
      <c r="M184" s="31" t="s">
        <v>75</v>
      </c>
      <c r="N184" s="31">
        <v>9037600</v>
      </c>
      <c r="O184" s="31" t="s">
        <v>75</v>
      </c>
      <c r="P184" s="32" t="s">
        <v>75</v>
      </c>
      <c r="Q184" s="32" t="s">
        <v>75</v>
      </c>
      <c r="R184" s="42" t="s">
        <v>2064</v>
      </c>
      <c r="S184" s="43" t="s">
        <v>1887</v>
      </c>
      <c r="T184" s="44" t="s">
        <v>2125</v>
      </c>
      <c r="U184" s="31">
        <v>302529794.70999998</v>
      </c>
      <c r="V184" s="31" t="s">
        <v>75</v>
      </c>
      <c r="W184" s="31">
        <v>302529794.70999998</v>
      </c>
      <c r="X184" s="31" t="s">
        <v>75</v>
      </c>
      <c r="Y184" s="31">
        <v>297827840.60000002</v>
      </c>
      <c r="Z184" s="31" t="s">
        <v>75</v>
      </c>
      <c r="AA184" s="31" t="s">
        <v>75</v>
      </c>
      <c r="AB184" s="31" t="s">
        <v>75</v>
      </c>
      <c r="AC184" s="31" t="s">
        <v>75</v>
      </c>
      <c r="AD184" s="31" t="s">
        <v>75</v>
      </c>
      <c r="AE184" s="31">
        <v>4701954.1100000003</v>
      </c>
      <c r="AF184" s="31" t="s">
        <v>75</v>
      </c>
      <c r="AG184" s="31" t="s">
        <v>75</v>
      </c>
      <c r="AH184" s="31" t="s">
        <v>75</v>
      </c>
      <c r="AI184" s="8"/>
    </row>
    <row r="185" spans="1:35" x14ac:dyDescent="0.25">
      <c r="A185" s="42" t="s">
        <v>2126</v>
      </c>
      <c r="B185" s="43" t="s">
        <v>1887</v>
      </c>
      <c r="C185" s="44" t="s">
        <v>2127</v>
      </c>
      <c r="D185" s="31">
        <v>65286330</v>
      </c>
      <c r="E185" s="31" t="s">
        <v>75</v>
      </c>
      <c r="F185" s="31">
        <v>65286330</v>
      </c>
      <c r="G185" s="31" t="s">
        <v>75</v>
      </c>
      <c r="H185" s="31">
        <v>64936330</v>
      </c>
      <c r="I185" s="31" t="s">
        <v>75</v>
      </c>
      <c r="J185" s="31" t="s">
        <v>75</v>
      </c>
      <c r="K185" s="31" t="s">
        <v>75</v>
      </c>
      <c r="L185" s="31" t="s">
        <v>75</v>
      </c>
      <c r="M185" s="31" t="s">
        <v>75</v>
      </c>
      <c r="N185" s="31">
        <v>350000</v>
      </c>
      <c r="O185" s="31" t="s">
        <v>75</v>
      </c>
      <c r="P185" s="32" t="s">
        <v>75</v>
      </c>
      <c r="Q185" s="32" t="s">
        <v>75</v>
      </c>
      <c r="R185" s="42" t="s">
        <v>2126</v>
      </c>
      <c r="S185" s="43" t="s">
        <v>1887</v>
      </c>
      <c r="T185" s="44" t="s">
        <v>2127</v>
      </c>
      <c r="U185" s="31">
        <v>27617943.02</v>
      </c>
      <c r="V185" s="31" t="s">
        <v>75</v>
      </c>
      <c r="W185" s="31">
        <v>27617943.02</v>
      </c>
      <c r="X185" s="31" t="s">
        <v>75</v>
      </c>
      <c r="Y185" s="31">
        <v>27295396.539999999</v>
      </c>
      <c r="Z185" s="31" t="s">
        <v>75</v>
      </c>
      <c r="AA185" s="31" t="s">
        <v>75</v>
      </c>
      <c r="AB185" s="31" t="s">
        <v>75</v>
      </c>
      <c r="AC185" s="31" t="s">
        <v>75</v>
      </c>
      <c r="AD185" s="31" t="s">
        <v>75</v>
      </c>
      <c r="AE185" s="31">
        <v>322546.48</v>
      </c>
      <c r="AF185" s="31" t="s">
        <v>75</v>
      </c>
      <c r="AG185" s="31" t="s">
        <v>75</v>
      </c>
      <c r="AH185" s="31" t="s">
        <v>75</v>
      </c>
      <c r="AI185" s="8"/>
    </row>
    <row r="186" spans="1:35" x14ac:dyDescent="0.25">
      <c r="A186" s="42" t="s">
        <v>2128</v>
      </c>
      <c r="B186" s="43" t="s">
        <v>1887</v>
      </c>
      <c r="C186" s="44" t="s">
        <v>2129</v>
      </c>
      <c r="D186" s="31">
        <v>4000</v>
      </c>
      <c r="E186" s="31" t="s">
        <v>75</v>
      </c>
      <c r="F186" s="31">
        <v>4000</v>
      </c>
      <c r="G186" s="31" t="s">
        <v>75</v>
      </c>
      <c r="H186" s="31" t="s">
        <v>75</v>
      </c>
      <c r="I186" s="31" t="s">
        <v>75</v>
      </c>
      <c r="J186" s="31" t="s">
        <v>75</v>
      </c>
      <c r="K186" s="31" t="s">
        <v>75</v>
      </c>
      <c r="L186" s="31" t="s">
        <v>75</v>
      </c>
      <c r="M186" s="31" t="s">
        <v>75</v>
      </c>
      <c r="N186" s="31">
        <v>4000</v>
      </c>
      <c r="O186" s="31" t="s">
        <v>75</v>
      </c>
      <c r="P186" s="32" t="s">
        <v>75</v>
      </c>
      <c r="Q186" s="32" t="s">
        <v>75</v>
      </c>
      <c r="R186" s="42" t="s">
        <v>2128</v>
      </c>
      <c r="S186" s="43" t="s">
        <v>1887</v>
      </c>
      <c r="T186" s="44" t="s">
        <v>2129</v>
      </c>
      <c r="U186" s="31">
        <v>4000</v>
      </c>
      <c r="V186" s="31" t="s">
        <v>75</v>
      </c>
      <c r="W186" s="31">
        <v>4000</v>
      </c>
      <c r="X186" s="31" t="s">
        <v>75</v>
      </c>
      <c r="Y186" s="31" t="s">
        <v>75</v>
      </c>
      <c r="Z186" s="31" t="s">
        <v>75</v>
      </c>
      <c r="AA186" s="31" t="s">
        <v>75</v>
      </c>
      <c r="AB186" s="31" t="s">
        <v>75</v>
      </c>
      <c r="AC186" s="31" t="s">
        <v>75</v>
      </c>
      <c r="AD186" s="31" t="s">
        <v>75</v>
      </c>
      <c r="AE186" s="31">
        <v>4000</v>
      </c>
      <c r="AF186" s="31" t="s">
        <v>75</v>
      </c>
      <c r="AG186" s="31" t="s">
        <v>75</v>
      </c>
      <c r="AH186" s="31" t="s">
        <v>75</v>
      </c>
      <c r="AI186" s="8"/>
    </row>
    <row r="187" spans="1:35" ht="45.75" x14ac:dyDescent="0.25">
      <c r="A187" s="42" t="s">
        <v>2130</v>
      </c>
      <c r="B187" s="43" t="s">
        <v>1887</v>
      </c>
      <c r="C187" s="44" t="s">
        <v>2131</v>
      </c>
      <c r="D187" s="31">
        <v>5111200</v>
      </c>
      <c r="E187" s="31" t="s">
        <v>75</v>
      </c>
      <c r="F187" s="31">
        <v>5111200</v>
      </c>
      <c r="G187" s="31" t="s">
        <v>75</v>
      </c>
      <c r="H187" s="31">
        <v>1851300</v>
      </c>
      <c r="I187" s="31" t="s">
        <v>75</v>
      </c>
      <c r="J187" s="31" t="s">
        <v>75</v>
      </c>
      <c r="K187" s="31">
        <v>1000000</v>
      </c>
      <c r="L187" s="31" t="s">
        <v>75</v>
      </c>
      <c r="M187" s="31" t="s">
        <v>75</v>
      </c>
      <c r="N187" s="31">
        <v>30000</v>
      </c>
      <c r="O187" s="31">
        <v>2229900</v>
      </c>
      <c r="P187" s="32" t="s">
        <v>75</v>
      </c>
      <c r="Q187" s="32" t="s">
        <v>75</v>
      </c>
      <c r="R187" s="42" t="s">
        <v>2130</v>
      </c>
      <c r="S187" s="43" t="s">
        <v>1887</v>
      </c>
      <c r="T187" s="44" t="s">
        <v>2131</v>
      </c>
      <c r="U187" s="31">
        <v>2516868.73</v>
      </c>
      <c r="V187" s="31" t="s">
        <v>75</v>
      </c>
      <c r="W187" s="31">
        <v>2516868.73</v>
      </c>
      <c r="X187" s="31" t="s">
        <v>75</v>
      </c>
      <c r="Y187" s="31">
        <v>1666170</v>
      </c>
      <c r="Z187" s="31" t="s">
        <v>75</v>
      </c>
      <c r="AA187" s="31" t="s">
        <v>75</v>
      </c>
      <c r="AB187" s="31" t="s">
        <v>75</v>
      </c>
      <c r="AC187" s="31" t="s">
        <v>75</v>
      </c>
      <c r="AD187" s="31" t="s">
        <v>75</v>
      </c>
      <c r="AE187" s="31">
        <v>30000</v>
      </c>
      <c r="AF187" s="31">
        <v>820698.73</v>
      </c>
      <c r="AG187" s="31" t="s">
        <v>75</v>
      </c>
      <c r="AH187" s="31" t="s">
        <v>75</v>
      </c>
      <c r="AI187" s="8"/>
    </row>
    <row r="188" spans="1:35" ht="23.25" x14ac:dyDescent="0.25">
      <c r="A188" s="42" t="s">
        <v>2132</v>
      </c>
      <c r="B188" s="43" t="s">
        <v>1887</v>
      </c>
      <c r="C188" s="44" t="s">
        <v>2133</v>
      </c>
      <c r="D188" s="31">
        <v>2259900</v>
      </c>
      <c r="E188" s="31" t="s">
        <v>75</v>
      </c>
      <c r="F188" s="31">
        <v>2259900</v>
      </c>
      <c r="G188" s="31" t="s">
        <v>75</v>
      </c>
      <c r="H188" s="31" t="s">
        <v>75</v>
      </c>
      <c r="I188" s="31" t="s">
        <v>75</v>
      </c>
      <c r="J188" s="31" t="s">
        <v>75</v>
      </c>
      <c r="K188" s="31" t="s">
        <v>75</v>
      </c>
      <c r="L188" s="31" t="s">
        <v>75</v>
      </c>
      <c r="M188" s="31" t="s">
        <v>75</v>
      </c>
      <c r="N188" s="31">
        <v>30000</v>
      </c>
      <c r="O188" s="31">
        <v>2229900</v>
      </c>
      <c r="P188" s="32" t="s">
        <v>75</v>
      </c>
      <c r="Q188" s="32" t="s">
        <v>75</v>
      </c>
      <c r="R188" s="42" t="s">
        <v>2132</v>
      </c>
      <c r="S188" s="43" t="s">
        <v>1887</v>
      </c>
      <c r="T188" s="44" t="s">
        <v>2133</v>
      </c>
      <c r="U188" s="31">
        <v>850698.73</v>
      </c>
      <c r="V188" s="31" t="s">
        <v>75</v>
      </c>
      <c r="W188" s="31">
        <v>850698.73</v>
      </c>
      <c r="X188" s="31" t="s">
        <v>75</v>
      </c>
      <c r="Y188" s="31" t="s">
        <v>75</v>
      </c>
      <c r="Z188" s="31" t="s">
        <v>75</v>
      </c>
      <c r="AA188" s="31" t="s">
        <v>75</v>
      </c>
      <c r="AB188" s="31" t="s">
        <v>75</v>
      </c>
      <c r="AC188" s="31" t="s">
        <v>75</v>
      </c>
      <c r="AD188" s="31" t="s">
        <v>75</v>
      </c>
      <c r="AE188" s="31">
        <v>30000</v>
      </c>
      <c r="AF188" s="31">
        <v>820698.73</v>
      </c>
      <c r="AG188" s="31" t="s">
        <v>75</v>
      </c>
      <c r="AH188" s="31" t="s">
        <v>75</v>
      </c>
      <c r="AI188" s="8"/>
    </row>
    <row r="189" spans="1:35" ht="23.25" x14ac:dyDescent="0.25">
      <c r="A189" s="42" t="s">
        <v>2134</v>
      </c>
      <c r="B189" s="43" t="s">
        <v>1887</v>
      </c>
      <c r="C189" s="44" t="s">
        <v>2135</v>
      </c>
      <c r="D189" s="31">
        <v>1000000</v>
      </c>
      <c r="E189" s="31" t="s">
        <v>75</v>
      </c>
      <c r="F189" s="31">
        <v>1000000</v>
      </c>
      <c r="G189" s="31" t="s">
        <v>75</v>
      </c>
      <c r="H189" s="31" t="s">
        <v>75</v>
      </c>
      <c r="I189" s="31" t="s">
        <v>75</v>
      </c>
      <c r="J189" s="31" t="s">
        <v>75</v>
      </c>
      <c r="K189" s="31">
        <v>1000000</v>
      </c>
      <c r="L189" s="31" t="s">
        <v>75</v>
      </c>
      <c r="M189" s="31" t="s">
        <v>75</v>
      </c>
      <c r="N189" s="31" t="s">
        <v>75</v>
      </c>
      <c r="O189" s="31" t="s">
        <v>75</v>
      </c>
      <c r="P189" s="32" t="s">
        <v>75</v>
      </c>
      <c r="Q189" s="32" t="s">
        <v>75</v>
      </c>
      <c r="R189" s="42" t="s">
        <v>2134</v>
      </c>
      <c r="S189" s="43" t="s">
        <v>1887</v>
      </c>
      <c r="T189" s="44" t="s">
        <v>2135</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23.25" x14ac:dyDescent="0.25">
      <c r="A190" s="42" t="s">
        <v>2136</v>
      </c>
      <c r="B190" s="43" t="s">
        <v>1887</v>
      </c>
      <c r="C190" s="44" t="s">
        <v>2137</v>
      </c>
      <c r="D190" s="31">
        <v>1851300</v>
      </c>
      <c r="E190" s="31" t="s">
        <v>75</v>
      </c>
      <c r="F190" s="31">
        <v>1851300</v>
      </c>
      <c r="G190" s="31" t="s">
        <v>75</v>
      </c>
      <c r="H190" s="31">
        <v>1851300</v>
      </c>
      <c r="I190" s="31" t="s">
        <v>75</v>
      </c>
      <c r="J190" s="31" t="s">
        <v>75</v>
      </c>
      <c r="K190" s="31" t="s">
        <v>75</v>
      </c>
      <c r="L190" s="31" t="s">
        <v>75</v>
      </c>
      <c r="M190" s="31" t="s">
        <v>75</v>
      </c>
      <c r="N190" s="31" t="s">
        <v>75</v>
      </c>
      <c r="O190" s="31" t="s">
        <v>75</v>
      </c>
      <c r="P190" s="32" t="s">
        <v>75</v>
      </c>
      <c r="Q190" s="32" t="s">
        <v>75</v>
      </c>
      <c r="R190" s="42" t="s">
        <v>2136</v>
      </c>
      <c r="S190" s="43" t="s">
        <v>1887</v>
      </c>
      <c r="T190" s="44" t="s">
        <v>2137</v>
      </c>
      <c r="U190" s="31">
        <v>1666170</v>
      </c>
      <c r="V190" s="31" t="s">
        <v>75</v>
      </c>
      <c r="W190" s="31">
        <v>1666170</v>
      </c>
      <c r="X190" s="31" t="s">
        <v>75</v>
      </c>
      <c r="Y190" s="31">
        <v>1666170</v>
      </c>
      <c r="Z190" s="31" t="s">
        <v>75</v>
      </c>
      <c r="AA190" s="31" t="s">
        <v>75</v>
      </c>
      <c r="AB190" s="31" t="s">
        <v>75</v>
      </c>
      <c r="AC190" s="31" t="s">
        <v>75</v>
      </c>
      <c r="AD190" s="31" t="s">
        <v>75</v>
      </c>
      <c r="AE190" s="31" t="s">
        <v>75</v>
      </c>
      <c r="AF190" s="31" t="s">
        <v>75</v>
      </c>
      <c r="AG190" s="31" t="s">
        <v>75</v>
      </c>
      <c r="AH190" s="31" t="s">
        <v>75</v>
      </c>
      <c r="AI190" s="8"/>
    </row>
    <row r="191" spans="1:35" x14ac:dyDescent="0.25">
      <c r="A191" s="42" t="s">
        <v>1908</v>
      </c>
      <c r="B191" s="43" t="s">
        <v>1887</v>
      </c>
      <c r="C191" s="44" t="s">
        <v>2138</v>
      </c>
      <c r="D191" s="31">
        <v>805857251.42999995</v>
      </c>
      <c r="E191" s="31" t="s">
        <v>75</v>
      </c>
      <c r="F191" s="31">
        <v>805564516.42999995</v>
      </c>
      <c r="G191" s="31" t="s">
        <v>75</v>
      </c>
      <c r="H191" s="31">
        <v>546111255.63</v>
      </c>
      <c r="I191" s="31" t="s">
        <v>75</v>
      </c>
      <c r="J191" s="31" t="s">
        <v>75</v>
      </c>
      <c r="K191" s="31">
        <v>171132328</v>
      </c>
      <c r="L191" s="31" t="s">
        <v>75</v>
      </c>
      <c r="M191" s="31" t="s">
        <v>75</v>
      </c>
      <c r="N191" s="31">
        <v>57257881.979999997</v>
      </c>
      <c r="O191" s="31">
        <v>27583991.449999999</v>
      </c>
      <c r="P191" s="32">
        <v>3479059.37</v>
      </c>
      <c r="Q191" s="32">
        <v>292735</v>
      </c>
      <c r="R191" s="42" t="s">
        <v>1908</v>
      </c>
      <c r="S191" s="43" t="s">
        <v>1887</v>
      </c>
      <c r="T191" s="44" t="s">
        <v>2138</v>
      </c>
      <c r="U191" s="31">
        <v>72394626.359999999</v>
      </c>
      <c r="V191" s="31" t="s">
        <v>75</v>
      </c>
      <c r="W191" s="31">
        <v>72162749.359999999</v>
      </c>
      <c r="X191" s="31" t="s">
        <v>75</v>
      </c>
      <c r="Y191" s="31">
        <v>22573092.960000001</v>
      </c>
      <c r="Z191" s="31" t="s">
        <v>75</v>
      </c>
      <c r="AA191" s="31" t="s">
        <v>75</v>
      </c>
      <c r="AB191" s="31">
        <v>25960012.18</v>
      </c>
      <c r="AC191" s="31" t="s">
        <v>75</v>
      </c>
      <c r="AD191" s="31" t="s">
        <v>75</v>
      </c>
      <c r="AE191" s="31">
        <v>10538754.949999999</v>
      </c>
      <c r="AF191" s="31">
        <v>11038510.189999999</v>
      </c>
      <c r="AG191" s="31">
        <v>2052379.08</v>
      </c>
      <c r="AH191" s="31">
        <v>231877</v>
      </c>
      <c r="AI191" s="8"/>
    </row>
    <row r="192" spans="1:35" ht="34.5" x14ac:dyDescent="0.25">
      <c r="A192" s="42" t="s">
        <v>2139</v>
      </c>
      <c r="B192" s="43" t="s">
        <v>1887</v>
      </c>
      <c r="C192" s="44" t="s">
        <v>2140</v>
      </c>
      <c r="D192" s="31">
        <v>9290870</v>
      </c>
      <c r="E192" s="31" t="s">
        <v>75</v>
      </c>
      <c r="F192" s="31">
        <v>9290870</v>
      </c>
      <c r="G192" s="31" t="s">
        <v>75</v>
      </c>
      <c r="H192" s="31">
        <v>8374570</v>
      </c>
      <c r="I192" s="31" t="s">
        <v>75</v>
      </c>
      <c r="J192" s="31" t="s">
        <v>75</v>
      </c>
      <c r="K192" s="31" t="s">
        <v>75</v>
      </c>
      <c r="L192" s="31" t="s">
        <v>75</v>
      </c>
      <c r="M192" s="31" t="s">
        <v>75</v>
      </c>
      <c r="N192" s="31" t="s">
        <v>75</v>
      </c>
      <c r="O192" s="31">
        <v>916300</v>
      </c>
      <c r="P192" s="32" t="s">
        <v>75</v>
      </c>
      <c r="Q192" s="32" t="s">
        <v>75</v>
      </c>
      <c r="R192" s="42" t="s">
        <v>2139</v>
      </c>
      <c r="S192" s="43" t="s">
        <v>1887</v>
      </c>
      <c r="T192" s="44" t="s">
        <v>2140</v>
      </c>
      <c r="U192" s="31">
        <v>2728768</v>
      </c>
      <c r="V192" s="31" t="s">
        <v>75</v>
      </c>
      <c r="W192" s="31">
        <v>2728768</v>
      </c>
      <c r="X192" s="31" t="s">
        <v>75</v>
      </c>
      <c r="Y192" s="31">
        <v>2351268</v>
      </c>
      <c r="Z192" s="31" t="s">
        <v>75</v>
      </c>
      <c r="AA192" s="31" t="s">
        <v>75</v>
      </c>
      <c r="AB192" s="31" t="s">
        <v>75</v>
      </c>
      <c r="AC192" s="31" t="s">
        <v>75</v>
      </c>
      <c r="AD192" s="31" t="s">
        <v>75</v>
      </c>
      <c r="AE192" s="31" t="s">
        <v>75</v>
      </c>
      <c r="AF192" s="31">
        <v>377500</v>
      </c>
      <c r="AG192" s="31" t="s">
        <v>75</v>
      </c>
      <c r="AH192" s="31" t="s">
        <v>75</v>
      </c>
      <c r="AI192" s="8"/>
    </row>
    <row r="193" spans="1:35" ht="45.75" x14ac:dyDescent="0.25">
      <c r="A193" s="42" t="s">
        <v>2141</v>
      </c>
      <c r="B193" s="43" t="s">
        <v>1887</v>
      </c>
      <c r="C193" s="44" t="s">
        <v>2142</v>
      </c>
      <c r="D193" s="31">
        <v>9290870</v>
      </c>
      <c r="E193" s="31" t="s">
        <v>75</v>
      </c>
      <c r="F193" s="31">
        <v>9290870</v>
      </c>
      <c r="G193" s="31" t="s">
        <v>75</v>
      </c>
      <c r="H193" s="31">
        <v>8374570</v>
      </c>
      <c r="I193" s="31" t="s">
        <v>75</v>
      </c>
      <c r="J193" s="31" t="s">
        <v>75</v>
      </c>
      <c r="K193" s="31" t="s">
        <v>75</v>
      </c>
      <c r="L193" s="31" t="s">
        <v>75</v>
      </c>
      <c r="M193" s="31" t="s">
        <v>75</v>
      </c>
      <c r="N193" s="31" t="s">
        <v>75</v>
      </c>
      <c r="O193" s="31">
        <v>916300</v>
      </c>
      <c r="P193" s="32" t="s">
        <v>75</v>
      </c>
      <c r="Q193" s="32" t="s">
        <v>75</v>
      </c>
      <c r="R193" s="42" t="s">
        <v>2141</v>
      </c>
      <c r="S193" s="43" t="s">
        <v>1887</v>
      </c>
      <c r="T193" s="44" t="s">
        <v>2142</v>
      </c>
      <c r="U193" s="31">
        <v>2728768</v>
      </c>
      <c r="V193" s="31" t="s">
        <v>75</v>
      </c>
      <c r="W193" s="31">
        <v>2728768</v>
      </c>
      <c r="X193" s="31" t="s">
        <v>75</v>
      </c>
      <c r="Y193" s="31">
        <v>2351268</v>
      </c>
      <c r="Z193" s="31" t="s">
        <v>75</v>
      </c>
      <c r="AA193" s="31" t="s">
        <v>75</v>
      </c>
      <c r="AB193" s="31" t="s">
        <v>75</v>
      </c>
      <c r="AC193" s="31" t="s">
        <v>75</v>
      </c>
      <c r="AD193" s="31" t="s">
        <v>75</v>
      </c>
      <c r="AE193" s="31" t="s">
        <v>75</v>
      </c>
      <c r="AF193" s="31">
        <v>377500</v>
      </c>
      <c r="AG193" s="31" t="s">
        <v>75</v>
      </c>
      <c r="AH193" s="31" t="s">
        <v>75</v>
      </c>
      <c r="AI193" s="8"/>
    </row>
    <row r="194" spans="1:35" x14ac:dyDescent="0.25">
      <c r="A194" s="42" t="s">
        <v>1978</v>
      </c>
      <c r="B194" s="43" t="s">
        <v>1887</v>
      </c>
      <c r="C194" s="44" t="s">
        <v>2143</v>
      </c>
      <c r="D194" s="31">
        <v>266419392.38</v>
      </c>
      <c r="E194" s="31" t="s">
        <v>75</v>
      </c>
      <c r="F194" s="31">
        <v>266176557.38</v>
      </c>
      <c r="G194" s="31" t="s">
        <v>75</v>
      </c>
      <c r="H194" s="31">
        <v>204947778.41999999</v>
      </c>
      <c r="I194" s="31" t="s">
        <v>75</v>
      </c>
      <c r="J194" s="31" t="s">
        <v>75</v>
      </c>
      <c r="K194" s="31">
        <v>39340655</v>
      </c>
      <c r="L194" s="31" t="s">
        <v>75</v>
      </c>
      <c r="M194" s="31" t="s">
        <v>75</v>
      </c>
      <c r="N194" s="31">
        <v>6947467.1799999997</v>
      </c>
      <c r="O194" s="31">
        <v>13263475.939999999</v>
      </c>
      <c r="P194" s="32">
        <v>1677180.84</v>
      </c>
      <c r="Q194" s="32">
        <v>242835</v>
      </c>
      <c r="R194" s="42" t="s">
        <v>1978</v>
      </c>
      <c r="S194" s="43" t="s">
        <v>1887</v>
      </c>
      <c r="T194" s="44" t="s">
        <v>2143</v>
      </c>
      <c r="U194" s="31">
        <v>37343001.609999999</v>
      </c>
      <c r="V194" s="31" t="s">
        <v>75</v>
      </c>
      <c r="W194" s="31">
        <v>37125074.609999999</v>
      </c>
      <c r="X194" s="31" t="s">
        <v>75</v>
      </c>
      <c r="Y194" s="31">
        <v>10041332.17</v>
      </c>
      <c r="Z194" s="31" t="s">
        <v>75</v>
      </c>
      <c r="AA194" s="31" t="s">
        <v>75</v>
      </c>
      <c r="AB194" s="31">
        <v>14916880.26</v>
      </c>
      <c r="AC194" s="31" t="s">
        <v>75</v>
      </c>
      <c r="AD194" s="31" t="s">
        <v>75</v>
      </c>
      <c r="AE194" s="31">
        <v>2709720.66</v>
      </c>
      <c r="AF194" s="31">
        <v>8790701.1300000008</v>
      </c>
      <c r="AG194" s="31">
        <v>666440.39</v>
      </c>
      <c r="AH194" s="31">
        <v>217927</v>
      </c>
      <c r="AI194" s="8"/>
    </row>
    <row r="195" spans="1:35" ht="23.25" x14ac:dyDescent="0.25">
      <c r="A195" s="42" t="s">
        <v>1980</v>
      </c>
      <c r="B195" s="43" t="s">
        <v>1887</v>
      </c>
      <c r="C195" s="44" t="s">
        <v>2144</v>
      </c>
      <c r="D195" s="31">
        <v>266419392.38</v>
      </c>
      <c r="E195" s="31" t="s">
        <v>75</v>
      </c>
      <c r="F195" s="31">
        <v>266176557.38</v>
      </c>
      <c r="G195" s="31" t="s">
        <v>75</v>
      </c>
      <c r="H195" s="31">
        <v>204947778.41999999</v>
      </c>
      <c r="I195" s="31" t="s">
        <v>75</v>
      </c>
      <c r="J195" s="31" t="s">
        <v>75</v>
      </c>
      <c r="K195" s="31">
        <v>39340655</v>
      </c>
      <c r="L195" s="31" t="s">
        <v>75</v>
      </c>
      <c r="M195" s="31" t="s">
        <v>75</v>
      </c>
      <c r="N195" s="31">
        <v>6947467.1799999997</v>
      </c>
      <c r="O195" s="31">
        <v>13263475.939999999</v>
      </c>
      <c r="P195" s="32">
        <v>1677180.84</v>
      </c>
      <c r="Q195" s="32">
        <v>242835</v>
      </c>
      <c r="R195" s="42" t="s">
        <v>1980</v>
      </c>
      <c r="S195" s="43" t="s">
        <v>1887</v>
      </c>
      <c r="T195" s="44" t="s">
        <v>2144</v>
      </c>
      <c r="U195" s="31">
        <v>37343001.609999999</v>
      </c>
      <c r="V195" s="31" t="s">
        <v>75</v>
      </c>
      <c r="W195" s="31">
        <v>37125074.609999999</v>
      </c>
      <c r="X195" s="31" t="s">
        <v>75</v>
      </c>
      <c r="Y195" s="31">
        <v>10041332.17</v>
      </c>
      <c r="Z195" s="31" t="s">
        <v>75</v>
      </c>
      <c r="AA195" s="31" t="s">
        <v>75</v>
      </c>
      <c r="AB195" s="31">
        <v>14916880.26</v>
      </c>
      <c r="AC195" s="31" t="s">
        <v>75</v>
      </c>
      <c r="AD195" s="31" t="s">
        <v>75</v>
      </c>
      <c r="AE195" s="31">
        <v>2709720.66</v>
      </c>
      <c r="AF195" s="31">
        <v>8790701.1300000008</v>
      </c>
      <c r="AG195" s="31">
        <v>666440.39</v>
      </c>
      <c r="AH195" s="31">
        <v>217927</v>
      </c>
      <c r="AI195" s="8"/>
    </row>
    <row r="196" spans="1:35" ht="34.5" x14ac:dyDescent="0.25">
      <c r="A196" s="42" t="s">
        <v>2145</v>
      </c>
      <c r="B196" s="43" t="s">
        <v>1887</v>
      </c>
      <c r="C196" s="44" t="s">
        <v>2146</v>
      </c>
      <c r="D196" s="31">
        <v>23906.880000000001</v>
      </c>
      <c r="E196" s="31" t="s">
        <v>75</v>
      </c>
      <c r="F196" s="31">
        <v>23906.880000000001</v>
      </c>
      <c r="G196" s="31" t="s">
        <v>75</v>
      </c>
      <c r="H196" s="31" t="s">
        <v>75</v>
      </c>
      <c r="I196" s="31" t="s">
        <v>75</v>
      </c>
      <c r="J196" s="31" t="s">
        <v>75</v>
      </c>
      <c r="K196" s="31" t="s">
        <v>75</v>
      </c>
      <c r="L196" s="31" t="s">
        <v>75</v>
      </c>
      <c r="M196" s="31" t="s">
        <v>75</v>
      </c>
      <c r="N196" s="31" t="s">
        <v>75</v>
      </c>
      <c r="O196" s="31" t="s">
        <v>75</v>
      </c>
      <c r="P196" s="32">
        <v>23906.880000000001</v>
      </c>
      <c r="Q196" s="32" t="s">
        <v>75</v>
      </c>
      <c r="R196" s="42" t="s">
        <v>2145</v>
      </c>
      <c r="S196" s="43" t="s">
        <v>1887</v>
      </c>
      <c r="T196" s="44" t="s">
        <v>2146</v>
      </c>
      <c r="U196" s="31">
        <v>23906.880000000001</v>
      </c>
      <c r="V196" s="31" t="s">
        <v>75</v>
      </c>
      <c r="W196" s="31">
        <v>23906.880000000001</v>
      </c>
      <c r="X196" s="31" t="s">
        <v>75</v>
      </c>
      <c r="Y196" s="31" t="s">
        <v>75</v>
      </c>
      <c r="Z196" s="31" t="s">
        <v>75</v>
      </c>
      <c r="AA196" s="31" t="s">
        <v>75</v>
      </c>
      <c r="AB196" s="31" t="s">
        <v>75</v>
      </c>
      <c r="AC196" s="31" t="s">
        <v>75</v>
      </c>
      <c r="AD196" s="31" t="s">
        <v>75</v>
      </c>
      <c r="AE196" s="31" t="s">
        <v>75</v>
      </c>
      <c r="AF196" s="31" t="s">
        <v>75</v>
      </c>
      <c r="AG196" s="31">
        <v>23906.880000000001</v>
      </c>
      <c r="AH196" s="31" t="s">
        <v>75</v>
      </c>
      <c r="AI196" s="8"/>
    </row>
    <row r="197" spans="1:35" x14ac:dyDescent="0.25">
      <c r="A197" s="42" t="s">
        <v>2147</v>
      </c>
      <c r="B197" s="43" t="s">
        <v>1887</v>
      </c>
      <c r="C197" s="44" t="s">
        <v>2148</v>
      </c>
      <c r="D197" s="31">
        <v>23906.880000000001</v>
      </c>
      <c r="E197" s="31" t="s">
        <v>75</v>
      </c>
      <c r="F197" s="31">
        <v>23906.880000000001</v>
      </c>
      <c r="G197" s="31" t="s">
        <v>75</v>
      </c>
      <c r="H197" s="31" t="s">
        <v>75</v>
      </c>
      <c r="I197" s="31" t="s">
        <v>75</v>
      </c>
      <c r="J197" s="31" t="s">
        <v>75</v>
      </c>
      <c r="K197" s="31" t="s">
        <v>75</v>
      </c>
      <c r="L197" s="31" t="s">
        <v>75</v>
      </c>
      <c r="M197" s="31" t="s">
        <v>75</v>
      </c>
      <c r="N197" s="31" t="s">
        <v>75</v>
      </c>
      <c r="O197" s="31" t="s">
        <v>75</v>
      </c>
      <c r="P197" s="32">
        <v>23906.880000000001</v>
      </c>
      <c r="Q197" s="32" t="s">
        <v>75</v>
      </c>
      <c r="R197" s="42" t="s">
        <v>2147</v>
      </c>
      <c r="S197" s="43" t="s">
        <v>1887</v>
      </c>
      <c r="T197" s="44" t="s">
        <v>2148</v>
      </c>
      <c r="U197" s="31">
        <v>23906.880000000001</v>
      </c>
      <c r="V197" s="31" t="s">
        <v>75</v>
      </c>
      <c r="W197" s="31">
        <v>23906.880000000001</v>
      </c>
      <c r="X197" s="31" t="s">
        <v>75</v>
      </c>
      <c r="Y197" s="31" t="s">
        <v>75</v>
      </c>
      <c r="Z197" s="31" t="s">
        <v>75</v>
      </c>
      <c r="AA197" s="31" t="s">
        <v>75</v>
      </c>
      <c r="AB197" s="31" t="s">
        <v>75</v>
      </c>
      <c r="AC197" s="31" t="s">
        <v>75</v>
      </c>
      <c r="AD197" s="31" t="s">
        <v>75</v>
      </c>
      <c r="AE197" s="31" t="s">
        <v>75</v>
      </c>
      <c r="AF197" s="31" t="s">
        <v>75</v>
      </c>
      <c r="AG197" s="31">
        <v>23906.880000000001</v>
      </c>
      <c r="AH197" s="31" t="s">
        <v>75</v>
      </c>
      <c r="AI197" s="8"/>
    </row>
    <row r="198" spans="1:35" x14ac:dyDescent="0.25">
      <c r="A198" s="42" t="s">
        <v>1910</v>
      </c>
      <c r="B198" s="43" t="s">
        <v>1887</v>
      </c>
      <c r="C198" s="44" t="s">
        <v>2149</v>
      </c>
      <c r="D198" s="31">
        <v>166025139.36000001</v>
      </c>
      <c r="E198" s="31" t="s">
        <v>75</v>
      </c>
      <c r="F198" s="31">
        <v>165975239.36000001</v>
      </c>
      <c r="G198" s="31" t="s">
        <v>75</v>
      </c>
      <c r="H198" s="31">
        <v>13233021.710000001</v>
      </c>
      <c r="I198" s="31" t="s">
        <v>75</v>
      </c>
      <c r="J198" s="31" t="s">
        <v>75</v>
      </c>
      <c r="K198" s="31">
        <v>131791673</v>
      </c>
      <c r="L198" s="31" t="s">
        <v>75</v>
      </c>
      <c r="M198" s="31" t="s">
        <v>75</v>
      </c>
      <c r="N198" s="31">
        <v>16232634.66</v>
      </c>
      <c r="O198" s="31">
        <v>2939938.34</v>
      </c>
      <c r="P198" s="32">
        <v>1777971.65</v>
      </c>
      <c r="Q198" s="32">
        <v>49900</v>
      </c>
      <c r="R198" s="42" t="s">
        <v>1910</v>
      </c>
      <c r="S198" s="43" t="s">
        <v>1887</v>
      </c>
      <c r="T198" s="44" t="s">
        <v>2149</v>
      </c>
      <c r="U198" s="31">
        <v>32298949.870000001</v>
      </c>
      <c r="V198" s="31" t="s">
        <v>75</v>
      </c>
      <c r="W198" s="31">
        <v>32284999.870000001</v>
      </c>
      <c r="X198" s="31" t="s">
        <v>75</v>
      </c>
      <c r="Y198" s="31">
        <v>10180492.789999999</v>
      </c>
      <c r="Z198" s="31" t="s">
        <v>75</v>
      </c>
      <c r="AA198" s="31" t="s">
        <v>75</v>
      </c>
      <c r="AB198" s="31">
        <v>11043131.92</v>
      </c>
      <c r="AC198" s="31" t="s">
        <v>75</v>
      </c>
      <c r="AD198" s="31" t="s">
        <v>75</v>
      </c>
      <c r="AE198" s="31">
        <v>7829034.29</v>
      </c>
      <c r="AF198" s="31">
        <v>1870309.06</v>
      </c>
      <c r="AG198" s="31">
        <v>1362031.81</v>
      </c>
      <c r="AH198" s="31">
        <v>13950</v>
      </c>
      <c r="AI198" s="8"/>
    </row>
    <row r="199" spans="1:35" x14ac:dyDescent="0.25">
      <c r="A199" s="42" t="s">
        <v>1947</v>
      </c>
      <c r="B199" s="43" t="s">
        <v>1887</v>
      </c>
      <c r="C199" s="44" t="s">
        <v>2150</v>
      </c>
      <c r="D199" s="31">
        <v>13429795.41</v>
      </c>
      <c r="E199" s="31" t="s">
        <v>75</v>
      </c>
      <c r="F199" s="31">
        <v>13429795.41</v>
      </c>
      <c r="G199" s="31" t="s">
        <v>75</v>
      </c>
      <c r="H199" s="31">
        <v>5116545</v>
      </c>
      <c r="I199" s="31" t="s">
        <v>75</v>
      </c>
      <c r="J199" s="31" t="s">
        <v>75</v>
      </c>
      <c r="K199" s="31">
        <v>3349872</v>
      </c>
      <c r="L199" s="31" t="s">
        <v>75</v>
      </c>
      <c r="M199" s="31" t="s">
        <v>75</v>
      </c>
      <c r="N199" s="31">
        <v>4795800.5199999996</v>
      </c>
      <c r="O199" s="31">
        <v>26965</v>
      </c>
      <c r="P199" s="32">
        <v>140612.89000000001</v>
      </c>
      <c r="Q199" s="32" t="s">
        <v>75</v>
      </c>
      <c r="R199" s="42" t="s">
        <v>1947</v>
      </c>
      <c r="S199" s="43" t="s">
        <v>1887</v>
      </c>
      <c r="T199" s="44" t="s">
        <v>2150</v>
      </c>
      <c r="U199" s="31">
        <v>4818806.79</v>
      </c>
      <c r="V199" s="31" t="s">
        <v>75</v>
      </c>
      <c r="W199" s="31">
        <v>4818806.79</v>
      </c>
      <c r="X199" s="31" t="s">
        <v>75</v>
      </c>
      <c r="Y199" s="31">
        <v>2573076</v>
      </c>
      <c r="Z199" s="31" t="s">
        <v>75</v>
      </c>
      <c r="AA199" s="31" t="s">
        <v>75</v>
      </c>
      <c r="AB199" s="31">
        <v>1411275.02</v>
      </c>
      <c r="AC199" s="31" t="s">
        <v>75</v>
      </c>
      <c r="AD199" s="31" t="s">
        <v>75</v>
      </c>
      <c r="AE199" s="31">
        <v>705304.77</v>
      </c>
      <c r="AF199" s="31">
        <v>26930</v>
      </c>
      <c r="AG199" s="31">
        <v>102221</v>
      </c>
      <c r="AH199" s="31" t="s">
        <v>75</v>
      </c>
      <c r="AI199" s="8"/>
    </row>
    <row r="200" spans="1:35" x14ac:dyDescent="0.25">
      <c r="A200" s="42" t="s">
        <v>1949</v>
      </c>
      <c r="B200" s="43" t="s">
        <v>1887</v>
      </c>
      <c r="C200" s="44" t="s">
        <v>2151</v>
      </c>
      <c r="D200" s="31">
        <v>5982290.46</v>
      </c>
      <c r="E200" s="31" t="s">
        <v>75</v>
      </c>
      <c r="F200" s="31">
        <v>5945390.46</v>
      </c>
      <c r="G200" s="31" t="s">
        <v>75</v>
      </c>
      <c r="H200" s="31">
        <v>251208</v>
      </c>
      <c r="I200" s="31" t="s">
        <v>75</v>
      </c>
      <c r="J200" s="31" t="s">
        <v>75</v>
      </c>
      <c r="K200" s="31">
        <v>1060001</v>
      </c>
      <c r="L200" s="31" t="s">
        <v>75</v>
      </c>
      <c r="M200" s="31" t="s">
        <v>75</v>
      </c>
      <c r="N200" s="31">
        <v>3894723.53</v>
      </c>
      <c r="O200" s="31">
        <v>485169</v>
      </c>
      <c r="P200" s="32">
        <v>254288.93</v>
      </c>
      <c r="Q200" s="32">
        <v>36900</v>
      </c>
      <c r="R200" s="42" t="s">
        <v>1949</v>
      </c>
      <c r="S200" s="43" t="s">
        <v>1887</v>
      </c>
      <c r="T200" s="44" t="s">
        <v>2151</v>
      </c>
      <c r="U200" s="31">
        <v>3451149.76</v>
      </c>
      <c r="V200" s="31" t="s">
        <v>75</v>
      </c>
      <c r="W200" s="31">
        <v>3437199.76</v>
      </c>
      <c r="X200" s="31" t="s">
        <v>75</v>
      </c>
      <c r="Y200" s="31">
        <v>204601</v>
      </c>
      <c r="Z200" s="31" t="s">
        <v>75</v>
      </c>
      <c r="AA200" s="31" t="s">
        <v>75</v>
      </c>
      <c r="AB200" s="31">
        <v>415520.2</v>
      </c>
      <c r="AC200" s="31" t="s">
        <v>75</v>
      </c>
      <c r="AD200" s="31" t="s">
        <v>75</v>
      </c>
      <c r="AE200" s="31">
        <v>2384780.39</v>
      </c>
      <c r="AF200" s="31">
        <v>220577.11</v>
      </c>
      <c r="AG200" s="31">
        <v>211721.06</v>
      </c>
      <c r="AH200" s="31">
        <v>13950</v>
      </c>
      <c r="AI200" s="8"/>
    </row>
    <row r="201" spans="1:35" x14ac:dyDescent="0.25">
      <c r="A201" s="42" t="s">
        <v>1912</v>
      </c>
      <c r="B201" s="43" t="s">
        <v>1887</v>
      </c>
      <c r="C201" s="44" t="s">
        <v>2152</v>
      </c>
      <c r="D201" s="31">
        <v>146613053.49000001</v>
      </c>
      <c r="E201" s="31" t="s">
        <v>75</v>
      </c>
      <c r="F201" s="31">
        <v>146600053.49000001</v>
      </c>
      <c r="G201" s="31" t="s">
        <v>75</v>
      </c>
      <c r="H201" s="31">
        <v>7865268.71</v>
      </c>
      <c r="I201" s="31" t="s">
        <v>75</v>
      </c>
      <c r="J201" s="31" t="s">
        <v>75</v>
      </c>
      <c r="K201" s="31">
        <v>127381800</v>
      </c>
      <c r="L201" s="31" t="s">
        <v>75</v>
      </c>
      <c r="M201" s="31" t="s">
        <v>75</v>
      </c>
      <c r="N201" s="31">
        <v>7542110.6100000003</v>
      </c>
      <c r="O201" s="31">
        <v>2427804.34</v>
      </c>
      <c r="P201" s="32">
        <v>1383069.83</v>
      </c>
      <c r="Q201" s="32">
        <v>13000</v>
      </c>
      <c r="R201" s="42" t="s">
        <v>1912</v>
      </c>
      <c r="S201" s="43" t="s">
        <v>1887</v>
      </c>
      <c r="T201" s="44" t="s">
        <v>2152</v>
      </c>
      <c r="U201" s="31">
        <v>24028993.32</v>
      </c>
      <c r="V201" s="31" t="s">
        <v>75</v>
      </c>
      <c r="W201" s="31">
        <v>24028993.32</v>
      </c>
      <c r="X201" s="31" t="s">
        <v>75</v>
      </c>
      <c r="Y201" s="31">
        <v>7402815.79</v>
      </c>
      <c r="Z201" s="31" t="s">
        <v>75</v>
      </c>
      <c r="AA201" s="31" t="s">
        <v>75</v>
      </c>
      <c r="AB201" s="31">
        <v>9216336.6999999993</v>
      </c>
      <c r="AC201" s="31" t="s">
        <v>75</v>
      </c>
      <c r="AD201" s="31" t="s">
        <v>75</v>
      </c>
      <c r="AE201" s="31">
        <v>4738949.13</v>
      </c>
      <c r="AF201" s="31">
        <v>1622801.95</v>
      </c>
      <c r="AG201" s="31">
        <v>1048089.75</v>
      </c>
      <c r="AH201" s="31" t="s">
        <v>75</v>
      </c>
      <c r="AI201" s="8"/>
    </row>
    <row r="202" spans="1:35" x14ac:dyDescent="0.25">
      <c r="A202" s="42" t="s">
        <v>2057</v>
      </c>
      <c r="B202" s="43" t="s">
        <v>1887</v>
      </c>
      <c r="C202" s="44" t="s">
        <v>2153</v>
      </c>
      <c r="D202" s="31">
        <v>364097942.81</v>
      </c>
      <c r="E202" s="31" t="s">
        <v>75</v>
      </c>
      <c r="F202" s="31">
        <v>364097942.81</v>
      </c>
      <c r="G202" s="31" t="s">
        <v>75</v>
      </c>
      <c r="H202" s="31">
        <v>319555885.5</v>
      </c>
      <c r="I202" s="31" t="s">
        <v>75</v>
      </c>
      <c r="J202" s="31" t="s">
        <v>75</v>
      </c>
      <c r="K202" s="31" t="s">
        <v>75</v>
      </c>
      <c r="L202" s="31" t="s">
        <v>75</v>
      </c>
      <c r="M202" s="31" t="s">
        <v>75</v>
      </c>
      <c r="N202" s="31">
        <v>34077780.140000001</v>
      </c>
      <c r="O202" s="31">
        <v>10464277.17</v>
      </c>
      <c r="P202" s="32" t="s">
        <v>75</v>
      </c>
      <c r="Q202" s="32" t="s">
        <v>75</v>
      </c>
      <c r="R202" s="42" t="s">
        <v>2057</v>
      </c>
      <c r="S202" s="43" t="s">
        <v>1887</v>
      </c>
      <c r="T202" s="44" t="s">
        <v>2153</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42" t="s">
        <v>2154</v>
      </c>
      <c r="B203" s="43" t="s">
        <v>1887</v>
      </c>
      <c r="C203" s="44" t="s">
        <v>2155</v>
      </c>
      <c r="D203" s="31">
        <v>52841600</v>
      </c>
      <c r="E203" s="31" t="s">
        <v>75</v>
      </c>
      <c r="F203" s="31">
        <v>52841600</v>
      </c>
      <c r="G203" s="31">
        <v>51502600</v>
      </c>
      <c r="H203" s="31">
        <v>51672600</v>
      </c>
      <c r="I203" s="31" t="s">
        <v>75</v>
      </c>
      <c r="J203" s="31" t="s">
        <v>75</v>
      </c>
      <c r="K203" s="31">
        <v>1767100</v>
      </c>
      <c r="L203" s="31" t="s">
        <v>75</v>
      </c>
      <c r="M203" s="31" t="s">
        <v>75</v>
      </c>
      <c r="N203" s="31" t="s">
        <v>75</v>
      </c>
      <c r="O203" s="31">
        <v>9223800</v>
      </c>
      <c r="P203" s="32">
        <v>41680700</v>
      </c>
      <c r="Q203" s="32" t="s">
        <v>75</v>
      </c>
      <c r="R203" s="42" t="s">
        <v>2154</v>
      </c>
      <c r="S203" s="43" t="s">
        <v>1887</v>
      </c>
      <c r="T203" s="44" t="s">
        <v>2155</v>
      </c>
      <c r="U203" s="31">
        <v>20857476.960000001</v>
      </c>
      <c r="V203" s="31" t="s">
        <v>75</v>
      </c>
      <c r="W203" s="31">
        <v>20857476.960000001</v>
      </c>
      <c r="X203" s="31">
        <v>20480602.48</v>
      </c>
      <c r="Y203" s="31">
        <v>20574119.649999999</v>
      </c>
      <c r="Z203" s="31" t="s">
        <v>75</v>
      </c>
      <c r="AA203" s="31" t="s">
        <v>75</v>
      </c>
      <c r="AB203" s="31">
        <v>537180.88</v>
      </c>
      <c r="AC203" s="31" t="s">
        <v>75</v>
      </c>
      <c r="AD203" s="31" t="s">
        <v>75</v>
      </c>
      <c r="AE203" s="31" t="s">
        <v>75</v>
      </c>
      <c r="AF203" s="31">
        <v>3726490.95</v>
      </c>
      <c r="AG203" s="31">
        <v>16500287.960000001</v>
      </c>
      <c r="AH203" s="31" t="s">
        <v>75</v>
      </c>
      <c r="AI203" s="8"/>
    </row>
    <row r="204" spans="1:35" x14ac:dyDescent="0.25">
      <c r="A204" s="42" t="s">
        <v>2156</v>
      </c>
      <c r="B204" s="43" t="s">
        <v>1887</v>
      </c>
      <c r="C204" s="44" t="s">
        <v>2157</v>
      </c>
      <c r="D204" s="31">
        <v>51502600</v>
      </c>
      <c r="E204" s="31" t="s">
        <v>75</v>
      </c>
      <c r="F204" s="31">
        <v>51502600</v>
      </c>
      <c r="G204" s="31">
        <v>51502600</v>
      </c>
      <c r="H204" s="31">
        <v>51502600</v>
      </c>
      <c r="I204" s="31" t="s">
        <v>75</v>
      </c>
      <c r="J204" s="31" t="s">
        <v>75</v>
      </c>
      <c r="K204" s="31">
        <v>598100</v>
      </c>
      <c r="L204" s="31" t="s">
        <v>75</v>
      </c>
      <c r="M204" s="31" t="s">
        <v>75</v>
      </c>
      <c r="N204" s="31" t="s">
        <v>75</v>
      </c>
      <c r="O204" s="31">
        <v>9223800</v>
      </c>
      <c r="P204" s="32">
        <v>41680700</v>
      </c>
      <c r="Q204" s="32" t="s">
        <v>75</v>
      </c>
      <c r="R204" s="42" t="s">
        <v>2156</v>
      </c>
      <c r="S204" s="43" t="s">
        <v>1887</v>
      </c>
      <c r="T204" s="44" t="s">
        <v>2157</v>
      </c>
      <c r="U204" s="31">
        <v>20480602.48</v>
      </c>
      <c r="V204" s="31" t="s">
        <v>75</v>
      </c>
      <c r="W204" s="31">
        <v>20480602.48</v>
      </c>
      <c r="X204" s="31">
        <v>20480602.48</v>
      </c>
      <c r="Y204" s="31">
        <v>20480602.48</v>
      </c>
      <c r="Z204" s="31" t="s">
        <v>75</v>
      </c>
      <c r="AA204" s="31" t="s">
        <v>75</v>
      </c>
      <c r="AB204" s="31">
        <v>253823.57</v>
      </c>
      <c r="AC204" s="31" t="s">
        <v>75</v>
      </c>
      <c r="AD204" s="31" t="s">
        <v>75</v>
      </c>
      <c r="AE204" s="31" t="s">
        <v>75</v>
      </c>
      <c r="AF204" s="31">
        <v>3726490.95</v>
      </c>
      <c r="AG204" s="31">
        <v>16500287.960000001</v>
      </c>
      <c r="AH204" s="31" t="s">
        <v>75</v>
      </c>
      <c r="AI204" s="8"/>
    </row>
    <row r="205" spans="1:35" ht="45.75" x14ac:dyDescent="0.25">
      <c r="A205" s="42" t="s">
        <v>1892</v>
      </c>
      <c r="B205" s="43" t="s">
        <v>1887</v>
      </c>
      <c r="C205" s="44" t="s">
        <v>2158</v>
      </c>
      <c r="D205" s="31">
        <v>49706276.909999996</v>
      </c>
      <c r="E205" s="31" t="s">
        <v>75</v>
      </c>
      <c r="F205" s="31">
        <v>49706276.909999996</v>
      </c>
      <c r="G205" s="31" t="s">
        <v>75</v>
      </c>
      <c r="H205" s="31" t="s">
        <v>75</v>
      </c>
      <c r="I205" s="31" t="s">
        <v>75</v>
      </c>
      <c r="J205" s="31" t="s">
        <v>75</v>
      </c>
      <c r="K205" s="31">
        <v>587100</v>
      </c>
      <c r="L205" s="31" t="s">
        <v>75</v>
      </c>
      <c r="M205" s="31" t="s">
        <v>75</v>
      </c>
      <c r="N205" s="31" t="s">
        <v>75</v>
      </c>
      <c r="O205" s="31">
        <v>9035646.8599999994</v>
      </c>
      <c r="P205" s="32">
        <v>40083530.049999997</v>
      </c>
      <c r="Q205" s="32" t="s">
        <v>75</v>
      </c>
      <c r="R205" s="42" t="s">
        <v>1892</v>
      </c>
      <c r="S205" s="43" t="s">
        <v>1887</v>
      </c>
      <c r="T205" s="44" t="s">
        <v>2158</v>
      </c>
      <c r="U205" s="31">
        <v>20401627.359999999</v>
      </c>
      <c r="V205" s="31" t="s">
        <v>75</v>
      </c>
      <c r="W205" s="31">
        <v>20401627.359999999</v>
      </c>
      <c r="X205" s="31" t="s">
        <v>75</v>
      </c>
      <c r="Y205" s="31" t="s">
        <v>75</v>
      </c>
      <c r="Z205" s="31" t="s">
        <v>75</v>
      </c>
      <c r="AA205" s="31" t="s">
        <v>75</v>
      </c>
      <c r="AB205" s="31">
        <v>253823.57</v>
      </c>
      <c r="AC205" s="31" t="s">
        <v>75</v>
      </c>
      <c r="AD205" s="31" t="s">
        <v>75</v>
      </c>
      <c r="AE205" s="31" t="s">
        <v>75</v>
      </c>
      <c r="AF205" s="31">
        <v>3711621.45</v>
      </c>
      <c r="AG205" s="31">
        <v>16436182.34</v>
      </c>
      <c r="AH205" s="31" t="s">
        <v>75</v>
      </c>
      <c r="AI205" s="8"/>
    </row>
    <row r="206" spans="1:35" ht="23.25" x14ac:dyDescent="0.25">
      <c r="A206" s="42" t="s">
        <v>1894</v>
      </c>
      <c r="B206" s="43" t="s">
        <v>1887</v>
      </c>
      <c r="C206" s="44" t="s">
        <v>2159</v>
      </c>
      <c r="D206" s="31">
        <v>49706276.909999996</v>
      </c>
      <c r="E206" s="31" t="s">
        <v>75</v>
      </c>
      <c r="F206" s="31">
        <v>49706276.909999996</v>
      </c>
      <c r="G206" s="31" t="s">
        <v>75</v>
      </c>
      <c r="H206" s="31" t="s">
        <v>75</v>
      </c>
      <c r="I206" s="31" t="s">
        <v>75</v>
      </c>
      <c r="J206" s="31" t="s">
        <v>75</v>
      </c>
      <c r="K206" s="31">
        <v>587100</v>
      </c>
      <c r="L206" s="31" t="s">
        <v>75</v>
      </c>
      <c r="M206" s="31" t="s">
        <v>75</v>
      </c>
      <c r="N206" s="31" t="s">
        <v>75</v>
      </c>
      <c r="O206" s="31">
        <v>9035646.8599999994</v>
      </c>
      <c r="P206" s="32">
        <v>40083530.049999997</v>
      </c>
      <c r="Q206" s="32" t="s">
        <v>75</v>
      </c>
      <c r="R206" s="42" t="s">
        <v>1894</v>
      </c>
      <c r="S206" s="43" t="s">
        <v>1887</v>
      </c>
      <c r="T206" s="44" t="s">
        <v>2159</v>
      </c>
      <c r="U206" s="31">
        <v>20401627.359999999</v>
      </c>
      <c r="V206" s="31" t="s">
        <v>75</v>
      </c>
      <c r="W206" s="31">
        <v>20401627.359999999</v>
      </c>
      <c r="X206" s="31" t="s">
        <v>75</v>
      </c>
      <c r="Y206" s="31" t="s">
        <v>75</v>
      </c>
      <c r="Z206" s="31" t="s">
        <v>75</v>
      </c>
      <c r="AA206" s="31" t="s">
        <v>75</v>
      </c>
      <c r="AB206" s="31">
        <v>253823.57</v>
      </c>
      <c r="AC206" s="31" t="s">
        <v>75</v>
      </c>
      <c r="AD206" s="31" t="s">
        <v>75</v>
      </c>
      <c r="AE206" s="31" t="s">
        <v>75</v>
      </c>
      <c r="AF206" s="31">
        <v>3711621.45</v>
      </c>
      <c r="AG206" s="31">
        <v>16436182.34</v>
      </c>
      <c r="AH206" s="31" t="s">
        <v>75</v>
      </c>
      <c r="AI206" s="8"/>
    </row>
    <row r="207" spans="1:35" x14ac:dyDescent="0.25">
      <c r="A207" s="42" t="s">
        <v>1896</v>
      </c>
      <c r="B207" s="43" t="s">
        <v>1887</v>
      </c>
      <c r="C207" s="44" t="s">
        <v>2160</v>
      </c>
      <c r="D207" s="31">
        <v>38109082.270000003</v>
      </c>
      <c r="E207" s="31" t="s">
        <v>75</v>
      </c>
      <c r="F207" s="31">
        <v>38109082.270000003</v>
      </c>
      <c r="G207" s="31" t="s">
        <v>75</v>
      </c>
      <c r="H207" s="31" t="s">
        <v>75</v>
      </c>
      <c r="I207" s="31" t="s">
        <v>75</v>
      </c>
      <c r="J207" s="31" t="s">
        <v>75</v>
      </c>
      <c r="K207" s="31">
        <v>450946.75</v>
      </c>
      <c r="L207" s="31" t="s">
        <v>75</v>
      </c>
      <c r="M207" s="31" t="s">
        <v>75</v>
      </c>
      <c r="N207" s="31" t="s">
        <v>75</v>
      </c>
      <c r="O207" s="31">
        <v>6871210.3899999997</v>
      </c>
      <c r="P207" s="32">
        <v>30786925.129999999</v>
      </c>
      <c r="Q207" s="32" t="s">
        <v>75</v>
      </c>
      <c r="R207" s="42" t="s">
        <v>1896</v>
      </c>
      <c r="S207" s="43" t="s">
        <v>1887</v>
      </c>
      <c r="T207" s="44" t="s">
        <v>2160</v>
      </c>
      <c r="U207" s="31">
        <v>15974100.109999999</v>
      </c>
      <c r="V207" s="31" t="s">
        <v>75</v>
      </c>
      <c r="W207" s="31">
        <v>15974100.109999999</v>
      </c>
      <c r="X207" s="31" t="s">
        <v>75</v>
      </c>
      <c r="Y207" s="31" t="s">
        <v>75</v>
      </c>
      <c r="Z207" s="31" t="s">
        <v>75</v>
      </c>
      <c r="AA207" s="31" t="s">
        <v>75</v>
      </c>
      <c r="AB207" s="31">
        <v>198572.87</v>
      </c>
      <c r="AC207" s="31" t="s">
        <v>75</v>
      </c>
      <c r="AD207" s="31" t="s">
        <v>75</v>
      </c>
      <c r="AE207" s="31" t="s">
        <v>75</v>
      </c>
      <c r="AF207" s="31">
        <v>2906889.92</v>
      </c>
      <c r="AG207" s="31">
        <v>12868637.32</v>
      </c>
      <c r="AH207" s="31" t="s">
        <v>75</v>
      </c>
      <c r="AI207" s="8"/>
    </row>
    <row r="208" spans="1:35" ht="34.5" x14ac:dyDescent="0.25">
      <c r="A208" s="42" t="s">
        <v>1900</v>
      </c>
      <c r="B208" s="43" t="s">
        <v>1887</v>
      </c>
      <c r="C208" s="44" t="s">
        <v>2161</v>
      </c>
      <c r="D208" s="31">
        <v>11597194.640000001</v>
      </c>
      <c r="E208" s="31" t="s">
        <v>75</v>
      </c>
      <c r="F208" s="31">
        <v>11597194.640000001</v>
      </c>
      <c r="G208" s="31" t="s">
        <v>75</v>
      </c>
      <c r="H208" s="31" t="s">
        <v>75</v>
      </c>
      <c r="I208" s="31" t="s">
        <v>75</v>
      </c>
      <c r="J208" s="31" t="s">
        <v>75</v>
      </c>
      <c r="K208" s="31">
        <v>136153.25</v>
      </c>
      <c r="L208" s="31" t="s">
        <v>75</v>
      </c>
      <c r="M208" s="31" t="s">
        <v>75</v>
      </c>
      <c r="N208" s="31" t="s">
        <v>75</v>
      </c>
      <c r="O208" s="31">
        <v>2164436.4700000002</v>
      </c>
      <c r="P208" s="32">
        <v>9296604.9199999999</v>
      </c>
      <c r="Q208" s="32" t="s">
        <v>75</v>
      </c>
      <c r="R208" s="42" t="s">
        <v>1900</v>
      </c>
      <c r="S208" s="43" t="s">
        <v>1887</v>
      </c>
      <c r="T208" s="44" t="s">
        <v>2161</v>
      </c>
      <c r="U208" s="31">
        <v>4427527.25</v>
      </c>
      <c r="V208" s="31" t="s">
        <v>75</v>
      </c>
      <c r="W208" s="31">
        <v>4427527.25</v>
      </c>
      <c r="X208" s="31" t="s">
        <v>75</v>
      </c>
      <c r="Y208" s="31" t="s">
        <v>75</v>
      </c>
      <c r="Z208" s="31" t="s">
        <v>75</v>
      </c>
      <c r="AA208" s="31" t="s">
        <v>75</v>
      </c>
      <c r="AB208" s="31">
        <v>55250.7</v>
      </c>
      <c r="AC208" s="31" t="s">
        <v>75</v>
      </c>
      <c r="AD208" s="31" t="s">
        <v>75</v>
      </c>
      <c r="AE208" s="31" t="s">
        <v>75</v>
      </c>
      <c r="AF208" s="31">
        <v>804731.53</v>
      </c>
      <c r="AG208" s="31">
        <v>3567545.02</v>
      </c>
      <c r="AH208" s="31" t="s">
        <v>75</v>
      </c>
      <c r="AI208" s="8"/>
    </row>
    <row r="209" spans="1:35" ht="23.25" x14ac:dyDescent="0.25">
      <c r="A209" s="42" t="s">
        <v>1902</v>
      </c>
      <c r="B209" s="43" t="s">
        <v>1887</v>
      </c>
      <c r="C209" s="44" t="s">
        <v>2162</v>
      </c>
      <c r="D209" s="31">
        <v>1796323.09</v>
      </c>
      <c r="E209" s="31" t="s">
        <v>75</v>
      </c>
      <c r="F209" s="31">
        <v>1796323.09</v>
      </c>
      <c r="G209" s="31" t="s">
        <v>75</v>
      </c>
      <c r="H209" s="31" t="s">
        <v>75</v>
      </c>
      <c r="I209" s="31" t="s">
        <v>75</v>
      </c>
      <c r="J209" s="31" t="s">
        <v>75</v>
      </c>
      <c r="K209" s="31">
        <v>11000</v>
      </c>
      <c r="L209" s="31" t="s">
        <v>75</v>
      </c>
      <c r="M209" s="31" t="s">
        <v>75</v>
      </c>
      <c r="N209" s="31" t="s">
        <v>75</v>
      </c>
      <c r="O209" s="31">
        <v>188153.14</v>
      </c>
      <c r="P209" s="32">
        <v>1597169.95</v>
      </c>
      <c r="Q209" s="32" t="s">
        <v>75</v>
      </c>
      <c r="R209" s="42" t="s">
        <v>1902</v>
      </c>
      <c r="S209" s="43" t="s">
        <v>1887</v>
      </c>
      <c r="T209" s="44" t="s">
        <v>2162</v>
      </c>
      <c r="U209" s="31">
        <v>78975.12</v>
      </c>
      <c r="V209" s="31" t="s">
        <v>75</v>
      </c>
      <c r="W209" s="31">
        <v>78975.12</v>
      </c>
      <c r="X209" s="31" t="s">
        <v>75</v>
      </c>
      <c r="Y209" s="31" t="s">
        <v>75</v>
      </c>
      <c r="Z209" s="31" t="s">
        <v>75</v>
      </c>
      <c r="AA209" s="31" t="s">
        <v>75</v>
      </c>
      <c r="AB209" s="31" t="s">
        <v>75</v>
      </c>
      <c r="AC209" s="31" t="s">
        <v>75</v>
      </c>
      <c r="AD209" s="31" t="s">
        <v>75</v>
      </c>
      <c r="AE209" s="31" t="s">
        <v>75</v>
      </c>
      <c r="AF209" s="31">
        <v>14869.5</v>
      </c>
      <c r="AG209" s="31">
        <v>64105.62</v>
      </c>
      <c r="AH209" s="31" t="s">
        <v>75</v>
      </c>
      <c r="AI209" s="8"/>
    </row>
    <row r="210" spans="1:35" ht="23.25" x14ac:dyDescent="0.25">
      <c r="A210" s="42" t="s">
        <v>1904</v>
      </c>
      <c r="B210" s="43" t="s">
        <v>1887</v>
      </c>
      <c r="C210" s="44" t="s">
        <v>2163</v>
      </c>
      <c r="D210" s="31">
        <v>1796323.09</v>
      </c>
      <c r="E210" s="31" t="s">
        <v>75</v>
      </c>
      <c r="F210" s="31">
        <v>1796323.09</v>
      </c>
      <c r="G210" s="31" t="s">
        <v>75</v>
      </c>
      <c r="H210" s="31" t="s">
        <v>75</v>
      </c>
      <c r="I210" s="31" t="s">
        <v>75</v>
      </c>
      <c r="J210" s="31" t="s">
        <v>75</v>
      </c>
      <c r="K210" s="31">
        <v>11000</v>
      </c>
      <c r="L210" s="31" t="s">
        <v>75</v>
      </c>
      <c r="M210" s="31" t="s">
        <v>75</v>
      </c>
      <c r="N210" s="31" t="s">
        <v>75</v>
      </c>
      <c r="O210" s="31">
        <v>188153.14</v>
      </c>
      <c r="P210" s="32">
        <v>1597169.95</v>
      </c>
      <c r="Q210" s="32" t="s">
        <v>75</v>
      </c>
      <c r="R210" s="42" t="s">
        <v>1904</v>
      </c>
      <c r="S210" s="43" t="s">
        <v>1887</v>
      </c>
      <c r="T210" s="44" t="s">
        <v>2163</v>
      </c>
      <c r="U210" s="31">
        <v>78975.12</v>
      </c>
      <c r="V210" s="31" t="s">
        <v>75</v>
      </c>
      <c r="W210" s="31">
        <v>78975.12</v>
      </c>
      <c r="X210" s="31" t="s">
        <v>75</v>
      </c>
      <c r="Y210" s="31" t="s">
        <v>75</v>
      </c>
      <c r="Z210" s="31" t="s">
        <v>75</v>
      </c>
      <c r="AA210" s="31" t="s">
        <v>75</v>
      </c>
      <c r="AB210" s="31" t="s">
        <v>75</v>
      </c>
      <c r="AC210" s="31" t="s">
        <v>75</v>
      </c>
      <c r="AD210" s="31" t="s">
        <v>75</v>
      </c>
      <c r="AE210" s="31" t="s">
        <v>75</v>
      </c>
      <c r="AF210" s="31">
        <v>14869.5</v>
      </c>
      <c r="AG210" s="31">
        <v>64105.62</v>
      </c>
      <c r="AH210" s="31" t="s">
        <v>75</v>
      </c>
      <c r="AI210" s="8"/>
    </row>
    <row r="211" spans="1:35" ht="23.25" x14ac:dyDescent="0.25">
      <c r="A211" s="42" t="s">
        <v>1923</v>
      </c>
      <c r="B211" s="43" t="s">
        <v>1887</v>
      </c>
      <c r="C211" s="44" t="s">
        <v>2164</v>
      </c>
      <c r="D211" s="31">
        <v>76000</v>
      </c>
      <c r="E211" s="31" t="s">
        <v>75</v>
      </c>
      <c r="F211" s="31">
        <v>76000</v>
      </c>
      <c r="G211" s="31" t="s">
        <v>75</v>
      </c>
      <c r="H211" s="31" t="s">
        <v>75</v>
      </c>
      <c r="I211" s="31" t="s">
        <v>75</v>
      </c>
      <c r="J211" s="31" t="s">
        <v>75</v>
      </c>
      <c r="K211" s="31" t="s">
        <v>75</v>
      </c>
      <c r="L211" s="31" t="s">
        <v>75</v>
      </c>
      <c r="M211" s="31" t="s">
        <v>75</v>
      </c>
      <c r="N211" s="31" t="s">
        <v>75</v>
      </c>
      <c r="O211" s="31">
        <v>2300</v>
      </c>
      <c r="P211" s="32">
        <v>73700</v>
      </c>
      <c r="Q211" s="32" t="s">
        <v>75</v>
      </c>
      <c r="R211" s="42" t="s">
        <v>1923</v>
      </c>
      <c r="S211" s="43" t="s">
        <v>1887</v>
      </c>
      <c r="T211" s="44" t="s">
        <v>2164</v>
      </c>
      <c r="U211" s="31">
        <v>23238.59</v>
      </c>
      <c r="V211" s="31" t="s">
        <v>75</v>
      </c>
      <c r="W211" s="31">
        <v>23238.59</v>
      </c>
      <c r="X211" s="31" t="s">
        <v>75</v>
      </c>
      <c r="Y211" s="31" t="s">
        <v>75</v>
      </c>
      <c r="Z211" s="31" t="s">
        <v>75</v>
      </c>
      <c r="AA211" s="31" t="s">
        <v>75</v>
      </c>
      <c r="AB211" s="31" t="s">
        <v>75</v>
      </c>
      <c r="AC211" s="31" t="s">
        <v>75</v>
      </c>
      <c r="AD211" s="31" t="s">
        <v>75</v>
      </c>
      <c r="AE211" s="31" t="s">
        <v>75</v>
      </c>
      <c r="AF211" s="31">
        <v>2300</v>
      </c>
      <c r="AG211" s="31">
        <v>20938.59</v>
      </c>
      <c r="AH211" s="31" t="s">
        <v>75</v>
      </c>
      <c r="AI211" s="8"/>
    </row>
    <row r="212" spans="1:35" x14ac:dyDescent="0.25">
      <c r="A212" s="42" t="s">
        <v>1906</v>
      </c>
      <c r="B212" s="43" t="s">
        <v>1887</v>
      </c>
      <c r="C212" s="44" t="s">
        <v>2165</v>
      </c>
      <c r="D212" s="31">
        <v>1717123.09</v>
      </c>
      <c r="E212" s="31" t="s">
        <v>75</v>
      </c>
      <c r="F212" s="31">
        <v>1717123.09</v>
      </c>
      <c r="G212" s="31" t="s">
        <v>75</v>
      </c>
      <c r="H212" s="31" t="s">
        <v>75</v>
      </c>
      <c r="I212" s="31" t="s">
        <v>75</v>
      </c>
      <c r="J212" s="31" t="s">
        <v>75</v>
      </c>
      <c r="K212" s="31">
        <v>11000</v>
      </c>
      <c r="L212" s="31" t="s">
        <v>75</v>
      </c>
      <c r="M212" s="31" t="s">
        <v>75</v>
      </c>
      <c r="N212" s="31" t="s">
        <v>75</v>
      </c>
      <c r="O212" s="31">
        <v>185853.14</v>
      </c>
      <c r="P212" s="32">
        <v>1520269.95</v>
      </c>
      <c r="Q212" s="32" t="s">
        <v>75</v>
      </c>
      <c r="R212" s="42" t="s">
        <v>1906</v>
      </c>
      <c r="S212" s="43" t="s">
        <v>1887</v>
      </c>
      <c r="T212" s="44" t="s">
        <v>2165</v>
      </c>
      <c r="U212" s="31">
        <v>55736.53</v>
      </c>
      <c r="V212" s="31" t="s">
        <v>75</v>
      </c>
      <c r="W212" s="31">
        <v>55736.53</v>
      </c>
      <c r="X212" s="31" t="s">
        <v>75</v>
      </c>
      <c r="Y212" s="31" t="s">
        <v>75</v>
      </c>
      <c r="Z212" s="31" t="s">
        <v>75</v>
      </c>
      <c r="AA212" s="31" t="s">
        <v>75</v>
      </c>
      <c r="AB212" s="31" t="s">
        <v>75</v>
      </c>
      <c r="AC212" s="31" t="s">
        <v>75</v>
      </c>
      <c r="AD212" s="31" t="s">
        <v>75</v>
      </c>
      <c r="AE212" s="31" t="s">
        <v>75</v>
      </c>
      <c r="AF212" s="31">
        <v>12569.5</v>
      </c>
      <c r="AG212" s="31">
        <v>43167.03</v>
      </c>
      <c r="AH212" s="31" t="s">
        <v>75</v>
      </c>
      <c r="AI212" s="8"/>
    </row>
    <row r="213" spans="1:35" x14ac:dyDescent="0.25">
      <c r="A213" s="42" t="s">
        <v>1926</v>
      </c>
      <c r="B213" s="43" t="s">
        <v>1887</v>
      </c>
      <c r="C213" s="44" t="s">
        <v>2166</v>
      </c>
      <c r="D213" s="31">
        <v>3200</v>
      </c>
      <c r="E213" s="31" t="s">
        <v>75</v>
      </c>
      <c r="F213" s="31">
        <v>3200</v>
      </c>
      <c r="G213" s="31" t="s">
        <v>75</v>
      </c>
      <c r="H213" s="31" t="s">
        <v>75</v>
      </c>
      <c r="I213" s="31" t="s">
        <v>75</v>
      </c>
      <c r="J213" s="31" t="s">
        <v>75</v>
      </c>
      <c r="K213" s="31" t="s">
        <v>75</v>
      </c>
      <c r="L213" s="31" t="s">
        <v>75</v>
      </c>
      <c r="M213" s="31" t="s">
        <v>75</v>
      </c>
      <c r="N213" s="31" t="s">
        <v>75</v>
      </c>
      <c r="O213" s="31" t="s">
        <v>75</v>
      </c>
      <c r="P213" s="32">
        <v>3200</v>
      </c>
      <c r="Q213" s="32" t="s">
        <v>75</v>
      </c>
      <c r="R213" s="42" t="s">
        <v>1926</v>
      </c>
      <c r="S213" s="43" t="s">
        <v>1887</v>
      </c>
      <c r="T213" s="44" t="s">
        <v>2166</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x14ac:dyDescent="0.25">
      <c r="A214" s="42" t="s">
        <v>1936</v>
      </c>
      <c r="B214" s="43" t="s">
        <v>1887</v>
      </c>
      <c r="C214" s="44" t="s">
        <v>2167</v>
      </c>
      <c r="D214" s="31" t="s">
        <v>75</v>
      </c>
      <c r="E214" s="31" t="s">
        <v>75</v>
      </c>
      <c r="F214" s="31" t="s">
        <v>75</v>
      </c>
      <c r="G214" s="31">
        <v>51502600</v>
      </c>
      <c r="H214" s="31">
        <v>51502600</v>
      </c>
      <c r="I214" s="31" t="s">
        <v>75</v>
      </c>
      <c r="J214" s="31" t="s">
        <v>75</v>
      </c>
      <c r="K214" s="31" t="s">
        <v>75</v>
      </c>
      <c r="L214" s="31" t="s">
        <v>75</v>
      </c>
      <c r="M214" s="31" t="s">
        <v>75</v>
      </c>
      <c r="N214" s="31" t="s">
        <v>75</v>
      </c>
      <c r="O214" s="31" t="s">
        <v>75</v>
      </c>
      <c r="P214" s="32" t="s">
        <v>75</v>
      </c>
      <c r="Q214" s="32" t="s">
        <v>75</v>
      </c>
      <c r="R214" s="42" t="s">
        <v>1936</v>
      </c>
      <c r="S214" s="43" t="s">
        <v>1887</v>
      </c>
      <c r="T214" s="44" t="s">
        <v>2167</v>
      </c>
      <c r="U214" s="31" t="s">
        <v>75</v>
      </c>
      <c r="V214" s="31" t="s">
        <v>75</v>
      </c>
      <c r="W214" s="31" t="s">
        <v>75</v>
      </c>
      <c r="X214" s="31">
        <v>20480602.48</v>
      </c>
      <c r="Y214" s="31">
        <v>20480602.48</v>
      </c>
      <c r="Z214" s="31" t="s">
        <v>75</v>
      </c>
      <c r="AA214" s="31" t="s">
        <v>75</v>
      </c>
      <c r="AB214" s="31" t="s">
        <v>75</v>
      </c>
      <c r="AC214" s="31" t="s">
        <v>75</v>
      </c>
      <c r="AD214" s="31" t="s">
        <v>75</v>
      </c>
      <c r="AE214" s="31" t="s">
        <v>75</v>
      </c>
      <c r="AF214" s="31" t="s">
        <v>75</v>
      </c>
      <c r="AG214" s="31" t="s">
        <v>75</v>
      </c>
      <c r="AH214" s="31" t="s">
        <v>75</v>
      </c>
      <c r="AI214" s="8"/>
    </row>
    <row r="215" spans="1:35" x14ac:dyDescent="0.25">
      <c r="A215" s="42" t="s">
        <v>2006</v>
      </c>
      <c r="B215" s="43" t="s">
        <v>1887</v>
      </c>
      <c r="C215" s="44" t="s">
        <v>2168</v>
      </c>
      <c r="D215" s="31" t="s">
        <v>75</v>
      </c>
      <c r="E215" s="31" t="s">
        <v>75</v>
      </c>
      <c r="F215" s="31" t="s">
        <v>75</v>
      </c>
      <c r="G215" s="31">
        <v>51502600</v>
      </c>
      <c r="H215" s="31">
        <v>51502600</v>
      </c>
      <c r="I215" s="31" t="s">
        <v>75</v>
      </c>
      <c r="J215" s="31" t="s">
        <v>75</v>
      </c>
      <c r="K215" s="31" t="s">
        <v>75</v>
      </c>
      <c r="L215" s="31" t="s">
        <v>75</v>
      </c>
      <c r="M215" s="31" t="s">
        <v>75</v>
      </c>
      <c r="N215" s="31" t="s">
        <v>75</v>
      </c>
      <c r="O215" s="31" t="s">
        <v>75</v>
      </c>
      <c r="P215" s="32" t="s">
        <v>75</v>
      </c>
      <c r="Q215" s="32" t="s">
        <v>75</v>
      </c>
      <c r="R215" s="42" t="s">
        <v>2006</v>
      </c>
      <c r="S215" s="43" t="s">
        <v>1887</v>
      </c>
      <c r="T215" s="44" t="s">
        <v>2168</v>
      </c>
      <c r="U215" s="31" t="s">
        <v>75</v>
      </c>
      <c r="V215" s="31" t="s">
        <v>75</v>
      </c>
      <c r="W215" s="31" t="s">
        <v>75</v>
      </c>
      <c r="X215" s="31">
        <v>20480602.48</v>
      </c>
      <c r="Y215" s="31">
        <v>20480602.48</v>
      </c>
      <c r="Z215" s="31" t="s">
        <v>75</v>
      </c>
      <c r="AA215" s="31" t="s">
        <v>75</v>
      </c>
      <c r="AB215" s="31" t="s">
        <v>75</v>
      </c>
      <c r="AC215" s="31" t="s">
        <v>75</v>
      </c>
      <c r="AD215" s="31" t="s">
        <v>75</v>
      </c>
      <c r="AE215" s="31" t="s">
        <v>75</v>
      </c>
      <c r="AF215" s="31" t="s">
        <v>75</v>
      </c>
      <c r="AG215" s="31" t="s">
        <v>75</v>
      </c>
      <c r="AH215" s="31" t="s">
        <v>75</v>
      </c>
      <c r="AI215" s="8"/>
    </row>
    <row r="216" spans="1:35" x14ac:dyDescent="0.25">
      <c r="A216" s="42" t="s">
        <v>2169</v>
      </c>
      <c r="B216" s="43" t="s">
        <v>1887</v>
      </c>
      <c r="C216" s="44" t="s">
        <v>2170</v>
      </c>
      <c r="D216" s="31">
        <v>1339000</v>
      </c>
      <c r="E216" s="31" t="s">
        <v>75</v>
      </c>
      <c r="F216" s="31">
        <v>1339000</v>
      </c>
      <c r="G216" s="31" t="s">
        <v>75</v>
      </c>
      <c r="H216" s="31">
        <v>170000</v>
      </c>
      <c r="I216" s="31" t="s">
        <v>75</v>
      </c>
      <c r="J216" s="31" t="s">
        <v>75</v>
      </c>
      <c r="K216" s="31">
        <v>1169000</v>
      </c>
      <c r="L216" s="31" t="s">
        <v>75</v>
      </c>
      <c r="M216" s="31" t="s">
        <v>75</v>
      </c>
      <c r="N216" s="31" t="s">
        <v>75</v>
      </c>
      <c r="O216" s="31" t="s">
        <v>75</v>
      </c>
      <c r="P216" s="32" t="s">
        <v>75</v>
      </c>
      <c r="Q216" s="32" t="s">
        <v>75</v>
      </c>
      <c r="R216" s="42" t="s">
        <v>2169</v>
      </c>
      <c r="S216" s="43" t="s">
        <v>1887</v>
      </c>
      <c r="T216" s="44" t="s">
        <v>2170</v>
      </c>
      <c r="U216" s="31">
        <v>376874.48</v>
      </c>
      <c r="V216" s="31" t="s">
        <v>75</v>
      </c>
      <c r="W216" s="31">
        <v>376874.48</v>
      </c>
      <c r="X216" s="31" t="s">
        <v>75</v>
      </c>
      <c r="Y216" s="31">
        <v>93517.17</v>
      </c>
      <c r="Z216" s="31" t="s">
        <v>75</v>
      </c>
      <c r="AA216" s="31" t="s">
        <v>75</v>
      </c>
      <c r="AB216" s="31">
        <v>283357.31</v>
      </c>
      <c r="AC216" s="31" t="s">
        <v>75</v>
      </c>
      <c r="AD216" s="31" t="s">
        <v>75</v>
      </c>
      <c r="AE216" s="31" t="s">
        <v>75</v>
      </c>
      <c r="AF216" s="31" t="s">
        <v>75</v>
      </c>
      <c r="AG216" s="31" t="s">
        <v>75</v>
      </c>
      <c r="AH216" s="31" t="s">
        <v>75</v>
      </c>
      <c r="AI216" s="8"/>
    </row>
    <row r="217" spans="1:35" ht="23.25" x14ac:dyDescent="0.25">
      <c r="A217" s="42" t="s">
        <v>1902</v>
      </c>
      <c r="B217" s="43" t="s">
        <v>1887</v>
      </c>
      <c r="C217" s="44" t="s">
        <v>2171</v>
      </c>
      <c r="D217" s="31">
        <v>1339000</v>
      </c>
      <c r="E217" s="31" t="s">
        <v>75</v>
      </c>
      <c r="F217" s="31">
        <v>1339000</v>
      </c>
      <c r="G217" s="31" t="s">
        <v>75</v>
      </c>
      <c r="H217" s="31">
        <v>170000</v>
      </c>
      <c r="I217" s="31" t="s">
        <v>75</v>
      </c>
      <c r="J217" s="31" t="s">
        <v>75</v>
      </c>
      <c r="K217" s="31">
        <v>1169000</v>
      </c>
      <c r="L217" s="31" t="s">
        <v>75</v>
      </c>
      <c r="M217" s="31" t="s">
        <v>75</v>
      </c>
      <c r="N217" s="31" t="s">
        <v>75</v>
      </c>
      <c r="O217" s="31" t="s">
        <v>75</v>
      </c>
      <c r="P217" s="32" t="s">
        <v>75</v>
      </c>
      <c r="Q217" s="32" t="s">
        <v>75</v>
      </c>
      <c r="R217" s="42" t="s">
        <v>1902</v>
      </c>
      <c r="S217" s="43" t="s">
        <v>1887</v>
      </c>
      <c r="T217" s="44" t="s">
        <v>2171</v>
      </c>
      <c r="U217" s="31">
        <v>376874.48</v>
      </c>
      <c r="V217" s="31" t="s">
        <v>75</v>
      </c>
      <c r="W217" s="31">
        <v>376874.48</v>
      </c>
      <c r="X217" s="31" t="s">
        <v>75</v>
      </c>
      <c r="Y217" s="31">
        <v>93517.17</v>
      </c>
      <c r="Z217" s="31" t="s">
        <v>75</v>
      </c>
      <c r="AA217" s="31" t="s">
        <v>75</v>
      </c>
      <c r="AB217" s="31">
        <v>283357.31</v>
      </c>
      <c r="AC217" s="31" t="s">
        <v>75</v>
      </c>
      <c r="AD217" s="31" t="s">
        <v>75</v>
      </c>
      <c r="AE217" s="31" t="s">
        <v>75</v>
      </c>
      <c r="AF217" s="31" t="s">
        <v>75</v>
      </c>
      <c r="AG217" s="31" t="s">
        <v>75</v>
      </c>
      <c r="AH217" s="31" t="s">
        <v>75</v>
      </c>
      <c r="AI217" s="8"/>
    </row>
    <row r="218" spans="1:35" ht="23.25" x14ac:dyDescent="0.25">
      <c r="A218" s="42" t="s">
        <v>1904</v>
      </c>
      <c r="B218" s="43" t="s">
        <v>1887</v>
      </c>
      <c r="C218" s="44" t="s">
        <v>2172</v>
      </c>
      <c r="D218" s="31">
        <v>1339000</v>
      </c>
      <c r="E218" s="31" t="s">
        <v>75</v>
      </c>
      <c r="F218" s="31">
        <v>1339000</v>
      </c>
      <c r="G218" s="31" t="s">
        <v>75</v>
      </c>
      <c r="H218" s="31">
        <v>170000</v>
      </c>
      <c r="I218" s="31" t="s">
        <v>75</v>
      </c>
      <c r="J218" s="31" t="s">
        <v>75</v>
      </c>
      <c r="K218" s="31">
        <v>1169000</v>
      </c>
      <c r="L218" s="31" t="s">
        <v>75</v>
      </c>
      <c r="M218" s="31" t="s">
        <v>75</v>
      </c>
      <c r="N218" s="31" t="s">
        <v>75</v>
      </c>
      <c r="O218" s="31" t="s">
        <v>75</v>
      </c>
      <c r="P218" s="32" t="s">
        <v>75</v>
      </c>
      <c r="Q218" s="32" t="s">
        <v>75</v>
      </c>
      <c r="R218" s="42" t="s">
        <v>1904</v>
      </c>
      <c r="S218" s="43" t="s">
        <v>1887</v>
      </c>
      <c r="T218" s="44" t="s">
        <v>2172</v>
      </c>
      <c r="U218" s="31">
        <v>376874.48</v>
      </c>
      <c r="V218" s="31" t="s">
        <v>75</v>
      </c>
      <c r="W218" s="31">
        <v>376874.48</v>
      </c>
      <c r="X218" s="31" t="s">
        <v>75</v>
      </c>
      <c r="Y218" s="31">
        <v>93517.17</v>
      </c>
      <c r="Z218" s="31" t="s">
        <v>75</v>
      </c>
      <c r="AA218" s="31" t="s">
        <v>75</v>
      </c>
      <c r="AB218" s="31">
        <v>283357.31</v>
      </c>
      <c r="AC218" s="31" t="s">
        <v>75</v>
      </c>
      <c r="AD218" s="31" t="s">
        <v>75</v>
      </c>
      <c r="AE218" s="31" t="s">
        <v>75</v>
      </c>
      <c r="AF218" s="31" t="s">
        <v>75</v>
      </c>
      <c r="AG218" s="31" t="s">
        <v>75</v>
      </c>
      <c r="AH218" s="31" t="s">
        <v>75</v>
      </c>
      <c r="AI218" s="8"/>
    </row>
    <row r="219" spans="1:35" x14ac:dyDescent="0.25">
      <c r="A219" s="42" t="s">
        <v>1906</v>
      </c>
      <c r="B219" s="43" t="s">
        <v>1887</v>
      </c>
      <c r="C219" s="44" t="s">
        <v>2173</v>
      </c>
      <c r="D219" s="31">
        <v>1169000</v>
      </c>
      <c r="E219" s="31" t="s">
        <v>75</v>
      </c>
      <c r="F219" s="31">
        <v>1169000</v>
      </c>
      <c r="G219" s="31" t="s">
        <v>75</v>
      </c>
      <c r="H219" s="31" t="s">
        <v>75</v>
      </c>
      <c r="I219" s="31" t="s">
        <v>75</v>
      </c>
      <c r="J219" s="31" t="s">
        <v>75</v>
      </c>
      <c r="K219" s="31">
        <v>1169000</v>
      </c>
      <c r="L219" s="31" t="s">
        <v>75</v>
      </c>
      <c r="M219" s="31" t="s">
        <v>75</v>
      </c>
      <c r="N219" s="31" t="s">
        <v>75</v>
      </c>
      <c r="O219" s="31" t="s">
        <v>75</v>
      </c>
      <c r="P219" s="32" t="s">
        <v>75</v>
      </c>
      <c r="Q219" s="32" t="s">
        <v>75</v>
      </c>
      <c r="R219" s="42" t="s">
        <v>1906</v>
      </c>
      <c r="S219" s="43" t="s">
        <v>1887</v>
      </c>
      <c r="T219" s="44" t="s">
        <v>2173</v>
      </c>
      <c r="U219" s="31">
        <v>283357.31</v>
      </c>
      <c r="V219" s="31" t="s">
        <v>75</v>
      </c>
      <c r="W219" s="31">
        <v>283357.31</v>
      </c>
      <c r="X219" s="31" t="s">
        <v>75</v>
      </c>
      <c r="Y219" s="31" t="s">
        <v>75</v>
      </c>
      <c r="Z219" s="31" t="s">
        <v>75</v>
      </c>
      <c r="AA219" s="31" t="s">
        <v>75</v>
      </c>
      <c r="AB219" s="31">
        <v>283357.31</v>
      </c>
      <c r="AC219" s="31" t="s">
        <v>75</v>
      </c>
      <c r="AD219" s="31" t="s">
        <v>75</v>
      </c>
      <c r="AE219" s="31" t="s">
        <v>75</v>
      </c>
      <c r="AF219" s="31" t="s">
        <v>75</v>
      </c>
      <c r="AG219" s="31" t="s">
        <v>75</v>
      </c>
      <c r="AH219" s="31" t="s">
        <v>75</v>
      </c>
      <c r="AI219" s="8"/>
    </row>
    <row r="220" spans="1:35" x14ac:dyDescent="0.25">
      <c r="A220" s="42" t="s">
        <v>1926</v>
      </c>
      <c r="B220" s="43" t="s">
        <v>1887</v>
      </c>
      <c r="C220" s="44" t="s">
        <v>2174</v>
      </c>
      <c r="D220" s="31">
        <v>170000</v>
      </c>
      <c r="E220" s="31" t="s">
        <v>75</v>
      </c>
      <c r="F220" s="31">
        <v>170000</v>
      </c>
      <c r="G220" s="31" t="s">
        <v>75</v>
      </c>
      <c r="H220" s="31">
        <v>170000</v>
      </c>
      <c r="I220" s="31" t="s">
        <v>75</v>
      </c>
      <c r="J220" s="31" t="s">
        <v>75</v>
      </c>
      <c r="K220" s="31" t="s">
        <v>75</v>
      </c>
      <c r="L220" s="31" t="s">
        <v>75</v>
      </c>
      <c r="M220" s="31" t="s">
        <v>75</v>
      </c>
      <c r="N220" s="31" t="s">
        <v>75</v>
      </c>
      <c r="O220" s="31" t="s">
        <v>75</v>
      </c>
      <c r="P220" s="32" t="s">
        <v>75</v>
      </c>
      <c r="Q220" s="32" t="s">
        <v>75</v>
      </c>
      <c r="R220" s="42" t="s">
        <v>1926</v>
      </c>
      <c r="S220" s="43" t="s">
        <v>1887</v>
      </c>
      <c r="T220" s="44" t="s">
        <v>2174</v>
      </c>
      <c r="U220" s="31">
        <v>93517.17</v>
      </c>
      <c r="V220" s="31" t="s">
        <v>75</v>
      </c>
      <c r="W220" s="31">
        <v>93517.17</v>
      </c>
      <c r="X220" s="31" t="s">
        <v>75</v>
      </c>
      <c r="Y220" s="31">
        <v>93517.17</v>
      </c>
      <c r="Z220" s="31" t="s">
        <v>75</v>
      </c>
      <c r="AA220" s="31" t="s">
        <v>75</v>
      </c>
      <c r="AB220" s="31" t="s">
        <v>75</v>
      </c>
      <c r="AC220" s="31" t="s">
        <v>75</v>
      </c>
      <c r="AD220" s="31" t="s">
        <v>75</v>
      </c>
      <c r="AE220" s="31" t="s">
        <v>75</v>
      </c>
      <c r="AF220" s="31" t="s">
        <v>75</v>
      </c>
      <c r="AG220" s="31" t="s">
        <v>75</v>
      </c>
      <c r="AH220" s="31" t="s">
        <v>75</v>
      </c>
      <c r="AI220" s="8"/>
    </row>
    <row r="221" spans="1:35" ht="23.25" x14ac:dyDescent="0.25">
      <c r="A221" s="42" t="s">
        <v>2175</v>
      </c>
      <c r="B221" s="43" t="s">
        <v>1887</v>
      </c>
      <c r="C221" s="44" t="s">
        <v>2176</v>
      </c>
      <c r="D221" s="31">
        <v>965401467.85000002</v>
      </c>
      <c r="E221" s="31" t="s">
        <v>75</v>
      </c>
      <c r="F221" s="31">
        <v>965401467.85000002</v>
      </c>
      <c r="G221" s="31">
        <v>6464000</v>
      </c>
      <c r="H221" s="31">
        <v>773801761</v>
      </c>
      <c r="I221" s="31" t="s">
        <v>75</v>
      </c>
      <c r="J221" s="31" t="s">
        <v>75</v>
      </c>
      <c r="K221" s="31">
        <v>101377620.34999999</v>
      </c>
      <c r="L221" s="31" t="s">
        <v>75</v>
      </c>
      <c r="M221" s="31" t="s">
        <v>75</v>
      </c>
      <c r="N221" s="31">
        <v>66515362.890000001</v>
      </c>
      <c r="O221" s="31">
        <v>10545510.800000001</v>
      </c>
      <c r="P221" s="32">
        <v>19625212.809999999</v>
      </c>
      <c r="Q221" s="32" t="s">
        <v>75</v>
      </c>
      <c r="R221" s="42" t="s">
        <v>2175</v>
      </c>
      <c r="S221" s="43" t="s">
        <v>1887</v>
      </c>
      <c r="T221" s="44" t="s">
        <v>2176</v>
      </c>
      <c r="U221" s="31">
        <v>397847569.48000002</v>
      </c>
      <c r="V221" s="31" t="s">
        <v>75</v>
      </c>
      <c r="W221" s="31">
        <v>397847569.48000002</v>
      </c>
      <c r="X221" s="31">
        <v>2424458.4</v>
      </c>
      <c r="Y221" s="31">
        <v>311981866.05000001</v>
      </c>
      <c r="Z221" s="31" t="s">
        <v>75</v>
      </c>
      <c r="AA221" s="31" t="s">
        <v>75</v>
      </c>
      <c r="AB221" s="31">
        <v>48205538.350000001</v>
      </c>
      <c r="AC221" s="31" t="s">
        <v>75</v>
      </c>
      <c r="AD221" s="31" t="s">
        <v>75</v>
      </c>
      <c r="AE221" s="31">
        <v>32499635.789999999</v>
      </c>
      <c r="AF221" s="31">
        <v>2943369.51</v>
      </c>
      <c r="AG221" s="31">
        <v>4641618.18</v>
      </c>
      <c r="AH221" s="31" t="s">
        <v>75</v>
      </c>
      <c r="AI221" s="8"/>
    </row>
    <row r="222" spans="1:35" x14ac:dyDescent="0.25">
      <c r="A222" s="42" t="s">
        <v>2177</v>
      </c>
      <c r="B222" s="43" t="s">
        <v>1887</v>
      </c>
      <c r="C222" s="44" t="s">
        <v>2178</v>
      </c>
      <c r="D222" s="31">
        <v>183909561</v>
      </c>
      <c r="E222" s="31" t="s">
        <v>75</v>
      </c>
      <c r="F222" s="31">
        <v>183909561</v>
      </c>
      <c r="G222" s="31" t="s">
        <v>75</v>
      </c>
      <c r="H222" s="31">
        <v>183909561</v>
      </c>
      <c r="I222" s="31" t="s">
        <v>75</v>
      </c>
      <c r="J222" s="31" t="s">
        <v>75</v>
      </c>
      <c r="K222" s="31" t="s">
        <v>75</v>
      </c>
      <c r="L222" s="31" t="s">
        <v>75</v>
      </c>
      <c r="M222" s="31" t="s">
        <v>75</v>
      </c>
      <c r="N222" s="31" t="s">
        <v>75</v>
      </c>
      <c r="O222" s="31" t="s">
        <v>75</v>
      </c>
      <c r="P222" s="32" t="s">
        <v>75</v>
      </c>
      <c r="Q222" s="32" t="s">
        <v>75</v>
      </c>
      <c r="R222" s="42" t="s">
        <v>2177</v>
      </c>
      <c r="S222" s="43" t="s">
        <v>1887</v>
      </c>
      <c r="T222" s="44" t="s">
        <v>2178</v>
      </c>
      <c r="U222" s="31">
        <v>72835179.340000004</v>
      </c>
      <c r="V222" s="31" t="s">
        <v>75</v>
      </c>
      <c r="W222" s="31">
        <v>72835179.340000004</v>
      </c>
      <c r="X222" s="31" t="s">
        <v>75</v>
      </c>
      <c r="Y222" s="31">
        <v>72835179.340000004</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1892</v>
      </c>
      <c r="B223" s="43" t="s">
        <v>1887</v>
      </c>
      <c r="C223" s="44" t="s">
        <v>2179</v>
      </c>
      <c r="D223" s="31">
        <v>166340800</v>
      </c>
      <c r="E223" s="31" t="s">
        <v>75</v>
      </c>
      <c r="F223" s="31">
        <v>166340800</v>
      </c>
      <c r="G223" s="31" t="s">
        <v>75</v>
      </c>
      <c r="H223" s="31">
        <v>166340800</v>
      </c>
      <c r="I223" s="31" t="s">
        <v>75</v>
      </c>
      <c r="J223" s="31" t="s">
        <v>75</v>
      </c>
      <c r="K223" s="31" t="s">
        <v>75</v>
      </c>
      <c r="L223" s="31" t="s">
        <v>75</v>
      </c>
      <c r="M223" s="31" t="s">
        <v>75</v>
      </c>
      <c r="N223" s="31" t="s">
        <v>75</v>
      </c>
      <c r="O223" s="31" t="s">
        <v>75</v>
      </c>
      <c r="P223" s="32" t="s">
        <v>75</v>
      </c>
      <c r="Q223" s="32" t="s">
        <v>75</v>
      </c>
      <c r="R223" s="42" t="s">
        <v>1892</v>
      </c>
      <c r="S223" s="43" t="s">
        <v>1887</v>
      </c>
      <c r="T223" s="44" t="s">
        <v>2179</v>
      </c>
      <c r="U223" s="31">
        <v>66087864.229999997</v>
      </c>
      <c r="V223" s="31" t="s">
        <v>75</v>
      </c>
      <c r="W223" s="31">
        <v>66087864.229999997</v>
      </c>
      <c r="X223" s="31" t="s">
        <v>75</v>
      </c>
      <c r="Y223" s="31">
        <v>66087864.229999997</v>
      </c>
      <c r="Z223" s="31" t="s">
        <v>75</v>
      </c>
      <c r="AA223" s="31" t="s">
        <v>75</v>
      </c>
      <c r="AB223" s="31" t="s">
        <v>75</v>
      </c>
      <c r="AC223" s="31" t="s">
        <v>75</v>
      </c>
      <c r="AD223" s="31" t="s">
        <v>75</v>
      </c>
      <c r="AE223" s="31" t="s">
        <v>75</v>
      </c>
      <c r="AF223" s="31" t="s">
        <v>75</v>
      </c>
      <c r="AG223" s="31" t="s">
        <v>75</v>
      </c>
      <c r="AH223" s="31" t="s">
        <v>75</v>
      </c>
      <c r="AI223" s="8"/>
    </row>
    <row r="224" spans="1:35" ht="23.25" x14ac:dyDescent="0.25">
      <c r="A224" s="42" t="s">
        <v>1894</v>
      </c>
      <c r="B224" s="43" t="s">
        <v>1887</v>
      </c>
      <c r="C224" s="44" t="s">
        <v>2180</v>
      </c>
      <c r="D224" s="31">
        <v>166340800</v>
      </c>
      <c r="E224" s="31" t="s">
        <v>75</v>
      </c>
      <c r="F224" s="31">
        <v>166340800</v>
      </c>
      <c r="G224" s="31" t="s">
        <v>75</v>
      </c>
      <c r="H224" s="31">
        <v>166340800</v>
      </c>
      <c r="I224" s="31" t="s">
        <v>75</v>
      </c>
      <c r="J224" s="31" t="s">
        <v>75</v>
      </c>
      <c r="K224" s="31" t="s">
        <v>75</v>
      </c>
      <c r="L224" s="31" t="s">
        <v>75</v>
      </c>
      <c r="M224" s="31" t="s">
        <v>75</v>
      </c>
      <c r="N224" s="31" t="s">
        <v>75</v>
      </c>
      <c r="O224" s="31" t="s">
        <v>75</v>
      </c>
      <c r="P224" s="32" t="s">
        <v>75</v>
      </c>
      <c r="Q224" s="32" t="s">
        <v>75</v>
      </c>
      <c r="R224" s="42" t="s">
        <v>1894</v>
      </c>
      <c r="S224" s="43" t="s">
        <v>1887</v>
      </c>
      <c r="T224" s="44" t="s">
        <v>2180</v>
      </c>
      <c r="U224" s="31">
        <v>66087864.229999997</v>
      </c>
      <c r="V224" s="31" t="s">
        <v>75</v>
      </c>
      <c r="W224" s="31">
        <v>66087864.229999997</v>
      </c>
      <c r="X224" s="31" t="s">
        <v>75</v>
      </c>
      <c r="Y224" s="31">
        <v>66087864.229999997</v>
      </c>
      <c r="Z224" s="31" t="s">
        <v>75</v>
      </c>
      <c r="AA224" s="31" t="s">
        <v>75</v>
      </c>
      <c r="AB224" s="31" t="s">
        <v>75</v>
      </c>
      <c r="AC224" s="31" t="s">
        <v>75</v>
      </c>
      <c r="AD224" s="31" t="s">
        <v>75</v>
      </c>
      <c r="AE224" s="31" t="s">
        <v>75</v>
      </c>
      <c r="AF224" s="31" t="s">
        <v>75</v>
      </c>
      <c r="AG224" s="31" t="s">
        <v>75</v>
      </c>
      <c r="AH224" s="31" t="s">
        <v>75</v>
      </c>
      <c r="AI224" s="8"/>
    </row>
    <row r="225" spans="1:35" x14ac:dyDescent="0.25">
      <c r="A225" s="42" t="s">
        <v>1896</v>
      </c>
      <c r="B225" s="43" t="s">
        <v>1887</v>
      </c>
      <c r="C225" s="44" t="s">
        <v>2181</v>
      </c>
      <c r="D225" s="31">
        <v>122471800</v>
      </c>
      <c r="E225" s="31" t="s">
        <v>75</v>
      </c>
      <c r="F225" s="31">
        <v>122471800</v>
      </c>
      <c r="G225" s="31" t="s">
        <v>75</v>
      </c>
      <c r="H225" s="31">
        <v>122471800</v>
      </c>
      <c r="I225" s="31" t="s">
        <v>75</v>
      </c>
      <c r="J225" s="31" t="s">
        <v>75</v>
      </c>
      <c r="K225" s="31" t="s">
        <v>75</v>
      </c>
      <c r="L225" s="31" t="s">
        <v>75</v>
      </c>
      <c r="M225" s="31" t="s">
        <v>75</v>
      </c>
      <c r="N225" s="31" t="s">
        <v>75</v>
      </c>
      <c r="O225" s="31" t="s">
        <v>75</v>
      </c>
      <c r="P225" s="32" t="s">
        <v>75</v>
      </c>
      <c r="Q225" s="32" t="s">
        <v>75</v>
      </c>
      <c r="R225" s="42" t="s">
        <v>1896</v>
      </c>
      <c r="S225" s="43" t="s">
        <v>1887</v>
      </c>
      <c r="T225" s="44" t="s">
        <v>2181</v>
      </c>
      <c r="U225" s="31">
        <v>48058824.310000002</v>
      </c>
      <c r="V225" s="31" t="s">
        <v>75</v>
      </c>
      <c r="W225" s="31">
        <v>48058824.310000002</v>
      </c>
      <c r="X225" s="31" t="s">
        <v>75</v>
      </c>
      <c r="Y225" s="31">
        <v>48058824.310000002</v>
      </c>
      <c r="Z225" s="31" t="s">
        <v>75</v>
      </c>
      <c r="AA225" s="31" t="s">
        <v>75</v>
      </c>
      <c r="AB225" s="31" t="s">
        <v>75</v>
      </c>
      <c r="AC225" s="31" t="s">
        <v>75</v>
      </c>
      <c r="AD225" s="31" t="s">
        <v>75</v>
      </c>
      <c r="AE225" s="31" t="s">
        <v>75</v>
      </c>
      <c r="AF225" s="31" t="s">
        <v>75</v>
      </c>
      <c r="AG225" s="31" t="s">
        <v>75</v>
      </c>
      <c r="AH225" s="31" t="s">
        <v>75</v>
      </c>
      <c r="AI225" s="8"/>
    </row>
    <row r="226" spans="1:35" ht="23.25" x14ac:dyDescent="0.25">
      <c r="A226" s="42" t="s">
        <v>1898</v>
      </c>
      <c r="B226" s="43" t="s">
        <v>1887</v>
      </c>
      <c r="C226" s="44" t="s">
        <v>2182</v>
      </c>
      <c r="D226" s="31">
        <v>5310000</v>
      </c>
      <c r="E226" s="31" t="s">
        <v>75</v>
      </c>
      <c r="F226" s="31">
        <v>5310000</v>
      </c>
      <c r="G226" s="31" t="s">
        <v>75</v>
      </c>
      <c r="H226" s="31">
        <v>5310000</v>
      </c>
      <c r="I226" s="31" t="s">
        <v>75</v>
      </c>
      <c r="J226" s="31" t="s">
        <v>75</v>
      </c>
      <c r="K226" s="31" t="s">
        <v>75</v>
      </c>
      <c r="L226" s="31" t="s">
        <v>75</v>
      </c>
      <c r="M226" s="31" t="s">
        <v>75</v>
      </c>
      <c r="N226" s="31" t="s">
        <v>75</v>
      </c>
      <c r="O226" s="31" t="s">
        <v>75</v>
      </c>
      <c r="P226" s="32" t="s">
        <v>75</v>
      </c>
      <c r="Q226" s="32" t="s">
        <v>75</v>
      </c>
      <c r="R226" s="42" t="s">
        <v>1898</v>
      </c>
      <c r="S226" s="43" t="s">
        <v>1887</v>
      </c>
      <c r="T226" s="44" t="s">
        <v>2182</v>
      </c>
      <c r="U226" s="31">
        <v>4122488</v>
      </c>
      <c r="V226" s="31" t="s">
        <v>75</v>
      </c>
      <c r="W226" s="31">
        <v>4122488</v>
      </c>
      <c r="X226" s="31" t="s">
        <v>75</v>
      </c>
      <c r="Y226" s="31">
        <v>4122488</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1900</v>
      </c>
      <c r="B227" s="43" t="s">
        <v>1887</v>
      </c>
      <c r="C227" s="44" t="s">
        <v>2183</v>
      </c>
      <c r="D227" s="31">
        <v>38559000</v>
      </c>
      <c r="E227" s="31" t="s">
        <v>75</v>
      </c>
      <c r="F227" s="31">
        <v>38559000</v>
      </c>
      <c r="G227" s="31" t="s">
        <v>75</v>
      </c>
      <c r="H227" s="31">
        <v>38559000</v>
      </c>
      <c r="I227" s="31" t="s">
        <v>75</v>
      </c>
      <c r="J227" s="31" t="s">
        <v>75</v>
      </c>
      <c r="K227" s="31" t="s">
        <v>75</v>
      </c>
      <c r="L227" s="31" t="s">
        <v>75</v>
      </c>
      <c r="M227" s="31" t="s">
        <v>75</v>
      </c>
      <c r="N227" s="31" t="s">
        <v>75</v>
      </c>
      <c r="O227" s="31" t="s">
        <v>75</v>
      </c>
      <c r="P227" s="32" t="s">
        <v>75</v>
      </c>
      <c r="Q227" s="32" t="s">
        <v>75</v>
      </c>
      <c r="R227" s="42" t="s">
        <v>1900</v>
      </c>
      <c r="S227" s="43" t="s">
        <v>1887</v>
      </c>
      <c r="T227" s="44" t="s">
        <v>2183</v>
      </c>
      <c r="U227" s="31">
        <v>13906551.92</v>
      </c>
      <c r="V227" s="31" t="s">
        <v>75</v>
      </c>
      <c r="W227" s="31">
        <v>13906551.92</v>
      </c>
      <c r="X227" s="31" t="s">
        <v>75</v>
      </c>
      <c r="Y227" s="31">
        <v>13906551.92</v>
      </c>
      <c r="Z227" s="31" t="s">
        <v>75</v>
      </c>
      <c r="AA227" s="31" t="s">
        <v>75</v>
      </c>
      <c r="AB227" s="31" t="s">
        <v>75</v>
      </c>
      <c r="AC227" s="31" t="s">
        <v>75</v>
      </c>
      <c r="AD227" s="31" t="s">
        <v>75</v>
      </c>
      <c r="AE227" s="31" t="s">
        <v>75</v>
      </c>
      <c r="AF227" s="31" t="s">
        <v>75</v>
      </c>
      <c r="AG227" s="31" t="s">
        <v>75</v>
      </c>
      <c r="AH227" s="31" t="s">
        <v>75</v>
      </c>
      <c r="AI227" s="8"/>
    </row>
    <row r="228" spans="1:35" ht="23.25" x14ac:dyDescent="0.25">
      <c r="A228" s="42" t="s">
        <v>1902</v>
      </c>
      <c r="B228" s="43" t="s">
        <v>1887</v>
      </c>
      <c r="C228" s="44" t="s">
        <v>2184</v>
      </c>
      <c r="D228" s="31">
        <v>17330261</v>
      </c>
      <c r="E228" s="31" t="s">
        <v>75</v>
      </c>
      <c r="F228" s="31">
        <v>17330261</v>
      </c>
      <c r="G228" s="31" t="s">
        <v>75</v>
      </c>
      <c r="H228" s="31">
        <v>17330261</v>
      </c>
      <c r="I228" s="31" t="s">
        <v>75</v>
      </c>
      <c r="J228" s="31" t="s">
        <v>75</v>
      </c>
      <c r="K228" s="31" t="s">
        <v>75</v>
      </c>
      <c r="L228" s="31" t="s">
        <v>75</v>
      </c>
      <c r="M228" s="31" t="s">
        <v>75</v>
      </c>
      <c r="N228" s="31" t="s">
        <v>75</v>
      </c>
      <c r="O228" s="31" t="s">
        <v>75</v>
      </c>
      <c r="P228" s="32" t="s">
        <v>75</v>
      </c>
      <c r="Q228" s="32" t="s">
        <v>75</v>
      </c>
      <c r="R228" s="42" t="s">
        <v>1902</v>
      </c>
      <c r="S228" s="43" t="s">
        <v>1887</v>
      </c>
      <c r="T228" s="44" t="s">
        <v>2184</v>
      </c>
      <c r="U228" s="31">
        <v>6653219.1100000003</v>
      </c>
      <c r="V228" s="31" t="s">
        <v>75</v>
      </c>
      <c r="W228" s="31">
        <v>6653219.1100000003</v>
      </c>
      <c r="X228" s="31" t="s">
        <v>75</v>
      </c>
      <c r="Y228" s="31">
        <v>6653219.1100000003</v>
      </c>
      <c r="Z228" s="31" t="s">
        <v>75</v>
      </c>
      <c r="AA228" s="31" t="s">
        <v>75</v>
      </c>
      <c r="AB228" s="31" t="s">
        <v>75</v>
      </c>
      <c r="AC228" s="31" t="s">
        <v>75</v>
      </c>
      <c r="AD228" s="31" t="s">
        <v>75</v>
      </c>
      <c r="AE228" s="31" t="s">
        <v>75</v>
      </c>
      <c r="AF228" s="31" t="s">
        <v>75</v>
      </c>
      <c r="AG228" s="31" t="s">
        <v>75</v>
      </c>
      <c r="AH228" s="31" t="s">
        <v>75</v>
      </c>
      <c r="AI228" s="8"/>
    </row>
    <row r="229" spans="1:35" ht="23.25" x14ac:dyDescent="0.25">
      <c r="A229" s="42" t="s">
        <v>1904</v>
      </c>
      <c r="B229" s="43" t="s">
        <v>1887</v>
      </c>
      <c r="C229" s="44" t="s">
        <v>2185</v>
      </c>
      <c r="D229" s="31">
        <v>17330261</v>
      </c>
      <c r="E229" s="31" t="s">
        <v>75</v>
      </c>
      <c r="F229" s="31">
        <v>17330261</v>
      </c>
      <c r="G229" s="31" t="s">
        <v>75</v>
      </c>
      <c r="H229" s="31">
        <v>17330261</v>
      </c>
      <c r="I229" s="31" t="s">
        <v>75</v>
      </c>
      <c r="J229" s="31" t="s">
        <v>75</v>
      </c>
      <c r="K229" s="31" t="s">
        <v>75</v>
      </c>
      <c r="L229" s="31" t="s">
        <v>75</v>
      </c>
      <c r="M229" s="31" t="s">
        <v>75</v>
      </c>
      <c r="N229" s="31" t="s">
        <v>75</v>
      </c>
      <c r="O229" s="31" t="s">
        <v>75</v>
      </c>
      <c r="P229" s="32" t="s">
        <v>75</v>
      </c>
      <c r="Q229" s="32" t="s">
        <v>75</v>
      </c>
      <c r="R229" s="42" t="s">
        <v>1904</v>
      </c>
      <c r="S229" s="43" t="s">
        <v>1887</v>
      </c>
      <c r="T229" s="44" t="s">
        <v>2185</v>
      </c>
      <c r="U229" s="31">
        <v>6653219.1100000003</v>
      </c>
      <c r="V229" s="31" t="s">
        <v>75</v>
      </c>
      <c r="W229" s="31">
        <v>6653219.1100000003</v>
      </c>
      <c r="X229" s="31" t="s">
        <v>75</v>
      </c>
      <c r="Y229" s="31">
        <v>6653219.1100000003</v>
      </c>
      <c r="Z229" s="31" t="s">
        <v>75</v>
      </c>
      <c r="AA229" s="31" t="s">
        <v>75</v>
      </c>
      <c r="AB229" s="31" t="s">
        <v>75</v>
      </c>
      <c r="AC229" s="31" t="s">
        <v>75</v>
      </c>
      <c r="AD229" s="31" t="s">
        <v>75</v>
      </c>
      <c r="AE229" s="31" t="s">
        <v>75</v>
      </c>
      <c r="AF229" s="31" t="s">
        <v>75</v>
      </c>
      <c r="AG229" s="31" t="s">
        <v>75</v>
      </c>
      <c r="AH229" s="31" t="s">
        <v>75</v>
      </c>
      <c r="AI229" s="8"/>
    </row>
    <row r="230" spans="1:35" ht="23.25" x14ac:dyDescent="0.25">
      <c r="A230" s="42" t="s">
        <v>2001</v>
      </c>
      <c r="B230" s="43" t="s">
        <v>1887</v>
      </c>
      <c r="C230" s="44" t="s">
        <v>2186</v>
      </c>
      <c r="D230" s="31">
        <v>43000</v>
      </c>
      <c r="E230" s="31" t="s">
        <v>75</v>
      </c>
      <c r="F230" s="31">
        <v>43000</v>
      </c>
      <c r="G230" s="31" t="s">
        <v>75</v>
      </c>
      <c r="H230" s="31">
        <v>43000</v>
      </c>
      <c r="I230" s="31" t="s">
        <v>75</v>
      </c>
      <c r="J230" s="31" t="s">
        <v>75</v>
      </c>
      <c r="K230" s="31" t="s">
        <v>75</v>
      </c>
      <c r="L230" s="31" t="s">
        <v>75</v>
      </c>
      <c r="M230" s="31" t="s">
        <v>75</v>
      </c>
      <c r="N230" s="31" t="s">
        <v>75</v>
      </c>
      <c r="O230" s="31" t="s">
        <v>75</v>
      </c>
      <c r="P230" s="32" t="s">
        <v>75</v>
      </c>
      <c r="Q230" s="32" t="s">
        <v>75</v>
      </c>
      <c r="R230" s="42" t="s">
        <v>2001</v>
      </c>
      <c r="S230" s="43" t="s">
        <v>1887</v>
      </c>
      <c r="T230" s="44" t="s">
        <v>2186</v>
      </c>
      <c r="U230" s="31">
        <v>34000</v>
      </c>
      <c r="V230" s="31" t="s">
        <v>75</v>
      </c>
      <c r="W230" s="31">
        <v>34000</v>
      </c>
      <c r="X230" s="31" t="s">
        <v>75</v>
      </c>
      <c r="Y230" s="31">
        <v>34000</v>
      </c>
      <c r="Z230" s="31" t="s">
        <v>75</v>
      </c>
      <c r="AA230" s="31" t="s">
        <v>75</v>
      </c>
      <c r="AB230" s="31" t="s">
        <v>75</v>
      </c>
      <c r="AC230" s="31" t="s">
        <v>75</v>
      </c>
      <c r="AD230" s="31" t="s">
        <v>75</v>
      </c>
      <c r="AE230" s="31" t="s">
        <v>75</v>
      </c>
      <c r="AF230" s="31" t="s">
        <v>75</v>
      </c>
      <c r="AG230" s="31" t="s">
        <v>75</v>
      </c>
      <c r="AH230" s="31" t="s">
        <v>75</v>
      </c>
      <c r="AI230" s="8"/>
    </row>
    <row r="231" spans="1:35" x14ac:dyDescent="0.25">
      <c r="A231" s="42" t="s">
        <v>1906</v>
      </c>
      <c r="B231" s="43" t="s">
        <v>1887</v>
      </c>
      <c r="C231" s="44" t="s">
        <v>2187</v>
      </c>
      <c r="D231" s="31">
        <v>12536761</v>
      </c>
      <c r="E231" s="31" t="s">
        <v>75</v>
      </c>
      <c r="F231" s="31">
        <v>12536761</v>
      </c>
      <c r="G231" s="31" t="s">
        <v>75</v>
      </c>
      <c r="H231" s="31">
        <v>12536761</v>
      </c>
      <c r="I231" s="31" t="s">
        <v>75</v>
      </c>
      <c r="J231" s="31" t="s">
        <v>75</v>
      </c>
      <c r="K231" s="31" t="s">
        <v>75</v>
      </c>
      <c r="L231" s="31" t="s">
        <v>75</v>
      </c>
      <c r="M231" s="31" t="s">
        <v>75</v>
      </c>
      <c r="N231" s="31" t="s">
        <v>75</v>
      </c>
      <c r="O231" s="31" t="s">
        <v>75</v>
      </c>
      <c r="P231" s="32" t="s">
        <v>75</v>
      </c>
      <c r="Q231" s="32" t="s">
        <v>75</v>
      </c>
      <c r="R231" s="42" t="s">
        <v>1906</v>
      </c>
      <c r="S231" s="43" t="s">
        <v>1887</v>
      </c>
      <c r="T231" s="44" t="s">
        <v>2187</v>
      </c>
      <c r="U231" s="31">
        <v>4418329.91</v>
      </c>
      <c r="V231" s="31" t="s">
        <v>75</v>
      </c>
      <c r="W231" s="31">
        <v>4418329.91</v>
      </c>
      <c r="X231" s="31" t="s">
        <v>75</v>
      </c>
      <c r="Y231" s="31">
        <v>4418329.91</v>
      </c>
      <c r="Z231" s="31" t="s">
        <v>75</v>
      </c>
      <c r="AA231" s="31" t="s">
        <v>75</v>
      </c>
      <c r="AB231" s="31" t="s">
        <v>75</v>
      </c>
      <c r="AC231" s="31" t="s">
        <v>75</v>
      </c>
      <c r="AD231" s="31" t="s">
        <v>75</v>
      </c>
      <c r="AE231" s="31" t="s">
        <v>75</v>
      </c>
      <c r="AF231" s="31" t="s">
        <v>75</v>
      </c>
      <c r="AG231" s="31" t="s">
        <v>75</v>
      </c>
      <c r="AH231" s="31" t="s">
        <v>75</v>
      </c>
      <c r="AI231" s="8"/>
    </row>
    <row r="232" spans="1:35" x14ac:dyDescent="0.25">
      <c r="A232" s="42" t="s">
        <v>1926</v>
      </c>
      <c r="B232" s="43" t="s">
        <v>1887</v>
      </c>
      <c r="C232" s="44" t="s">
        <v>2188</v>
      </c>
      <c r="D232" s="31">
        <v>4750500</v>
      </c>
      <c r="E232" s="31" t="s">
        <v>75</v>
      </c>
      <c r="F232" s="31">
        <v>4750500</v>
      </c>
      <c r="G232" s="31" t="s">
        <v>75</v>
      </c>
      <c r="H232" s="31">
        <v>4750500</v>
      </c>
      <c r="I232" s="31" t="s">
        <v>75</v>
      </c>
      <c r="J232" s="31" t="s">
        <v>75</v>
      </c>
      <c r="K232" s="31" t="s">
        <v>75</v>
      </c>
      <c r="L232" s="31" t="s">
        <v>75</v>
      </c>
      <c r="M232" s="31" t="s">
        <v>75</v>
      </c>
      <c r="N232" s="31" t="s">
        <v>75</v>
      </c>
      <c r="O232" s="31" t="s">
        <v>75</v>
      </c>
      <c r="P232" s="32" t="s">
        <v>75</v>
      </c>
      <c r="Q232" s="32" t="s">
        <v>75</v>
      </c>
      <c r="R232" s="42" t="s">
        <v>1926</v>
      </c>
      <c r="S232" s="43" t="s">
        <v>1887</v>
      </c>
      <c r="T232" s="44" t="s">
        <v>2188</v>
      </c>
      <c r="U232" s="31">
        <v>2200889.2000000002</v>
      </c>
      <c r="V232" s="31" t="s">
        <v>75</v>
      </c>
      <c r="W232" s="31">
        <v>2200889.2000000002</v>
      </c>
      <c r="X232" s="31" t="s">
        <v>75</v>
      </c>
      <c r="Y232" s="31">
        <v>2200889.2000000002</v>
      </c>
      <c r="Z232" s="31" t="s">
        <v>75</v>
      </c>
      <c r="AA232" s="31" t="s">
        <v>75</v>
      </c>
      <c r="AB232" s="31" t="s">
        <v>75</v>
      </c>
      <c r="AC232" s="31" t="s">
        <v>75</v>
      </c>
      <c r="AD232" s="31" t="s">
        <v>75</v>
      </c>
      <c r="AE232" s="31" t="s">
        <v>75</v>
      </c>
      <c r="AF232" s="31" t="s">
        <v>75</v>
      </c>
      <c r="AG232" s="31" t="s">
        <v>75</v>
      </c>
      <c r="AH232" s="31" t="s">
        <v>75</v>
      </c>
      <c r="AI232" s="8"/>
    </row>
    <row r="233" spans="1:35" x14ac:dyDescent="0.25">
      <c r="A233" s="42" t="s">
        <v>1908</v>
      </c>
      <c r="B233" s="43" t="s">
        <v>1887</v>
      </c>
      <c r="C233" s="44" t="s">
        <v>2189</v>
      </c>
      <c r="D233" s="31">
        <v>238500</v>
      </c>
      <c r="E233" s="31" t="s">
        <v>75</v>
      </c>
      <c r="F233" s="31">
        <v>238500</v>
      </c>
      <c r="G233" s="31" t="s">
        <v>75</v>
      </c>
      <c r="H233" s="31">
        <v>238500</v>
      </c>
      <c r="I233" s="31" t="s">
        <v>75</v>
      </c>
      <c r="J233" s="31" t="s">
        <v>75</v>
      </c>
      <c r="K233" s="31" t="s">
        <v>75</v>
      </c>
      <c r="L233" s="31" t="s">
        <v>75</v>
      </c>
      <c r="M233" s="31" t="s">
        <v>75</v>
      </c>
      <c r="N233" s="31" t="s">
        <v>75</v>
      </c>
      <c r="O233" s="31" t="s">
        <v>75</v>
      </c>
      <c r="P233" s="32" t="s">
        <v>75</v>
      </c>
      <c r="Q233" s="32" t="s">
        <v>75</v>
      </c>
      <c r="R233" s="42" t="s">
        <v>1908</v>
      </c>
      <c r="S233" s="43" t="s">
        <v>1887</v>
      </c>
      <c r="T233" s="44" t="s">
        <v>2189</v>
      </c>
      <c r="U233" s="31">
        <v>94096</v>
      </c>
      <c r="V233" s="31" t="s">
        <v>75</v>
      </c>
      <c r="W233" s="31">
        <v>94096</v>
      </c>
      <c r="X233" s="31" t="s">
        <v>75</v>
      </c>
      <c r="Y233" s="31">
        <v>94096</v>
      </c>
      <c r="Z233" s="31" t="s">
        <v>75</v>
      </c>
      <c r="AA233" s="31" t="s">
        <v>75</v>
      </c>
      <c r="AB233" s="31" t="s">
        <v>75</v>
      </c>
      <c r="AC233" s="31" t="s">
        <v>75</v>
      </c>
      <c r="AD233" s="31" t="s">
        <v>75</v>
      </c>
      <c r="AE233" s="31" t="s">
        <v>75</v>
      </c>
      <c r="AF233" s="31" t="s">
        <v>75</v>
      </c>
      <c r="AG233" s="31" t="s">
        <v>75</v>
      </c>
      <c r="AH233" s="31" t="s">
        <v>75</v>
      </c>
      <c r="AI233" s="8"/>
    </row>
    <row r="234" spans="1:35" x14ac:dyDescent="0.25">
      <c r="A234" s="42" t="s">
        <v>1978</v>
      </c>
      <c r="B234" s="43" t="s">
        <v>1887</v>
      </c>
      <c r="C234" s="44" t="s">
        <v>2190</v>
      </c>
      <c r="D234" s="31">
        <v>2000</v>
      </c>
      <c r="E234" s="31" t="s">
        <v>75</v>
      </c>
      <c r="F234" s="31">
        <v>2000</v>
      </c>
      <c r="G234" s="31" t="s">
        <v>75</v>
      </c>
      <c r="H234" s="31">
        <v>2000</v>
      </c>
      <c r="I234" s="31" t="s">
        <v>75</v>
      </c>
      <c r="J234" s="31" t="s">
        <v>75</v>
      </c>
      <c r="K234" s="31" t="s">
        <v>75</v>
      </c>
      <c r="L234" s="31" t="s">
        <v>75</v>
      </c>
      <c r="M234" s="31" t="s">
        <v>75</v>
      </c>
      <c r="N234" s="31" t="s">
        <v>75</v>
      </c>
      <c r="O234" s="31" t="s">
        <v>75</v>
      </c>
      <c r="P234" s="32" t="s">
        <v>75</v>
      </c>
      <c r="Q234" s="32" t="s">
        <v>75</v>
      </c>
      <c r="R234" s="42" t="s">
        <v>1978</v>
      </c>
      <c r="S234" s="43" t="s">
        <v>1887</v>
      </c>
      <c r="T234" s="44" t="s">
        <v>2190</v>
      </c>
      <c r="U234" s="31">
        <v>2000</v>
      </c>
      <c r="V234" s="31" t="s">
        <v>75</v>
      </c>
      <c r="W234" s="31">
        <v>2000</v>
      </c>
      <c r="X234" s="31" t="s">
        <v>75</v>
      </c>
      <c r="Y234" s="31">
        <v>2000</v>
      </c>
      <c r="Z234" s="31" t="s">
        <v>75</v>
      </c>
      <c r="AA234" s="31" t="s">
        <v>75</v>
      </c>
      <c r="AB234" s="31" t="s">
        <v>75</v>
      </c>
      <c r="AC234" s="31" t="s">
        <v>75</v>
      </c>
      <c r="AD234" s="31" t="s">
        <v>75</v>
      </c>
      <c r="AE234" s="31" t="s">
        <v>75</v>
      </c>
      <c r="AF234" s="31" t="s">
        <v>75</v>
      </c>
      <c r="AG234" s="31" t="s">
        <v>75</v>
      </c>
      <c r="AH234" s="31" t="s">
        <v>75</v>
      </c>
      <c r="AI234" s="8"/>
    </row>
    <row r="235" spans="1:35" ht="23.25" x14ac:dyDescent="0.25">
      <c r="A235" s="42" t="s">
        <v>1980</v>
      </c>
      <c r="B235" s="43" t="s">
        <v>1887</v>
      </c>
      <c r="C235" s="44" t="s">
        <v>2191</v>
      </c>
      <c r="D235" s="31">
        <v>2000</v>
      </c>
      <c r="E235" s="31" t="s">
        <v>75</v>
      </c>
      <c r="F235" s="31">
        <v>2000</v>
      </c>
      <c r="G235" s="31" t="s">
        <v>75</v>
      </c>
      <c r="H235" s="31">
        <v>2000</v>
      </c>
      <c r="I235" s="31" t="s">
        <v>75</v>
      </c>
      <c r="J235" s="31" t="s">
        <v>75</v>
      </c>
      <c r="K235" s="31" t="s">
        <v>75</v>
      </c>
      <c r="L235" s="31" t="s">
        <v>75</v>
      </c>
      <c r="M235" s="31" t="s">
        <v>75</v>
      </c>
      <c r="N235" s="31" t="s">
        <v>75</v>
      </c>
      <c r="O235" s="31" t="s">
        <v>75</v>
      </c>
      <c r="P235" s="32" t="s">
        <v>75</v>
      </c>
      <c r="Q235" s="32" t="s">
        <v>75</v>
      </c>
      <c r="R235" s="42" t="s">
        <v>1980</v>
      </c>
      <c r="S235" s="43" t="s">
        <v>1887</v>
      </c>
      <c r="T235" s="44" t="s">
        <v>2191</v>
      </c>
      <c r="U235" s="31">
        <v>2000</v>
      </c>
      <c r="V235" s="31" t="s">
        <v>75</v>
      </c>
      <c r="W235" s="31">
        <v>2000</v>
      </c>
      <c r="X235" s="31" t="s">
        <v>75</v>
      </c>
      <c r="Y235" s="31">
        <v>2000</v>
      </c>
      <c r="Z235" s="31" t="s">
        <v>75</v>
      </c>
      <c r="AA235" s="31" t="s">
        <v>75</v>
      </c>
      <c r="AB235" s="31" t="s">
        <v>75</v>
      </c>
      <c r="AC235" s="31" t="s">
        <v>75</v>
      </c>
      <c r="AD235" s="31" t="s">
        <v>75</v>
      </c>
      <c r="AE235" s="31" t="s">
        <v>75</v>
      </c>
      <c r="AF235" s="31" t="s">
        <v>75</v>
      </c>
      <c r="AG235" s="31" t="s">
        <v>75</v>
      </c>
      <c r="AH235" s="31" t="s">
        <v>75</v>
      </c>
      <c r="AI235" s="8"/>
    </row>
    <row r="236" spans="1:35" x14ac:dyDescent="0.25">
      <c r="A236" s="42" t="s">
        <v>1910</v>
      </c>
      <c r="B236" s="43" t="s">
        <v>1887</v>
      </c>
      <c r="C236" s="44" t="s">
        <v>2192</v>
      </c>
      <c r="D236" s="31">
        <v>236500</v>
      </c>
      <c r="E236" s="31" t="s">
        <v>75</v>
      </c>
      <c r="F236" s="31">
        <v>236500</v>
      </c>
      <c r="G236" s="31" t="s">
        <v>75</v>
      </c>
      <c r="H236" s="31">
        <v>236500</v>
      </c>
      <c r="I236" s="31" t="s">
        <v>75</v>
      </c>
      <c r="J236" s="31" t="s">
        <v>75</v>
      </c>
      <c r="K236" s="31" t="s">
        <v>75</v>
      </c>
      <c r="L236" s="31" t="s">
        <v>75</v>
      </c>
      <c r="M236" s="31" t="s">
        <v>75</v>
      </c>
      <c r="N236" s="31" t="s">
        <v>75</v>
      </c>
      <c r="O236" s="31" t="s">
        <v>75</v>
      </c>
      <c r="P236" s="32" t="s">
        <v>75</v>
      </c>
      <c r="Q236" s="32" t="s">
        <v>75</v>
      </c>
      <c r="R236" s="42" t="s">
        <v>1910</v>
      </c>
      <c r="S236" s="43" t="s">
        <v>1887</v>
      </c>
      <c r="T236" s="44" t="s">
        <v>2192</v>
      </c>
      <c r="U236" s="31">
        <v>92096</v>
      </c>
      <c r="V236" s="31" t="s">
        <v>75</v>
      </c>
      <c r="W236" s="31">
        <v>92096</v>
      </c>
      <c r="X236" s="31" t="s">
        <v>75</v>
      </c>
      <c r="Y236" s="31">
        <v>92096</v>
      </c>
      <c r="Z236" s="31" t="s">
        <v>75</v>
      </c>
      <c r="AA236" s="31" t="s">
        <v>75</v>
      </c>
      <c r="AB236" s="31" t="s">
        <v>75</v>
      </c>
      <c r="AC236" s="31" t="s">
        <v>75</v>
      </c>
      <c r="AD236" s="31" t="s">
        <v>75</v>
      </c>
      <c r="AE236" s="31" t="s">
        <v>75</v>
      </c>
      <c r="AF236" s="31" t="s">
        <v>75</v>
      </c>
      <c r="AG236" s="31" t="s">
        <v>75</v>
      </c>
      <c r="AH236" s="31" t="s">
        <v>75</v>
      </c>
      <c r="AI236" s="8"/>
    </row>
    <row r="237" spans="1:35" x14ac:dyDescent="0.25">
      <c r="A237" s="42" t="s">
        <v>1947</v>
      </c>
      <c r="B237" s="43" t="s">
        <v>1887</v>
      </c>
      <c r="C237" s="44" t="s">
        <v>2193</v>
      </c>
      <c r="D237" s="31">
        <v>225952.89</v>
      </c>
      <c r="E237" s="31" t="s">
        <v>75</v>
      </c>
      <c r="F237" s="31">
        <v>225952.89</v>
      </c>
      <c r="G237" s="31" t="s">
        <v>75</v>
      </c>
      <c r="H237" s="31">
        <v>225952.89</v>
      </c>
      <c r="I237" s="31" t="s">
        <v>75</v>
      </c>
      <c r="J237" s="31" t="s">
        <v>75</v>
      </c>
      <c r="K237" s="31" t="s">
        <v>75</v>
      </c>
      <c r="L237" s="31" t="s">
        <v>75</v>
      </c>
      <c r="M237" s="31" t="s">
        <v>75</v>
      </c>
      <c r="N237" s="31" t="s">
        <v>75</v>
      </c>
      <c r="O237" s="31" t="s">
        <v>75</v>
      </c>
      <c r="P237" s="32" t="s">
        <v>75</v>
      </c>
      <c r="Q237" s="32" t="s">
        <v>75</v>
      </c>
      <c r="R237" s="42" t="s">
        <v>1947</v>
      </c>
      <c r="S237" s="43" t="s">
        <v>1887</v>
      </c>
      <c r="T237" s="44" t="s">
        <v>2193</v>
      </c>
      <c r="U237" s="31">
        <v>85952.89</v>
      </c>
      <c r="V237" s="31" t="s">
        <v>75</v>
      </c>
      <c r="W237" s="31">
        <v>85952.89</v>
      </c>
      <c r="X237" s="31" t="s">
        <v>75</v>
      </c>
      <c r="Y237" s="31">
        <v>85952.89</v>
      </c>
      <c r="Z237" s="31" t="s">
        <v>75</v>
      </c>
      <c r="AA237" s="31" t="s">
        <v>75</v>
      </c>
      <c r="AB237" s="31" t="s">
        <v>75</v>
      </c>
      <c r="AC237" s="31" t="s">
        <v>75</v>
      </c>
      <c r="AD237" s="31" t="s">
        <v>75</v>
      </c>
      <c r="AE237" s="31" t="s">
        <v>75</v>
      </c>
      <c r="AF237" s="31" t="s">
        <v>75</v>
      </c>
      <c r="AG237" s="31" t="s">
        <v>75</v>
      </c>
      <c r="AH237" s="31" t="s">
        <v>75</v>
      </c>
      <c r="AI237" s="8"/>
    </row>
    <row r="238" spans="1:35" x14ac:dyDescent="0.25">
      <c r="A238" s="42" t="s">
        <v>1949</v>
      </c>
      <c r="B238" s="43" t="s">
        <v>1887</v>
      </c>
      <c r="C238" s="44" t="s">
        <v>2194</v>
      </c>
      <c r="D238" s="31">
        <v>8500</v>
      </c>
      <c r="E238" s="31" t="s">
        <v>75</v>
      </c>
      <c r="F238" s="31">
        <v>8500</v>
      </c>
      <c r="G238" s="31" t="s">
        <v>75</v>
      </c>
      <c r="H238" s="31">
        <v>8500</v>
      </c>
      <c r="I238" s="31" t="s">
        <v>75</v>
      </c>
      <c r="J238" s="31" t="s">
        <v>75</v>
      </c>
      <c r="K238" s="31" t="s">
        <v>75</v>
      </c>
      <c r="L238" s="31" t="s">
        <v>75</v>
      </c>
      <c r="M238" s="31" t="s">
        <v>75</v>
      </c>
      <c r="N238" s="31" t="s">
        <v>75</v>
      </c>
      <c r="O238" s="31" t="s">
        <v>75</v>
      </c>
      <c r="P238" s="32" t="s">
        <v>75</v>
      </c>
      <c r="Q238" s="32" t="s">
        <v>75</v>
      </c>
      <c r="R238" s="42" t="s">
        <v>1949</v>
      </c>
      <c r="S238" s="43" t="s">
        <v>1887</v>
      </c>
      <c r="T238" s="44" t="s">
        <v>2194</v>
      </c>
      <c r="U238" s="31">
        <v>4096</v>
      </c>
      <c r="V238" s="31" t="s">
        <v>75</v>
      </c>
      <c r="W238" s="31">
        <v>4096</v>
      </c>
      <c r="X238" s="31" t="s">
        <v>75</v>
      </c>
      <c r="Y238" s="31">
        <v>4096</v>
      </c>
      <c r="Z238" s="31" t="s">
        <v>75</v>
      </c>
      <c r="AA238" s="31" t="s">
        <v>75</v>
      </c>
      <c r="AB238" s="31" t="s">
        <v>75</v>
      </c>
      <c r="AC238" s="31" t="s">
        <v>75</v>
      </c>
      <c r="AD238" s="31" t="s">
        <v>75</v>
      </c>
      <c r="AE238" s="31" t="s">
        <v>75</v>
      </c>
      <c r="AF238" s="31" t="s">
        <v>75</v>
      </c>
      <c r="AG238" s="31" t="s">
        <v>75</v>
      </c>
      <c r="AH238" s="31" t="s">
        <v>75</v>
      </c>
      <c r="AI238" s="8"/>
    </row>
    <row r="239" spans="1:35" x14ac:dyDescent="0.25">
      <c r="A239" s="42" t="s">
        <v>1912</v>
      </c>
      <c r="B239" s="43" t="s">
        <v>1887</v>
      </c>
      <c r="C239" s="44" t="s">
        <v>2195</v>
      </c>
      <c r="D239" s="31">
        <v>2047.11</v>
      </c>
      <c r="E239" s="31" t="s">
        <v>75</v>
      </c>
      <c r="F239" s="31">
        <v>2047.11</v>
      </c>
      <c r="G239" s="31" t="s">
        <v>75</v>
      </c>
      <c r="H239" s="31">
        <v>2047.11</v>
      </c>
      <c r="I239" s="31" t="s">
        <v>75</v>
      </c>
      <c r="J239" s="31" t="s">
        <v>75</v>
      </c>
      <c r="K239" s="31" t="s">
        <v>75</v>
      </c>
      <c r="L239" s="31" t="s">
        <v>75</v>
      </c>
      <c r="M239" s="31" t="s">
        <v>75</v>
      </c>
      <c r="N239" s="31" t="s">
        <v>75</v>
      </c>
      <c r="O239" s="31" t="s">
        <v>75</v>
      </c>
      <c r="P239" s="32" t="s">
        <v>75</v>
      </c>
      <c r="Q239" s="32" t="s">
        <v>75</v>
      </c>
      <c r="R239" s="42" t="s">
        <v>1912</v>
      </c>
      <c r="S239" s="43" t="s">
        <v>1887</v>
      </c>
      <c r="T239" s="44" t="s">
        <v>2195</v>
      </c>
      <c r="U239" s="31">
        <v>2047.11</v>
      </c>
      <c r="V239" s="31" t="s">
        <v>75</v>
      </c>
      <c r="W239" s="31">
        <v>2047.11</v>
      </c>
      <c r="X239" s="31" t="s">
        <v>75</v>
      </c>
      <c r="Y239" s="31">
        <v>2047.11</v>
      </c>
      <c r="Z239" s="31" t="s">
        <v>75</v>
      </c>
      <c r="AA239" s="31" t="s">
        <v>75</v>
      </c>
      <c r="AB239" s="31" t="s">
        <v>75</v>
      </c>
      <c r="AC239" s="31" t="s">
        <v>75</v>
      </c>
      <c r="AD239" s="31" t="s">
        <v>75</v>
      </c>
      <c r="AE239" s="31" t="s">
        <v>75</v>
      </c>
      <c r="AF239" s="31" t="s">
        <v>75</v>
      </c>
      <c r="AG239" s="31" t="s">
        <v>75</v>
      </c>
      <c r="AH239" s="31" t="s">
        <v>75</v>
      </c>
      <c r="AI239" s="8"/>
    </row>
    <row r="240" spans="1:35" x14ac:dyDescent="0.25">
      <c r="A240" s="42" t="s">
        <v>2196</v>
      </c>
      <c r="B240" s="43" t="s">
        <v>1887</v>
      </c>
      <c r="C240" s="44" t="s">
        <v>2197</v>
      </c>
      <c r="D240" s="31">
        <v>121408818.89</v>
      </c>
      <c r="E240" s="31" t="s">
        <v>75</v>
      </c>
      <c r="F240" s="31">
        <v>121408818.89</v>
      </c>
      <c r="G240" s="31">
        <v>2872000</v>
      </c>
      <c r="H240" s="31">
        <v>71795300</v>
      </c>
      <c r="I240" s="31" t="s">
        <v>75</v>
      </c>
      <c r="J240" s="31" t="s">
        <v>75</v>
      </c>
      <c r="K240" s="31">
        <v>29188120.350000001</v>
      </c>
      <c r="L240" s="31" t="s">
        <v>75</v>
      </c>
      <c r="M240" s="31" t="s">
        <v>75</v>
      </c>
      <c r="N240" s="31">
        <v>19146443.600000001</v>
      </c>
      <c r="O240" s="31">
        <v>608820.80000000005</v>
      </c>
      <c r="P240" s="32">
        <v>3542134.14</v>
      </c>
      <c r="Q240" s="32" t="s">
        <v>75</v>
      </c>
      <c r="R240" s="42" t="s">
        <v>2196</v>
      </c>
      <c r="S240" s="43" t="s">
        <v>1887</v>
      </c>
      <c r="T240" s="44" t="s">
        <v>2197</v>
      </c>
      <c r="U240" s="31">
        <v>26196016.109999999</v>
      </c>
      <c r="V240" s="31" t="s">
        <v>75</v>
      </c>
      <c r="W240" s="31">
        <v>26196016.109999999</v>
      </c>
      <c r="X240" s="31">
        <v>1216947.3999999999</v>
      </c>
      <c r="Y240" s="31">
        <v>1648050.78</v>
      </c>
      <c r="Z240" s="31" t="s">
        <v>75</v>
      </c>
      <c r="AA240" s="31" t="s">
        <v>75</v>
      </c>
      <c r="AB240" s="31">
        <v>14272274.52</v>
      </c>
      <c r="AC240" s="31" t="s">
        <v>75</v>
      </c>
      <c r="AD240" s="31" t="s">
        <v>75</v>
      </c>
      <c r="AE240" s="31">
        <v>10142015.189999999</v>
      </c>
      <c r="AF240" s="31">
        <v>110374</v>
      </c>
      <c r="AG240" s="31">
        <v>1240249.02</v>
      </c>
      <c r="AH240" s="31" t="s">
        <v>75</v>
      </c>
      <c r="AI240" s="8"/>
    </row>
    <row r="241" spans="1:35" ht="45.75" x14ac:dyDescent="0.25">
      <c r="A241" s="42" t="s">
        <v>1892</v>
      </c>
      <c r="B241" s="43" t="s">
        <v>1887</v>
      </c>
      <c r="C241" s="44" t="s">
        <v>2198</v>
      </c>
      <c r="D241" s="31">
        <v>42647416.689999998</v>
      </c>
      <c r="E241" s="31" t="s">
        <v>75</v>
      </c>
      <c r="F241" s="31">
        <v>42647416.689999998</v>
      </c>
      <c r="G241" s="31" t="s">
        <v>75</v>
      </c>
      <c r="H241" s="31" t="s">
        <v>75</v>
      </c>
      <c r="I241" s="31" t="s">
        <v>75</v>
      </c>
      <c r="J241" s="31" t="s">
        <v>75</v>
      </c>
      <c r="K241" s="31">
        <v>25991731.16</v>
      </c>
      <c r="L241" s="31" t="s">
        <v>75</v>
      </c>
      <c r="M241" s="31" t="s">
        <v>75</v>
      </c>
      <c r="N241" s="31">
        <v>13873551.390000001</v>
      </c>
      <c r="O241" s="31" t="s">
        <v>75</v>
      </c>
      <c r="P241" s="32">
        <v>2782134.14</v>
      </c>
      <c r="Q241" s="32" t="s">
        <v>75</v>
      </c>
      <c r="R241" s="42" t="s">
        <v>1892</v>
      </c>
      <c r="S241" s="43" t="s">
        <v>1887</v>
      </c>
      <c r="T241" s="44" t="s">
        <v>2198</v>
      </c>
      <c r="U241" s="31">
        <v>22252499.239999998</v>
      </c>
      <c r="V241" s="31" t="s">
        <v>75</v>
      </c>
      <c r="W241" s="31">
        <v>22252499.239999998</v>
      </c>
      <c r="X241" s="31" t="s">
        <v>75</v>
      </c>
      <c r="Y241" s="31" t="s">
        <v>75</v>
      </c>
      <c r="Z241" s="31" t="s">
        <v>75</v>
      </c>
      <c r="AA241" s="31" t="s">
        <v>75</v>
      </c>
      <c r="AB241" s="31">
        <v>12844203.93</v>
      </c>
      <c r="AC241" s="31" t="s">
        <v>75</v>
      </c>
      <c r="AD241" s="31" t="s">
        <v>75</v>
      </c>
      <c r="AE241" s="31">
        <v>8229993.6900000004</v>
      </c>
      <c r="AF241" s="31" t="s">
        <v>75</v>
      </c>
      <c r="AG241" s="31">
        <v>1178301.6200000001</v>
      </c>
      <c r="AH241" s="31" t="s">
        <v>75</v>
      </c>
      <c r="AI241" s="8"/>
    </row>
    <row r="242" spans="1:35" x14ac:dyDescent="0.25">
      <c r="A242" s="42" t="s">
        <v>1989</v>
      </c>
      <c r="B242" s="43" t="s">
        <v>1887</v>
      </c>
      <c r="C242" s="44" t="s">
        <v>2199</v>
      </c>
      <c r="D242" s="31">
        <v>23301716.690000001</v>
      </c>
      <c r="E242" s="31" t="s">
        <v>75</v>
      </c>
      <c r="F242" s="31">
        <v>23301716.690000001</v>
      </c>
      <c r="G242" s="31" t="s">
        <v>75</v>
      </c>
      <c r="H242" s="31" t="s">
        <v>75</v>
      </c>
      <c r="I242" s="31" t="s">
        <v>75</v>
      </c>
      <c r="J242" s="31" t="s">
        <v>75</v>
      </c>
      <c r="K242" s="31">
        <v>6646031.1600000001</v>
      </c>
      <c r="L242" s="31" t="s">
        <v>75</v>
      </c>
      <c r="M242" s="31" t="s">
        <v>75</v>
      </c>
      <c r="N242" s="31">
        <v>13873551.390000001</v>
      </c>
      <c r="O242" s="31" t="s">
        <v>75</v>
      </c>
      <c r="P242" s="32">
        <v>2782134.14</v>
      </c>
      <c r="Q242" s="32" t="s">
        <v>75</v>
      </c>
      <c r="R242" s="42" t="s">
        <v>1989</v>
      </c>
      <c r="S242" s="43" t="s">
        <v>1887</v>
      </c>
      <c r="T242" s="44" t="s">
        <v>2199</v>
      </c>
      <c r="U242" s="31">
        <v>12425427.1</v>
      </c>
      <c r="V242" s="31" t="s">
        <v>75</v>
      </c>
      <c r="W242" s="31">
        <v>12425427.1</v>
      </c>
      <c r="X242" s="31" t="s">
        <v>75</v>
      </c>
      <c r="Y242" s="31" t="s">
        <v>75</v>
      </c>
      <c r="Z242" s="31" t="s">
        <v>75</v>
      </c>
      <c r="AA242" s="31" t="s">
        <v>75</v>
      </c>
      <c r="AB242" s="31">
        <v>3017131.79</v>
      </c>
      <c r="AC242" s="31" t="s">
        <v>75</v>
      </c>
      <c r="AD242" s="31" t="s">
        <v>75</v>
      </c>
      <c r="AE242" s="31">
        <v>8229993.6900000004</v>
      </c>
      <c r="AF242" s="31" t="s">
        <v>75</v>
      </c>
      <c r="AG242" s="31">
        <v>1178301.6200000001</v>
      </c>
      <c r="AH242" s="31" t="s">
        <v>75</v>
      </c>
      <c r="AI242" s="8"/>
    </row>
    <row r="243" spans="1:35" x14ac:dyDescent="0.25">
      <c r="A243" s="42" t="s">
        <v>1991</v>
      </c>
      <c r="B243" s="43" t="s">
        <v>1887</v>
      </c>
      <c r="C243" s="44" t="s">
        <v>2200</v>
      </c>
      <c r="D243" s="31">
        <v>17813267.690000001</v>
      </c>
      <c r="E243" s="31" t="s">
        <v>75</v>
      </c>
      <c r="F243" s="31">
        <v>17813267.690000001</v>
      </c>
      <c r="G243" s="31" t="s">
        <v>75</v>
      </c>
      <c r="H243" s="31" t="s">
        <v>75</v>
      </c>
      <c r="I243" s="31" t="s">
        <v>75</v>
      </c>
      <c r="J243" s="31" t="s">
        <v>75</v>
      </c>
      <c r="K243" s="31">
        <v>5107013.1399999997</v>
      </c>
      <c r="L243" s="31" t="s">
        <v>75</v>
      </c>
      <c r="M243" s="31" t="s">
        <v>75</v>
      </c>
      <c r="N243" s="31">
        <v>10563970.41</v>
      </c>
      <c r="O243" s="31" t="s">
        <v>75</v>
      </c>
      <c r="P243" s="32">
        <v>2142284.14</v>
      </c>
      <c r="Q243" s="32" t="s">
        <v>75</v>
      </c>
      <c r="R243" s="42" t="s">
        <v>1991</v>
      </c>
      <c r="S243" s="43" t="s">
        <v>1887</v>
      </c>
      <c r="T243" s="44" t="s">
        <v>2200</v>
      </c>
      <c r="U243" s="31">
        <v>9522242.2799999993</v>
      </c>
      <c r="V243" s="31" t="s">
        <v>75</v>
      </c>
      <c r="W243" s="31">
        <v>9522242.2799999993</v>
      </c>
      <c r="X243" s="31" t="s">
        <v>75</v>
      </c>
      <c r="Y243" s="31" t="s">
        <v>75</v>
      </c>
      <c r="Z243" s="31" t="s">
        <v>75</v>
      </c>
      <c r="AA243" s="31" t="s">
        <v>75</v>
      </c>
      <c r="AB243" s="31">
        <v>2347329.84</v>
      </c>
      <c r="AC243" s="31" t="s">
        <v>75</v>
      </c>
      <c r="AD243" s="31" t="s">
        <v>75</v>
      </c>
      <c r="AE243" s="31">
        <v>6218731.54</v>
      </c>
      <c r="AF243" s="31" t="s">
        <v>75</v>
      </c>
      <c r="AG243" s="31">
        <v>956180.9</v>
      </c>
      <c r="AH243" s="31" t="s">
        <v>75</v>
      </c>
      <c r="AI243" s="8"/>
    </row>
    <row r="244" spans="1:35" ht="34.5" x14ac:dyDescent="0.25">
      <c r="A244" s="42" t="s">
        <v>1993</v>
      </c>
      <c r="B244" s="43" t="s">
        <v>1887</v>
      </c>
      <c r="C244" s="44" t="s">
        <v>2201</v>
      </c>
      <c r="D244" s="31">
        <v>5488449</v>
      </c>
      <c r="E244" s="31" t="s">
        <v>75</v>
      </c>
      <c r="F244" s="31">
        <v>5488449</v>
      </c>
      <c r="G244" s="31" t="s">
        <v>75</v>
      </c>
      <c r="H244" s="31" t="s">
        <v>75</v>
      </c>
      <c r="I244" s="31" t="s">
        <v>75</v>
      </c>
      <c r="J244" s="31" t="s">
        <v>75</v>
      </c>
      <c r="K244" s="31">
        <v>1539018.02</v>
      </c>
      <c r="L244" s="31" t="s">
        <v>75</v>
      </c>
      <c r="M244" s="31" t="s">
        <v>75</v>
      </c>
      <c r="N244" s="31">
        <v>3309580.98</v>
      </c>
      <c r="O244" s="31" t="s">
        <v>75</v>
      </c>
      <c r="P244" s="32">
        <v>639850</v>
      </c>
      <c r="Q244" s="32" t="s">
        <v>75</v>
      </c>
      <c r="R244" s="42" t="s">
        <v>1993</v>
      </c>
      <c r="S244" s="43" t="s">
        <v>1887</v>
      </c>
      <c r="T244" s="44" t="s">
        <v>2201</v>
      </c>
      <c r="U244" s="31">
        <v>2903184.82</v>
      </c>
      <c r="V244" s="31" t="s">
        <v>75</v>
      </c>
      <c r="W244" s="31">
        <v>2903184.82</v>
      </c>
      <c r="X244" s="31" t="s">
        <v>75</v>
      </c>
      <c r="Y244" s="31" t="s">
        <v>75</v>
      </c>
      <c r="Z244" s="31" t="s">
        <v>75</v>
      </c>
      <c r="AA244" s="31" t="s">
        <v>75</v>
      </c>
      <c r="AB244" s="31">
        <v>669801.94999999995</v>
      </c>
      <c r="AC244" s="31" t="s">
        <v>75</v>
      </c>
      <c r="AD244" s="31" t="s">
        <v>75</v>
      </c>
      <c r="AE244" s="31">
        <v>2011262.15</v>
      </c>
      <c r="AF244" s="31" t="s">
        <v>75</v>
      </c>
      <c r="AG244" s="31">
        <v>222120.72</v>
      </c>
      <c r="AH244" s="31" t="s">
        <v>75</v>
      </c>
      <c r="AI244" s="8"/>
    </row>
    <row r="245" spans="1:35" ht="23.25" x14ac:dyDescent="0.25">
      <c r="A245" s="42" t="s">
        <v>1894</v>
      </c>
      <c r="B245" s="43" t="s">
        <v>1887</v>
      </c>
      <c r="C245" s="44" t="s">
        <v>2202</v>
      </c>
      <c r="D245" s="31">
        <v>19345700</v>
      </c>
      <c r="E245" s="31" t="s">
        <v>75</v>
      </c>
      <c r="F245" s="31">
        <v>19345700</v>
      </c>
      <c r="G245" s="31" t="s">
        <v>75</v>
      </c>
      <c r="H245" s="31" t="s">
        <v>75</v>
      </c>
      <c r="I245" s="31" t="s">
        <v>75</v>
      </c>
      <c r="J245" s="31" t="s">
        <v>75</v>
      </c>
      <c r="K245" s="31">
        <v>19345700</v>
      </c>
      <c r="L245" s="31" t="s">
        <v>75</v>
      </c>
      <c r="M245" s="31" t="s">
        <v>75</v>
      </c>
      <c r="N245" s="31" t="s">
        <v>75</v>
      </c>
      <c r="O245" s="31" t="s">
        <v>75</v>
      </c>
      <c r="P245" s="32" t="s">
        <v>75</v>
      </c>
      <c r="Q245" s="32" t="s">
        <v>75</v>
      </c>
      <c r="R245" s="42" t="s">
        <v>1894</v>
      </c>
      <c r="S245" s="43" t="s">
        <v>1887</v>
      </c>
      <c r="T245" s="44" t="s">
        <v>2202</v>
      </c>
      <c r="U245" s="31">
        <v>9827072.1400000006</v>
      </c>
      <c r="V245" s="31" t="s">
        <v>75</v>
      </c>
      <c r="W245" s="31">
        <v>9827072.1400000006</v>
      </c>
      <c r="X245" s="31" t="s">
        <v>75</v>
      </c>
      <c r="Y245" s="31" t="s">
        <v>75</v>
      </c>
      <c r="Z245" s="31" t="s">
        <v>75</v>
      </c>
      <c r="AA245" s="31" t="s">
        <v>75</v>
      </c>
      <c r="AB245" s="31">
        <v>9827072.1400000006</v>
      </c>
      <c r="AC245" s="31" t="s">
        <v>75</v>
      </c>
      <c r="AD245" s="31" t="s">
        <v>75</v>
      </c>
      <c r="AE245" s="31" t="s">
        <v>75</v>
      </c>
      <c r="AF245" s="31" t="s">
        <v>75</v>
      </c>
      <c r="AG245" s="31" t="s">
        <v>75</v>
      </c>
      <c r="AH245" s="31" t="s">
        <v>75</v>
      </c>
      <c r="AI245" s="8"/>
    </row>
    <row r="246" spans="1:35" x14ac:dyDescent="0.25">
      <c r="A246" s="42" t="s">
        <v>1896</v>
      </c>
      <c r="B246" s="43" t="s">
        <v>1887</v>
      </c>
      <c r="C246" s="44" t="s">
        <v>2203</v>
      </c>
      <c r="D246" s="31">
        <v>14934200</v>
      </c>
      <c r="E246" s="31" t="s">
        <v>75</v>
      </c>
      <c r="F246" s="31">
        <v>14934200</v>
      </c>
      <c r="G246" s="31" t="s">
        <v>75</v>
      </c>
      <c r="H246" s="31" t="s">
        <v>75</v>
      </c>
      <c r="I246" s="31" t="s">
        <v>75</v>
      </c>
      <c r="J246" s="31" t="s">
        <v>75</v>
      </c>
      <c r="K246" s="31">
        <v>14934200</v>
      </c>
      <c r="L246" s="31" t="s">
        <v>75</v>
      </c>
      <c r="M246" s="31" t="s">
        <v>75</v>
      </c>
      <c r="N246" s="31" t="s">
        <v>75</v>
      </c>
      <c r="O246" s="31" t="s">
        <v>75</v>
      </c>
      <c r="P246" s="32" t="s">
        <v>75</v>
      </c>
      <c r="Q246" s="32" t="s">
        <v>75</v>
      </c>
      <c r="R246" s="42" t="s">
        <v>1896</v>
      </c>
      <c r="S246" s="43" t="s">
        <v>1887</v>
      </c>
      <c r="T246" s="44" t="s">
        <v>2203</v>
      </c>
      <c r="U246" s="31">
        <v>7822316.0199999996</v>
      </c>
      <c r="V246" s="31" t="s">
        <v>75</v>
      </c>
      <c r="W246" s="31">
        <v>7822316.0199999996</v>
      </c>
      <c r="X246" s="31" t="s">
        <v>75</v>
      </c>
      <c r="Y246" s="31" t="s">
        <v>75</v>
      </c>
      <c r="Z246" s="31" t="s">
        <v>75</v>
      </c>
      <c r="AA246" s="31" t="s">
        <v>75</v>
      </c>
      <c r="AB246" s="31">
        <v>7822316.0199999996</v>
      </c>
      <c r="AC246" s="31" t="s">
        <v>75</v>
      </c>
      <c r="AD246" s="31" t="s">
        <v>75</v>
      </c>
      <c r="AE246" s="31" t="s">
        <v>75</v>
      </c>
      <c r="AF246" s="31" t="s">
        <v>75</v>
      </c>
      <c r="AG246" s="31" t="s">
        <v>75</v>
      </c>
      <c r="AH246" s="31" t="s">
        <v>75</v>
      </c>
      <c r="AI246" s="8"/>
    </row>
    <row r="247" spans="1:35" ht="34.5" x14ac:dyDescent="0.25">
      <c r="A247" s="42" t="s">
        <v>1900</v>
      </c>
      <c r="B247" s="43" t="s">
        <v>1887</v>
      </c>
      <c r="C247" s="44" t="s">
        <v>2204</v>
      </c>
      <c r="D247" s="31">
        <v>4411500</v>
      </c>
      <c r="E247" s="31" t="s">
        <v>75</v>
      </c>
      <c r="F247" s="31">
        <v>4411500</v>
      </c>
      <c r="G247" s="31" t="s">
        <v>75</v>
      </c>
      <c r="H247" s="31" t="s">
        <v>75</v>
      </c>
      <c r="I247" s="31" t="s">
        <v>75</v>
      </c>
      <c r="J247" s="31" t="s">
        <v>75</v>
      </c>
      <c r="K247" s="31">
        <v>4411500</v>
      </c>
      <c r="L247" s="31" t="s">
        <v>75</v>
      </c>
      <c r="M247" s="31" t="s">
        <v>75</v>
      </c>
      <c r="N247" s="31" t="s">
        <v>75</v>
      </c>
      <c r="O247" s="31" t="s">
        <v>75</v>
      </c>
      <c r="P247" s="32" t="s">
        <v>75</v>
      </c>
      <c r="Q247" s="32" t="s">
        <v>75</v>
      </c>
      <c r="R247" s="42" t="s">
        <v>1900</v>
      </c>
      <c r="S247" s="43" t="s">
        <v>1887</v>
      </c>
      <c r="T247" s="44" t="s">
        <v>2204</v>
      </c>
      <c r="U247" s="31">
        <v>2004756.12</v>
      </c>
      <c r="V247" s="31" t="s">
        <v>75</v>
      </c>
      <c r="W247" s="31">
        <v>2004756.12</v>
      </c>
      <c r="X247" s="31" t="s">
        <v>75</v>
      </c>
      <c r="Y247" s="31" t="s">
        <v>75</v>
      </c>
      <c r="Z247" s="31" t="s">
        <v>75</v>
      </c>
      <c r="AA247" s="31" t="s">
        <v>75</v>
      </c>
      <c r="AB247" s="31">
        <v>2004756.12</v>
      </c>
      <c r="AC247" s="31" t="s">
        <v>75</v>
      </c>
      <c r="AD247" s="31" t="s">
        <v>75</v>
      </c>
      <c r="AE247" s="31" t="s">
        <v>75</v>
      </c>
      <c r="AF247" s="31" t="s">
        <v>75</v>
      </c>
      <c r="AG247" s="31" t="s">
        <v>75</v>
      </c>
      <c r="AH247" s="31" t="s">
        <v>75</v>
      </c>
      <c r="AI247" s="8"/>
    </row>
    <row r="248" spans="1:35" ht="23.25" x14ac:dyDescent="0.25">
      <c r="A248" s="42" t="s">
        <v>1902</v>
      </c>
      <c r="B248" s="43" t="s">
        <v>1887</v>
      </c>
      <c r="C248" s="44" t="s">
        <v>2205</v>
      </c>
      <c r="D248" s="31">
        <v>78715200.340000004</v>
      </c>
      <c r="E248" s="31" t="s">
        <v>75</v>
      </c>
      <c r="F248" s="31">
        <v>78715200.340000004</v>
      </c>
      <c r="G248" s="31" t="s">
        <v>75</v>
      </c>
      <c r="H248" s="31">
        <v>71792940.75</v>
      </c>
      <c r="I248" s="31" t="s">
        <v>75</v>
      </c>
      <c r="J248" s="31" t="s">
        <v>75</v>
      </c>
      <c r="K248" s="31">
        <v>3172219.19</v>
      </c>
      <c r="L248" s="31" t="s">
        <v>75</v>
      </c>
      <c r="M248" s="31" t="s">
        <v>75</v>
      </c>
      <c r="N248" s="31">
        <v>2381869.6</v>
      </c>
      <c r="O248" s="31">
        <v>608820.80000000005</v>
      </c>
      <c r="P248" s="32">
        <v>759350</v>
      </c>
      <c r="Q248" s="32" t="s">
        <v>75</v>
      </c>
      <c r="R248" s="42" t="s">
        <v>1902</v>
      </c>
      <c r="S248" s="43" t="s">
        <v>1887</v>
      </c>
      <c r="T248" s="44" t="s">
        <v>2205</v>
      </c>
      <c r="U248" s="31">
        <v>3920311.73</v>
      </c>
      <c r="V248" s="31" t="s">
        <v>75</v>
      </c>
      <c r="W248" s="31">
        <v>3920311.73</v>
      </c>
      <c r="X248" s="31" t="s">
        <v>75</v>
      </c>
      <c r="Y248" s="31">
        <v>1645691.53</v>
      </c>
      <c r="Z248" s="31" t="s">
        <v>75</v>
      </c>
      <c r="AA248" s="31" t="s">
        <v>75</v>
      </c>
      <c r="AB248" s="31">
        <v>1421020.56</v>
      </c>
      <c r="AC248" s="31" t="s">
        <v>75</v>
      </c>
      <c r="AD248" s="31" t="s">
        <v>75</v>
      </c>
      <c r="AE248" s="31">
        <v>681928.24</v>
      </c>
      <c r="AF248" s="31">
        <v>110374</v>
      </c>
      <c r="AG248" s="31">
        <v>61297.4</v>
      </c>
      <c r="AH248" s="31" t="s">
        <v>75</v>
      </c>
      <c r="AI248" s="8"/>
    </row>
    <row r="249" spans="1:35" ht="23.25" x14ac:dyDescent="0.25">
      <c r="A249" s="42" t="s">
        <v>1904</v>
      </c>
      <c r="B249" s="43" t="s">
        <v>1887</v>
      </c>
      <c r="C249" s="44" t="s">
        <v>2206</v>
      </c>
      <c r="D249" s="31">
        <v>78715200.340000004</v>
      </c>
      <c r="E249" s="31" t="s">
        <v>75</v>
      </c>
      <c r="F249" s="31">
        <v>78715200.340000004</v>
      </c>
      <c r="G249" s="31" t="s">
        <v>75</v>
      </c>
      <c r="H249" s="31">
        <v>71792940.75</v>
      </c>
      <c r="I249" s="31" t="s">
        <v>75</v>
      </c>
      <c r="J249" s="31" t="s">
        <v>75</v>
      </c>
      <c r="K249" s="31">
        <v>3172219.19</v>
      </c>
      <c r="L249" s="31" t="s">
        <v>75</v>
      </c>
      <c r="M249" s="31" t="s">
        <v>75</v>
      </c>
      <c r="N249" s="31">
        <v>2381869.6</v>
      </c>
      <c r="O249" s="31">
        <v>608820.80000000005</v>
      </c>
      <c r="P249" s="32">
        <v>759350</v>
      </c>
      <c r="Q249" s="32" t="s">
        <v>75</v>
      </c>
      <c r="R249" s="42" t="s">
        <v>1904</v>
      </c>
      <c r="S249" s="43" t="s">
        <v>1887</v>
      </c>
      <c r="T249" s="44" t="s">
        <v>2206</v>
      </c>
      <c r="U249" s="31">
        <v>3920311.73</v>
      </c>
      <c r="V249" s="31" t="s">
        <v>75</v>
      </c>
      <c r="W249" s="31">
        <v>3920311.73</v>
      </c>
      <c r="X249" s="31" t="s">
        <v>75</v>
      </c>
      <c r="Y249" s="31">
        <v>1645691.53</v>
      </c>
      <c r="Z249" s="31" t="s">
        <v>75</v>
      </c>
      <c r="AA249" s="31" t="s">
        <v>75</v>
      </c>
      <c r="AB249" s="31">
        <v>1421020.56</v>
      </c>
      <c r="AC249" s="31" t="s">
        <v>75</v>
      </c>
      <c r="AD249" s="31" t="s">
        <v>75</v>
      </c>
      <c r="AE249" s="31">
        <v>681928.24</v>
      </c>
      <c r="AF249" s="31">
        <v>110374</v>
      </c>
      <c r="AG249" s="31">
        <v>61297.4</v>
      </c>
      <c r="AH249" s="31" t="s">
        <v>75</v>
      </c>
      <c r="AI249" s="8"/>
    </row>
    <row r="250" spans="1:35" ht="23.25" x14ac:dyDescent="0.25">
      <c r="A250" s="42" t="s">
        <v>1923</v>
      </c>
      <c r="B250" s="43" t="s">
        <v>1887</v>
      </c>
      <c r="C250" s="44" t="s">
        <v>2207</v>
      </c>
      <c r="D250" s="31">
        <v>458442.78</v>
      </c>
      <c r="E250" s="31" t="s">
        <v>75</v>
      </c>
      <c r="F250" s="31">
        <v>458442.78</v>
      </c>
      <c r="G250" s="31" t="s">
        <v>75</v>
      </c>
      <c r="H250" s="31" t="s">
        <v>75</v>
      </c>
      <c r="I250" s="31" t="s">
        <v>75</v>
      </c>
      <c r="J250" s="31" t="s">
        <v>75</v>
      </c>
      <c r="K250" s="31">
        <v>202802.78</v>
      </c>
      <c r="L250" s="31" t="s">
        <v>75</v>
      </c>
      <c r="M250" s="31" t="s">
        <v>75</v>
      </c>
      <c r="N250" s="31">
        <v>255640</v>
      </c>
      <c r="O250" s="31" t="s">
        <v>75</v>
      </c>
      <c r="P250" s="32" t="s">
        <v>75</v>
      </c>
      <c r="Q250" s="32" t="s">
        <v>75</v>
      </c>
      <c r="R250" s="42" t="s">
        <v>1923</v>
      </c>
      <c r="S250" s="43" t="s">
        <v>1887</v>
      </c>
      <c r="T250" s="44" t="s">
        <v>2207</v>
      </c>
      <c r="U250" s="31">
        <v>270893.76</v>
      </c>
      <c r="V250" s="31" t="s">
        <v>75</v>
      </c>
      <c r="W250" s="31">
        <v>270893.76</v>
      </c>
      <c r="X250" s="31" t="s">
        <v>75</v>
      </c>
      <c r="Y250" s="31" t="s">
        <v>75</v>
      </c>
      <c r="Z250" s="31" t="s">
        <v>75</v>
      </c>
      <c r="AA250" s="31" t="s">
        <v>75</v>
      </c>
      <c r="AB250" s="31">
        <v>99438.55</v>
      </c>
      <c r="AC250" s="31" t="s">
        <v>75</v>
      </c>
      <c r="AD250" s="31" t="s">
        <v>75</v>
      </c>
      <c r="AE250" s="31">
        <v>171455.21</v>
      </c>
      <c r="AF250" s="31" t="s">
        <v>75</v>
      </c>
      <c r="AG250" s="31" t="s">
        <v>75</v>
      </c>
      <c r="AH250" s="31" t="s">
        <v>75</v>
      </c>
      <c r="AI250" s="8"/>
    </row>
    <row r="251" spans="1:35" x14ac:dyDescent="0.25">
      <c r="A251" s="42" t="s">
        <v>1906</v>
      </c>
      <c r="B251" s="43" t="s">
        <v>1887</v>
      </c>
      <c r="C251" s="44" t="s">
        <v>2208</v>
      </c>
      <c r="D251" s="31">
        <v>77187150.909999996</v>
      </c>
      <c r="E251" s="31" t="s">
        <v>75</v>
      </c>
      <c r="F251" s="31">
        <v>77187150.909999996</v>
      </c>
      <c r="G251" s="31" t="s">
        <v>75</v>
      </c>
      <c r="H251" s="31">
        <v>71304640.75</v>
      </c>
      <c r="I251" s="31" t="s">
        <v>75</v>
      </c>
      <c r="J251" s="31" t="s">
        <v>75</v>
      </c>
      <c r="K251" s="31">
        <v>2667518</v>
      </c>
      <c r="L251" s="31" t="s">
        <v>75</v>
      </c>
      <c r="M251" s="31" t="s">
        <v>75</v>
      </c>
      <c r="N251" s="31">
        <v>1846821.36</v>
      </c>
      <c r="O251" s="31">
        <v>608820.80000000005</v>
      </c>
      <c r="P251" s="32">
        <v>759350</v>
      </c>
      <c r="Q251" s="32" t="s">
        <v>75</v>
      </c>
      <c r="R251" s="42" t="s">
        <v>1906</v>
      </c>
      <c r="S251" s="43" t="s">
        <v>1887</v>
      </c>
      <c r="T251" s="44" t="s">
        <v>2208</v>
      </c>
      <c r="U251" s="31">
        <v>2974864.69</v>
      </c>
      <c r="V251" s="31" t="s">
        <v>75</v>
      </c>
      <c r="W251" s="31">
        <v>2974864.69</v>
      </c>
      <c r="X251" s="31" t="s">
        <v>75</v>
      </c>
      <c r="Y251" s="31">
        <v>1247850.95</v>
      </c>
      <c r="Z251" s="31" t="s">
        <v>75</v>
      </c>
      <c r="AA251" s="31" t="s">
        <v>75</v>
      </c>
      <c r="AB251" s="31">
        <v>1141030.8400000001</v>
      </c>
      <c r="AC251" s="31" t="s">
        <v>75</v>
      </c>
      <c r="AD251" s="31" t="s">
        <v>75</v>
      </c>
      <c r="AE251" s="31">
        <v>414311.5</v>
      </c>
      <c r="AF251" s="31">
        <v>110374</v>
      </c>
      <c r="AG251" s="31">
        <v>61297.4</v>
      </c>
      <c r="AH251" s="31" t="s">
        <v>75</v>
      </c>
      <c r="AI251" s="8"/>
    </row>
    <row r="252" spans="1:35" x14ac:dyDescent="0.25">
      <c r="A252" s="42" t="s">
        <v>1926</v>
      </c>
      <c r="B252" s="43" t="s">
        <v>1887</v>
      </c>
      <c r="C252" s="44" t="s">
        <v>2209</v>
      </c>
      <c r="D252" s="31">
        <v>1069606.6499999999</v>
      </c>
      <c r="E252" s="31" t="s">
        <v>75</v>
      </c>
      <c r="F252" s="31">
        <v>1069606.6499999999</v>
      </c>
      <c r="G252" s="31" t="s">
        <v>75</v>
      </c>
      <c r="H252" s="31">
        <v>488300</v>
      </c>
      <c r="I252" s="31" t="s">
        <v>75</v>
      </c>
      <c r="J252" s="31" t="s">
        <v>75</v>
      </c>
      <c r="K252" s="31">
        <v>301898.40999999997</v>
      </c>
      <c r="L252" s="31" t="s">
        <v>75</v>
      </c>
      <c r="M252" s="31" t="s">
        <v>75</v>
      </c>
      <c r="N252" s="31">
        <v>279408.24</v>
      </c>
      <c r="O252" s="31" t="s">
        <v>75</v>
      </c>
      <c r="P252" s="32" t="s">
        <v>75</v>
      </c>
      <c r="Q252" s="32" t="s">
        <v>75</v>
      </c>
      <c r="R252" s="42" t="s">
        <v>1926</v>
      </c>
      <c r="S252" s="43" t="s">
        <v>1887</v>
      </c>
      <c r="T252" s="44" t="s">
        <v>2209</v>
      </c>
      <c r="U252" s="31">
        <v>674553.28</v>
      </c>
      <c r="V252" s="31" t="s">
        <v>75</v>
      </c>
      <c r="W252" s="31">
        <v>674553.28</v>
      </c>
      <c r="X252" s="31" t="s">
        <v>75</v>
      </c>
      <c r="Y252" s="31">
        <v>397840.58</v>
      </c>
      <c r="Z252" s="31" t="s">
        <v>75</v>
      </c>
      <c r="AA252" s="31" t="s">
        <v>75</v>
      </c>
      <c r="AB252" s="31">
        <v>180551.17</v>
      </c>
      <c r="AC252" s="31" t="s">
        <v>75</v>
      </c>
      <c r="AD252" s="31" t="s">
        <v>75</v>
      </c>
      <c r="AE252" s="31">
        <v>96161.53</v>
      </c>
      <c r="AF252" s="31" t="s">
        <v>75</v>
      </c>
      <c r="AG252" s="31" t="s">
        <v>75</v>
      </c>
      <c r="AH252" s="31" t="s">
        <v>75</v>
      </c>
      <c r="AI252" s="8"/>
    </row>
    <row r="253" spans="1:35" x14ac:dyDescent="0.25">
      <c r="A253" s="42" t="s">
        <v>1936</v>
      </c>
      <c r="B253" s="43" t="s">
        <v>1887</v>
      </c>
      <c r="C253" s="44" t="s">
        <v>2210</v>
      </c>
      <c r="D253" s="31" t="s">
        <v>75</v>
      </c>
      <c r="E253" s="31" t="s">
        <v>75</v>
      </c>
      <c r="F253" s="31" t="s">
        <v>75</v>
      </c>
      <c r="G253" s="31">
        <v>2872000</v>
      </c>
      <c r="H253" s="31" t="s">
        <v>75</v>
      </c>
      <c r="I253" s="31" t="s">
        <v>75</v>
      </c>
      <c r="J253" s="31" t="s">
        <v>75</v>
      </c>
      <c r="K253" s="31" t="s">
        <v>75</v>
      </c>
      <c r="L253" s="31" t="s">
        <v>75</v>
      </c>
      <c r="M253" s="31" t="s">
        <v>75</v>
      </c>
      <c r="N253" s="31">
        <v>2872000</v>
      </c>
      <c r="O253" s="31" t="s">
        <v>75</v>
      </c>
      <c r="P253" s="32" t="s">
        <v>75</v>
      </c>
      <c r="Q253" s="32" t="s">
        <v>75</v>
      </c>
      <c r="R253" s="42" t="s">
        <v>1936</v>
      </c>
      <c r="S253" s="43" t="s">
        <v>1887</v>
      </c>
      <c r="T253" s="44" t="s">
        <v>2210</v>
      </c>
      <c r="U253" s="31" t="s">
        <v>75</v>
      </c>
      <c r="V253" s="31" t="s">
        <v>75</v>
      </c>
      <c r="W253" s="31" t="s">
        <v>75</v>
      </c>
      <c r="X253" s="31">
        <v>1216947.3999999999</v>
      </c>
      <c r="Y253" s="31" t="s">
        <v>75</v>
      </c>
      <c r="Z253" s="31" t="s">
        <v>75</v>
      </c>
      <c r="AA253" s="31" t="s">
        <v>75</v>
      </c>
      <c r="AB253" s="31" t="s">
        <v>75</v>
      </c>
      <c r="AC253" s="31" t="s">
        <v>75</v>
      </c>
      <c r="AD253" s="31" t="s">
        <v>75</v>
      </c>
      <c r="AE253" s="31">
        <v>1216947.3999999999</v>
      </c>
      <c r="AF253" s="31" t="s">
        <v>75</v>
      </c>
      <c r="AG253" s="31" t="s">
        <v>75</v>
      </c>
      <c r="AH253" s="31" t="s">
        <v>75</v>
      </c>
      <c r="AI253" s="8"/>
    </row>
    <row r="254" spans="1:35" x14ac:dyDescent="0.25">
      <c r="A254" s="42" t="s">
        <v>1507</v>
      </c>
      <c r="B254" s="43" t="s">
        <v>1887</v>
      </c>
      <c r="C254" s="44" t="s">
        <v>2211</v>
      </c>
      <c r="D254" s="31" t="s">
        <v>75</v>
      </c>
      <c r="E254" s="31" t="s">
        <v>75</v>
      </c>
      <c r="F254" s="31" t="s">
        <v>75</v>
      </c>
      <c r="G254" s="31">
        <v>2872000</v>
      </c>
      <c r="H254" s="31" t="s">
        <v>75</v>
      </c>
      <c r="I254" s="31" t="s">
        <v>75</v>
      </c>
      <c r="J254" s="31" t="s">
        <v>75</v>
      </c>
      <c r="K254" s="31" t="s">
        <v>75</v>
      </c>
      <c r="L254" s="31" t="s">
        <v>75</v>
      </c>
      <c r="M254" s="31" t="s">
        <v>75</v>
      </c>
      <c r="N254" s="31">
        <v>2872000</v>
      </c>
      <c r="O254" s="31" t="s">
        <v>75</v>
      </c>
      <c r="P254" s="32" t="s">
        <v>75</v>
      </c>
      <c r="Q254" s="32" t="s">
        <v>75</v>
      </c>
      <c r="R254" s="42" t="s">
        <v>1507</v>
      </c>
      <c r="S254" s="43" t="s">
        <v>1887</v>
      </c>
      <c r="T254" s="44" t="s">
        <v>2211</v>
      </c>
      <c r="U254" s="31" t="s">
        <v>75</v>
      </c>
      <c r="V254" s="31" t="s">
        <v>75</v>
      </c>
      <c r="W254" s="31" t="s">
        <v>75</v>
      </c>
      <c r="X254" s="31">
        <v>1216947.3999999999</v>
      </c>
      <c r="Y254" s="31" t="s">
        <v>75</v>
      </c>
      <c r="Z254" s="31" t="s">
        <v>75</v>
      </c>
      <c r="AA254" s="31" t="s">
        <v>75</v>
      </c>
      <c r="AB254" s="31" t="s">
        <v>75</v>
      </c>
      <c r="AC254" s="31" t="s">
        <v>75</v>
      </c>
      <c r="AD254" s="31" t="s">
        <v>75</v>
      </c>
      <c r="AE254" s="31">
        <v>1216947.3999999999</v>
      </c>
      <c r="AF254" s="31" t="s">
        <v>75</v>
      </c>
      <c r="AG254" s="31" t="s">
        <v>75</v>
      </c>
      <c r="AH254" s="31" t="s">
        <v>75</v>
      </c>
      <c r="AI254" s="8"/>
    </row>
    <row r="255" spans="1:35" x14ac:dyDescent="0.25">
      <c r="A255" s="42" t="s">
        <v>1908</v>
      </c>
      <c r="B255" s="43" t="s">
        <v>1887</v>
      </c>
      <c r="C255" s="44" t="s">
        <v>2212</v>
      </c>
      <c r="D255" s="31">
        <v>46201.86</v>
      </c>
      <c r="E255" s="31" t="s">
        <v>75</v>
      </c>
      <c r="F255" s="31">
        <v>46201.86</v>
      </c>
      <c r="G255" s="31" t="s">
        <v>75</v>
      </c>
      <c r="H255" s="31">
        <v>2359.25</v>
      </c>
      <c r="I255" s="31" t="s">
        <v>75</v>
      </c>
      <c r="J255" s="31" t="s">
        <v>75</v>
      </c>
      <c r="K255" s="31">
        <v>24170</v>
      </c>
      <c r="L255" s="31" t="s">
        <v>75</v>
      </c>
      <c r="M255" s="31" t="s">
        <v>75</v>
      </c>
      <c r="N255" s="31">
        <v>19022.61</v>
      </c>
      <c r="O255" s="31" t="s">
        <v>75</v>
      </c>
      <c r="P255" s="32">
        <v>650</v>
      </c>
      <c r="Q255" s="32" t="s">
        <v>75</v>
      </c>
      <c r="R255" s="42" t="s">
        <v>1908</v>
      </c>
      <c r="S255" s="43" t="s">
        <v>1887</v>
      </c>
      <c r="T255" s="44" t="s">
        <v>2212</v>
      </c>
      <c r="U255" s="31">
        <v>23205.14</v>
      </c>
      <c r="V255" s="31" t="s">
        <v>75</v>
      </c>
      <c r="W255" s="31">
        <v>23205.14</v>
      </c>
      <c r="X255" s="31" t="s">
        <v>75</v>
      </c>
      <c r="Y255" s="31">
        <v>2359.25</v>
      </c>
      <c r="Z255" s="31" t="s">
        <v>75</v>
      </c>
      <c r="AA255" s="31" t="s">
        <v>75</v>
      </c>
      <c r="AB255" s="31">
        <v>7050.03</v>
      </c>
      <c r="AC255" s="31" t="s">
        <v>75</v>
      </c>
      <c r="AD255" s="31" t="s">
        <v>75</v>
      </c>
      <c r="AE255" s="31">
        <v>13145.86</v>
      </c>
      <c r="AF255" s="31" t="s">
        <v>75</v>
      </c>
      <c r="AG255" s="31">
        <v>650</v>
      </c>
      <c r="AH255" s="31" t="s">
        <v>75</v>
      </c>
      <c r="AI255" s="8"/>
    </row>
    <row r="256" spans="1:35" x14ac:dyDescent="0.25">
      <c r="A256" s="42" t="s">
        <v>1978</v>
      </c>
      <c r="B256" s="43" t="s">
        <v>1887</v>
      </c>
      <c r="C256" s="44" t="s">
        <v>2213</v>
      </c>
      <c r="D256" s="31">
        <v>2359.25</v>
      </c>
      <c r="E256" s="31" t="s">
        <v>75</v>
      </c>
      <c r="F256" s="31">
        <v>2359.25</v>
      </c>
      <c r="G256" s="31" t="s">
        <v>75</v>
      </c>
      <c r="H256" s="31">
        <v>2359.25</v>
      </c>
      <c r="I256" s="31" t="s">
        <v>75</v>
      </c>
      <c r="J256" s="31" t="s">
        <v>75</v>
      </c>
      <c r="K256" s="31" t="s">
        <v>75</v>
      </c>
      <c r="L256" s="31" t="s">
        <v>75</v>
      </c>
      <c r="M256" s="31" t="s">
        <v>75</v>
      </c>
      <c r="N256" s="31" t="s">
        <v>75</v>
      </c>
      <c r="O256" s="31" t="s">
        <v>75</v>
      </c>
      <c r="P256" s="32" t="s">
        <v>75</v>
      </c>
      <c r="Q256" s="32" t="s">
        <v>75</v>
      </c>
      <c r="R256" s="42" t="s">
        <v>1978</v>
      </c>
      <c r="S256" s="43" t="s">
        <v>1887</v>
      </c>
      <c r="T256" s="44" t="s">
        <v>2213</v>
      </c>
      <c r="U256" s="31">
        <v>2359.25</v>
      </c>
      <c r="V256" s="31" t="s">
        <v>75</v>
      </c>
      <c r="W256" s="31">
        <v>2359.25</v>
      </c>
      <c r="X256" s="31" t="s">
        <v>75</v>
      </c>
      <c r="Y256" s="31">
        <v>2359.25</v>
      </c>
      <c r="Z256" s="31" t="s">
        <v>75</v>
      </c>
      <c r="AA256" s="31" t="s">
        <v>75</v>
      </c>
      <c r="AB256" s="31" t="s">
        <v>75</v>
      </c>
      <c r="AC256" s="31" t="s">
        <v>75</v>
      </c>
      <c r="AD256" s="31" t="s">
        <v>75</v>
      </c>
      <c r="AE256" s="31" t="s">
        <v>75</v>
      </c>
      <c r="AF256" s="31" t="s">
        <v>75</v>
      </c>
      <c r="AG256" s="31" t="s">
        <v>75</v>
      </c>
      <c r="AH256" s="31" t="s">
        <v>75</v>
      </c>
      <c r="AI256" s="8"/>
    </row>
    <row r="257" spans="1:35" ht="23.25" x14ac:dyDescent="0.25">
      <c r="A257" s="42" t="s">
        <v>1980</v>
      </c>
      <c r="B257" s="43" t="s">
        <v>1887</v>
      </c>
      <c r="C257" s="44" t="s">
        <v>2214</v>
      </c>
      <c r="D257" s="31">
        <v>2359.25</v>
      </c>
      <c r="E257" s="31" t="s">
        <v>75</v>
      </c>
      <c r="F257" s="31">
        <v>2359.25</v>
      </c>
      <c r="G257" s="31" t="s">
        <v>75</v>
      </c>
      <c r="H257" s="31">
        <v>2359.25</v>
      </c>
      <c r="I257" s="31" t="s">
        <v>75</v>
      </c>
      <c r="J257" s="31" t="s">
        <v>75</v>
      </c>
      <c r="K257" s="31" t="s">
        <v>75</v>
      </c>
      <c r="L257" s="31" t="s">
        <v>75</v>
      </c>
      <c r="M257" s="31" t="s">
        <v>75</v>
      </c>
      <c r="N257" s="31" t="s">
        <v>75</v>
      </c>
      <c r="O257" s="31" t="s">
        <v>75</v>
      </c>
      <c r="P257" s="32" t="s">
        <v>75</v>
      </c>
      <c r="Q257" s="32" t="s">
        <v>75</v>
      </c>
      <c r="R257" s="42" t="s">
        <v>1980</v>
      </c>
      <c r="S257" s="43" t="s">
        <v>1887</v>
      </c>
      <c r="T257" s="44" t="s">
        <v>2214</v>
      </c>
      <c r="U257" s="31">
        <v>2359.25</v>
      </c>
      <c r="V257" s="31" t="s">
        <v>75</v>
      </c>
      <c r="W257" s="31">
        <v>2359.25</v>
      </c>
      <c r="X257" s="31" t="s">
        <v>75</v>
      </c>
      <c r="Y257" s="31">
        <v>2359.25</v>
      </c>
      <c r="Z257" s="31" t="s">
        <v>75</v>
      </c>
      <c r="AA257" s="31" t="s">
        <v>75</v>
      </c>
      <c r="AB257" s="31" t="s">
        <v>75</v>
      </c>
      <c r="AC257" s="31" t="s">
        <v>75</v>
      </c>
      <c r="AD257" s="31" t="s">
        <v>75</v>
      </c>
      <c r="AE257" s="31" t="s">
        <v>75</v>
      </c>
      <c r="AF257" s="31" t="s">
        <v>75</v>
      </c>
      <c r="AG257" s="31" t="s">
        <v>75</v>
      </c>
      <c r="AH257" s="31" t="s">
        <v>75</v>
      </c>
      <c r="AI257" s="8"/>
    </row>
    <row r="258" spans="1:35" x14ac:dyDescent="0.25">
      <c r="A258" s="42" t="s">
        <v>1910</v>
      </c>
      <c r="B258" s="43" t="s">
        <v>1887</v>
      </c>
      <c r="C258" s="44" t="s">
        <v>2215</v>
      </c>
      <c r="D258" s="31">
        <v>43842.61</v>
      </c>
      <c r="E258" s="31" t="s">
        <v>75</v>
      </c>
      <c r="F258" s="31">
        <v>43842.61</v>
      </c>
      <c r="G258" s="31" t="s">
        <v>75</v>
      </c>
      <c r="H258" s="31" t="s">
        <v>75</v>
      </c>
      <c r="I258" s="31" t="s">
        <v>75</v>
      </c>
      <c r="J258" s="31" t="s">
        <v>75</v>
      </c>
      <c r="K258" s="31">
        <v>24170</v>
      </c>
      <c r="L258" s="31" t="s">
        <v>75</v>
      </c>
      <c r="M258" s="31" t="s">
        <v>75</v>
      </c>
      <c r="N258" s="31">
        <v>19022.61</v>
      </c>
      <c r="O258" s="31" t="s">
        <v>75</v>
      </c>
      <c r="P258" s="32">
        <v>650</v>
      </c>
      <c r="Q258" s="32" t="s">
        <v>75</v>
      </c>
      <c r="R258" s="42" t="s">
        <v>1910</v>
      </c>
      <c r="S258" s="43" t="s">
        <v>1887</v>
      </c>
      <c r="T258" s="44" t="s">
        <v>2215</v>
      </c>
      <c r="U258" s="31">
        <v>20845.89</v>
      </c>
      <c r="V258" s="31" t="s">
        <v>75</v>
      </c>
      <c r="W258" s="31">
        <v>20845.89</v>
      </c>
      <c r="X258" s="31" t="s">
        <v>75</v>
      </c>
      <c r="Y258" s="31" t="s">
        <v>75</v>
      </c>
      <c r="Z258" s="31" t="s">
        <v>75</v>
      </c>
      <c r="AA258" s="31" t="s">
        <v>75</v>
      </c>
      <c r="AB258" s="31">
        <v>7050.03</v>
      </c>
      <c r="AC258" s="31" t="s">
        <v>75</v>
      </c>
      <c r="AD258" s="31" t="s">
        <v>75</v>
      </c>
      <c r="AE258" s="31">
        <v>13145.86</v>
      </c>
      <c r="AF258" s="31" t="s">
        <v>75</v>
      </c>
      <c r="AG258" s="31">
        <v>650</v>
      </c>
      <c r="AH258" s="31" t="s">
        <v>75</v>
      </c>
      <c r="AI258" s="8"/>
    </row>
    <row r="259" spans="1:35" x14ac:dyDescent="0.25">
      <c r="A259" s="42" t="s">
        <v>1947</v>
      </c>
      <c r="B259" s="43" t="s">
        <v>1887</v>
      </c>
      <c r="C259" s="44" t="s">
        <v>2216</v>
      </c>
      <c r="D259" s="31">
        <v>20500</v>
      </c>
      <c r="E259" s="31" t="s">
        <v>75</v>
      </c>
      <c r="F259" s="31">
        <v>20500</v>
      </c>
      <c r="G259" s="31" t="s">
        <v>75</v>
      </c>
      <c r="H259" s="31" t="s">
        <v>75</v>
      </c>
      <c r="I259" s="31" t="s">
        <v>75</v>
      </c>
      <c r="J259" s="31" t="s">
        <v>75</v>
      </c>
      <c r="K259" s="31">
        <v>12000</v>
      </c>
      <c r="L259" s="31" t="s">
        <v>75</v>
      </c>
      <c r="M259" s="31" t="s">
        <v>75</v>
      </c>
      <c r="N259" s="31">
        <v>8500</v>
      </c>
      <c r="O259" s="31" t="s">
        <v>75</v>
      </c>
      <c r="P259" s="32" t="s">
        <v>75</v>
      </c>
      <c r="Q259" s="32" t="s">
        <v>75</v>
      </c>
      <c r="R259" s="42" t="s">
        <v>1947</v>
      </c>
      <c r="S259" s="43" t="s">
        <v>1887</v>
      </c>
      <c r="T259" s="44" t="s">
        <v>2216</v>
      </c>
      <c r="U259" s="31">
        <v>4926.74</v>
      </c>
      <c r="V259" s="31" t="s">
        <v>75</v>
      </c>
      <c r="W259" s="31">
        <v>4926.74</v>
      </c>
      <c r="X259" s="31" t="s">
        <v>75</v>
      </c>
      <c r="Y259" s="31" t="s">
        <v>75</v>
      </c>
      <c r="Z259" s="31" t="s">
        <v>75</v>
      </c>
      <c r="AA259" s="31" t="s">
        <v>75</v>
      </c>
      <c r="AB259" s="31">
        <v>404</v>
      </c>
      <c r="AC259" s="31" t="s">
        <v>75</v>
      </c>
      <c r="AD259" s="31" t="s">
        <v>75</v>
      </c>
      <c r="AE259" s="31">
        <v>4522.74</v>
      </c>
      <c r="AF259" s="31" t="s">
        <v>75</v>
      </c>
      <c r="AG259" s="31" t="s">
        <v>75</v>
      </c>
      <c r="AH259" s="31" t="s">
        <v>75</v>
      </c>
      <c r="AI259" s="8"/>
    </row>
    <row r="260" spans="1:35" x14ac:dyDescent="0.25">
      <c r="A260" s="42" t="s">
        <v>1949</v>
      </c>
      <c r="B260" s="43" t="s">
        <v>1887</v>
      </c>
      <c r="C260" s="44" t="s">
        <v>2217</v>
      </c>
      <c r="D260" s="31">
        <v>2820</v>
      </c>
      <c r="E260" s="31" t="s">
        <v>75</v>
      </c>
      <c r="F260" s="31">
        <v>2820</v>
      </c>
      <c r="G260" s="31" t="s">
        <v>75</v>
      </c>
      <c r="H260" s="31" t="s">
        <v>75</v>
      </c>
      <c r="I260" s="31" t="s">
        <v>75</v>
      </c>
      <c r="J260" s="31" t="s">
        <v>75</v>
      </c>
      <c r="K260" s="31">
        <v>2170</v>
      </c>
      <c r="L260" s="31" t="s">
        <v>75</v>
      </c>
      <c r="M260" s="31" t="s">
        <v>75</v>
      </c>
      <c r="N260" s="31" t="s">
        <v>75</v>
      </c>
      <c r="O260" s="31" t="s">
        <v>75</v>
      </c>
      <c r="P260" s="32">
        <v>650</v>
      </c>
      <c r="Q260" s="32" t="s">
        <v>75</v>
      </c>
      <c r="R260" s="42" t="s">
        <v>1949</v>
      </c>
      <c r="S260" s="43" t="s">
        <v>1887</v>
      </c>
      <c r="T260" s="44" t="s">
        <v>2217</v>
      </c>
      <c r="U260" s="31">
        <v>1390</v>
      </c>
      <c r="V260" s="31" t="s">
        <v>75</v>
      </c>
      <c r="W260" s="31">
        <v>1390</v>
      </c>
      <c r="X260" s="31" t="s">
        <v>75</v>
      </c>
      <c r="Y260" s="31" t="s">
        <v>75</v>
      </c>
      <c r="Z260" s="31" t="s">
        <v>75</v>
      </c>
      <c r="AA260" s="31" t="s">
        <v>75</v>
      </c>
      <c r="AB260" s="31">
        <v>740</v>
      </c>
      <c r="AC260" s="31" t="s">
        <v>75</v>
      </c>
      <c r="AD260" s="31" t="s">
        <v>75</v>
      </c>
      <c r="AE260" s="31" t="s">
        <v>75</v>
      </c>
      <c r="AF260" s="31" t="s">
        <v>75</v>
      </c>
      <c r="AG260" s="31">
        <v>650</v>
      </c>
      <c r="AH260" s="31" t="s">
        <v>75</v>
      </c>
      <c r="AI260" s="8"/>
    </row>
    <row r="261" spans="1:35" x14ac:dyDescent="0.25">
      <c r="A261" s="42" t="s">
        <v>1912</v>
      </c>
      <c r="B261" s="43" t="s">
        <v>1887</v>
      </c>
      <c r="C261" s="44" t="s">
        <v>2218</v>
      </c>
      <c r="D261" s="31">
        <v>20522.61</v>
      </c>
      <c r="E261" s="31" t="s">
        <v>75</v>
      </c>
      <c r="F261" s="31">
        <v>20522.61</v>
      </c>
      <c r="G261" s="31" t="s">
        <v>75</v>
      </c>
      <c r="H261" s="31" t="s">
        <v>75</v>
      </c>
      <c r="I261" s="31" t="s">
        <v>75</v>
      </c>
      <c r="J261" s="31" t="s">
        <v>75</v>
      </c>
      <c r="K261" s="31">
        <v>10000</v>
      </c>
      <c r="L261" s="31" t="s">
        <v>75</v>
      </c>
      <c r="M261" s="31" t="s">
        <v>75</v>
      </c>
      <c r="N261" s="31">
        <v>10522.61</v>
      </c>
      <c r="O261" s="31" t="s">
        <v>75</v>
      </c>
      <c r="P261" s="32" t="s">
        <v>75</v>
      </c>
      <c r="Q261" s="32" t="s">
        <v>75</v>
      </c>
      <c r="R261" s="42" t="s">
        <v>1912</v>
      </c>
      <c r="S261" s="43" t="s">
        <v>1887</v>
      </c>
      <c r="T261" s="44" t="s">
        <v>2218</v>
      </c>
      <c r="U261" s="31">
        <v>14529.15</v>
      </c>
      <c r="V261" s="31" t="s">
        <v>75</v>
      </c>
      <c r="W261" s="31">
        <v>14529.15</v>
      </c>
      <c r="X261" s="31" t="s">
        <v>75</v>
      </c>
      <c r="Y261" s="31" t="s">
        <v>75</v>
      </c>
      <c r="Z261" s="31" t="s">
        <v>75</v>
      </c>
      <c r="AA261" s="31" t="s">
        <v>75</v>
      </c>
      <c r="AB261" s="31">
        <v>5906.03</v>
      </c>
      <c r="AC261" s="31" t="s">
        <v>75</v>
      </c>
      <c r="AD261" s="31" t="s">
        <v>75</v>
      </c>
      <c r="AE261" s="31">
        <v>8623.1200000000008</v>
      </c>
      <c r="AF261" s="31" t="s">
        <v>75</v>
      </c>
      <c r="AG261" s="31" t="s">
        <v>75</v>
      </c>
      <c r="AH261" s="31" t="s">
        <v>75</v>
      </c>
      <c r="AI261" s="8"/>
    </row>
    <row r="262" spans="1:35" ht="23.25" x14ac:dyDescent="0.25">
      <c r="A262" s="42" t="s">
        <v>2219</v>
      </c>
      <c r="B262" s="43" t="s">
        <v>1887</v>
      </c>
      <c r="C262" s="44" t="s">
        <v>2220</v>
      </c>
      <c r="D262" s="31">
        <v>650206129.96000004</v>
      </c>
      <c r="E262" s="31" t="s">
        <v>75</v>
      </c>
      <c r="F262" s="31">
        <v>650206129.96000004</v>
      </c>
      <c r="G262" s="31">
        <v>3592000</v>
      </c>
      <c r="H262" s="31">
        <v>510236900</v>
      </c>
      <c r="I262" s="31" t="s">
        <v>75</v>
      </c>
      <c r="J262" s="31" t="s">
        <v>75</v>
      </c>
      <c r="K262" s="31">
        <v>72189500</v>
      </c>
      <c r="L262" s="31" t="s">
        <v>75</v>
      </c>
      <c r="M262" s="31" t="s">
        <v>75</v>
      </c>
      <c r="N262" s="31">
        <v>46917711.289999999</v>
      </c>
      <c r="O262" s="31">
        <v>8566940</v>
      </c>
      <c r="P262" s="32">
        <v>15887078.67</v>
      </c>
      <c r="Q262" s="32" t="s">
        <v>75</v>
      </c>
      <c r="R262" s="42" t="s">
        <v>2219</v>
      </c>
      <c r="S262" s="43" t="s">
        <v>1887</v>
      </c>
      <c r="T262" s="44" t="s">
        <v>2220</v>
      </c>
      <c r="U262" s="31">
        <v>294607586.75</v>
      </c>
      <c r="V262" s="31" t="s">
        <v>75</v>
      </c>
      <c r="W262" s="31">
        <v>294607586.75</v>
      </c>
      <c r="X262" s="31">
        <v>1207511</v>
      </c>
      <c r="Y262" s="31">
        <v>233944695.93000001</v>
      </c>
      <c r="Z262" s="31" t="s">
        <v>75</v>
      </c>
      <c r="AA262" s="31" t="s">
        <v>75</v>
      </c>
      <c r="AB262" s="31">
        <v>33933263.829999998</v>
      </c>
      <c r="AC262" s="31" t="s">
        <v>75</v>
      </c>
      <c r="AD262" s="31" t="s">
        <v>75</v>
      </c>
      <c r="AE262" s="31">
        <v>22188054.280000001</v>
      </c>
      <c r="AF262" s="31">
        <v>2364078.19</v>
      </c>
      <c r="AG262" s="31">
        <v>3385005.52</v>
      </c>
      <c r="AH262" s="31" t="s">
        <v>75</v>
      </c>
      <c r="AI262" s="8"/>
    </row>
    <row r="263" spans="1:35" ht="45.75" x14ac:dyDescent="0.25">
      <c r="A263" s="42" t="s">
        <v>1892</v>
      </c>
      <c r="B263" s="43" t="s">
        <v>1887</v>
      </c>
      <c r="C263" s="44" t="s">
        <v>2221</v>
      </c>
      <c r="D263" s="31">
        <v>538165863.49000001</v>
      </c>
      <c r="E263" s="31" t="s">
        <v>75</v>
      </c>
      <c r="F263" s="31">
        <v>538165863.49000001</v>
      </c>
      <c r="G263" s="31" t="s">
        <v>75</v>
      </c>
      <c r="H263" s="31">
        <v>441919012.41000003</v>
      </c>
      <c r="I263" s="31" t="s">
        <v>75</v>
      </c>
      <c r="J263" s="31" t="s">
        <v>75</v>
      </c>
      <c r="K263" s="31">
        <v>60478200</v>
      </c>
      <c r="L263" s="31" t="s">
        <v>75</v>
      </c>
      <c r="M263" s="31" t="s">
        <v>75</v>
      </c>
      <c r="N263" s="31">
        <v>35768651.079999998</v>
      </c>
      <c r="O263" s="31" t="s">
        <v>75</v>
      </c>
      <c r="P263" s="32" t="s">
        <v>75</v>
      </c>
      <c r="Q263" s="32" t="s">
        <v>75</v>
      </c>
      <c r="R263" s="42" t="s">
        <v>1892</v>
      </c>
      <c r="S263" s="43" t="s">
        <v>1887</v>
      </c>
      <c r="T263" s="44" t="s">
        <v>2221</v>
      </c>
      <c r="U263" s="31">
        <v>243621191.90000001</v>
      </c>
      <c r="V263" s="31" t="s">
        <v>75</v>
      </c>
      <c r="W263" s="31">
        <v>243621191.90000001</v>
      </c>
      <c r="X263" s="31" t="s">
        <v>75</v>
      </c>
      <c r="Y263" s="31">
        <v>196790289.72999999</v>
      </c>
      <c r="Z263" s="31" t="s">
        <v>75</v>
      </c>
      <c r="AA263" s="31" t="s">
        <v>75</v>
      </c>
      <c r="AB263" s="31">
        <v>27726952.16</v>
      </c>
      <c r="AC263" s="31" t="s">
        <v>75</v>
      </c>
      <c r="AD263" s="31" t="s">
        <v>75</v>
      </c>
      <c r="AE263" s="31">
        <v>19103950.010000002</v>
      </c>
      <c r="AF263" s="31" t="s">
        <v>75</v>
      </c>
      <c r="AG263" s="31" t="s">
        <v>75</v>
      </c>
      <c r="AH263" s="31" t="s">
        <v>75</v>
      </c>
      <c r="AI263" s="8"/>
    </row>
    <row r="264" spans="1:35" x14ac:dyDescent="0.25">
      <c r="A264" s="42" t="s">
        <v>1989</v>
      </c>
      <c r="B264" s="43" t="s">
        <v>1887</v>
      </c>
      <c r="C264" s="44" t="s">
        <v>2222</v>
      </c>
      <c r="D264" s="31">
        <v>487103063.49000001</v>
      </c>
      <c r="E264" s="31" t="s">
        <v>75</v>
      </c>
      <c r="F264" s="31">
        <v>487103063.49000001</v>
      </c>
      <c r="G264" s="31" t="s">
        <v>75</v>
      </c>
      <c r="H264" s="31">
        <v>390856212.41000003</v>
      </c>
      <c r="I264" s="31" t="s">
        <v>75</v>
      </c>
      <c r="J264" s="31" t="s">
        <v>75</v>
      </c>
      <c r="K264" s="31">
        <v>60478200</v>
      </c>
      <c r="L264" s="31" t="s">
        <v>75</v>
      </c>
      <c r="M264" s="31" t="s">
        <v>75</v>
      </c>
      <c r="N264" s="31">
        <v>35768651.079999998</v>
      </c>
      <c r="O264" s="31" t="s">
        <v>75</v>
      </c>
      <c r="P264" s="32" t="s">
        <v>75</v>
      </c>
      <c r="Q264" s="32" t="s">
        <v>75</v>
      </c>
      <c r="R264" s="42" t="s">
        <v>1989</v>
      </c>
      <c r="S264" s="43" t="s">
        <v>1887</v>
      </c>
      <c r="T264" s="44" t="s">
        <v>2222</v>
      </c>
      <c r="U264" s="31">
        <v>222511471.84999999</v>
      </c>
      <c r="V264" s="31" t="s">
        <v>75</v>
      </c>
      <c r="W264" s="31">
        <v>222511471.84999999</v>
      </c>
      <c r="X264" s="31" t="s">
        <v>75</v>
      </c>
      <c r="Y264" s="31">
        <v>175680569.68000001</v>
      </c>
      <c r="Z264" s="31" t="s">
        <v>75</v>
      </c>
      <c r="AA264" s="31" t="s">
        <v>75</v>
      </c>
      <c r="AB264" s="31">
        <v>27726952.16</v>
      </c>
      <c r="AC264" s="31" t="s">
        <v>75</v>
      </c>
      <c r="AD264" s="31" t="s">
        <v>75</v>
      </c>
      <c r="AE264" s="31">
        <v>19103950.010000002</v>
      </c>
      <c r="AF264" s="31" t="s">
        <v>75</v>
      </c>
      <c r="AG264" s="31" t="s">
        <v>75</v>
      </c>
      <c r="AH264" s="31" t="s">
        <v>75</v>
      </c>
      <c r="AI264" s="8"/>
    </row>
    <row r="265" spans="1:35" x14ac:dyDescent="0.25">
      <c r="A265" s="42" t="s">
        <v>1991</v>
      </c>
      <c r="B265" s="43" t="s">
        <v>1887</v>
      </c>
      <c r="C265" s="44" t="s">
        <v>2223</v>
      </c>
      <c r="D265" s="31">
        <v>373526731.69999999</v>
      </c>
      <c r="E265" s="31" t="s">
        <v>75</v>
      </c>
      <c r="F265" s="31">
        <v>373526731.69999999</v>
      </c>
      <c r="G265" s="31" t="s">
        <v>75</v>
      </c>
      <c r="H265" s="31">
        <v>300018112.41000003</v>
      </c>
      <c r="I265" s="31" t="s">
        <v>75</v>
      </c>
      <c r="J265" s="31" t="s">
        <v>75</v>
      </c>
      <c r="K265" s="31">
        <v>46479200</v>
      </c>
      <c r="L265" s="31" t="s">
        <v>75</v>
      </c>
      <c r="M265" s="31" t="s">
        <v>75</v>
      </c>
      <c r="N265" s="31">
        <v>27029419.289999999</v>
      </c>
      <c r="O265" s="31" t="s">
        <v>75</v>
      </c>
      <c r="P265" s="32" t="s">
        <v>75</v>
      </c>
      <c r="Q265" s="32" t="s">
        <v>75</v>
      </c>
      <c r="R265" s="42" t="s">
        <v>1991</v>
      </c>
      <c r="S265" s="43" t="s">
        <v>1887</v>
      </c>
      <c r="T265" s="44" t="s">
        <v>2223</v>
      </c>
      <c r="U265" s="31">
        <v>173896612.30000001</v>
      </c>
      <c r="V265" s="31" t="s">
        <v>75</v>
      </c>
      <c r="W265" s="31">
        <v>173896612.30000001</v>
      </c>
      <c r="X265" s="31" t="s">
        <v>75</v>
      </c>
      <c r="Y265" s="31">
        <v>137484590.11000001</v>
      </c>
      <c r="Z265" s="31" t="s">
        <v>75</v>
      </c>
      <c r="AA265" s="31" t="s">
        <v>75</v>
      </c>
      <c r="AB265" s="31">
        <v>21638131.489999998</v>
      </c>
      <c r="AC265" s="31" t="s">
        <v>75</v>
      </c>
      <c r="AD265" s="31" t="s">
        <v>75</v>
      </c>
      <c r="AE265" s="31">
        <v>14773890.699999999</v>
      </c>
      <c r="AF265" s="31" t="s">
        <v>75</v>
      </c>
      <c r="AG265" s="31" t="s">
        <v>75</v>
      </c>
      <c r="AH265" s="31" t="s">
        <v>75</v>
      </c>
      <c r="AI265" s="8"/>
    </row>
    <row r="266" spans="1:35" ht="23.25" x14ac:dyDescent="0.25">
      <c r="A266" s="42" t="s">
        <v>2071</v>
      </c>
      <c r="B266" s="43" t="s">
        <v>1887</v>
      </c>
      <c r="C266" s="44" t="s">
        <v>2224</v>
      </c>
      <c r="D266" s="31">
        <v>87800</v>
      </c>
      <c r="E266" s="31" t="s">
        <v>75</v>
      </c>
      <c r="F266" s="31">
        <v>87800</v>
      </c>
      <c r="G266" s="31" t="s">
        <v>75</v>
      </c>
      <c r="H266" s="31">
        <v>11000</v>
      </c>
      <c r="I266" s="31" t="s">
        <v>75</v>
      </c>
      <c r="J266" s="31" t="s">
        <v>75</v>
      </c>
      <c r="K266" s="31" t="s">
        <v>75</v>
      </c>
      <c r="L266" s="31" t="s">
        <v>75</v>
      </c>
      <c r="M266" s="31" t="s">
        <v>75</v>
      </c>
      <c r="N266" s="31">
        <v>76800</v>
      </c>
      <c r="O266" s="31" t="s">
        <v>75</v>
      </c>
      <c r="P266" s="32" t="s">
        <v>75</v>
      </c>
      <c r="Q266" s="32" t="s">
        <v>75</v>
      </c>
      <c r="R266" s="42" t="s">
        <v>2071</v>
      </c>
      <c r="S266" s="43" t="s">
        <v>1887</v>
      </c>
      <c r="T266" s="44" t="s">
        <v>2224</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1993</v>
      </c>
      <c r="B267" s="43" t="s">
        <v>1887</v>
      </c>
      <c r="C267" s="44" t="s">
        <v>2225</v>
      </c>
      <c r="D267" s="31">
        <v>113488531.79000001</v>
      </c>
      <c r="E267" s="31" t="s">
        <v>75</v>
      </c>
      <c r="F267" s="31">
        <v>113488531.79000001</v>
      </c>
      <c r="G267" s="31" t="s">
        <v>75</v>
      </c>
      <c r="H267" s="31">
        <v>90827100</v>
      </c>
      <c r="I267" s="31" t="s">
        <v>75</v>
      </c>
      <c r="J267" s="31" t="s">
        <v>75</v>
      </c>
      <c r="K267" s="31">
        <v>13999000</v>
      </c>
      <c r="L267" s="31" t="s">
        <v>75</v>
      </c>
      <c r="M267" s="31" t="s">
        <v>75</v>
      </c>
      <c r="N267" s="31">
        <v>8662431.7899999991</v>
      </c>
      <c r="O267" s="31" t="s">
        <v>75</v>
      </c>
      <c r="P267" s="32" t="s">
        <v>75</v>
      </c>
      <c r="Q267" s="32" t="s">
        <v>75</v>
      </c>
      <c r="R267" s="42" t="s">
        <v>1993</v>
      </c>
      <c r="S267" s="43" t="s">
        <v>1887</v>
      </c>
      <c r="T267" s="44" t="s">
        <v>2225</v>
      </c>
      <c r="U267" s="31">
        <v>48614859.549999997</v>
      </c>
      <c r="V267" s="31" t="s">
        <v>75</v>
      </c>
      <c r="W267" s="31">
        <v>48614859.549999997</v>
      </c>
      <c r="X267" s="31" t="s">
        <v>75</v>
      </c>
      <c r="Y267" s="31">
        <v>38195979.57</v>
      </c>
      <c r="Z267" s="31" t="s">
        <v>75</v>
      </c>
      <c r="AA267" s="31" t="s">
        <v>75</v>
      </c>
      <c r="AB267" s="31">
        <v>6088820.6699999999</v>
      </c>
      <c r="AC267" s="31" t="s">
        <v>75</v>
      </c>
      <c r="AD267" s="31" t="s">
        <v>75</v>
      </c>
      <c r="AE267" s="31">
        <v>4330059.3099999996</v>
      </c>
      <c r="AF267" s="31" t="s">
        <v>75</v>
      </c>
      <c r="AG267" s="31" t="s">
        <v>75</v>
      </c>
      <c r="AH267" s="31" t="s">
        <v>75</v>
      </c>
      <c r="AI267" s="8"/>
    </row>
    <row r="268" spans="1:35" ht="23.25" x14ac:dyDescent="0.25">
      <c r="A268" s="42" t="s">
        <v>1894</v>
      </c>
      <c r="B268" s="43" t="s">
        <v>1887</v>
      </c>
      <c r="C268" s="44" t="s">
        <v>2226</v>
      </c>
      <c r="D268" s="31">
        <v>51062800</v>
      </c>
      <c r="E268" s="31" t="s">
        <v>75</v>
      </c>
      <c r="F268" s="31">
        <v>51062800</v>
      </c>
      <c r="G268" s="31" t="s">
        <v>75</v>
      </c>
      <c r="H268" s="31">
        <v>51062800</v>
      </c>
      <c r="I268" s="31" t="s">
        <v>75</v>
      </c>
      <c r="J268" s="31" t="s">
        <v>75</v>
      </c>
      <c r="K268" s="31" t="s">
        <v>75</v>
      </c>
      <c r="L268" s="31" t="s">
        <v>75</v>
      </c>
      <c r="M268" s="31" t="s">
        <v>75</v>
      </c>
      <c r="N268" s="31" t="s">
        <v>75</v>
      </c>
      <c r="O268" s="31" t="s">
        <v>75</v>
      </c>
      <c r="P268" s="32" t="s">
        <v>75</v>
      </c>
      <c r="Q268" s="32" t="s">
        <v>75</v>
      </c>
      <c r="R268" s="42" t="s">
        <v>1894</v>
      </c>
      <c r="S268" s="43" t="s">
        <v>1887</v>
      </c>
      <c r="T268" s="44" t="s">
        <v>2226</v>
      </c>
      <c r="U268" s="31">
        <v>21109720.050000001</v>
      </c>
      <c r="V268" s="31" t="s">
        <v>75</v>
      </c>
      <c r="W268" s="31">
        <v>21109720.050000001</v>
      </c>
      <c r="X268" s="31" t="s">
        <v>75</v>
      </c>
      <c r="Y268" s="31">
        <v>21109720.050000001</v>
      </c>
      <c r="Z268" s="31" t="s">
        <v>75</v>
      </c>
      <c r="AA268" s="31" t="s">
        <v>75</v>
      </c>
      <c r="AB268" s="31" t="s">
        <v>75</v>
      </c>
      <c r="AC268" s="31" t="s">
        <v>75</v>
      </c>
      <c r="AD268" s="31" t="s">
        <v>75</v>
      </c>
      <c r="AE268" s="31" t="s">
        <v>75</v>
      </c>
      <c r="AF268" s="31" t="s">
        <v>75</v>
      </c>
      <c r="AG268" s="31" t="s">
        <v>75</v>
      </c>
      <c r="AH268" s="31" t="s">
        <v>75</v>
      </c>
      <c r="AI268" s="8"/>
    </row>
    <row r="269" spans="1:35" x14ac:dyDescent="0.25">
      <c r="A269" s="42" t="s">
        <v>1896</v>
      </c>
      <c r="B269" s="43" t="s">
        <v>1887</v>
      </c>
      <c r="C269" s="44" t="s">
        <v>2227</v>
      </c>
      <c r="D269" s="31">
        <v>37185000</v>
      </c>
      <c r="E269" s="31" t="s">
        <v>75</v>
      </c>
      <c r="F269" s="31">
        <v>37185000</v>
      </c>
      <c r="G269" s="31" t="s">
        <v>75</v>
      </c>
      <c r="H269" s="31">
        <v>37185000</v>
      </c>
      <c r="I269" s="31" t="s">
        <v>75</v>
      </c>
      <c r="J269" s="31" t="s">
        <v>75</v>
      </c>
      <c r="K269" s="31" t="s">
        <v>75</v>
      </c>
      <c r="L269" s="31" t="s">
        <v>75</v>
      </c>
      <c r="M269" s="31" t="s">
        <v>75</v>
      </c>
      <c r="N269" s="31" t="s">
        <v>75</v>
      </c>
      <c r="O269" s="31" t="s">
        <v>75</v>
      </c>
      <c r="P269" s="32" t="s">
        <v>75</v>
      </c>
      <c r="Q269" s="32" t="s">
        <v>75</v>
      </c>
      <c r="R269" s="42" t="s">
        <v>1896</v>
      </c>
      <c r="S269" s="43" t="s">
        <v>1887</v>
      </c>
      <c r="T269" s="44" t="s">
        <v>2227</v>
      </c>
      <c r="U269" s="31">
        <v>15366872.99</v>
      </c>
      <c r="V269" s="31" t="s">
        <v>75</v>
      </c>
      <c r="W269" s="31">
        <v>15366872.99</v>
      </c>
      <c r="X269" s="31" t="s">
        <v>75</v>
      </c>
      <c r="Y269" s="31">
        <v>15366872.99</v>
      </c>
      <c r="Z269" s="31" t="s">
        <v>75</v>
      </c>
      <c r="AA269" s="31" t="s">
        <v>75</v>
      </c>
      <c r="AB269" s="31" t="s">
        <v>75</v>
      </c>
      <c r="AC269" s="31" t="s">
        <v>75</v>
      </c>
      <c r="AD269" s="31" t="s">
        <v>75</v>
      </c>
      <c r="AE269" s="31" t="s">
        <v>75</v>
      </c>
      <c r="AF269" s="31" t="s">
        <v>75</v>
      </c>
      <c r="AG269" s="31" t="s">
        <v>75</v>
      </c>
      <c r="AH269" s="31" t="s">
        <v>75</v>
      </c>
      <c r="AI269" s="8"/>
    </row>
    <row r="270" spans="1:35" ht="23.25" x14ac:dyDescent="0.25">
      <c r="A270" s="42" t="s">
        <v>1898</v>
      </c>
      <c r="B270" s="43" t="s">
        <v>1887</v>
      </c>
      <c r="C270" s="44" t="s">
        <v>2228</v>
      </c>
      <c r="D270" s="31">
        <v>2140000</v>
      </c>
      <c r="E270" s="31" t="s">
        <v>75</v>
      </c>
      <c r="F270" s="31">
        <v>2140000</v>
      </c>
      <c r="G270" s="31" t="s">
        <v>75</v>
      </c>
      <c r="H270" s="31">
        <v>2140000</v>
      </c>
      <c r="I270" s="31" t="s">
        <v>75</v>
      </c>
      <c r="J270" s="31" t="s">
        <v>75</v>
      </c>
      <c r="K270" s="31" t="s">
        <v>75</v>
      </c>
      <c r="L270" s="31" t="s">
        <v>75</v>
      </c>
      <c r="M270" s="31" t="s">
        <v>75</v>
      </c>
      <c r="N270" s="31" t="s">
        <v>75</v>
      </c>
      <c r="O270" s="31" t="s">
        <v>75</v>
      </c>
      <c r="P270" s="32" t="s">
        <v>75</v>
      </c>
      <c r="Q270" s="32" t="s">
        <v>75</v>
      </c>
      <c r="R270" s="42" t="s">
        <v>1898</v>
      </c>
      <c r="S270" s="43" t="s">
        <v>1887</v>
      </c>
      <c r="T270" s="44" t="s">
        <v>2228</v>
      </c>
      <c r="U270" s="31">
        <v>1334880</v>
      </c>
      <c r="V270" s="31" t="s">
        <v>75</v>
      </c>
      <c r="W270" s="31">
        <v>1334880</v>
      </c>
      <c r="X270" s="31" t="s">
        <v>75</v>
      </c>
      <c r="Y270" s="31">
        <v>1334880</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1900</v>
      </c>
      <c r="B271" s="43" t="s">
        <v>1887</v>
      </c>
      <c r="C271" s="44" t="s">
        <v>2229</v>
      </c>
      <c r="D271" s="31">
        <v>11737800</v>
      </c>
      <c r="E271" s="31" t="s">
        <v>75</v>
      </c>
      <c r="F271" s="31">
        <v>11737800</v>
      </c>
      <c r="G271" s="31" t="s">
        <v>75</v>
      </c>
      <c r="H271" s="31">
        <v>11737800</v>
      </c>
      <c r="I271" s="31" t="s">
        <v>75</v>
      </c>
      <c r="J271" s="31" t="s">
        <v>75</v>
      </c>
      <c r="K271" s="31" t="s">
        <v>75</v>
      </c>
      <c r="L271" s="31" t="s">
        <v>75</v>
      </c>
      <c r="M271" s="31" t="s">
        <v>75</v>
      </c>
      <c r="N271" s="31" t="s">
        <v>75</v>
      </c>
      <c r="O271" s="31" t="s">
        <v>75</v>
      </c>
      <c r="P271" s="32" t="s">
        <v>75</v>
      </c>
      <c r="Q271" s="32" t="s">
        <v>75</v>
      </c>
      <c r="R271" s="42" t="s">
        <v>1900</v>
      </c>
      <c r="S271" s="43" t="s">
        <v>1887</v>
      </c>
      <c r="T271" s="44" t="s">
        <v>2229</v>
      </c>
      <c r="U271" s="31">
        <v>4407967.0599999996</v>
      </c>
      <c r="V271" s="31" t="s">
        <v>75</v>
      </c>
      <c r="W271" s="31">
        <v>4407967.0599999996</v>
      </c>
      <c r="X271" s="31" t="s">
        <v>75</v>
      </c>
      <c r="Y271" s="31">
        <v>4407967.0599999996</v>
      </c>
      <c r="Z271" s="31" t="s">
        <v>75</v>
      </c>
      <c r="AA271" s="31" t="s">
        <v>75</v>
      </c>
      <c r="AB271" s="31" t="s">
        <v>75</v>
      </c>
      <c r="AC271" s="31" t="s">
        <v>75</v>
      </c>
      <c r="AD271" s="31" t="s">
        <v>75</v>
      </c>
      <c r="AE271" s="31" t="s">
        <v>75</v>
      </c>
      <c r="AF271" s="31" t="s">
        <v>75</v>
      </c>
      <c r="AG271" s="31" t="s">
        <v>75</v>
      </c>
      <c r="AH271" s="31" t="s">
        <v>75</v>
      </c>
      <c r="AI271" s="8"/>
    </row>
    <row r="272" spans="1:35" ht="23.25" x14ac:dyDescent="0.25">
      <c r="A272" s="42" t="s">
        <v>1902</v>
      </c>
      <c r="B272" s="43" t="s">
        <v>1887</v>
      </c>
      <c r="C272" s="44" t="s">
        <v>2230</v>
      </c>
      <c r="D272" s="31">
        <v>108097951.67</v>
      </c>
      <c r="E272" s="31" t="s">
        <v>75</v>
      </c>
      <c r="F272" s="31">
        <v>108097951.67</v>
      </c>
      <c r="G272" s="31" t="s">
        <v>75</v>
      </c>
      <c r="H272" s="31">
        <v>66797122</v>
      </c>
      <c r="I272" s="31" t="s">
        <v>75</v>
      </c>
      <c r="J272" s="31" t="s">
        <v>75</v>
      </c>
      <c r="K272" s="31">
        <v>11392300</v>
      </c>
      <c r="L272" s="31" t="s">
        <v>75</v>
      </c>
      <c r="M272" s="31" t="s">
        <v>75</v>
      </c>
      <c r="N272" s="31">
        <v>10830600</v>
      </c>
      <c r="O272" s="31">
        <v>4974940</v>
      </c>
      <c r="P272" s="32">
        <v>14102989.67</v>
      </c>
      <c r="Q272" s="32" t="s">
        <v>75</v>
      </c>
      <c r="R272" s="42" t="s">
        <v>1902</v>
      </c>
      <c r="S272" s="43" t="s">
        <v>1887</v>
      </c>
      <c r="T272" s="44" t="s">
        <v>2230</v>
      </c>
      <c r="U272" s="31">
        <v>49821431.609999999</v>
      </c>
      <c r="V272" s="31" t="s">
        <v>75</v>
      </c>
      <c r="W272" s="31">
        <v>49821431.609999999</v>
      </c>
      <c r="X272" s="31" t="s">
        <v>75</v>
      </c>
      <c r="Y272" s="31">
        <v>36304222.609999999</v>
      </c>
      <c r="Z272" s="31" t="s">
        <v>75</v>
      </c>
      <c r="AA272" s="31" t="s">
        <v>75</v>
      </c>
      <c r="AB272" s="31">
        <v>6090511.6699999999</v>
      </c>
      <c r="AC272" s="31" t="s">
        <v>75</v>
      </c>
      <c r="AD272" s="31" t="s">
        <v>75</v>
      </c>
      <c r="AE272" s="31">
        <v>2932121.62</v>
      </c>
      <c r="AF272" s="31">
        <v>1156567.19</v>
      </c>
      <c r="AG272" s="31">
        <v>3338008.52</v>
      </c>
      <c r="AH272" s="31" t="s">
        <v>75</v>
      </c>
      <c r="AI272" s="8"/>
    </row>
    <row r="273" spans="1:35" ht="23.25" x14ac:dyDescent="0.25">
      <c r="A273" s="42" t="s">
        <v>1904</v>
      </c>
      <c r="B273" s="43" t="s">
        <v>1887</v>
      </c>
      <c r="C273" s="44" t="s">
        <v>2231</v>
      </c>
      <c r="D273" s="31">
        <v>108097951.67</v>
      </c>
      <c r="E273" s="31" t="s">
        <v>75</v>
      </c>
      <c r="F273" s="31">
        <v>108097951.67</v>
      </c>
      <c r="G273" s="31" t="s">
        <v>75</v>
      </c>
      <c r="H273" s="31">
        <v>66797122</v>
      </c>
      <c r="I273" s="31" t="s">
        <v>75</v>
      </c>
      <c r="J273" s="31" t="s">
        <v>75</v>
      </c>
      <c r="K273" s="31">
        <v>11392300</v>
      </c>
      <c r="L273" s="31" t="s">
        <v>75</v>
      </c>
      <c r="M273" s="31" t="s">
        <v>75</v>
      </c>
      <c r="N273" s="31">
        <v>10830600</v>
      </c>
      <c r="O273" s="31">
        <v>4974940</v>
      </c>
      <c r="P273" s="32">
        <v>14102989.67</v>
      </c>
      <c r="Q273" s="32" t="s">
        <v>75</v>
      </c>
      <c r="R273" s="42" t="s">
        <v>1904</v>
      </c>
      <c r="S273" s="43" t="s">
        <v>1887</v>
      </c>
      <c r="T273" s="44" t="s">
        <v>2231</v>
      </c>
      <c r="U273" s="31">
        <v>49821431.609999999</v>
      </c>
      <c r="V273" s="31" t="s">
        <v>75</v>
      </c>
      <c r="W273" s="31">
        <v>49821431.609999999</v>
      </c>
      <c r="X273" s="31" t="s">
        <v>75</v>
      </c>
      <c r="Y273" s="31">
        <v>36304222.609999999</v>
      </c>
      <c r="Z273" s="31" t="s">
        <v>75</v>
      </c>
      <c r="AA273" s="31" t="s">
        <v>75</v>
      </c>
      <c r="AB273" s="31">
        <v>6090511.6699999999</v>
      </c>
      <c r="AC273" s="31" t="s">
        <v>75</v>
      </c>
      <c r="AD273" s="31" t="s">
        <v>75</v>
      </c>
      <c r="AE273" s="31">
        <v>2932121.62</v>
      </c>
      <c r="AF273" s="31">
        <v>1156567.19</v>
      </c>
      <c r="AG273" s="31">
        <v>3338008.52</v>
      </c>
      <c r="AH273" s="31" t="s">
        <v>75</v>
      </c>
      <c r="AI273" s="8"/>
    </row>
    <row r="274" spans="1:35" ht="23.25" x14ac:dyDescent="0.25">
      <c r="A274" s="42" t="s">
        <v>1923</v>
      </c>
      <c r="B274" s="43" t="s">
        <v>1887</v>
      </c>
      <c r="C274" s="44" t="s">
        <v>2232</v>
      </c>
      <c r="D274" s="31">
        <v>614278.80000000005</v>
      </c>
      <c r="E274" s="31" t="s">
        <v>75</v>
      </c>
      <c r="F274" s="31">
        <v>614278.80000000005</v>
      </c>
      <c r="G274" s="31" t="s">
        <v>75</v>
      </c>
      <c r="H274" s="31" t="s">
        <v>75</v>
      </c>
      <c r="I274" s="31" t="s">
        <v>75</v>
      </c>
      <c r="J274" s="31" t="s">
        <v>75</v>
      </c>
      <c r="K274" s="31" t="s">
        <v>75</v>
      </c>
      <c r="L274" s="31" t="s">
        <v>75</v>
      </c>
      <c r="M274" s="31" t="s">
        <v>75</v>
      </c>
      <c r="N274" s="31">
        <v>564278.80000000005</v>
      </c>
      <c r="O274" s="31" t="s">
        <v>75</v>
      </c>
      <c r="P274" s="32">
        <v>50000</v>
      </c>
      <c r="Q274" s="32" t="s">
        <v>75</v>
      </c>
      <c r="R274" s="42" t="s">
        <v>1923</v>
      </c>
      <c r="S274" s="43" t="s">
        <v>1887</v>
      </c>
      <c r="T274" s="44" t="s">
        <v>2232</v>
      </c>
      <c r="U274" s="31">
        <v>227135.07</v>
      </c>
      <c r="V274" s="31" t="s">
        <v>75</v>
      </c>
      <c r="W274" s="31">
        <v>227135.07</v>
      </c>
      <c r="X274" s="31" t="s">
        <v>75</v>
      </c>
      <c r="Y274" s="31" t="s">
        <v>75</v>
      </c>
      <c r="Z274" s="31" t="s">
        <v>75</v>
      </c>
      <c r="AA274" s="31" t="s">
        <v>75</v>
      </c>
      <c r="AB274" s="31" t="s">
        <v>75</v>
      </c>
      <c r="AC274" s="31" t="s">
        <v>75</v>
      </c>
      <c r="AD274" s="31" t="s">
        <v>75</v>
      </c>
      <c r="AE274" s="31">
        <v>207629.05</v>
      </c>
      <c r="AF274" s="31" t="s">
        <v>75</v>
      </c>
      <c r="AG274" s="31">
        <v>19506.02</v>
      </c>
      <c r="AH274" s="31" t="s">
        <v>75</v>
      </c>
      <c r="AI274" s="8"/>
    </row>
    <row r="275" spans="1:35" ht="23.25" x14ac:dyDescent="0.25">
      <c r="A275" s="42" t="s">
        <v>2001</v>
      </c>
      <c r="B275" s="43" t="s">
        <v>1887</v>
      </c>
      <c r="C275" s="44" t="s">
        <v>2233</v>
      </c>
      <c r="D275" s="31">
        <v>150000</v>
      </c>
      <c r="E275" s="31" t="s">
        <v>75</v>
      </c>
      <c r="F275" s="31">
        <v>150000</v>
      </c>
      <c r="G275" s="31" t="s">
        <v>75</v>
      </c>
      <c r="H275" s="31" t="s">
        <v>75</v>
      </c>
      <c r="I275" s="31" t="s">
        <v>75</v>
      </c>
      <c r="J275" s="31" t="s">
        <v>75</v>
      </c>
      <c r="K275" s="31">
        <v>150000</v>
      </c>
      <c r="L275" s="31" t="s">
        <v>75</v>
      </c>
      <c r="M275" s="31" t="s">
        <v>75</v>
      </c>
      <c r="N275" s="31" t="s">
        <v>75</v>
      </c>
      <c r="O275" s="31" t="s">
        <v>75</v>
      </c>
      <c r="P275" s="32" t="s">
        <v>75</v>
      </c>
      <c r="Q275" s="32" t="s">
        <v>75</v>
      </c>
      <c r="R275" s="42" t="s">
        <v>2001</v>
      </c>
      <c r="S275" s="43" t="s">
        <v>1887</v>
      </c>
      <c r="T275" s="44" t="s">
        <v>2233</v>
      </c>
      <c r="U275" s="31">
        <v>36000</v>
      </c>
      <c r="V275" s="31" t="s">
        <v>75</v>
      </c>
      <c r="W275" s="31">
        <v>36000</v>
      </c>
      <c r="X275" s="31" t="s">
        <v>75</v>
      </c>
      <c r="Y275" s="31" t="s">
        <v>75</v>
      </c>
      <c r="Z275" s="31" t="s">
        <v>75</v>
      </c>
      <c r="AA275" s="31" t="s">
        <v>75</v>
      </c>
      <c r="AB275" s="31">
        <v>36000</v>
      </c>
      <c r="AC275" s="31" t="s">
        <v>75</v>
      </c>
      <c r="AD275" s="31" t="s">
        <v>75</v>
      </c>
      <c r="AE275" s="31" t="s">
        <v>75</v>
      </c>
      <c r="AF275" s="31" t="s">
        <v>75</v>
      </c>
      <c r="AG275" s="31" t="s">
        <v>75</v>
      </c>
      <c r="AH275" s="31" t="s">
        <v>75</v>
      </c>
      <c r="AI275" s="8"/>
    </row>
    <row r="276" spans="1:35" x14ac:dyDescent="0.25">
      <c r="A276" s="42" t="s">
        <v>1906</v>
      </c>
      <c r="B276" s="43" t="s">
        <v>1887</v>
      </c>
      <c r="C276" s="44" t="s">
        <v>2234</v>
      </c>
      <c r="D276" s="31">
        <v>99960366.400000006</v>
      </c>
      <c r="E276" s="31" t="s">
        <v>75</v>
      </c>
      <c r="F276" s="31">
        <v>99960366.400000006</v>
      </c>
      <c r="G276" s="31" t="s">
        <v>75</v>
      </c>
      <c r="H276" s="31">
        <v>62035422</v>
      </c>
      <c r="I276" s="31" t="s">
        <v>75</v>
      </c>
      <c r="J276" s="31" t="s">
        <v>75</v>
      </c>
      <c r="K276" s="31">
        <v>10596500</v>
      </c>
      <c r="L276" s="31" t="s">
        <v>75</v>
      </c>
      <c r="M276" s="31" t="s">
        <v>75</v>
      </c>
      <c r="N276" s="31">
        <v>9291621.1999999993</v>
      </c>
      <c r="O276" s="31">
        <v>4925040</v>
      </c>
      <c r="P276" s="32">
        <v>13111783.199999999</v>
      </c>
      <c r="Q276" s="32" t="s">
        <v>75</v>
      </c>
      <c r="R276" s="42" t="s">
        <v>1906</v>
      </c>
      <c r="S276" s="43" t="s">
        <v>1887</v>
      </c>
      <c r="T276" s="44" t="s">
        <v>2234</v>
      </c>
      <c r="U276" s="31">
        <v>45076725.840000004</v>
      </c>
      <c r="V276" s="31" t="s">
        <v>75</v>
      </c>
      <c r="W276" s="31">
        <v>45076725.840000004</v>
      </c>
      <c r="X276" s="31" t="s">
        <v>75</v>
      </c>
      <c r="Y276" s="31">
        <v>33238326.399999999</v>
      </c>
      <c r="Z276" s="31" t="s">
        <v>75</v>
      </c>
      <c r="AA276" s="31" t="s">
        <v>75</v>
      </c>
      <c r="AB276" s="31">
        <v>5703302.9800000004</v>
      </c>
      <c r="AC276" s="31" t="s">
        <v>75</v>
      </c>
      <c r="AD276" s="31" t="s">
        <v>75</v>
      </c>
      <c r="AE276" s="31">
        <v>2193707.4900000002</v>
      </c>
      <c r="AF276" s="31">
        <v>1131319.19</v>
      </c>
      <c r="AG276" s="31">
        <v>2810069.78</v>
      </c>
      <c r="AH276" s="31" t="s">
        <v>75</v>
      </c>
      <c r="AI276" s="8"/>
    </row>
    <row r="277" spans="1:35" x14ac:dyDescent="0.25">
      <c r="A277" s="42" t="s">
        <v>1926</v>
      </c>
      <c r="B277" s="43" t="s">
        <v>1887</v>
      </c>
      <c r="C277" s="44" t="s">
        <v>2235</v>
      </c>
      <c r="D277" s="31">
        <v>7373306.4699999997</v>
      </c>
      <c r="E277" s="31" t="s">
        <v>75</v>
      </c>
      <c r="F277" s="31">
        <v>7373306.4699999997</v>
      </c>
      <c r="G277" s="31" t="s">
        <v>75</v>
      </c>
      <c r="H277" s="31">
        <v>4761700</v>
      </c>
      <c r="I277" s="31" t="s">
        <v>75</v>
      </c>
      <c r="J277" s="31" t="s">
        <v>75</v>
      </c>
      <c r="K277" s="31">
        <v>645800</v>
      </c>
      <c r="L277" s="31" t="s">
        <v>75</v>
      </c>
      <c r="M277" s="31" t="s">
        <v>75</v>
      </c>
      <c r="N277" s="31">
        <v>974700</v>
      </c>
      <c r="O277" s="31">
        <v>49900</v>
      </c>
      <c r="P277" s="32">
        <v>941206.47</v>
      </c>
      <c r="Q277" s="32" t="s">
        <v>75</v>
      </c>
      <c r="R277" s="42" t="s">
        <v>1926</v>
      </c>
      <c r="S277" s="43" t="s">
        <v>1887</v>
      </c>
      <c r="T277" s="44" t="s">
        <v>2235</v>
      </c>
      <c r="U277" s="31">
        <v>4481570.7</v>
      </c>
      <c r="V277" s="31" t="s">
        <v>75</v>
      </c>
      <c r="W277" s="31">
        <v>4481570.7</v>
      </c>
      <c r="X277" s="31" t="s">
        <v>75</v>
      </c>
      <c r="Y277" s="31">
        <v>3065896.21</v>
      </c>
      <c r="Z277" s="31" t="s">
        <v>75</v>
      </c>
      <c r="AA277" s="31" t="s">
        <v>75</v>
      </c>
      <c r="AB277" s="31">
        <v>351208.69</v>
      </c>
      <c r="AC277" s="31" t="s">
        <v>75</v>
      </c>
      <c r="AD277" s="31" t="s">
        <v>75</v>
      </c>
      <c r="AE277" s="31">
        <v>530785.07999999996</v>
      </c>
      <c r="AF277" s="31">
        <v>25248</v>
      </c>
      <c r="AG277" s="31">
        <v>508432.72</v>
      </c>
      <c r="AH277" s="31" t="s">
        <v>75</v>
      </c>
      <c r="AI277" s="8"/>
    </row>
    <row r="278" spans="1:35" x14ac:dyDescent="0.25">
      <c r="A278" s="42" t="s">
        <v>1928</v>
      </c>
      <c r="B278" s="43" t="s">
        <v>1887</v>
      </c>
      <c r="C278" s="44" t="s">
        <v>2236</v>
      </c>
      <c r="D278" s="31">
        <v>270987.59000000003</v>
      </c>
      <c r="E278" s="31" t="s">
        <v>75</v>
      </c>
      <c r="F278" s="31">
        <v>270987.59000000003</v>
      </c>
      <c r="G278" s="31" t="s">
        <v>75</v>
      </c>
      <c r="H278" s="31">
        <v>270987.59000000003</v>
      </c>
      <c r="I278" s="31" t="s">
        <v>75</v>
      </c>
      <c r="J278" s="31" t="s">
        <v>75</v>
      </c>
      <c r="K278" s="31" t="s">
        <v>75</v>
      </c>
      <c r="L278" s="31" t="s">
        <v>75</v>
      </c>
      <c r="M278" s="31" t="s">
        <v>75</v>
      </c>
      <c r="N278" s="31" t="s">
        <v>75</v>
      </c>
      <c r="O278" s="31" t="s">
        <v>75</v>
      </c>
      <c r="P278" s="32" t="s">
        <v>75</v>
      </c>
      <c r="Q278" s="32" t="s">
        <v>75</v>
      </c>
      <c r="R278" s="42" t="s">
        <v>1928</v>
      </c>
      <c r="S278" s="43" t="s">
        <v>1887</v>
      </c>
      <c r="T278" s="44" t="s">
        <v>2236</v>
      </c>
      <c r="U278" s="31">
        <v>270987.59000000003</v>
      </c>
      <c r="V278" s="31" t="s">
        <v>75</v>
      </c>
      <c r="W278" s="31">
        <v>270987.59000000003</v>
      </c>
      <c r="X278" s="31" t="s">
        <v>75</v>
      </c>
      <c r="Y278" s="31">
        <v>270987.59000000003</v>
      </c>
      <c r="Z278" s="31" t="s">
        <v>75</v>
      </c>
      <c r="AA278" s="31" t="s">
        <v>75</v>
      </c>
      <c r="AB278" s="31" t="s">
        <v>75</v>
      </c>
      <c r="AC278" s="31" t="s">
        <v>75</v>
      </c>
      <c r="AD278" s="31" t="s">
        <v>75</v>
      </c>
      <c r="AE278" s="31" t="s">
        <v>75</v>
      </c>
      <c r="AF278" s="31" t="s">
        <v>75</v>
      </c>
      <c r="AG278" s="31" t="s">
        <v>75</v>
      </c>
      <c r="AH278" s="31" t="s">
        <v>75</v>
      </c>
      <c r="AI278" s="8"/>
    </row>
    <row r="279" spans="1:35" ht="23.25" x14ac:dyDescent="0.25">
      <c r="A279" s="42" t="s">
        <v>1930</v>
      </c>
      <c r="B279" s="43" t="s">
        <v>1887</v>
      </c>
      <c r="C279" s="44" t="s">
        <v>2237</v>
      </c>
      <c r="D279" s="31">
        <v>270987.59000000003</v>
      </c>
      <c r="E279" s="31" t="s">
        <v>75</v>
      </c>
      <c r="F279" s="31">
        <v>270987.59000000003</v>
      </c>
      <c r="G279" s="31" t="s">
        <v>75</v>
      </c>
      <c r="H279" s="31">
        <v>270987.59000000003</v>
      </c>
      <c r="I279" s="31" t="s">
        <v>75</v>
      </c>
      <c r="J279" s="31" t="s">
        <v>75</v>
      </c>
      <c r="K279" s="31" t="s">
        <v>75</v>
      </c>
      <c r="L279" s="31" t="s">
        <v>75</v>
      </c>
      <c r="M279" s="31" t="s">
        <v>75</v>
      </c>
      <c r="N279" s="31" t="s">
        <v>75</v>
      </c>
      <c r="O279" s="31" t="s">
        <v>75</v>
      </c>
      <c r="P279" s="32" t="s">
        <v>75</v>
      </c>
      <c r="Q279" s="32" t="s">
        <v>75</v>
      </c>
      <c r="R279" s="42" t="s">
        <v>1930</v>
      </c>
      <c r="S279" s="43" t="s">
        <v>1887</v>
      </c>
      <c r="T279" s="44" t="s">
        <v>2237</v>
      </c>
      <c r="U279" s="31">
        <v>270987.59000000003</v>
      </c>
      <c r="V279" s="31" t="s">
        <v>75</v>
      </c>
      <c r="W279" s="31">
        <v>270987.59000000003</v>
      </c>
      <c r="X279" s="31" t="s">
        <v>75</v>
      </c>
      <c r="Y279" s="31">
        <v>270987.59000000003</v>
      </c>
      <c r="Z279" s="31" t="s">
        <v>75</v>
      </c>
      <c r="AA279" s="31" t="s">
        <v>75</v>
      </c>
      <c r="AB279" s="31" t="s">
        <v>75</v>
      </c>
      <c r="AC279" s="31" t="s">
        <v>75</v>
      </c>
      <c r="AD279" s="31" t="s">
        <v>75</v>
      </c>
      <c r="AE279" s="31" t="s">
        <v>75</v>
      </c>
      <c r="AF279" s="31" t="s">
        <v>75</v>
      </c>
      <c r="AG279" s="31" t="s">
        <v>75</v>
      </c>
      <c r="AH279" s="31" t="s">
        <v>75</v>
      </c>
      <c r="AI279" s="8"/>
    </row>
    <row r="280" spans="1:35" ht="23.25" x14ac:dyDescent="0.25">
      <c r="A280" s="42" t="s">
        <v>1932</v>
      </c>
      <c r="B280" s="43" t="s">
        <v>1887</v>
      </c>
      <c r="C280" s="44" t="s">
        <v>2238</v>
      </c>
      <c r="D280" s="31">
        <v>270987.59000000003</v>
      </c>
      <c r="E280" s="31" t="s">
        <v>75</v>
      </c>
      <c r="F280" s="31">
        <v>270987.59000000003</v>
      </c>
      <c r="G280" s="31" t="s">
        <v>75</v>
      </c>
      <c r="H280" s="31">
        <v>270987.59000000003</v>
      </c>
      <c r="I280" s="31" t="s">
        <v>75</v>
      </c>
      <c r="J280" s="31" t="s">
        <v>75</v>
      </c>
      <c r="K280" s="31" t="s">
        <v>75</v>
      </c>
      <c r="L280" s="31" t="s">
        <v>75</v>
      </c>
      <c r="M280" s="31" t="s">
        <v>75</v>
      </c>
      <c r="N280" s="31" t="s">
        <v>75</v>
      </c>
      <c r="O280" s="31" t="s">
        <v>75</v>
      </c>
      <c r="P280" s="32" t="s">
        <v>75</v>
      </c>
      <c r="Q280" s="32" t="s">
        <v>75</v>
      </c>
      <c r="R280" s="42" t="s">
        <v>1932</v>
      </c>
      <c r="S280" s="43" t="s">
        <v>1887</v>
      </c>
      <c r="T280" s="44" t="s">
        <v>2238</v>
      </c>
      <c r="U280" s="31">
        <v>270987.59000000003</v>
      </c>
      <c r="V280" s="31" t="s">
        <v>75</v>
      </c>
      <c r="W280" s="31">
        <v>270987.59000000003</v>
      </c>
      <c r="X280" s="31" t="s">
        <v>75</v>
      </c>
      <c r="Y280" s="31">
        <v>270987.59000000003</v>
      </c>
      <c r="Z280" s="31" t="s">
        <v>75</v>
      </c>
      <c r="AA280" s="31" t="s">
        <v>75</v>
      </c>
      <c r="AB280" s="31" t="s">
        <v>75</v>
      </c>
      <c r="AC280" s="31" t="s">
        <v>75</v>
      </c>
      <c r="AD280" s="31" t="s">
        <v>75</v>
      </c>
      <c r="AE280" s="31" t="s">
        <v>75</v>
      </c>
      <c r="AF280" s="31" t="s">
        <v>75</v>
      </c>
      <c r="AG280" s="31" t="s">
        <v>75</v>
      </c>
      <c r="AH280" s="31" t="s">
        <v>75</v>
      </c>
      <c r="AI280" s="8"/>
    </row>
    <row r="281" spans="1:35" ht="23.25" x14ac:dyDescent="0.25">
      <c r="A281" s="42" t="s">
        <v>1969</v>
      </c>
      <c r="B281" s="43" t="s">
        <v>1887</v>
      </c>
      <c r="C281" s="44" t="s">
        <v>2239</v>
      </c>
      <c r="D281" s="31">
        <v>1664172</v>
      </c>
      <c r="E281" s="31" t="s">
        <v>75</v>
      </c>
      <c r="F281" s="31">
        <v>1664172</v>
      </c>
      <c r="G281" s="31" t="s">
        <v>75</v>
      </c>
      <c r="H281" s="31" t="s">
        <v>75</v>
      </c>
      <c r="I281" s="31" t="s">
        <v>75</v>
      </c>
      <c r="J281" s="31" t="s">
        <v>75</v>
      </c>
      <c r="K281" s="31" t="s">
        <v>75</v>
      </c>
      <c r="L281" s="31" t="s">
        <v>75</v>
      </c>
      <c r="M281" s="31" t="s">
        <v>75</v>
      </c>
      <c r="N281" s="31" t="s">
        <v>75</v>
      </c>
      <c r="O281" s="31" t="s">
        <v>75</v>
      </c>
      <c r="P281" s="32">
        <v>1664172</v>
      </c>
      <c r="Q281" s="32" t="s">
        <v>75</v>
      </c>
      <c r="R281" s="42" t="s">
        <v>1969</v>
      </c>
      <c r="S281" s="43" t="s">
        <v>1887</v>
      </c>
      <c r="T281" s="44" t="s">
        <v>2239</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x14ac:dyDescent="0.25">
      <c r="A282" s="42" t="s">
        <v>1971</v>
      </c>
      <c r="B282" s="43" t="s">
        <v>1887</v>
      </c>
      <c r="C282" s="44" t="s">
        <v>2240</v>
      </c>
      <c r="D282" s="31">
        <v>1664172</v>
      </c>
      <c r="E282" s="31" t="s">
        <v>75</v>
      </c>
      <c r="F282" s="31">
        <v>1664172</v>
      </c>
      <c r="G282" s="31" t="s">
        <v>75</v>
      </c>
      <c r="H282" s="31" t="s">
        <v>75</v>
      </c>
      <c r="I282" s="31" t="s">
        <v>75</v>
      </c>
      <c r="J282" s="31" t="s">
        <v>75</v>
      </c>
      <c r="K282" s="31" t="s">
        <v>75</v>
      </c>
      <c r="L282" s="31" t="s">
        <v>75</v>
      </c>
      <c r="M282" s="31" t="s">
        <v>75</v>
      </c>
      <c r="N282" s="31" t="s">
        <v>75</v>
      </c>
      <c r="O282" s="31" t="s">
        <v>75</v>
      </c>
      <c r="P282" s="32">
        <v>1664172</v>
      </c>
      <c r="Q282" s="32" t="s">
        <v>75</v>
      </c>
      <c r="R282" s="42" t="s">
        <v>1971</v>
      </c>
      <c r="S282" s="43" t="s">
        <v>1887</v>
      </c>
      <c r="T282" s="44" t="s">
        <v>2240</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23.25" x14ac:dyDescent="0.25">
      <c r="A283" s="42" t="s">
        <v>1973</v>
      </c>
      <c r="B283" s="43" t="s">
        <v>1887</v>
      </c>
      <c r="C283" s="44" t="s">
        <v>2241</v>
      </c>
      <c r="D283" s="31">
        <v>1664172</v>
      </c>
      <c r="E283" s="31" t="s">
        <v>75</v>
      </c>
      <c r="F283" s="31">
        <v>1664172</v>
      </c>
      <c r="G283" s="31" t="s">
        <v>75</v>
      </c>
      <c r="H283" s="31" t="s">
        <v>75</v>
      </c>
      <c r="I283" s="31" t="s">
        <v>75</v>
      </c>
      <c r="J283" s="31" t="s">
        <v>75</v>
      </c>
      <c r="K283" s="31" t="s">
        <v>75</v>
      </c>
      <c r="L283" s="31" t="s">
        <v>75</v>
      </c>
      <c r="M283" s="31" t="s">
        <v>75</v>
      </c>
      <c r="N283" s="31" t="s">
        <v>75</v>
      </c>
      <c r="O283" s="31" t="s">
        <v>75</v>
      </c>
      <c r="P283" s="32">
        <v>1664172</v>
      </c>
      <c r="Q283" s="32" t="s">
        <v>75</v>
      </c>
      <c r="R283" s="42" t="s">
        <v>1973</v>
      </c>
      <c r="S283" s="43" t="s">
        <v>1887</v>
      </c>
      <c r="T283" s="44" t="s">
        <v>2241</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x14ac:dyDescent="0.25">
      <c r="A284" s="42" t="s">
        <v>1936</v>
      </c>
      <c r="B284" s="43" t="s">
        <v>1887</v>
      </c>
      <c r="C284" s="44" t="s">
        <v>2242</v>
      </c>
      <c r="D284" s="31" t="s">
        <v>75</v>
      </c>
      <c r="E284" s="31" t="s">
        <v>75</v>
      </c>
      <c r="F284" s="31" t="s">
        <v>75</v>
      </c>
      <c r="G284" s="31">
        <v>3592000</v>
      </c>
      <c r="H284" s="31" t="s">
        <v>75</v>
      </c>
      <c r="I284" s="31" t="s">
        <v>75</v>
      </c>
      <c r="J284" s="31" t="s">
        <v>75</v>
      </c>
      <c r="K284" s="31" t="s">
        <v>75</v>
      </c>
      <c r="L284" s="31" t="s">
        <v>75</v>
      </c>
      <c r="M284" s="31" t="s">
        <v>75</v>
      </c>
      <c r="N284" s="31" t="s">
        <v>75</v>
      </c>
      <c r="O284" s="31">
        <v>3592000</v>
      </c>
      <c r="P284" s="32" t="s">
        <v>75</v>
      </c>
      <c r="Q284" s="32" t="s">
        <v>75</v>
      </c>
      <c r="R284" s="42" t="s">
        <v>1936</v>
      </c>
      <c r="S284" s="43" t="s">
        <v>1887</v>
      </c>
      <c r="T284" s="44" t="s">
        <v>2242</v>
      </c>
      <c r="U284" s="31" t="s">
        <v>75</v>
      </c>
      <c r="V284" s="31" t="s">
        <v>75</v>
      </c>
      <c r="W284" s="31" t="s">
        <v>75</v>
      </c>
      <c r="X284" s="31">
        <v>1207511</v>
      </c>
      <c r="Y284" s="31" t="s">
        <v>75</v>
      </c>
      <c r="Z284" s="31" t="s">
        <v>75</v>
      </c>
      <c r="AA284" s="31" t="s">
        <v>75</v>
      </c>
      <c r="AB284" s="31" t="s">
        <v>75</v>
      </c>
      <c r="AC284" s="31" t="s">
        <v>75</v>
      </c>
      <c r="AD284" s="31" t="s">
        <v>75</v>
      </c>
      <c r="AE284" s="31" t="s">
        <v>75</v>
      </c>
      <c r="AF284" s="31">
        <v>1207511</v>
      </c>
      <c r="AG284" s="31" t="s">
        <v>75</v>
      </c>
      <c r="AH284" s="31" t="s">
        <v>75</v>
      </c>
      <c r="AI284" s="8"/>
    </row>
    <row r="285" spans="1:35" x14ac:dyDescent="0.25">
      <c r="A285" s="42" t="s">
        <v>1507</v>
      </c>
      <c r="B285" s="43" t="s">
        <v>1887</v>
      </c>
      <c r="C285" s="44" t="s">
        <v>2243</v>
      </c>
      <c r="D285" s="31" t="s">
        <v>75</v>
      </c>
      <c r="E285" s="31" t="s">
        <v>75</v>
      </c>
      <c r="F285" s="31" t="s">
        <v>75</v>
      </c>
      <c r="G285" s="31">
        <v>3592000</v>
      </c>
      <c r="H285" s="31" t="s">
        <v>75</v>
      </c>
      <c r="I285" s="31" t="s">
        <v>75</v>
      </c>
      <c r="J285" s="31" t="s">
        <v>75</v>
      </c>
      <c r="K285" s="31" t="s">
        <v>75</v>
      </c>
      <c r="L285" s="31" t="s">
        <v>75</v>
      </c>
      <c r="M285" s="31" t="s">
        <v>75</v>
      </c>
      <c r="N285" s="31" t="s">
        <v>75</v>
      </c>
      <c r="O285" s="31">
        <v>3592000</v>
      </c>
      <c r="P285" s="32" t="s">
        <v>75</v>
      </c>
      <c r="Q285" s="32" t="s">
        <v>75</v>
      </c>
      <c r="R285" s="42" t="s">
        <v>1507</v>
      </c>
      <c r="S285" s="43" t="s">
        <v>1887</v>
      </c>
      <c r="T285" s="44" t="s">
        <v>2243</v>
      </c>
      <c r="U285" s="31" t="s">
        <v>75</v>
      </c>
      <c r="V285" s="31" t="s">
        <v>75</v>
      </c>
      <c r="W285" s="31" t="s">
        <v>75</v>
      </c>
      <c r="X285" s="31">
        <v>1207511</v>
      </c>
      <c r="Y285" s="31" t="s">
        <v>75</v>
      </c>
      <c r="Z285" s="31" t="s">
        <v>75</v>
      </c>
      <c r="AA285" s="31" t="s">
        <v>75</v>
      </c>
      <c r="AB285" s="31" t="s">
        <v>75</v>
      </c>
      <c r="AC285" s="31" t="s">
        <v>75</v>
      </c>
      <c r="AD285" s="31" t="s">
        <v>75</v>
      </c>
      <c r="AE285" s="31" t="s">
        <v>75</v>
      </c>
      <c r="AF285" s="31">
        <v>1207511</v>
      </c>
      <c r="AG285" s="31" t="s">
        <v>75</v>
      </c>
      <c r="AH285" s="31" t="s">
        <v>75</v>
      </c>
      <c r="AI285" s="8"/>
    </row>
    <row r="286" spans="1:35" ht="23.25" x14ac:dyDescent="0.25">
      <c r="A286" s="42" t="s">
        <v>1939</v>
      </c>
      <c r="B286" s="43" t="s">
        <v>1887</v>
      </c>
      <c r="C286" s="44" t="s">
        <v>2244</v>
      </c>
      <c r="D286" s="31">
        <v>100000</v>
      </c>
      <c r="E286" s="31" t="s">
        <v>75</v>
      </c>
      <c r="F286" s="31">
        <v>100000</v>
      </c>
      <c r="G286" s="31" t="s">
        <v>75</v>
      </c>
      <c r="H286" s="31" t="s">
        <v>75</v>
      </c>
      <c r="I286" s="31" t="s">
        <v>75</v>
      </c>
      <c r="J286" s="31" t="s">
        <v>75</v>
      </c>
      <c r="K286" s="31" t="s">
        <v>75</v>
      </c>
      <c r="L286" s="31" t="s">
        <v>75</v>
      </c>
      <c r="M286" s="31" t="s">
        <v>75</v>
      </c>
      <c r="N286" s="31" t="s">
        <v>75</v>
      </c>
      <c r="O286" s="31" t="s">
        <v>75</v>
      </c>
      <c r="P286" s="32">
        <v>100000</v>
      </c>
      <c r="Q286" s="32" t="s">
        <v>75</v>
      </c>
      <c r="R286" s="42" t="s">
        <v>1939</v>
      </c>
      <c r="S286" s="43" t="s">
        <v>1887</v>
      </c>
      <c r="T286" s="44" t="s">
        <v>2244</v>
      </c>
      <c r="U286" s="31">
        <v>44880</v>
      </c>
      <c r="V286" s="31" t="s">
        <v>75</v>
      </c>
      <c r="W286" s="31">
        <v>44880</v>
      </c>
      <c r="X286" s="31" t="s">
        <v>75</v>
      </c>
      <c r="Y286" s="31" t="s">
        <v>75</v>
      </c>
      <c r="Z286" s="31" t="s">
        <v>75</v>
      </c>
      <c r="AA286" s="31" t="s">
        <v>75</v>
      </c>
      <c r="AB286" s="31" t="s">
        <v>75</v>
      </c>
      <c r="AC286" s="31" t="s">
        <v>75</v>
      </c>
      <c r="AD286" s="31" t="s">
        <v>75</v>
      </c>
      <c r="AE286" s="31" t="s">
        <v>75</v>
      </c>
      <c r="AF286" s="31" t="s">
        <v>75</v>
      </c>
      <c r="AG286" s="31">
        <v>44880</v>
      </c>
      <c r="AH286" s="31" t="s">
        <v>75</v>
      </c>
      <c r="AI286" s="8"/>
    </row>
    <row r="287" spans="1:35" x14ac:dyDescent="0.25">
      <c r="A287" s="42" t="s">
        <v>1941</v>
      </c>
      <c r="B287" s="43" t="s">
        <v>1887</v>
      </c>
      <c r="C287" s="44" t="s">
        <v>2245</v>
      </c>
      <c r="D287" s="31">
        <v>100000</v>
      </c>
      <c r="E287" s="31" t="s">
        <v>75</v>
      </c>
      <c r="F287" s="31">
        <v>100000</v>
      </c>
      <c r="G287" s="31" t="s">
        <v>75</v>
      </c>
      <c r="H287" s="31" t="s">
        <v>75</v>
      </c>
      <c r="I287" s="31" t="s">
        <v>75</v>
      </c>
      <c r="J287" s="31" t="s">
        <v>75</v>
      </c>
      <c r="K287" s="31" t="s">
        <v>75</v>
      </c>
      <c r="L287" s="31" t="s">
        <v>75</v>
      </c>
      <c r="M287" s="31" t="s">
        <v>75</v>
      </c>
      <c r="N287" s="31" t="s">
        <v>75</v>
      </c>
      <c r="O287" s="31" t="s">
        <v>75</v>
      </c>
      <c r="P287" s="32">
        <v>100000</v>
      </c>
      <c r="Q287" s="32" t="s">
        <v>75</v>
      </c>
      <c r="R287" s="42" t="s">
        <v>1941</v>
      </c>
      <c r="S287" s="43" t="s">
        <v>1887</v>
      </c>
      <c r="T287" s="44" t="s">
        <v>2245</v>
      </c>
      <c r="U287" s="31">
        <v>44880</v>
      </c>
      <c r="V287" s="31" t="s">
        <v>75</v>
      </c>
      <c r="W287" s="31">
        <v>44880</v>
      </c>
      <c r="X287" s="31" t="s">
        <v>75</v>
      </c>
      <c r="Y287" s="31" t="s">
        <v>75</v>
      </c>
      <c r="Z287" s="31" t="s">
        <v>75</v>
      </c>
      <c r="AA287" s="31" t="s">
        <v>75</v>
      </c>
      <c r="AB287" s="31" t="s">
        <v>75</v>
      </c>
      <c r="AC287" s="31" t="s">
        <v>75</v>
      </c>
      <c r="AD287" s="31" t="s">
        <v>75</v>
      </c>
      <c r="AE287" s="31" t="s">
        <v>75</v>
      </c>
      <c r="AF287" s="31" t="s">
        <v>75</v>
      </c>
      <c r="AG287" s="31">
        <v>44880</v>
      </c>
      <c r="AH287" s="31" t="s">
        <v>75</v>
      </c>
      <c r="AI287" s="8"/>
    </row>
    <row r="288" spans="1:35" ht="34.5" x14ac:dyDescent="0.25">
      <c r="A288" s="42" t="s">
        <v>2119</v>
      </c>
      <c r="B288" s="43" t="s">
        <v>1887</v>
      </c>
      <c r="C288" s="44" t="s">
        <v>2246</v>
      </c>
      <c r="D288" s="31">
        <v>100000</v>
      </c>
      <c r="E288" s="31" t="s">
        <v>75</v>
      </c>
      <c r="F288" s="31">
        <v>100000</v>
      </c>
      <c r="G288" s="31" t="s">
        <v>75</v>
      </c>
      <c r="H288" s="31" t="s">
        <v>75</v>
      </c>
      <c r="I288" s="31" t="s">
        <v>75</v>
      </c>
      <c r="J288" s="31" t="s">
        <v>75</v>
      </c>
      <c r="K288" s="31" t="s">
        <v>75</v>
      </c>
      <c r="L288" s="31" t="s">
        <v>75</v>
      </c>
      <c r="M288" s="31" t="s">
        <v>75</v>
      </c>
      <c r="N288" s="31" t="s">
        <v>75</v>
      </c>
      <c r="O288" s="31" t="s">
        <v>75</v>
      </c>
      <c r="P288" s="32">
        <v>100000</v>
      </c>
      <c r="Q288" s="32" t="s">
        <v>75</v>
      </c>
      <c r="R288" s="42" t="s">
        <v>2119</v>
      </c>
      <c r="S288" s="43" t="s">
        <v>1887</v>
      </c>
      <c r="T288" s="44" t="s">
        <v>2246</v>
      </c>
      <c r="U288" s="31">
        <v>44880</v>
      </c>
      <c r="V288" s="31" t="s">
        <v>75</v>
      </c>
      <c r="W288" s="31">
        <v>44880</v>
      </c>
      <c r="X288" s="31" t="s">
        <v>75</v>
      </c>
      <c r="Y288" s="31" t="s">
        <v>75</v>
      </c>
      <c r="Z288" s="31" t="s">
        <v>75</v>
      </c>
      <c r="AA288" s="31" t="s">
        <v>75</v>
      </c>
      <c r="AB288" s="31" t="s">
        <v>75</v>
      </c>
      <c r="AC288" s="31" t="s">
        <v>75</v>
      </c>
      <c r="AD288" s="31" t="s">
        <v>75</v>
      </c>
      <c r="AE288" s="31" t="s">
        <v>75</v>
      </c>
      <c r="AF288" s="31" t="s">
        <v>75</v>
      </c>
      <c r="AG288" s="31">
        <v>44880</v>
      </c>
      <c r="AH288" s="31" t="s">
        <v>75</v>
      </c>
      <c r="AI288" s="8"/>
    </row>
    <row r="289" spans="1:35" x14ac:dyDescent="0.25">
      <c r="A289" s="42" t="s">
        <v>1908</v>
      </c>
      <c r="B289" s="43" t="s">
        <v>1887</v>
      </c>
      <c r="C289" s="44" t="s">
        <v>2247</v>
      </c>
      <c r="D289" s="31">
        <v>1907155.21</v>
      </c>
      <c r="E289" s="31" t="s">
        <v>75</v>
      </c>
      <c r="F289" s="31">
        <v>1907155.21</v>
      </c>
      <c r="G289" s="31" t="s">
        <v>75</v>
      </c>
      <c r="H289" s="31">
        <v>1249778</v>
      </c>
      <c r="I289" s="31" t="s">
        <v>75</v>
      </c>
      <c r="J289" s="31" t="s">
        <v>75</v>
      </c>
      <c r="K289" s="31">
        <v>319000</v>
      </c>
      <c r="L289" s="31" t="s">
        <v>75</v>
      </c>
      <c r="M289" s="31" t="s">
        <v>75</v>
      </c>
      <c r="N289" s="31">
        <v>318460.21000000002</v>
      </c>
      <c r="O289" s="31" t="s">
        <v>75</v>
      </c>
      <c r="P289" s="32">
        <v>19917</v>
      </c>
      <c r="Q289" s="32" t="s">
        <v>75</v>
      </c>
      <c r="R289" s="42" t="s">
        <v>1908</v>
      </c>
      <c r="S289" s="43" t="s">
        <v>1887</v>
      </c>
      <c r="T289" s="44" t="s">
        <v>2247</v>
      </c>
      <c r="U289" s="31">
        <v>849095.65</v>
      </c>
      <c r="V289" s="31" t="s">
        <v>75</v>
      </c>
      <c r="W289" s="31">
        <v>849095.65</v>
      </c>
      <c r="X289" s="31" t="s">
        <v>75</v>
      </c>
      <c r="Y289" s="31">
        <v>579196</v>
      </c>
      <c r="Z289" s="31" t="s">
        <v>75</v>
      </c>
      <c r="AA289" s="31" t="s">
        <v>75</v>
      </c>
      <c r="AB289" s="31">
        <v>115800</v>
      </c>
      <c r="AC289" s="31" t="s">
        <v>75</v>
      </c>
      <c r="AD289" s="31" t="s">
        <v>75</v>
      </c>
      <c r="AE289" s="31">
        <v>151982.65</v>
      </c>
      <c r="AF289" s="31" t="s">
        <v>75</v>
      </c>
      <c r="AG289" s="31">
        <v>2117</v>
      </c>
      <c r="AH289" s="31" t="s">
        <v>75</v>
      </c>
      <c r="AI289" s="8"/>
    </row>
    <row r="290" spans="1:35" x14ac:dyDescent="0.25">
      <c r="A290" s="42" t="s">
        <v>1978</v>
      </c>
      <c r="B290" s="43" t="s">
        <v>1887</v>
      </c>
      <c r="C290" s="44" t="s">
        <v>2248</v>
      </c>
      <c r="D290" s="31">
        <v>8957.94</v>
      </c>
      <c r="E290" s="31" t="s">
        <v>75</v>
      </c>
      <c r="F290" s="31">
        <v>8957.94</v>
      </c>
      <c r="G290" s="31" t="s">
        <v>75</v>
      </c>
      <c r="H290" s="31" t="s">
        <v>75</v>
      </c>
      <c r="I290" s="31" t="s">
        <v>75</v>
      </c>
      <c r="J290" s="31" t="s">
        <v>75</v>
      </c>
      <c r="K290" s="31">
        <v>8600</v>
      </c>
      <c r="L290" s="31" t="s">
        <v>75</v>
      </c>
      <c r="M290" s="31" t="s">
        <v>75</v>
      </c>
      <c r="N290" s="31">
        <v>357.94</v>
      </c>
      <c r="O290" s="31" t="s">
        <v>75</v>
      </c>
      <c r="P290" s="32" t="s">
        <v>75</v>
      </c>
      <c r="Q290" s="32" t="s">
        <v>75</v>
      </c>
      <c r="R290" s="42" t="s">
        <v>1978</v>
      </c>
      <c r="S290" s="43" t="s">
        <v>1887</v>
      </c>
      <c r="T290" s="44" t="s">
        <v>2248</v>
      </c>
      <c r="U290" s="31">
        <v>357.94</v>
      </c>
      <c r="V290" s="31" t="s">
        <v>75</v>
      </c>
      <c r="W290" s="31">
        <v>357.94</v>
      </c>
      <c r="X290" s="31" t="s">
        <v>75</v>
      </c>
      <c r="Y290" s="31" t="s">
        <v>75</v>
      </c>
      <c r="Z290" s="31" t="s">
        <v>75</v>
      </c>
      <c r="AA290" s="31" t="s">
        <v>75</v>
      </c>
      <c r="AB290" s="31" t="s">
        <v>75</v>
      </c>
      <c r="AC290" s="31" t="s">
        <v>75</v>
      </c>
      <c r="AD290" s="31" t="s">
        <v>75</v>
      </c>
      <c r="AE290" s="31">
        <v>357.94</v>
      </c>
      <c r="AF290" s="31" t="s">
        <v>75</v>
      </c>
      <c r="AG290" s="31" t="s">
        <v>75</v>
      </c>
      <c r="AH290" s="31" t="s">
        <v>75</v>
      </c>
      <c r="AI290" s="8"/>
    </row>
    <row r="291" spans="1:35" ht="23.25" x14ac:dyDescent="0.25">
      <c r="A291" s="42" t="s">
        <v>1980</v>
      </c>
      <c r="B291" s="43" t="s">
        <v>1887</v>
      </c>
      <c r="C291" s="44" t="s">
        <v>2249</v>
      </c>
      <c r="D291" s="31">
        <v>8957.94</v>
      </c>
      <c r="E291" s="31" t="s">
        <v>75</v>
      </c>
      <c r="F291" s="31">
        <v>8957.94</v>
      </c>
      <c r="G291" s="31" t="s">
        <v>75</v>
      </c>
      <c r="H291" s="31" t="s">
        <v>75</v>
      </c>
      <c r="I291" s="31" t="s">
        <v>75</v>
      </c>
      <c r="J291" s="31" t="s">
        <v>75</v>
      </c>
      <c r="K291" s="31">
        <v>8600</v>
      </c>
      <c r="L291" s="31" t="s">
        <v>75</v>
      </c>
      <c r="M291" s="31" t="s">
        <v>75</v>
      </c>
      <c r="N291" s="31">
        <v>357.94</v>
      </c>
      <c r="O291" s="31" t="s">
        <v>75</v>
      </c>
      <c r="P291" s="32" t="s">
        <v>75</v>
      </c>
      <c r="Q291" s="32" t="s">
        <v>75</v>
      </c>
      <c r="R291" s="42" t="s">
        <v>1980</v>
      </c>
      <c r="S291" s="43" t="s">
        <v>1887</v>
      </c>
      <c r="T291" s="44" t="s">
        <v>2249</v>
      </c>
      <c r="U291" s="31">
        <v>357.94</v>
      </c>
      <c r="V291" s="31" t="s">
        <v>75</v>
      </c>
      <c r="W291" s="31">
        <v>357.94</v>
      </c>
      <c r="X291" s="31" t="s">
        <v>75</v>
      </c>
      <c r="Y291" s="31" t="s">
        <v>75</v>
      </c>
      <c r="Z291" s="31" t="s">
        <v>75</v>
      </c>
      <c r="AA291" s="31" t="s">
        <v>75</v>
      </c>
      <c r="AB291" s="31" t="s">
        <v>75</v>
      </c>
      <c r="AC291" s="31" t="s">
        <v>75</v>
      </c>
      <c r="AD291" s="31" t="s">
        <v>75</v>
      </c>
      <c r="AE291" s="31">
        <v>357.94</v>
      </c>
      <c r="AF291" s="31" t="s">
        <v>75</v>
      </c>
      <c r="AG291" s="31" t="s">
        <v>75</v>
      </c>
      <c r="AH291" s="31" t="s">
        <v>75</v>
      </c>
      <c r="AI291" s="8"/>
    </row>
    <row r="292" spans="1:35" x14ac:dyDescent="0.25">
      <c r="A292" s="42" t="s">
        <v>1910</v>
      </c>
      <c r="B292" s="43" t="s">
        <v>1887</v>
      </c>
      <c r="C292" s="44" t="s">
        <v>2250</v>
      </c>
      <c r="D292" s="31">
        <v>1898197.27</v>
      </c>
      <c r="E292" s="31" t="s">
        <v>75</v>
      </c>
      <c r="F292" s="31">
        <v>1898197.27</v>
      </c>
      <c r="G292" s="31" t="s">
        <v>75</v>
      </c>
      <c r="H292" s="31">
        <v>1249778</v>
      </c>
      <c r="I292" s="31" t="s">
        <v>75</v>
      </c>
      <c r="J292" s="31" t="s">
        <v>75</v>
      </c>
      <c r="K292" s="31">
        <v>310400</v>
      </c>
      <c r="L292" s="31" t="s">
        <v>75</v>
      </c>
      <c r="M292" s="31" t="s">
        <v>75</v>
      </c>
      <c r="N292" s="31">
        <v>318102.27</v>
      </c>
      <c r="O292" s="31" t="s">
        <v>75</v>
      </c>
      <c r="P292" s="32">
        <v>19917</v>
      </c>
      <c r="Q292" s="32" t="s">
        <v>75</v>
      </c>
      <c r="R292" s="42" t="s">
        <v>1910</v>
      </c>
      <c r="S292" s="43" t="s">
        <v>1887</v>
      </c>
      <c r="T292" s="44" t="s">
        <v>2250</v>
      </c>
      <c r="U292" s="31">
        <v>848737.71</v>
      </c>
      <c r="V292" s="31" t="s">
        <v>75</v>
      </c>
      <c r="W292" s="31">
        <v>848737.71</v>
      </c>
      <c r="X292" s="31" t="s">
        <v>75</v>
      </c>
      <c r="Y292" s="31">
        <v>579196</v>
      </c>
      <c r="Z292" s="31" t="s">
        <v>75</v>
      </c>
      <c r="AA292" s="31" t="s">
        <v>75</v>
      </c>
      <c r="AB292" s="31">
        <v>115800</v>
      </c>
      <c r="AC292" s="31" t="s">
        <v>75</v>
      </c>
      <c r="AD292" s="31" t="s">
        <v>75</v>
      </c>
      <c r="AE292" s="31">
        <v>151624.71</v>
      </c>
      <c r="AF292" s="31" t="s">
        <v>75</v>
      </c>
      <c r="AG292" s="31">
        <v>2117</v>
      </c>
      <c r="AH292" s="31" t="s">
        <v>75</v>
      </c>
      <c r="AI292" s="8"/>
    </row>
    <row r="293" spans="1:35" x14ac:dyDescent="0.25">
      <c r="A293" s="42" t="s">
        <v>1947</v>
      </c>
      <c r="B293" s="43" t="s">
        <v>1887</v>
      </c>
      <c r="C293" s="44" t="s">
        <v>2251</v>
      </c>
      <c r="D293" s="31">
        <v>514701.06</v>
      </c>
      <c r="E293" s="31" t="s">
        <v>75</v>
      </c>
      <c r="F293" s="31">
        <v>514701.06</v>
      </c>
      <c r="G293" s="31" t="s">
        <v>75</v>
      </c>
      <c r="H293" s="31">
        <v>272509</v>
      </c>
      <c r="I293" s="31" t="s">
        <v>75</v>
      </c>
      <c r="J293" s="31" t="s">
        <v>75</v>
      </c>
      <c r="K293" s="31">
        <v>199700</v>
      </c>
      <c r="L293" s="31" t="s">
        <v>75</v>
      </c>
      <c r="M293" s="31" t="s">
        <v>75</v>
      </c>
      <c r="N293" s="31">
        <v>42492.06</v>
      </c>
      <c r="O293" s="31" t="s">
        <v>75</v>
      </c>
      <c r="P293" s="32" t="s">
        <v>75</v>
      </c>
      <c r="Q293" s="32" t="s">
        <v>75</v>
      </c>
      <c r="R293" s="42" t="s">
        <v>1947</v>
      </c>
      <c r="S293" s="43" t="s">
        <v>1887</v>
      </c>
      <c r="T293" s="44" t="s">
        <v>2251</v>
      </c>
      <c r="U293" s="31">
        <v>204573</v>
      </c>
      <c r="V293" s="31" t="s">
        <v>75</v>
      </c>
      <c r="W293" s="31">
        <v>204573</v>
      </c>
      <c r="X293" s="31" t="s">
        <v>75</v>
      </c>
      <c r="Y293" s="31">
        <v>132423</v>
      </c>
      <c r="Z293" s="31" t="s">
        <v>75</v>
      </c>
      <c r="AA293" s="31" t="s">
        <v>75</v>
      </c>
      <c r="AB293" s="31">
        <v>72150</v>
      </c>
      <c r="AC293" s="31" t="s">
        <v>75</v>
      </c>
      <c r="AD293" s="31" t="s">
        <v>75</v>
      </c>
      <c r="AE293" s="31" t="s">
        <v>75</v>
      </c>
      <c r="AF293" s="31" t="s">
        <v>75</v>
      </c>
      <c r="AG293" s="31" t="s">
        <v>75</v>
      </c>
      <c r="AH293" s="31" t="s">
        <v>75</v>
      </c>
      <c r="AI293" s="8"/>
    </row>
    <row r="294" spans="1:35" x14ac:dyDescent="0.25">
      <c r="A294" s="42" t="s">
        <v>1949</v>
      </c>
      <c r="B294" s="43" t="s">
        <v>1887</v>
      </c>
      <c r="C294" s="44" t="s">
        <v>2252</v>
      </c>
      <c r="D294" s="31">
        <v>1092886</v>
      </c>
      <c r="E294" s="31" t="s">
        <v>75</v>
      </c>
      <c r="F294" s="31">
        <v>1092886</v>
      </c>
      <c r="G294" s="31" t="s">
        <v>75</v>
      </c>
      <c r="H294" s="31">
        <v>976269</v>
      </c>
      <c r="I294" s="31" t="s">
        <v>75</v>
      </c>
      <c r="J294" s="31" t="s">
        <v>75</v>
      </c>
      <c r="K294" s="31">
        <v>90200</v>
      </c>
      <c r="L294" s="31" t="s">
        <v>75</v>
      </c>
      <c r="M294" s="31" t="s">
        <v>75</v>
      </c>
      <c r="N294" s="31">
        <v>6500</v>
      </c>
      <c r="O294" s="31" t="s">
        <v>75</v>
      </c>
      <c r="P294" s="32">
        <v>19917</v>
      </c>
      <c r="Q294" s="32" t="s">
        <v>75</v>
      </c>
      <c r="R294" s="42" t="s">
        <v>1949</v>
      </c>
      <c r="S294" s="43" t="s">
        <v>1887</v>
      </c>
      <c r="T294" s="44" t="s">
        <v>2252</v>
      </c>
      <c r="U294" s="31">
        <v>486470</v>
      </c>
      <c r="V294" s="31" t="s">
        <v>75</v>
      </c>
      <c r="W294" s="31">
        <v>486470</v>
      </c>
      <c r="X294" s="31" t="s">
        <v>75</v>
      </c>
      <c r="Y294" s="31">
        <v>445773</v>
      </c>
      <c r="Z294" s="31" t="s">
        <v>75</v>
      </c>
      <c r="AA294" s="31" t="s">
        <v>75</v>
      </c>
      <c r="AB294" s="31">
        <v>37650</v>
      </c>
      <c r="AC294" s="31" t="s">
        <v>75</v>
      </c>
      <c r="AD294" s="31" t="s">
        <v>75</v>
      </c>
      <c r="AE294" s="31">
        <v>930</v>
      </c>
      <c r="AF294" s="31" t="s">
        <v>75</v>
      </c>
      <c r="AG294" s="31">
        <v>2117</v>
      </c>
      <c r="AH294" s="31" t="s">
        <v>75</v>
      </c>
      <c r="AI294" s="8"/>
    </row>
    <row r="295" spans="1:35" x14ac:dyDescent="0.25">
      <c r="A295" s="42" t="s">
        <v>1912</v>
      </c>
      <c r="B295" s="43" t="s">
        <v>1887</v>
      </c>
      <c r="C295" s="44" t="s">
        <v>2253</v>
      </c>
      <c r="D295" s="31">
        <v>290610.21000000002</v>
      </c>
      <c r="E295" s="31" t="s">
        <v>75</v>
      </c>
      <c r="F295" s="31">
        <v>290610.21000000002</v>
      </c>
      <c r="G295" s="31" t="s">
        <v>75</v>
      </c>
      <c r="H295" s="31">
        <v>1000</v>
      </c>
      <c r="I295" s="31" t="s">
        <v>75</v>
      </c>
      <c r="J295" s="31" t="s">
        <v>75</v>
      </c>
      <c r="K295" s="31">
        <v>20500</v>
      </c>
      <c r="L295" s="31" t="s">
        <v>75</v>
      </c>
      <c r="M295" s="31" t="s">
        <v>75</v>
      </c>
      <c r="N295" s="31">
        <v>269110.21000000002</v>
      </c>
      <c r="O295" s="31" t="s">
        <v>75</v>
      </c>
      <c r="P295" s="32" t="s">
        <v>75</v>
      </c>
      <c r="Q295" s="32" t="s">
        <v>75</v>
      </c>
      <c r="R295" s="42" t="s">
        <v>1912</v>
      </c>
      <c r="S295" s="43" t="s">
        <v>1887</v>
      </c>
      <c r="T295" s="44" t="s">
        <v>2253</v>
      </c>
      <c r="U295" s="31">
        <v>157694.71</v>
      </c>
      <c r="V295" s="31" t="s">
        <v>75</v>
      </c>
      <c r="W295" s="31">
        <v>157694.71</v>
      </c>
      <c r="X295" s="31" t="s">
        <v>75</v>
      </c>
      <c r="Y295" s="31">
        <v>1000</v>
      </c>
      <c r="Z295" s="31" t="s">
        <v>75</v>
      </c>
      <c r="AA295" s="31" t="s">
        <v>75</v>
      </c>
      <c r="AB295" s="31">
        <v>6000</v>
      </c>
      <c r="AC295" s="31" t="s">
        <v>75</v>
      </c>
      <c r="AD295" s="31" t="s">
        <v>75</v>
      </c>
      <c r="AE295" s="31">
        <v>150694.71</v>
      </c>
      <c r="AF295" s="31" t="s">
        <v>75</v>
      </c>
      <c r="AG295" s="31" t="s">
        <v>75</v>
      </c>
      <c r="AH295" s="31" t="s">
        <v>75</v>
      </c>
      <c r="AI295" s="8"/>
    </row>
    <row r="296" spans="1:35" x14ac:dyDescent="0.25">
      <c r="A296" s="42" t="s">
        <v>2254</v>
      </c>
      <c r="B296" s="43" t="s">
        <v>1887</v>
      </c>
      <c r="C296" s="44" t="s">
        <v>2255</v>
      </c>
      <c r="D296" s="31">
        <v>7860000</v>
      </c>
      <c r="E296" s="31" t="s">
        <v>75</v>
      </c>
      <c r="F296" s="31">
        <v>7860000</v>
      </c>
      <c r="G296" s="31" t="s">
        <v>75</v>
      </c>
      <c r="H296" s="31">
        <v>7860000</v>
      </c>
      <c r="I296" s="31" t="s">
        <v>75</v>
      </c>
      <c r="J296" s="31" t="s">
        <v>75</v>
      </c>
      <c r="K296" s="31" t="s">
        <v>75</v>
      </c>
      <c r="L296" s="31" t="s">
        <v>75</v>
      </c>
      <c r="M296" s="31" t="s">
        <v>75</v>
      </c>
      <c r="N296" s="31" t="s">
        <v>75</v>
      </c>
      <c r="O296" s="31" t="s">
        <v>75</v>
      </c>
      <c r="P296" s="32" t="s">
        <v>75</v>
      </c>
      <c r="Q296" s="32" t="s">
        <v>75</v>
      </c>
      <c r="R296" s="42" t="s">
        <v>2254</v>
      </c>
      <c r="S296" s="43" t="s">
        <v>1887</v>
      </c>
      <c r="T296" s="44" t="s">
        <v>2255</v>
      </c>
      <c r="U296" s="31">
        <v>3553940</v>
      </c>
      <c r="V296" s="31" t="s">
        <v>75</v>
      </c>
      <c r="W296" s="31">
        <v>3553940</v>
      </c>
      <c r="X296" s="31" t="s">
        <v>75</v>
      </c>
      <c r="Y296" s="31">
        <v>3553940</v>
      </c>
      <c r="Z296" s="31" t="s">
        <v>75</v>
      </c>
      <c r="AA296" s="31" t="s">
        <v>75</v>
      </c>
      <c r="AB296" s="31" t="s">
        <v>75</v>
      </c>
      <c r="AC296" s="31" t="s">
        <v>75</v>
      </c>
      <c r="AD296" s="31" t="s">
        <v>75</v>
      </c>
      <c r="AE296" s="31" t="s">
        <v>75</v>
      </c>
      <c r="AF296" s="31" t="s">
        <v>75</v>
      </c>
      <c r="AG296" s="31" t="s">
        <v>75</v>
      </c>
      <c r="AH296" s="31" t="s">
        <v>75</v>
      </c>
      <c r="AI296" s="8"/>
    </row>
    <row r="297" spans="1:35" ht="23.25" x14ac:dyDescent="0.25">
      <c r="A297" s="42" t="s">
        <v>1902</v>
      </c>
      <c r="B297" s="43" t="s">
        <v>1887</v>
      </c>
      <c r="C297" s="44" t="s">
        <v>2256</v>
      </c>
      <c r="D297" s="31">
        <v>450000</v>
      </c>
      <c r="E297" s="31" t="s">
        <v>75</v>
      </c>
      <c r="F297" s="31">
        <v>450000</v>
      </c>
      <c r="G297" s="31" t="s">
        <v>75</v>
      </c>
      <c r="H297" s="31">
        <v>450000</v>
      </c>
      <c r="I297" s="31" t="s">
        <v>75</v>
      </c>
      <c r="J297" s="31" t="s">
        <v>75</v>
      </c>
      <c r="K297" s="31" t="s">
        <v>75</v>
      </c>
      <c r="L297" s="31" t="s">
        <v>75</v>
      </c>
      <c r="M297" s="31" t="s">
        <v>75</v>
      </c>
      <c r="N297" s="31" t="s">
        <v>75</v>
      </c>
      <c r="O297" s="31" t="s">
        <v>75</v>
      </c>
      <c r="P297" s="32" t="s">
        <v>75</v>
      </c>
      <c r="Q297" s="32" t="s">
        <v>75</v>
      </c>
      <c r="R297" s="42" t="s">
        <v>1902</v>
      </c>
      <c r="S297" s="43" t="s">
        <v>1887</v>
      </c>
      <c r="T297" s="44" t="s">
        <v>2256</v>
      </c>
      <c r="U297" s="31">
        <v>129940</v>
      </c>
      <c r="V297" s="31" t="s">
        <v>75</v>
      </c>
      <c r="W297" s="31">
        <v>129940</v>
      </c>
      <c r="X297" s="31" t="s">
        <v>75</v>
      </c>
      <c r="Y297" s="31">
        <v>129940</v>
      </c>
      <c r="Z297" s="31" t="s">
        <v>75</v>
      </c>
      <c r="AA297" s="31" t="s">
        <v>75</v>
      </c>
      <c r="AB297" s="31" t="s">
        <v>75</v>
      </c>
      <c r="AC297" s="31" t="s">
        <v>75</v>
      </c>
      <c r="AD297" s="31" t="s">
        <v>75</v>
      </c>
      <c r="AE297" s="31" t="s">
        <v>75</v>
      </c>
      <c r="AF297" s="31" t="s">
        <v>75</v>
      </c>
      <c r="AG297" s="31" t="s">
        <v>75</v>
      </c>
      <c r="AH297" s="31" t="s">
        <v>75</v>
      </c>
      <c r="AI297" s="8"/>
    </row>
    <row r="298" spans="1:35" ht="23.25" x14ac:dyDescent="0.25">
      <c r="A298" s="42" t="s">
        <v>1904</v>
      </c>
      <c r="B298" s="43" t="s">
        <v>1887</v>
      </c>
      <c r="C298" s="44" t="s">
        <v>2257</v>
      </c>
      <c r="D298" s="31">
        <v>450000</v>
      </c>
      <c r="E298" s="31" t="s">
        <v>75</v>
      </c>
      <c r="F298" s="31">
        <v>450000</v>
      </c>
      <c r="G298" s="31" t="s">
        <v>75</v>
      </c>
      <c r="H298" s="31">
        <v>450000</v>
      </c>
      <c r="I298" s="31" t="s">
        <v>75</v>
      </c>
      <c r="J298" s="31" t="s">
        <v>75</v>
      </c>
      <c r="K298" s="31" t="s">
        <v>75</v>
      </c>
      <c r="L298" s="31" t="s">
        <v>75</v>
      </c>
      <c r="M298" s="31" t="s">
        <v>75</v>
      </c>
      <c r="N298" s="31" t="s">
        <v>75</v>
      </c>
      <c r="O298" s="31" t="s">
        <v>75</v>
      </c>
      <c r="P298" s="32" t="s">
        <v>75</v>
      </c>
      <c r="Q298" s="32" t="s">
        <v>75</v>
      </c>
      <c r="R298" s="42" t="s">
        <v>1904</v>
      </c>
      <c r="S298" s="43" t="s">
        <v>1887</v>
      </c>
      <c r="T298" s="44" t="s">
        <v>2257</v>
      </c>
      <c r="U298" s="31">
        <v>129940</v>
      </c>
      <c r="V298" s="31" t="s">
        <v>75</v>
      </c>
      <c r="W298" s="31">
        <v>129940</v>
      </c>
      <c r="X298" s="31" t="s">
        <v>75</v>
      </c>
      <c r="Y298" s="31">
        <v>129940</v>
      </c>
      <c r="Z298" s="31" t="s">
        <v>75</v>
      </c>
      <c r="AA298" s="31" t="s">
        <v>75</v>
      </c>
      <c r="AB298" s="31" t="s">
        <v>75</v>
      </c>
      <c r="AC298" s="31" t="s">
        <v>75</v>
      </c>
      <c r="AD298" s="31" t="s">
        <v>75</v>
      </c>
      <c r="AE298" s="31" t="s">
        <v>75</v>
      </c>
      <c r="AF298" s="31" t="s">
        <v>75</v>
      </c>
      <c r="AG298" s="31" t="s">
        <v>75</v>
      </c>
      <c r="AH298" s="31" t="s">
        <v>75</v>
      </c>
      <c r="AI298" s="8"/>
    </row>
    <row r="299" spans="1:35" x14ac:dyDescent="0.25">
      <c r="A299" s="42" t="s">
        <v>1906</v>
      </c>
      <c r="B299" s="43" t="s">
        <v>1887</v>
      </c>
      <c r="C299" s="44" t="s">
        <v>2258</v>
      </c>
      <c r="D299" s="31">
        <v>450000</v>
      </c>
      <c r="E299" s="31" t="s">
        <v>75</v>
      </c>
      <c r="F299" s="31">
        <v>450000</v>
      </c>
      <c r="G299" s="31" t="s">
        <v>75</v>
      </c>
      <c r="H299" s="31">
        <v>450000</v>
      </c>
      <c r="I299" s="31" t="s">
        <v>75</v>
      </c>
      <c r="J299" s="31" t="s">
        <v>75</v>
      </c>
      <c r="K299" s="31" t="s">
        <v>75</v>
      </c>
      <c r="L299" s="31" t="s">
        <v>75</v>
      </c>
      <c r="M299" s="31" t="s">
        <v>75</v>
      </c>
      <c r="N299" s="31" t="s">
        <v>75</v>
      </c>
      <c r="O299" s="31" t="s">
        <v>75</v>
      </c>
      <c r="P299" s="32" t="s">
        <v>75</v>
      </c>
      <c r="Q299" s="32" t="s">
        <v>75</v>
      </c>
      <c r="R299" s="42" t="s">
        <v>1906</v>
      </c>
      <c r="S299" s="43" t="s">
        <v>1887</v>
      </c>
      <c r="T299" s="44" t="s">
        <v>2258</v>
      </c>
      <c r="U299" s="31">
        <v>129940</v>
      </c>
      <c r="V299" s="31" t="s">
        <v>75</v>
      </c>
      <c r="W299" s="31">
        <v>129940</v>
      </c>
      <c r="X299" s="31" t="s">
        <v>75</v>
      </c>
      <c r="Y299" s="31">
        <v>129940</v>
      </c>
      <c r="Z299" s="31" t="s">
        <v>75</v>
      </c>
      <c r="AA299" s="31" t="s">
        <v>75</v>
      </c>
      <c r="AB299" s="31" t="s">
        <v>75</v>
      </c>
      <c r="AC299" s="31" t="s">
        <v>75</v>
      </c>
      <c r="AD299" s="31" t="s">
        <v>75</v>
      </c>
      <c r="AE299" s="31" t="s">
        <v>75</v>
      </c>
      <c r="AF299" s="31" t="s">
        <v>75</v>
      </c>
      <c r="AG299" s="31" t="s">
        <v>75</v>
      </c>
      <c r="AH299" s="31" t="s">
        <v>75</v>
      </c>
      <c r="AI299" s="8"/>
    </row>
    <row r="300" spans="1:35" x14ac:dyDescent="0.25">
      <c r="A300" s="42" t="s">
        <v>1928</v>
      </c>
      <c r="B300" s="43" t="s">
        <v>1887</v>
      </c>
      <c r="C300" s="44" t="s">
        <v>2259</v>
      </c>
      <c r="D300" s="31">
        <v>7410000</v>
      </c>
      <c r="E300" s="31" t="s">
        <v>75</v>
      </c>
      <c r="F300" s="31">
        <v>7410000</v>
      </c>
      <c r="G300" s="31" t="s">
        <v>75</v>
      </c>
      <c r="H300" s="31">
        <v>7410000</v>
      </c>
      <c r="I300" s="31" t="s">
        <v>75</v>
      </c>
      <c r="J300" s="31" t="s">
        <v>75</v>
      </c>
      <c r="K300" s="31" t="s">
        <v>75</v>
      </c>
      <c r="L300" s="31" t="s">
        <v>75</v>
      </c>
      <c r="M300" s="31" t="s">
        <v>75</v>
      </c>
      <c r="N300" s="31" t="s">
        <v>75</v>
      </c>
      <c r="O300" s="31" t="s">
        <v>75</v>
      </c>
      <c r="P300" s="32" t="s">
        <v>75</v>
      </c>
      <c r="Q300" s="32" t="s">
        <v>75</v>
      </c>
      <c r="R300" s="42" t="s">
        <v>1928</v>
      </c>
      <c r="S300" s="43" t="s">
        <v>1887</v>
      </c>
      <c r="T300" s="44" t="s">
        <v>2259</v>
      </c>
      <c r="U300" s="31">
        <v>3424000</v>
      </c>
      <c r="V300" s="31" t="s">
        <v>75</v>
      </c>
      <c r="W300" s="31">
        <v>3424000</v>
      </c>
      <c r="X300" s="31" t="s">
        <v>75</v>
      </c>
      <c r="Y300" s="31">
        <v>3424000</v>
      </c>
      <c r="Z300" s="31" t="s">
        <v>75</v>
      </c>
      <c r="AA300" s="31" t="s">
        <v>75</v>
      </c>
      <c r="AB300" s="31" t="s">
        <v>75</v>
      </c>
      <c r="AC300" s="31" t="s">
        <v>75</v>
      </c>
      <c r="AD300" s="31" t="s">
        <v>75</v>
      </c>
      <c r="AE300" s="31" t="s">
        <v>75</v>
      </c>
      <c r="AF300" s="31" t="s">
        <v>75</v>
      </c>
      <c r="AG300" s="31" t="s">
        <v>75</v>
      </c>
      <c r="AH300" s="31" t="s">
        <v>75</v>
      </c>
      <c r="AI300" s="8"/>
    </row>
    <row r="301" spans="1:35" ht="23.25" x14ac:dyDescent="0.25">
      <c r="A301" s="42" t="s">
        <v>1930</v>
      </c>
      <c r="B301" s="43" t="s">
        <v>1887</v>
      </c>
      <c r="C301" s="44" t="s">
        <v>2260</v>
      </c>
      <c r="D301" s="31">
        <v>7410000</v>
      </c>
      <c r="E301" s="31" t="s">
        <v>75</v>
      </c>
      <c r="F301" s="31">
        <v>7410000</v>
      </c>
      <c r="G301" s="31" t="s">
        <v>75</v>
      </c>
      <c r="H301" s="31">
        <v>7410000</v>
      </c>
      <c r="I301" s="31" t="s">
        <v>75</v>
      </c>
      <c r="J301" s="31" t="s">
        <v>75</v>
      </c>
      <c r="K301" s="31" t="s">
        <v>75</v>
      </c>
      <c r="L301" s="31" t="s">
        <v>75</v>
      </c>
      <c r="M301" s="31" t="s">
        <v>75</v>
      </c>
      <c r="N301" s="31" t="s">
        <v>75</v>
      </c>
      <c r="O301" s="31" t="s">
        <v>75</v>
      </c>
      <c r="P301" s="32" t="s">
        <v>75</v>
      </c>
      <c r="Q301" s="32" t="s">
        <v>75</v>
      </c>
      <c r="R301" s="42" t="s">
        <v>1930</v>
      </c>
      <c r="S301" s="43" t="s">
        <v>1887</v>
      </c>
      <c r="T301" s="44" t="s">
        <v>2260</v>
      </c>
      <c r="U301" s="31">
        <v>3424000</v>
      </c>
      <c r="V301" s="31" t="s">
        <v>75</v>
      </c>
      <c r="W301" s="31">
        <v>3424000</v>
      </c>
      <c r="X301" s="31" t="s">
        <v>75</v>
      </c>
      <c r="Y301" s="31">
        <v>3424000</v>
      </c>
      <c r="Z301" s="31" t="s">
        <v>75</v>
      </c>
      <c r="AA301" s="31" t="s">
        <v>75</v>
      </c>
      <c r="AB301" s="31" t="s">
        <v>75</v>
      </c>
      <c r="AC301" s="31" t="s">
        <v>75</v>
      </c>
      <c r="AD301" s="31" t="s">
        <v>75</v>
      </c>
      <c r="AE301" s="31" t="s">
        <v>75</v>
      </c>
      <c r="AF301" s="31" t="s">
        <v>75</v>
      </c>
      <c r="AG301" s="31" t="s">
        <v>75</v>
      </c>
      <c r="AH301" s="31" t="s">
        <v>75</v>
      </c>
      <c r="AI301" s="8"/>
    </row>
    <row r="302" spans="1:35" ht="23.25" x14ac:dyDescent="0.25">
      <c r="A302" s="42" t="s">
        <v>1932</v>
      </c>
      <c r="B302" s="43" t="s">
        <v>1887</v>
      </c>
      <c r="C302" s="44" t="s">
        <v>2261</v>
      </c>
      <c r="D302" s="31">
        <v>7410000</v>
      </c>
      <c r="E302" s="31" t="s">
        <v>75</v>
      </c>
      <c r="F302" s="31">
        <v>7410000</v>
      </c>
      <c r="G302" s="31" t="s">
        <v>75</v>
      </c>
      <c r="H302" s="31">
        <v>7410000</v>
      </c>
      <c r="I302" s="31" t="s">
        <v>75</v>
      </c>
      <c r="J302" s="31" t="s">
        <v>75</v>
      </c>
      <c r="K302" s="31" t="s">
        <v>75</v>
      </c>
      <c r="L302" s="31" t="s">
        <v>75</v>
      </c>
      <c r="M302" s="31" t="s">
        <v>75</v>
      </c>
      <c r="N302" s="31" t="s">
        <v>75</v>
      </c>
      <c r="O302" s="31" t="s">
        <v>75</v>
      </c>
      <c r="P302" s="32" t="s">
        <v>75</v>
      </c>
      <c r="Q302" s="32" t="s">
        <v>75</v>
      </c>
      <c r="R302" s="42" t="s">
        <v>1932</v>
      </c>
      <c r="S302" s="43" t="s">
        <v>1887</v>
      </c>
      <c r="T302" s="44" t="s">
        <v>2261</v>
      </c>
      <c r="U302" s="31">
        <v>3424000</v>
      </c>
      <c r="V302" s="31" t="s">
        <v>75</v>
      </c>
      <c r="W302" s="31">
        <v>3424000</v>
      </c>
      <c r="X302" s="31" t="s">
        <v>75</v>
      </c>
      <c r="Y302" s="31">
        <v>3424000</v>
      </c>
      <c r="Z302" s="31" t="s">
        <v>75</v>
      </c>
      <c r="AA302" s="31" t="s">
        <v>75</v>
      </c>
      <c r="AB302" s="31" t="s">
        <v>75</v>
      </c>
      <c r="AC302" s="31" t="s">
        <v>75</v>
      </c>
      <c r="AD302" s="31" t="s">
        <v>75</v>
      </c>
      <c r="AE302" s="31" t="s">
        <v>75</v>
      </c>
      <c r="AF302" s="31" t="s">
        <v>75</v>
      </c>
      <c r="AG302" s="31" t="s">
        <v>75</v>
      </c>
      <c r="AH302" s="31" t="s">
        <v>75</v>
      </c>
      <c r="AI302" s="8"/>
    </row>
    <row r="303" spans="1:35" ht="23.25" x14ac:dyDescent="0.25">
      <c r="A303" s="42" t="s">
        <v>2262</v>
      </c>
      <c r="B303" s="43" t="s">
        <v>1887</v>
      </c>
      <c r="C303" s="44" t="s">
        <v>2263</v>
      </c>
      <c r="D303" s="31">
        <v>2016958</v>
      </c>
      <c r="E303" s="31" t="s">
        <v>75</v>
      </c>
      <c r="F303" s="31">
        <v>2016958</v>
      </c>
      <c r="G303" s="31" t="s">
        <v>75</v>
      </c>
      <c r="H303" s="31" t="s">
        <v>75</v>
      </c>
      <c r="I303" s="31" t="s">
        <v>75</v>
      </c>
      <c r="J303" s="31" t="s">
        <v>75</v>
      </c>
      <c r="K303" s="31" t="s">
        <v>75</v>
      </c>
      <c r="L303" s="31" t="s">
        <v>75</v>
      </c>
      <c r="M303" s="31" t="s">
        <v>75</v>
      </c>
      <c r="N303" s="31">
        <v>451208</v>
      </c>
      <c r="O303" s="31">
        <v>1369750</v>
      </c>
      <c r="P303" s="32">
        <v>196000</v>
      </c>
      <c r="Q303" s="32" t="s">
        <v>75</v>
      </c>
      <c r="R303" s="42" t="s">
        <v>2262</v>
      </c>
      <c r="S303" s="43" t="s">
        <v>1887</v>
      </c>
      <c r="T303" s="44" t="s">
        <v>2263</v>
      </c>
      <c r="U303" s="31">
        <v>654847.28</v>
      </c>
      <c r="V303" s="31" t="s">
        <v>75</v>
      </c>
      <c r="W303" s="31">
        <v>654847.28</v>
      </c>
      <c r="X303" s="31" t="s">
        <v>75</v>
      </c>
      <c r="Y303" s="31" t="s">
        <v>75</v>
      </c>
      <c r="Z303" s="31" t="s">
        <v>75</v>
      </c>
      <c r="AA303" s="31" t="s">
        <v>75</v>
      </c>
      <c r="AB303" s="31" t="s">
        <v>75</v>
      </c>
      <c r="AC303" s="31" t="s">
        <v>75</v>
      </c>
      <c r="AD303" s="31" t="s">
        <v>75</v>
      </c>
      <c r="AE303" s="31">
        <v>169566.32</v>
      </c>
      <c r="AF303" s="31">
        <v>468917.32</v>
      </c>
      <c r="AG303" s="31">
        <v>16363.64</v>
      </c>
      <c r="AH303" s="31" t="s">
        <v>75</v>
      </c>
      <c r="AI303" s="8"/>
    </row>
    <row r="304" spans="1:35" ht="45.75" x14ac:dyDescent="0.25">
      <c r="A304" s="42" t="s">
        <v>1892</v>
      </c>
      <c r="B304" s="43" t="s">
        <v>1887</v>
      </c>
      <c r="C304" s="44" t="s">
        <v>2264</v>
      </c>
      <c r="D304" s="31">
        <v>130000</v>
      </c>
      <c r="E304" s="31" t="s">
        <v>75</v>
      </c>
      <c r="F304" s="31">
        <v>130000</v>
      </c>
      <c r="G304" s="31" t="s">
        <v>75</v>
      </c>
      <c r="H304" s="31" t="s">
        <v>75</v>
      </c>
      <c r="I304" s="31" t="s">
        <v>75</v>
      </c>
      <c r="J304" s="31" t="s">
        <v>75</v>
      </c>
      <c r="K304" s="31" t="s">
        <v>75</v>
      </c>
      <c r="L304" s="31" t="s">
        <v>75</v>
      </c>
      <c r="M304" s="31" t="s">
        <v>75</v>
      </c>
      <c r="N304" s="31" t="s">
        <v>75</v>
      </c>
      <c r="O304" s="31">
        <v>130000</v>
      </c>
      <c r="P304" s="32" t="s">
        <v>75</v>
      </c>
      <c r="Q304" s="32" t="s">
        <v>75</v>
      </c>
      <c r="R304" s="42" t="s">
        <v>1892</v>
      </c>
      <c r="S304" s="43" t="s">
        <v>1887</v>
      </c>
      <c r="T304" s="44" t="s">
        <v>2264</v>
      </c>
      <c r="U304" s="31" t="s">
        <v>75</v>
      </c>
      <c r="V304" s="31" t="s">
        <v>75</v>
      </c>
      <c r="W304" s="31" t="s">
        <v>75</v>
      </c>
      <c r="X304" s="31" t="s">
        <v>75</v>
      </c>
      <c r="Y304" s="31" t="s">
        <v>75</v>
      </c>
      <c r="Z304" s="31" t="s">
        <v>75</v>
      </c>
      <c r="AA304" s="31" t="s">
        <v>75</v>
      </c>
      <c r="AB304" s="31" t="s">
        <v>75</v>
      </c>
      <c r="AC304" s="31" t="s">
        <v>75</v>
      </c>
      <c r="AD304" s="31" t="s">
        <v>75</v>
      </c>
      <c r="AE304" s="31" t="s">
        <v>75</v>
      </c>
      <c r="AF304" s="31" t="s">
        <v>75</v>
      </c>
      <c r="AG304" s="31" t="s">
        <v>75</v>
      </c>
      <c r="AH304" s="31" t="s">
        <v>75</v>
      </c>
      <c r="AI304" s="8"/>
    </row>
    <row r="305" spans="1:35" ht="23.25" x14ac:dyDescent="0.25">
      <c r="A305" s="42" t="s">
        <v>1894</v>
      </c>
      <c r="B305" s="43" t="s">
        <v>1887</v>
      </c>
      <c r="C305" s="44" t="s">
        <v>2265</v>
      </c>
      <c r="D305" s="31">
        <v>130000</v>
      </c>
      <c r="E305" s="31" t="s">
        <v>75</v>
      </c>
      <c r="F305" s="31">
        <v>130000</v>
      </c>
      <c r="G305" s="31" t="s">
        <v>75</v>
      </c>
      <c r="H305" s="31" t="s">
        <v>75</v>
      </c>
      <c r="I305" s="31" t="s">
        <v>75</v>
      </c>
      <c r="J305" s="31" t="s">
        <v>75</v>
      </c>
      <c r="K305" s="31" t="s">
        <v>75</v>
      </c>
      <c r="L305" s="31" t="s">
        <v>75</v>
      </c>
      <c r="M305" s="31" t="s">
        <v>75</v>
      </c>
      <c r="N305" s="31" t="s">
        <v>75</v>
      </c>
      <c r="O305" s="31">
        <v>130000</v>
      </c>
      <c r="P305" s="32" t="s">
        <v>75</v>
      </c>
      <c r="Q305" s="32" t="s">
        <v>75</v>
      </c>
      <c r="R305" s="42" t="s">
        <v>1894</v>
      </c>
      <c r="S305" s="43" t="s">
        <v>1887</v>
      </c>
      <c r="T305" s="44" t="s">
        <v>2265</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23.25" x14ac:dyDescent="0.25">
      <c r="A306" s="42" t="s">
        <v>2079</v>
      </c>
      <c r="B306" s="43" t="s">
        <v>1887</v>
      </c>
      <c r="C306" s="44" t="s">
        <v>2266</v>
      </c>
      <c r="D306" s="31">
        <v>130000</v>
      </c>
      <c r="E306" s="31" t="s">
        <v>75</v>
      </c>
      <c r="F306" s="31">
        <v>130000</v>
      </c>
      <c r="G306" s="31" t="s">
        <v>75</v>
      </c>
      <c r="H306" s="31" t="s">
        <v>75</v>
      </c>
      <c r="I306" s="31" t="s">
        <v>75</v>
      </c>
      <c r="J306" s="31" t="s">
        <v>75</v>
      </c>
      <c r="K306" s="31" t="s">
        <v>75</v>
      </c>
      <c r="L306" s="31" t="s">
        <v>75</v>
      </c>
      <c r="M306" s="31" t="s">
        <v>75</v>
      </c>
      <c r="N306" s="31" t="s">
        <v>75</v>
      </c>
      <c r="O306" s="31">
        <v>130000</v>
      </c>
      <c r="P306" s="32" t="s">
        <v>75</v>
      </c>
      <c r="Q306" s="32" t="s">
        <v>75</v>
      </c>
      <c r="R306" s="42" t="s">
        <v>2079</v>
      </c>
      <c r="S306" s="43" t="s">
        <v>1887</v>
      </c>
      <c r="T306" s="44" t="s">
        <v>2266</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23.25" x14ac:dyDescent="0.25">
      <c r="A307" s="42" t="s">
        <v>1902</v>
      </c>
      <c r="B307" s="43" t="s">
        <v>1887</v>
      </c>
      <c r="C307" s="44" t="s">
        <v>2267</v>
      </c>
      <c r="D307" s="31">
        <v>1366958</v>
      </c>
      <c r="E307" s="31" t="s">
        <v>75</v>
      </c>
      <c r="F307" s="31">
        <v>1366958</v>
      </c>
      <c r="G307" s="31" t="s">
        <v>75</v>
      </c>
      <c r="H307" s="31" t="s">
        <v>75</v>
      </c>
      <c r="I307" s="31" t="s">
        <v>75</v>
      </c>
      <c r="J307" s="31" t="s">
        <v>75</v>
      </c>
      <c r="K307" s="31" t="s">
        <v>75</v>
      </c>
      <c r="L307" s="31" t="s">
        <v>75</v>
      </c>
      <c r="M307" s="31" t="s">
        <v>75</v>
      </c>
      <c r="N307" s="31">
        <v>451208</v>
      </c>
      <c r="O307" s="31">
        <v>719750</v>
      </c>
      <c r="P307" s="32">
        <v>196000</v>
      </c>
      <c r="Q307" s="32" t="s">
        <v>75</v>
      </c>
      <c r="R307" s="42" t="s">
        <v>1902</v>
      </c>
      <c r="S307" s="43" t="s">
        <v>1887</v>
      </c>
      <c r="T307" s="44" t="s">
        <v>2267</v>
      </c>
      <c r="U307" s="31">
        <v>458347.28</v>
      </c>
      <c r="V307" s="31" t="s">
        <v>75</v>
      </c>
      <c r="W307" s="31">
        <v>458347.28</v>
      </c>
      <c r="X307" s="31" t="s">
        <v>75</v>
      </c>
      <c r="Y307" s="31" t="s">
        <v>75</v>
      </c>
      <c r="Z307" s="31" t="s">
        <v>75</v>
      </c>
      <c r="AA307" s="31" t="s">
        <v>75</v>
      </c>
      <c r="AB307" s="31" t="s">
        <v>75</v>
      </c>
      <c r="AC307" s="31" t="s">
        <v>75</v>
      </c>
      <c r="AD307" s="31" t="s">
        <v>75</v>
      </c>
      <c r="AE307" s="31">
        <v>169566.32</v>
      </c>
      <c r="AF307" s="31">
        <v>272417.32</v>
      </c>
      <c r="AG307" s="31">
        <v>16363.64</v>
      </c>
      <c r="AH307" s="31" t="s">
        <v>75</v>
      </c>
      <c r="AI307" s="8"/>
    </row>
    <row r="308" spans="1:35" ht="23.25" x14ac:dyDescent="0.25">
      <c r="A308" s="42" t="s">
        <v>1904</v>
      </c>
      <c r="B308" s="43" t="s">
        <v>1887</v>
      </c>
      <c r="C308" s="44" t="s">
        <v>2268</v>
      </c>
      <c r="D308" s="31">
        <v>1366958</v>
      </c>
      <c r="E308" s="31" t="s">
        <v>75</v>
      </c>
      <c r="F308" s="31">
        <v>1366958</v>
      </c>
      <c r="G308" s="31" t="s">
        <v>75</v>
      </c>
      <c r="H308" s="31" t="s">
        <v>75</v>
      </c>
      <c r="I308" s="31" t="s">
        <v>75</v>
      </c>
      <c r="J308" s="31" t="s">
        <v>75</v>
      </c>
      <c r="K308" s="31" t="s">
        <v>75</v>
      </c>
      <c r="L308" s="31" t="s">
        <v>75</v>
      </c>
      <c r="M308" s="31" t="s">
        <v>75</v>
      </c>
      <c r="N308" s="31">
        <v>451208</v>
      </c>
      <c r="O308" s="31">
        <v>719750</v>
      </c>
      <c r="P308" s="32">
        <v>196000</v>
      </c>
      <c r="Q308" s="32" t="s">
        <v>75</v>
      </c>
      <c r="R308" s="42" t="s">
        <v>1904</v>
      </c>
      <c r="S308" s="43" t="s">
        <v>1887</v>
      </c>
      <c r="T308" s="44" t="s">
        <v>2268</v>
      </c>
      <c r="U308" s="31">
        <v>458347.28</v>
      </c>
      <c r="V308" s="31" t="s">
        <v>75</v>
      </c>
      <c r="W308" s="31">
        <v>458347.28</v>
      </c>
      <c r="X308" s="31" t="s">
        <v>75</v>
      </c>
      <c r="Y308" s="31" t="s">
        <v>75</v>
      </c>
      <c r="Z308" s="31" t="s">
        <v>75</v>
      </c>
      <c r="AA308" s="31" t="s">
        <v>75</v>
      </c>
      <c r="AB308" s="31" t="s">
        <v>75</v>
      </c>
      <c r="AC308" s="31" t="s">
        <v>75</v>
      </c>
      <c r="AD308" s="31" t="s">
        <v>75</v>
      </c>
      <c r="AE308" s="31">
        <v>169566.32</v>
      </c>
      <c r="AF308" s="31">
        <v>272417.32</v>
      </c>
      <c r="AG308" s="31">
        <v>16363.64</v>
      </c>
      <c r="AH308" s="31" t="s">
        <v>75</v>
      </c>
      <c r="AI308" s="8"/>
    </row>
    <row r="309" spans="1:35" x14ac:dyDescent="0.25">
      <c r="A309" s="42" t="s">
        <v>1906</v>
      </c>
      <c r="B309" s="43" t="s">
        <v>1887</v>
      </c>
      <c r="C309" s="44" t="s">
        <v>2269</v>
      </c>
      <c r="D309" s="31">
        <v>1366958</v>
      </c>
      <c r="E309" s="31" t="s">
        <v>75</v>
      </c>
      <c r="F309" s="31">
        <v>1366958</v>
      </c>
      <c r="G309" s="31" t="s">
        <v>75</v>
      </c>
      <c r="H309" s="31" t="s">
        <v>75</v>
      </c>
      <c r="I309" s="31" t="s">
        <v>75</v>
      </c>
      <c r="J309" s="31" t="s">
        <v>75</v>
      </c>
      <c r="K309" s="31" t="s">
        <v>75</v>
      </c>
      <c r="L309" s="31" t="s">
        <v>75</v>
      </c>
      <c r="M309" s="31" t="s">
        <v>75</v>
      </c>
      <c r="N309" s="31">
        <v>451208</v>
      </c>
      <c r="O309" s="31">
        <v>719750</v>
      </c>
      <c r="P309" s="32">
        <v>196000</v>
      </c>
      <c r="Q309" s="32" t="s">
        <v>75</v>
      </c>
      <c r="R309" s="42" t="s">
        <v>1906</v>
      </c>
      <c r="S309" s="43" t="s">
        <v>1887</v>
      </c>
      <c r="T309" s="44" t="s">
        <v>2269</v>
      </c>
      <c r="U309" s="31">
        <v>458347.28</v>
      </c>
      <c r="V309" s="31" t="s">
        <v>75</v>
      </c>
      <c r="W309" s="31">
        <v>458347.28</v>
      </c>
      <c r="X309" s="31" t="s">
        <v>75</v>
      </c>
      <c r="Y309" s="31" t="s">
        <v>75</v>
      </c>
      <c r="Z309" s="31" t="s">
        <v>75</v>
      </c>
      <c r="AA309" s="31" t="s">
        <v>75</v>
      </c>
      <c r="AB309" s="31" t="s">
        <v>75</v>
      </c>
      <c r="AC309" s="31" t="s">
        <v>75</v>
      </c>
      <c r="AD309" s="31" t="s">
        <v>75</v>
      </c>
      <c r="AE309" s="31">
        <v>169566.32</v>
      </c>
      <c r="AF309" s="31">
        <v>272417.32</v>
      </c>
      <c r="AG309" s="31">
        <v>16363.64</v>
      </c>
      <c r="AH309" s="31" t="s">
        <v>75</v>
      </c>
      <c r="AI309" s="8"/>
    </row>
    <row r="310" spans="1:35" ht="23.25" x14ac:dyDescent="0.25">
      <c r="A310" s="42" t="s">
        <v>1939</v>
      </c>
      <c r="B310" s="43" t="s">
        <v>1887</v>
      </c>
      <c r="C310" s="44" t="s">
        <v>2270</v>
      </c>
      <c r="D310" s="31">
        <v>520000</v>
      </c>
      <c r="E310" s="31" t="s">
        <v>75</v>
      </c>
      <c r="F310" s="31">
        <v>520000</v>
      </c>
      <c r="G310" s="31" t="s">
        <v>75</v>
      </c>
      <c r="H310" s="31" t="s">
        <v>75</v>
      </c>
      <c r="I310" s="31" t="s">
        <v>75</v>
      </c>
      <c r="J310" s="31" t="s">
        <v>75</v>
      </c>
      <c r="K310" s="31" t="s">
        <v>75</v>
      </c>
      <c r="L310" s="31" t="s">
        <v>75</v>
      </c>
      <c r="M310" s="31" t="s">
        <v>75</v>
      </c>
      <c r="N310" s="31" t="s">
        <v>75</v>
      </c>
      <c r="O310" s="31">
        <v>520000</v>
      </c>
      <c r="P310" s="32" t="s">
        <v>75</v>
      </c>
      <c r="Q310" s="32" t="s">
        <v>75</v>
      </c>
      <c r="R310" s="42" t="s">
        <v>1939</v>
      </c>
      <c r="S310" s="43" t="s">
        <v>1887</v>
      </c>
      <c r="T310" s="44" t="s">
        <v>2270</v>
      </c>
      <c r="U310" s="31">
        <v>196500</v>
      </c>
      <c r="V310" s="31" t="s">
        <v>75</v>
      </c>
      <c r="W310" s="31">
        <v>196500</v>
      </c>
      <c r="X310" s="31" t="s">
        <v>75</v>
      </c>
      <c r="Y310" s="31" t="s">
        <v>75</v>
      </c>
      <c r="Z310" s="31" t="s">
        <v>75</v>
      </c>
      <c r="AA310" s="31" t="s">
        <v>75</v>
      </c>
      <c r="AB310" s="31" t="s">
        <v>75</v>
      </c>
      <c r="AC310" s="31" t="s">
        <v>75</v>
      </c>
      <c r="AD310" s="31" t="s">
        <v>75</v>
      </c>
      <c r="AE310" s="31" t="s">
        <v>75</v>
      </c>
      <c r="AF310" s="31">
        <v>196500</v>
      </c>
      <c r="AG310" s="31" t="s">
        <v>75</v>
      </c>
      <c r="AH310" s="31" t="s">
        <v>75</v>
      </c>
      <c r="AI310" s="8"/>
    </row>
    <row r="311" spans="1:35" ht="45.75" x14ac:dyDescent="0.25">
      <c r="A311" s="42" t="s">
        <v>2130</v>
      </c>
      <c r="B311" s="43" t="s">
        <v>1887</v>
      </c>
      <c r="C311" s="44" t="s">
        <v>2271</v>
      </c>
      <c r="D311" s="31">
        <v>520000</v>
      </c>
      <c r="E311" s="31" t="s">
        <v>75</v>
      </c>
      <c r="F311" s="31">
        <v>520000</v>
      </c>
      <c r="G311" s="31" t="s">
        <v>75</v>
      </c>
      <c r="H311" s="31" t="s">
        <v>75</v>
      </c>
      <c r="I311" s="31" t="s">
        <v>75</v>
      </c>
      <c r="J311" s="31" t="s">
        <v>75</v>
      </c>
      <c r="K311" s="31" t="s">
        <v>75</v>
      </c>
      <c r="L311" s="31" t="s">
        <v>75</v>
      </c>
      <c r="M311" s="31" t="s">
        <v>75</v>
      </c>
      <c r="N311" s="31" t="s">
        <v>75</v>
      </c>
      <c r="O311" s="31">
        <v>520000</v>
      </c>
      <c r="P311" s="32" t="s">
        <v>75</v>
      </c>
      <c r="Q311" s="32" t="s">
        <v>75</v>
      </c>
      <c r="R311" s="42" t="s">
        <v>2130</v>
      </c>
      <c r="S311" s="43" t="s">
        <v>1887</v>
      </c>
      <c r="T311" s="44" t="s">
        <v>2271</v>
      </c>
      <c r="U311" s="31">
        <v>196500</v>
      </c>
      <c r="V311" s="31" t="s">
        <v>75</v>
      </c>
      <c r="W311" s="31">
        <v>196500</v>
      </c>
      <c r="X311" s="31" t="s">
        <v>75</v>
      </c>
      <c r="Y311" s="31" t="s">
        <v>75</v>
      </c>
      <c r="Z311" s="31" t="s">
        <v>75</v>
      </c>
      <c r="AA311" s="31" t="s">
        <v>75</v>
      </c>
      <c r="AB311" s="31" t="s">
        <v>75</v>
      </c>
      <c r="AC311" s="31" t="s">
        <v>75</v>
      </c>
      <c r="AD311" s="31" t="s">
        <v>75</v>
      </c>
      <c r="AE311" s="31" t="s">
        <v>75</v>
      </c>
      <c r="AF311" s="31">
        <v>196500</v>
      </c>
      <c r="AG311" s="31" t="s">
        <v>75</v>
      </c>
      <c r="AH311" s="31" t="s">
        <v>75</v>
      </c>
      <c r="AI311" s="8"/>
    </row>
    <row r="312" spans="1:35" ht="23.25" x14ac:dyDescent="0.25">
      <c r="A312" s="42" t="s">
        <v>2132</v>
      </c>
      <c r="B312" s="43" t="s">
        <v>1887</v>
      </c>
      <c r="C312" s="44" t="s">
        <v>2272</v>
      </c>
      <c r="D312" s="31">
        <v>520000</v>
      </c>
      <c r="E312" s="31" t="s">
        <v>75</v>
      </c>
      <c r="F312" s="31">
        <v>520000</v>
      </c>
      <c r="G312" s="31" t="s">
        <v>75</v>
      </c>
      <c r="H312" s="31" t="s">
        <v>75</v>
      </c>
      <c r="I312" s="31" t="s">
        <v>75</v>
      </c>
      <c r="J312" s="31" t="s">
        <v>75</v>
      </c>
      <c r="K312" s="31" t="s">
        <v>75</v>
      </c>
      <c r="L312" s="31" t="s">
        <v>75</v>
      </c>
      <c r="M312" s="31" t="s">
        <v>75</v>
      </c>
      <c r="N312" s="31" t="s">
        <v>75</v>
      </c>
      <c r="O312" s="31">
        <v>520000</v>
      </c>
      <c r="P312" s="32" t="s">
        <v>75</v>
      </c>
      <c r="Q312" s="32" t="s">
        <v>75</v>
      </c>
      <c r="R312" s="42" t="s">
        <v>2132</v>
      </c>
      <c r="S312" s="43" t="s">
        <v>1887</v>
      </c>
      <c r="T312" s="44" t="s">
        <v>2272</v>
      </c>
      <c r="U312" s="31">
        <v>196500</v>
      </c>
      <c r="V312" s="31" t="s">
        <v>75</v>
      </c>
      <c r="W312" s="31">
        <v>196500</v>
      </c>
      <c r="X312" s="31" t="s">
        <v>75</v>
      </c>
      <c r="Y312" s="31" t="s">
        <v>75</v>
      </c>
      <c r="Z312" s="31" t="s">
        <v>75</v>
      </c>
      <c r="AA312" s="31" t="s">
        <v>75</v>
      </c>
      <c r="AB312" s="31" t="s">
        <v>75</v>
      </c>
      <c r="AC312" s="31" t="s">
        <v>75</v>
      </c>
      <c r="AD312" s="31" t="s">
        <v>75</v>
      </c>
      <c r="AE312" s="31" t="s">
        <v>75</v>
      </c>
      <c r="AF312" s="31">
        <v>196500</v>
      </c>
      <c r="AG312" s="31" t="s">
        <v>75</v>
      </c>
      <c r="AH312" s="31" t="s">
        <v>75</v>
      </c>
      <c r="AI312" s="8"/>
    </row>
    <row r="313" spans="1:35" x14ac:dyDescent="0.25">
      <c r="A313" s="42" t="s">
        <v>2273</v>
      </c>
      <c r="B313" s="43" t="s">
        <v>1887</v>
      </c>
      <c r="C313" s="44" t="s">
        <v>2274</v>
      </c>
      <c r="D313" s="31">
        <v>37379258421.269997</v>
      </c>
      <c r="E313" s="31" t="s">
        <v>75</v>
      </c>
      <c r="F313" s="31">
        <v>37379258421.269997</v>
      </c>
      <c r="G313" s="31">
        <v>4175879547.73</v>
      </c>
      <c r="H313" s="31">
        <v>30879311501.720001</v>
      </c>
      <c r="I313" s="31" t="s">
        <v>75</v>
      </c>
      <c r="J313" s="31" t="s">
        <v>75</v>
      </c>
      <c r="K313" s="31">
        <v>3725744430.0100002</v>
      </c>
      <c r="L313" s="31" t="s">
        <v>75</v>
      </c>
      <c r="M313" s="31" t="s">
        <v>75</v>
      </c>
      <c r="N313" s="31">
        <v>2393310220.8800001</v>
      </c>
      <c r="O313" s="31">
        <v>2470276131.52</v>
      </c>
      <c r="P313" s="32">
        <v>2086495684.8699999</v>
      </c>
      <c r="Q313" s="32" t="s">
        <v>75</v>
      </c>
      <c r="R313" s="42" t="s">
        <v>2273</v>
      </c>
      <c r="S313" s="43" t="s">
        <v>1887</v>
      </c>
      <c r="T313" s="44" t="s">
        <v>2274</v>
      </c>
      <c r="U313" s="31">
        <v>11859839705.75</v>
      </c>
      <c r="V313" s="31" t="s">
        <v>75</v>
      </c>
      <c r="W313" s="31">
        <v>11859839705.75</v>
      </c>
      <c r="X313" s="31">
        <v>1051245005.61</v>
      </c>
      <c r="Y313" s="31">
        <v>9393566047.25</v>
      </c>
      <c r="Z313" s="31" t="s">
        <v>75</v>
      </c>
      <c r="AA313" s="31" t="s">
        <v>75</v>
      </c>
      <c r="AB313" s="31">
        <v>1874617201</v>
      </c>
      <c r="AC313" s="31" t="s">
        <v>75</v>
      </c>
      <c r="AD313" s="31" t="s">
        <v>75</v>
      </c>
      <c r="AE313" s="31">
        <v>405073084.54000002</v>
      </c>
      <c r="AF313" s="31">
        <v>692371401.25999999</v>
      </c>
      <c r="AG313" s="31">
        <v>545456977.30999994</v>
      </c>
      <c r="AH313" s="31" t="s">
        <v>75</v>
      </c>
      <c r="AI313" s="8"/>
    </row>
    <row r="314" spans="1:35" x14ac:dyDescent="0.25">
      <c r="A314" s="42" t="s">
        <v>2275</v>
      </c>
      <c r="B314" s="43" t="s">
        <v>1887</v>
      </c>
      <c r="C314" s="44" t="s">
        <v>2276</v>
      </c>
      <c r="D314" s="31">
        <v>934877531.98000002</v>
      </c>
      <c r="E314" s="31" t="s">
        <v>75</v>
      </c>
      <c r="F314" s="31">
        <v>934877531.98000002</v>
      </c>
      <c r="G314" s="31">
        <v>16215000</v>
      </c>
      <c r="H314" s="31">
        <v>950961531.98000002</v>
      </c>
      <c r="I314" s="31" t="s">
        <v>75</v>
      </c>
      <c r="J314" s="31" t="s">
        <v>75</v>
      </c>
      <c r="K314" s="31">
        <v>46000</v>
      </c>
      <c r="L314" s="31" t="s">
        <v>75</v>
      </c>
      <c r="M314" s="31" t="s">
        <v>75</v>
      </c>
      <c r="N314" s="31">
        <v>85000</v>
      </c>
      <c r="O314" s="31" t="s">
        <v>75</v>
      </c>
      <c r="P314" s="32" t="s">
        <v>75</v>
      </c>
      <c r="Q314" s="32" t="s">
        <v>75</v>
      </c>
      <c r="R314" s="42" t="s">
        <v>2275</v>
      </c>
      <c r="S314" s="43" t="s">
        <v>1887</v>
      </c>
      <c r="T314" s="44" t="s">
        <v>2276</v>
      </c>
      <c r="U314" s="31">
        <v>217563304.34</v>
      </c>
      <c r="V314" s="31" t="s">
        <v>75</v>
      </c>
      <c r="W314" s="31">
        <v>217563304.34</v>
      </c>
      <c r="X314" s="31">
        <v>7120329.7699999996</v>
      </c>
      <c r="Y314" s="31">
        <v>224677827.00999999</v>
      </c>
      <c r="Z314" s="31" t="s">
        <v>75</v>
      </c>
      <c r="AA314" s="31" t="s">
        <v>75</v>
      </c>
      <c r="AB314" s="31">
        <v>5807.1</v>
      </c>
      <c r="AC314" s="31" t="s">
        <v>75</v>
      </c>
      <c r="AD314" s="31" t="s">
        <v>75</v>
      </c>
      <c r="AE314" s="31" t="s">
        <v>75</v>
      </c>
      <c r="AF314" s="31" t="s">
        <v>75</v>
      </c>
      <c r="AG314" s="31" t="s">
        <v>75</v>
      </c>
      <c r="AH314" s="31" t="s">
        <v>75</v>
      </c>
      <c r="AI314" s="8"/>
    </row>
    <row r="315" spans="1:35" ht="45.75" x14ac:dyDescent="0.25">
      <c r="A315" s="42" t="s">
        <v>1892</v>
      </c>
      <c r="B315" s="43" t="s">
        <v>1887</v>
      </c>
      <c r="C315" s="44" t="s">
        <v>2277</v>
      </c>
      <c r="D315" s="31">
        <v>336223313.98000002</v>
      </c>
      <c r="E315" s="31" t="s">
        <v>75</v>
      </c>
      <c r="F315" s="31">
        <v>336223313.98000002</v>
      </c>
      <c r="G315" s="31" t="s">
        <v>75</v>
      </c>
      <c r="H315" s="31">
        <v>336223313.98000002</v>
      </c>
      <c r="I315" s="31" t="s">
        <v>75</v>
      </c>
      <c r="J315" s="31" t="s">
        <v>75</v>
      </c>
      <c r="K315" s="31" t="s">
        <v>75</v>
      </c>
      <c r="L315" s="31" t="s">
        <v>75</v>
      </c>
      <c r="M315" s="31" t="s">
        <v>75</v>
      </c>
      <c r="N315" s="31" t="s">
        <v>75</v>
      </c>
      <c r="O315" s="31" t="s">
        <v>75</v>
      </c>
      <c r="P315" s="32" t="s">
        <v>75</v>
      </c>
      <c r="Q315" s="32" t="s">
        <v>75</v>
      </c>
      <c r="R315" s="42" t="s">
        <v>1892</v>
      </c>
      <c r="S315" s="43" t="s">
        <v>1887</v>
      </c>
      <c r="T315" s="44" t="s">
        <v>2277</v>
      </c>
      <c r="U315" s="31">
        <v>142038333.63999999</v>
      </c>
      <c r="V315" s="31" t="s">
        <v>75</v>
      </c>
      <c r="W315" s="31">
        <v>142038333.63999999</v>
      </c>
      <c r="X315" s="31" t="s">
        <v>75</v>
      </c>
      <c r="Y315" s="31">
        <v>142038333.63999999</v>
      </c>
      <c r="Z315" s="31" t="s">
        <v>75</v>
      </c>
      <c r="AA315" s="31" t="s">
        <v>75</v>
      </c>
      <c r="AB315" s="31" t="s">
        <v>75</v>
      </c>
      <c r="AC315" s="31" t="s">
        <v>75</v>
      </c>
      <c r="AD315" s="31" t="s">
        <v>75</v>
      </c>
      <c r="AE315" s="31" t="s">
        <v>75</v>
      </c>
      <c r="AF315" s="31" t="s">
        <v>75</v>
      </c>
      <c r="AG315" s="31" t="s">
        <v>75</v>
      </c>
      <c r="AH315" s="31" t="s">
        <v>75</v>
      </c>
      <c r="AI315" s="8"/>
    </row>
    <row r="316" spans="1:35" x14ac:dyDescent="0.25">
      <c r="A316" s="42" t="s">
        <v>1989</v>
      </c>
      <c r="B316" s="43" t="s">
        <v>1887</v>
      </c>
      <c r="C316" s="44" t="s">
        <v>2278</v>
      </c>
      <c r="D316" s="31">
        <v>255297613.97999999</v>
      </c>
      <c r="E316" s="31" t="s">
        <v>75</v>
      </c>
      <c r="F316" s="31">
        <v>255297613.97999999</v>
      </c>
      <c r="G316" s="31" t="s">
        <v>75</v>
      </c>
      <c r="H316" s="31">
        <v>255297613.97999999</v>
      </c>
      <c r="I316" s="31" t="s">
        <v>75</v>
      </c>
      <c r="J316" s="31" t="s">
        <v>75</v>
      </c>
      <c r="K316" s="31" t="s">
        <v>75</v>
      </c>
      <c r="L316" s="31" t="s">
        <v>75</v>
      </c>
      <c r="M316" s="31" t="s">
        <v>75</v>
      </c>
      <c r="N316" s="31" t="s">
        <v>75</v>
      </c>
      <c r="O316" s="31" t="s">
        <v>75</v>
      </c>
      <c r="P316" s="32" t="s">
        <v>75</v>
      </c>
      <c r="Q316" s="32" t="s">
        <v>75</v>
      </c>
      <c r="R316" s="42" t="s">
        <v>1989</v>
      </c>
      <c r="S316" s="43" t="s">
        <v>1887</v>
      </c>
      <c r="T316" s="44" t="s">
        <v>2278</v>
      </c>
      <c r="U316" s="31">
        <v>107728287.31</v>
      </c>
      <c r="V316" s="31" t="s">
        <v>75</v>
      </c>
      <c r="W316" s="31">
        <v>107728287.31</v>
      </c>
      <c r="X316" s="31" t="s">
        <v>75</v>
      </c>
      <c r="Y316" s="31">
        <v>107728287.31</v>
      </c>
      <c r="Z316" s="31" t="s">
        <v>75</v>
      </c>
      <c r="AA316" s="31" t="s">
        <v>75</v>
      </c>
      <c r="AB316" s="31" t="s">
        <v>75</v>
      </c>
      <c r="AC316" s="31" t="s">
        <v>75</v>
      </c>
      <c r="AD316" s="31" t="s">
        <v>75</v>
      </c>
      <c r="AE316" s="31" t="s">
        <v>75</v>
      </c>
      <c r="AF316" s="31" t="s">
        <v>75</v>
      </c>
      <c r="AG316" s="31" t="s">
        <v>75</v>
      </c>
      <c r="AH316" s="31" t="s">
        <v>75</v>
      </c>
      <c r="AI316" s="8"/>
    </row>
    <row r="317" spans="1:35" x14ac:dyDescent="0.25">
      <c r="A317" s="42" t="s">
        <v>1991</v>
      </c>
      <c r="B317" s="43" t="s">
        <v>1887</v>
      </c>
      <c r="C317" s="44" t="s">
        <v>2279</v>
      </c>
      <c r="D317" s="31">
        <v>196006730.47999999</v>
      </c>
      <c r="E317" s="31" t="s">
        <v>75</v>
      </c>
      <c r="F317" s="31">
        <v>196006730.47999999</v>
      </c>
      <c r="G317" s="31" t="s">
        <v>75</v>
      </c>
      <c r="H317" s="31">
        <v>196006730.47999999</v>
      </c>
      <c r="I317" s="31" t="s">
        <v>75</v>
      </c>
      <c r="J317" s="31" t="s">
        <v>75</v>
      </c>
      <c r="K317" s="31" t="s">
        <v>75</v>
      </c>
      <c r="L317" s="31" t="s">
        <v>75</v>
      </c>
      <c r="M317" s="31" t="s">
        <v>75</v>
      </c>
      <c r="N317" s="31" t="s">
        <v>75</v>
      </c>
      <c r="O317" s="31" t="s">
        <v>75</v>
      </c>
      <c r="P317" s="32" t="s">
        <v>75</v>
      </c>
      <c r="Q317" s="32" t="s">
        <v>75</v>
      </c>
      <c r="R317" s="42" t="s">
        <v>1991</v>
      </c>
      <c r="S317" s="43" t="s">
        <v>1887</v>
      </c>
      <c r="T317" s="44" t="s">
        <v>2279</v>
      </c>
      <c r="U317" s="31">
        <v>84844648.489999995</v>
      </c>
      <c r="V317" s="31" t="s">
        <v>75</v>
      </c>
      <c r="W317" s="31">
        <v>84844648.489999995</v>
      </c>
      <c r="X317" s="31" t="s">
        <v>75</v>
      </c>
      <c r="Y317" s="31">
        <v>84844648.489999995</v>
      </c>
      <c r="Z317" s="31" t="s">
        <v>75</v>
      </c>
      <c r="AA317" s="31" t="s">
        <v>75</v>
      </c>
      <c r="AB317" s="31" t="s">
        <v>75</v>
      </c>
      <c r="AC317" s="31" t="s">
        <v>75</v>
      </c>
      <c r="AD317" s="31" t="s">
        <v>75</v>
      </c>
      <c r="AE317" s="31" t="s">
        <v>75</v>
      </c>
      <c r="AF317" s="31" t="s">
        <v>75</v>
      </c>
      <c r="AG317" s="31" t="s">
        <v>75</v>
      </c>
      <c r="AH317" s="31" t="s">
        <v>75</v>
      </c>
      <c r="AI317" s="8"/>
    </row>
    <row r="318" spans="1:35" ht="23.25" x14ac:dyDescent="0.25">
      <c r="A318" s="42" t="s">
        <v>2071</v>
      </c>
      <c r="B318" s="43" t="s">
        <v>1887</v>
      </c>
      <c r="C318" s="44" t="s">
        <v>2280</v>
      </c>
      <c r="D318" s="31">
        <v>127900</v>
      </c>
      <c r="E318" s="31" t="s">
        <v>75</v>
      </c>
      <c r="F318" s="31">
        <v>127900</v>
      </c>
      <c r="G318" s="31" t="s">
        <v>75</v>
      </c>
      <c r="H318" s="31">
        <v>127900</v>
      </c>
      <c r="I318" s="31" t="s">
        <v>75</v>
      </c>
      <c r="J318" s="31" t="s">
        <v>75</v>
      </c>
      <c r="K318" s="31" t="s">
        <v>75</v>
      </c>
      <c r="L318" s="31" t="s">
        <v>75</v>
      </c>
      <c r="M318" s="31" t="s">
        <v>75</v>
      </c>
      <c r="N318" s="31" t="s">
        <v>75</v>
      </c>
      <c r="O318" s="31" t="s">
        <v>75</v>
      </c>
      <c r="P318" s="32" t="s">
        <v>75</v>
      </c>
      <c r="Q318" s="32" t="s">
        <v>75</v>
      </c>
      <c r="R318" s="42" t="s">
        <v>2071</v>
      </c>
      <c r="S318" s="43" t="s">
        <v>1887</v>
      </c>
      <c r="T318" s="44" t="s">
        <v>2280</v>
      </c>
      <c r="U318" s="31">
        <v>13845</v>
      </c>
      <c r="V318" s="31" t="s">
        <v>75</v>
      </c>
      <c r="W318" s="31">
        <v>13845</v>
      </c>
      <c r="X318" s="31" t="s">
        <v>75</v>
      </c>
      <c r="Y318" s="31">
        <v>13845</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1993</v>
      </c>
      <c r="B319" s="43" t="s">
        <v>1887</v>
      </c>
      <c r="C319" s="44" t="s">
        <v>2281</v>
      </c>
      <c r="D319" s="31">
        <v>59162983.5</v>
      </c>
      <c r="E319" s="31" t="s">
        <v>75</v>
      </c>
      <c r="F319" s="31">
        <v>59162983.5</v>
      </c>
      <c r="G319" s="31" t="s">
        <v>75</v>
      </c>
      <c r="H319" s="31">
        <v>59162983.5</v>
      </c>
      <c r="I319" s="31" t="s">
        <v>75</v>
      </c>
      <c r="J319" s="31" t="s">
        <v>75</v>
      </c>
      <c r="K319" s="31" t="s">
        <v>75</v>
      </c>
      <c r="L319" s="31" t="s">
        <v>75</v>
      </c>
      <c r="M319" s="31" t="s">
        <v>75</v>
      </c>
      <c r="N319" s="31" t="s">
        <v>75</v>
      </c>
      <c r="O319" s="31" t="s">
        <v>75</v>
      </c>
      <c r="P319" s="32" t="s">
        <v>75</v>
      </c>
      <c r="Q319" s="32" t="s">
        <v>75</v>
      </c>
      <c r="R319" s="42" t="s">
        <v>1993</v>
      </c>
      <c r="S319" s="43" t="s">
        <v>1887</v>
      </c>
      <c r="T319" s="44" t="s">
        <v>2281</v>
      </c>
      <c r="U319" s="31">
        <v>22869793.82</v>
      </c>
      <c r="V319" s="31" t="s">
        <v>75</v>
      </c>
      <c r="W319" s="31">
        <v>22869793.82</v>
      </c>
      <c r="X319" s="31" t="s">
        <v>75</v>
      </c>
      <c r="Y319" s="31">
        <v>22869793.82</v>
      </c>
      <c r="Z319" s="31" t="s">
        <v>75</v>
      </c>
      <c r="AA319" s="31" t="s">
        <v>75</v>
      </c>
      <c r="AB319" s="31" t="s">
        <v>75</v>
      </c>
      <c r="AC319" s="31" t="s">
        <v>75</v>
      </c>
      <c r="AD319" s="31" t="s">
        <v>75</v>
      </c>
      <c r="AE319" s="31" t="s">
        <v>75</v>
      </c>
      <c r="AF319" s="31" t="s">
        <v>75</v>
      </c>
      <c r="AG319" s="31" t="s">
        <v>75</v>
      </c>
      <c r="AH319" s="31" t="s">
        <v>75</v>
      </c>
      <c r="AI319" s="8"/>
    </row>
    <row r="320" spans="1:35" ht="23.25" x14ac:dyDescent="0.25">
      <c r="A320" s="42" t="s">
        <v>1894</v>
      </c>
      <c r="B320" s="43" t="s">
        <v>1887</v>
      </c>
      <c r="C320" s="44" t="s">
        <v>2282</v>
      </c>
      <c r="D320" s="31">
        <v>80925700</v>
      </c>
      <c r="E320" s="31" t="s">
        <v>75</v>
      </c>
      <c r="F320" s="31">
        <v>80925700</v>
      </c>
      <c r="G320" s="31" t="s">
        <v>75</v>
      </c>
      <c r="H320" s="31">
        <v>80925700</v>
      </c>
      <c r="I320" s="31" t="s">
        <v>75</v>
      </c>
      <c r="J320" s="31" t="s">
        <v>75</v>
      </c>
      <c r="K320" s="31" t="s">
        <v>75</v>
      </c>
      <c r="L320" s="31" t="s">
        <v>75</v>
      </c>
      <c r="M320" s="31" t="s">
        <v>75</v>
      </c>
      <c r="N320" s="31" t="s">
        <v>75</v>
      </c>
      <c r="O320" s="31" t="s">
        <v>75</v>
      </c>
      <c r="P320" s="32" t="s">
        <v>75</v>
      </c>
      <c r="Q320" s="32" t="s">
        <v>75</v>
      </c>
      <c r="R320" s="42" t="s">
        <v>1894</v>
      </c>
      <c r="S320" s="43" t="s">
        <v>1887</v>
      </c>
      <c r="T320" s="44" t="s">
        <v>2282</v>
      </c>
      <c r="U320" s="31">
        <v>34310046.329999998</v>
      </c>
      <c r="V320" s="31" t="s">
        <v>75</v>
      </c>
      <c r="W320" s="31">
        <v>34310046.329999998</v>
      </c>
      <c r="X320" s="31" t="s">
        <v>75</v>
      </c>
      <c r="Y320" s="31">
        <v>34310046.329999998</v>
      </c>
      <c r="Z320" s="31" t="s">
        <v>75</v>
      </c>
      <c r="AA320" s="31" t="s">
        <v>75</v>
      </c>
      <c r="AB320" s="31" t="s">
        <v>75</v>
      </c>
      <c r="AC320" s="31" t="s">
        <v>75</v>
      </c>
      <c r="AD320" s="31" t="s">
        <v>75</v>
      </c>
      <c r="AE320" s="31" t="s">
        <v>75</v>
      </c>
      <c r="AF320" s="31" t="s">
        <v>75</v>
      </c>
      <c r="AG320" s="31" t="s">
        <v>75</v>
      </c>
      <c r="AH320" s="31" t="s">
        <v>75</v>
      </c>
      <c r="AI320" s="8"/>
    </row>
    <row r="321" spans="1:35" x14ac:dyDescent="0.25">
      <c r="A321" s="42" t="s">
        <v>1896</v>
      </c>
      <c r="B321" s="43" t="s">
        <v>1887</v>
      </c>
      <c r="C321" s="44" t="s">
        <v>2283</v>
      </c>
      <c r="D321" s="31">
        <v>59014700</v>
      </c>
      <c r="E321" s="31" t="s">
        <v>75</v>
      </c>
      <c r="F321" s="31">
        <v>59014700</v>
      </c>
      <c r="G321" s="31" t="s">
        <v>75</v>
      </c>
      <c r="H321" s="31">
        <v>59014700</v>
      </c>
      <c r="I321" s="31" t="s">
        <v>75</v>
      </c>
      <c r="J321" s="31" t="s">
        <v>75</v>
      </c>
      <c r="K321" s="31" t="s">
        <v>75</v>
      </c>
      <c r="L321" s="31" t="s">
        <v>75</v>
      </c>
      <c r="M321" s="31" t="s">
        <v>75</v>
      </c>
      <c r="N321" s="31" t="s">
        <v>75</v>
      </c>
      <c r="O321" s="31" t="s">
        <v>75</v>
      </c>
      <c r="P321" s="32" t="s">
        <v>75</v>
      </c>
      <c r="Q321" s="32" t="s">
        <v>75</v>
      </c>
      <c r="R321" s="42" t="s">
        <v>1896</v>
      </c>
      <c r="S321" s="43" t="s">
        <v>1887</v>
      </c>
      <c r="T321" s="44" t="s">
        <v>2283</v>
      </c>
      <c r="U321" s="31">
        <v>25433357.510000002</v>
      </c>
      <c r="V321" s="31" t="s">
        <v>75</v>
      </c>
      <c r="W321" s="31">
        <v>25433357.510000002</v>
      </c>
      <c r="X321" s="31" t="s">
        <v>75</v>
      </c>
      <c r="Y321" s="31">
        <v>25433357.510000002</v>
      </c>
      <c r="Z321" s="31" t="s">
        <v>75</v>
      </c>
      <c r="AA321" s="31" t="s">
        <v>75</v>
      </c>
      <c r="AB321" s="31" t="s">
        <v>75</v>
      </c>
      <c r="AC321" s="31" t="s">
        <v>75</v>
      </c>
      <c r="AD321" s="31" t="s">
        <v>75</v>
      </c>
      <c r="AE321" s="31" t="s">
        <v>75</v>
      </c>
      <c r="AF321" s="31" t="s">
        <v>75</v>
      </c>
      <c r="AG321" s="31" t="s">
        <v>75</v>
      </c>
      <c r="AH321" s="31" t="s">
        <v>75</v>
      </c>
      <c r="AI321" s="8"/>
    </row>
    <row r="322" spans="1:35" ht="23.25" x14ac:dyDescent="0.25">
      <c r="A322" s="42" t="s">
        <v>1898</v>
      </c>
      <c r="B322" s="43" t="s">
        <v>1887</v>
      </c>
      <c r="C322" s="44" t="s">
        <v>2284</v>
      </c>
      <c r="D322" s="31">
        <v>3355300</v>
      </c>
      <c r="E322" s="31" t="s">
        <v>75</v>
      </c>
      <c r="F322" s="31">
        <v>3355300</v>
      </c>
      <c r="G322" s="31" t="s">
        <v>75</v>
      </c>
      <c r="H322" s="31">
        <v>3355300</v>
      </c>
      <c r="I322" s="31" t="s">
        <v>75</v>
      </c>
      <c r="J322" s="31" t="s">
        <v>75</v>
      </c>
      <c r="K322" s="31" t="s">
        <v>75</v>
      </c>
      <c r="L322" s="31" t="s">
        <v>75</v>
      </c>
      <c r="M322" s="31" t="s">
        <v>75</v>
      </c>
      <c r="N322" s="31" t="s">
        <v>75</v>
      </c>
      <c r="O322" s="31" t="s">
        <v>75</v>
      </c>
      <c r="P322" s="32" t="s">
        <v>75</v>
      </c>
      <c r="Q322" s="32" t="s">
        <v>75</v>
      </c>
      <c r="R322" s="42" t="s">
        <v>1898</v>
      </c>
      <c r="S322" s="43" t="s">
        <v>1887</v>
      </c>
      <c r="T322" s="44" t="s">
        <v>2284</v>
      </c>
      <c r="U322" s="31">
        <v>1651769.54</v>
      </c>
      <c r="V322" s="31" t="s">
        <v>75</v>
      </c>
      <c r="W322" s="31">
        <v>1651769.54</v>
      </c>
      <c r="X322" s="31" t="s">
        <v>75</v>
      </c>
      <c r="Y322" s="31">
        <v>1651769.54</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1900</v>
      </c>
      <c r="B323" s="43" t="s">
        <v>1887</v>
      </c>
      <c r="C323" s="44" t="s">
        <v>2285</v>
      </c>
      <c r="D323" s="31">
        <v>18555700</v>
      </c>
      <c r="E323" s="31" t="s">
        <v>75</v>
      </c>
      <c r="F323" s="31">
        <v>18555700</v>
      </c>
      <c r="G323" s="31" t="s">
        <v>75</v>
      </c>
      <c r="H323" s="31">
        <v>18555700</v>
      </c>
      <c r="I323" s="31" t="s">
        <v>75</v>
      </c>
      <c r="J323" s="31" t="s">
        <v>75</v>
      </c>
      <c r="K323" s="31" t="s">
        <v>75</v>
      </c>
      <c r="L323" s="31" t="s">
        <v>75</v>
      </c>
      <c r="M323" s="31" t="s">
        <v>75</v>
      </c>
      <c r="N323" s="31" t="s">
        <v>75</v>
      </c>
      <c r="O323" s="31" t="s">
        <v>75</v>
      </c>
      <c r="P323" s="32" t="s">
        <v>75</v>
      </c>
      <c r="Q323" s="32" t="s">
        <v>75</v>
      </c>
      <c r="R323" s="42" t="s">
        <v>1900</v>
      </c>
      <c r="S323" s="43" t="s">
        <v>1887</v>
      </c>
      <c r="T323" s="44" t="s">
        <v>2285</v>
      </c>
      <c r="U323" s="31">
        <v>7224919.2800000003</v>
      </c>
      <c r="V323" s="31" t="s">
        <v>75</v>
      </c>
      <c r="W323" s="31">
        <v>7224919.2800000003</v>
      </c>
      <c r="X323" s="31" t="s">
        <v>75</v>
      </c>
      <c r="Y323" s="31">
        <v>7224919.2800000003</v>
      </c>
      <c r="Z323" s="31" t="s">
        <v>75</v>
      </c>
      <c r="AA323" s="31" t="s">
        <v>75</v>
      </c>
      <c r="AB323" s="31" t="s">
        <v>75</v>
      </c>
      <c r="AC323" s="31" t="s">
        <v>75</v>
      </c>
      <c r="AD323" s="31" t="s">
        <v>75</v>
      </c>
      <c r="AE323" s="31" t="s">
        <v>75</v>
      </c>
      <c r="AF323" s="31" t="s">
        <v>75</v>
      </c>
      <c r="AG323" s="31" t="s">
        <v>75</v>
      </c>
      <c r="AH323" s="31" t="s">
        <v>75</v>
      </c>
      <c r="AI323" s="8"/>
    </row>
    <row r="324" spans="1:35" ht="23.25" x14ac:dyDescent="0.25">
      <c r="A324" s="42" t="s">
        <v>1902</v>
      </c>
      <c r="B324" s="43" t="s">
        <v>1887</v>
      </c>
      <c r="C324" s="44" t="s">
        <v>2286</v>
      </c>
      <c r="D324" s="31">
        <v>56708808</v>
      </c>
      <c r="E324" s="31" t="s">
        <v>75</v>
      </c>
      <c r="F324" s="31">
        <v>56708808</v>
      </c>
      <c r="G324" s="31" t="s">
        <v>75</v>
      </c>
      <c r="H324" s="31">
        <v>56577808</v>
      </c>
      <c r="I324" s="31" t="s">
        <v>75</v>
      </c>
      <c r="J324" s="31" t="s">
        <v>75</v>
      </c>
      <c r="K324" s="31">
        <v>46000</v>
      </c>
      <c r="L324" s="31" t="s">
        <v>75</v>
      </c>
      <c r="M324" s="31" t="s">
        <v>75</v>
      </c>
      <c r="N324" s="31">
        <v>85000</v>
      </c>
      <c r="O324" s="31" t="s">
        <v>75</v>
      </c>
      <c r="P324" s="32" t="s">
        <v>75</v>
      </c>
      <c r="Q324" s="32" t="s">
        <v>75</v>
      </c>
      <c r="R324" s="42" t="s">
        <v>1902</v>
      </c>
      <c r="S324" s="43" t="s">
        <v>1887</v>
      </c>
      <c r="T324" s="44" t="s">
        <v>2286</v>
      </c>
      <c r="U324" s="31">
        <v>17167621.850000001</v>
      </c>
      <c r="V324" s="31" t="s">
        <v>75</v>
      </c>
      <c r="W324" s="31">
        <v>17167621.850000001</v>
      </c>
      <c r="X324" s="31" t="s">
        <v>75</v>
      </c>
      <c r="Y324" s="31">
        <v>17161814.75</v>
      </c>
      <c r="Z324" s="31" t="s">
        <v>75</v>
      </c>
      <c r="AA324" s="31" t="s">
        <v>75</v>
      </c>
      <c r="AB324" s="31">
        <v>5807.1</v>
      </c>
      <c r="AC324" s="31" t="s">
        <v>75</v>
      </c>
      <c r="AD324" s="31" t="s">
        <v>75</v>
      </c>
      <c r="AE324" s="31" t="s">
        <v>75</v>
      </c>
      <c r="AF324" s="31" t="s">
        <v>75</v>
      </c>
      <c r="AG324" s="31" t="s">
        <v>75</v>
      </c>
      <c r="AH324" s="31" t="s">
        <v>75</v>
      </c>
      <c r="AI324" s="8"/>
    </row>
    <row r="325" spans="1:35" ht="23.25" x14ac:dyDescent="0.25">
      <c r="A325" s="42" t="s">
        <v>1904</v>
      </c>
      <c r="B325" s="43" t="s">
        <v>1887</v>
      </c>
      <c r="C325" s="44" t="s">
        <v>2287</v>
      </c>
      <c r="D325" s="31">
        <v>56708808</v>
      </c>
      <c r="E325" s="31" t="s">
        <v>75</v>
      </c>
      <c r="F325" s="31">
        <v>56708808</v>
      </c>
      <c r="G325" s="31" t="s">
        <v>75</v>
      </c>
      <c r="H325" s="31">
        <v>56577808</v>
      </c>
      <c r="I325" s="31" t="s">
        <v>75</v>
      </c>
      <c r="J325" s="31" t="s">
        <v>75</v>
      </c>
      <c r="K325" s="31">
        <v>46000</v>
      </c>
      <c r="L325" s="31" t="s">
        <v>75</v>
      </c>
      <c r="M325" s="31" t="s">
        <v>75</v>
      </c>
      <c r="N325" s="31">
        <v>85000</v>
      </c>
      <c r="O325" s="31" t="s">
        <v>75</v>
      </c>
      <c r="P325" s="32" t="s">
        <v>75</v>
      </c>
      <c r="Q325" s="32" t="s">
        <v>75</v>
      </c>
      <c r="R325" s="42" t="s">
        <v>1904</v>
      </c>
      <c r="S325" s="43" t="s">
        <v>1887</v>
      </c>
      <c r="T325" s="44" t="s">
        <v>2287</v>
      </c>
      <c r="U325" s="31">
        <v>17167621.850000001</v>
      </c>
      <c r="V325" s="31" t="s">
        <v>75</v>
      </c>
      <c r="W325" s="31">
        <v>17167621.850000001</v>
      </c>
      <c r="X325" s="31" t="s">
        <v>75</v>
      </c>
      <c r="Y325" s="31">
        <v>17161814.75</v>
      </c>
      <c r="Z325" s="31" t="s">
        <v>75</v>
      </c>
      <c r="AA325" s="31" t="s">
        <v>75</v>
      </c>
      <c r="AB325" s="31">
        <v>5807.1</v>
      </c>
      <c r="AC325" s="31" t="s">
        <v>75</v>
      </c>
      <c r="AD325" s="31" t="s">
        <v>75</v>
      </c>
      <c r="AE325" s="31" t="s">
        <v>75</v>
      </c>
      <c r="AF325" s="31" t="s">
        <v>75</v>
      </c>
      <c r="AG325" s="31" t="s">
        <v>75</v>
      </c>
      <c r="AH325" s="31" t="s">
        <v>75</v>
      </c>
      <c r="AI325" s="8"/>
    </row>
    <row r="326" spans="1:35" ht="23.25" x14ac:dyDescent="0.25">
      <c r="A326" s="42" t="s">
        <v>2001</v>
      </c>
      <c r="B326" s="43" t="s">
        <v>1887</v>
      </c>
      <c r="C326" s="44" t="s">
        <v>2288</v>
      </c>
      <c r="D326" s="31">
        <v>386153</v>
      </c>
      <c r="E326" s="31" t="s">
        <v>75</v>
      </c>
      <c r="F326" s="31">
        <v>386153</v>
      </c>
      <c r="G326" s="31" t="s">
        <v>75</v>
      </c>
      <c r="H326" s="31">
        <v>386153</v>
      </c>
      <c r="I326" s="31" t="s">
        <v>75</v>
      </c>
      <c r="J326" s="31" t="s">
        <v>75</v>
      </c>
      <c r="K326" s="31" t="s">
        <v>75</v>
      </c>
      <c r="L326" s="31" t="s">
        <v>75</v>
      </c>
      <c r="M326" s="31" t="s">
        <v>75</v>
      </c>
      <c r="N326" s="31" t="s">
        <v>75</v>
      </c>
      <c r="O326" s="31" t="s">
        <v>75</v>
      </c>
      <c r="P326" s="32" t="s">
        <v>75</v>
      </c>
      <c r="Q326" s="32" t="s">
        <v>75</v>
      </c>
      <c r="R326" s="42" t="s">
        <v>2001</v>
      </c>
      <c r="S326" s="43" t="s">
        <v>1887</v>
      </c>
      <c r="T326" s="44" t="s">
        <v>2288</v>
      </c>
      <c r="U326" s="31">
        <v>361153</v>
      </c>
      <c r="V326" s="31" t="s">
        <v>75</v>
      </c>
      <c r="W326" s="31">
        <v>361153</v>
      </c>
      <c r="X326" s="31" t="s">
        <v>75</v>
      </c>
      <c r="Y326" s="31">
        <v>361153</v>
      </c>
      <c r="Z326" s="31" t="s">
        <v>75</v>
      </c>
      <c r="AA326" s="31" t="s">
        <v>75</v>
      </c>
      <c r="AB326" s="31" t="s">
        <v>75</v>
      </c>
      <c r="AC326" s="31" t="s">
        <v>75</v>
      </c>
      <c r="AD326" s="31" t="s">
        <v>75</v>
      </c>
      <c r="AE326" s="31" t="s">
        <v>75</v>
      </c>
      <c r="AF326" s="31" t="s">
        <v>75</v>
      </c>
      <c r="AG326" s="31" t="s">
        <v>75</v>
      </c>
      <c r="AH326" s="31" t="s">
        <v>75</v>
      </c>
      <c r="AI326" s="8"/>
    </row>
    <row r="327" spans="1:35" x14ac:dyDescent="0.25">
      <c r="A327" s="42" t="s">
        <v>1906</v>
      </c>
      <c r="B327" s="43" t="s">
        <v>1887</v>
      </c>
      <c r="C327" s="44" t="s">
        <v>2289</v>
      </c>
      <c r="D327" s="31">
        <v>46083930.619999997</v>
      </c>
      <c r="E327" s="31" t="s">
        <v>75</v>
      </c>
      <c r="F327" s="31">
        <v>46083930.619999997</v>
      </c>
      <c r="G327" s="31" t="s">
        <v>75</v>
      </c>
      <c r="H327" s="31">
        <v>45952930.619999997</v>
      </c>
      <c r="I327" s="31" t="s">
        <v>75</v>
      </c>
      <c r="J327" s="31" t="s">
        <v>75</v>
      </c>
      <c r="K327" s="31">
        <v>46000</v>
      </c>
      <c r="L327" s="31" t="s">
        <v>75</v>
      </c>
      <c r="M327" s="31" t="s">
        <v>75</v>
      </c>
      <c r="N327" s="31">
        <v>85000</v>
      </c>
      <c r="O327" s="31" t="s">
        <v>75</v>
      </c>
      <c r="P327" s="32" t="s">
        <v>75</v>
      </c>
      <c r="Q327" s="32" t="s">
        <v>75</v>
      </c>
      <c r="R327" s="42" t="s">
        <v>1906</v>
      </c>
      <c r="S327" s="43" t="s">
        <v>1887</v>
      </c>
      <c r="T327" s="44" t="s">
        <v>2289</v>
      </c>
      <c r="U327" s="31">
        <v>11620671.460000001</v>
      </c>
      <c r="V327" s="31" t="s">
        <v>75</v>
      </c>
      <c r="W327" s="31">
        <v>11620671.460000001</v>
      </c>
      <c r="X327" s="31" t="s">
        <v>75</v>
      </c>
      <c r="Y327" s="31">
        <v>11614864.359999999</v>
      </c>
      <c r="Z327" s="31" t="s">
        <v>75</v>
      </c>
      <c r="AA327" s="31" t="s">
        <v>75</v>
      </c>
      <c r="AB327" s="31">
        <v>5807.1</v>
      </c>
      <c r="AC327" s="31" t="s">
        <v>75</v>
      </c>
      <c r="AD327" s="31" t="s">
        <v>75</v>
      </c>
      <c r="AE327" s="31" t="s">
        <v>75</v>
      </c>
      <c r="AF327" s="31" t="s">
        <v>75</v>
      </c>
      <c r="AG327" s="31" t="s">
        <v>75</v>
      </c>
      <c r="AH327" s="31" t="s">
        <v>75</v>
      </c>
      <c r="AI327" s="8"/>
    </row>
    <row r="328" spans="1:35" x14ac:dyDescent="0.25">
      <c r="A328" s="42" t="s">
        <v>1926</v>
      </c>
      <c r="B328" s="43" t="s">
        <v>1887</v>
      </c>
      <c r="C328" s="44" t="s">
        <v>2290</v>
      </c>
      <c r="D328" s="31">
        <v>10238724.380000001</v>
      </c>
      <c r="E328" s="31" t="s">
        <v>75</v>
      </c>
      <c r="F328" s="31">
        <v>10238724.380000001</v>
      </c>
      <c r="G328" s="31" t="s">
        <v>75</v>
      </c>
      <c r="H328" s="31">
        <v>10238724.380000001</v>
      </c>
      <c r="I328" s="31" t="s">
        <v>75</v>
      </c>
      <c r="J328" s="31" t="s">
        <v>75</v>
      </c>
      <c r="K328" s="31" t="s">
        <v>75</v>
      </c>
      <c r="L328" s="31" t="s">
        <v>75</v>
      </c>
      <c r="M328" s="31" t="s">
        <v>75</v>
      </c>
      <c r="N328" s="31" t="s">
        <v>75</v>
      </c>
      <c r="O328" s="31" t="s">
        <v>75</v>
      </c>
      <c r="P328" s="32" t="s">
        <v>75</v>
      </c>
      <c r="Q328" s="32" t="s">
        <v>75</v>
      </c>
      <c r="R328" s="42" t="s">
        <v>1926</v>
      </c>
      <c r="S328" s="43" t="s">
        <v>1887</v>
      </c>
      <c r="T328" s="44" t="s">
        <v>2290</v>
      </c>
      <c r="U328" s="31">
        <v>5185797.3899999997</v>
      </c>
      <c r="V328" s="31" t="s">
        <v>75</v>
      </c>
      <c r="W328" s="31">
        <v>5185797.3899999997</v>
      </c>
      <c r="X328" s="31" t="s">
        <v>75</v>
      </c>
      <c r="Y328" s="31">
        <v>5185797.3899999997</v>
      </c>
      <c r="Z328" s="31" t="s">
        <v>75</v>
      </c>
      <c r="AA328" s="31" t="s">
        <v>75</v>
      </c>
      <c r="AB328" s="31" t="s">
        <v>75</v>
      </c>
      <c r="AC328" s="31" t="s">
        <v>75</v>
      </c>
      <c r="AD328" s="31" t="s">
        <v>75</v>
      </c>
      <c r="AE328" s="31" t="s">
        <v>75</v>
      </c>
      <c r="AF328" s="31" t="s">
        <v>75</v>
      </c>
      <c r="AG328" s="31" t="s">
        <v>75</v>
      </c>
      <c r="AH328" s="31" t="s">
        <v>75</v>
      </c>
      <c r="AI328" s="8"/>
    </row>
    <row r="329" spans="1:35" x14ac:dyDescent="0.25">
      <c r="A329" s="42" t="s">
        <v>1928</v>
      </c>
      <c r="B329" s="43" t="s">
        <v>1887</v>
      </c>
      <c r="C329" s="44" t="s">
        <v>2291</v>
      </c>
      <c r="D329" s="31">
        <v>39198120</v>
      </c>
      <c r="E329" s="31" t="s">
        <v>75</v>
      </c>
      <c r="F329" s="31">
        <v>39198120</v>
      </c>
      <c r="G329" s="31" t="s">
        <v>75</v>
      </c>
      <c r="H329" s="31">
        <v>39198120</v>
      </c>
      <c r="I329" s="31" t="s">
        <v>75</v>
      </c>
      <c r="J329" s="31" t="s">
        <v>75</v>
      </c>
      <c r="K329" s="31" t="s">
        <v>75</v>
      </c>
      <c r="L329" s="31" t="s">
        <v>75</v>
      </c>
      <c r="M329" s="31" t="s">
        <v>75</v>
      </c>
      <c r="N329" s="31" t="s">
        <v>75</v>
      </c>
      <c r="O329" s="31" t="s">
        <v>75</v>
      </c>
      <c r="P329" s="32" t="s">
        <v>75</v>
      </c>
      <c r="Q329" s="32" t="s">
        <v>75</v>
      </c>
      <c r="R329" s="42" t="s">
        <v>1928</v>
      </c>
      <c r="S329" s="43" t="s">
        <v>1887</v>
      </c>
      <c r="T329" s="44" t="s">
        <v>2291</v>
      </c>
      <c r="U329" s="31">
        <v>20444251.030000001</v>
      </c>
      <c r="V329" s="31" t="s">
        <v>75</v>
      </c>
      <c r="W329" s="31">
        <v>20444251.030000001</v>
      </c>
      <c r="X329" s="31" t="s">
        <v>75</v>
      </c>
      <c r="Y329" s="31">
        <v>20444251.030000001</v>
      </c>
      <c r="Z329" s="31" t="s">
        <v>75</v>
      </c>
      <c r="AA329" s="31" t="s">
        <v>75</v>
      </c>
      <c r="AB329" s="31" t="s">
        <v>75</v>
      </c>
      <c r="AC329" s="31" t="s">
        <v>75</v>
      </c>
      <c r="AD329" s="31" t="s">
        <v>75</v>
      </c>
      <c r="AE329" s="31" t="s">
        <v>75</v>
      </c>
      <c r="AF329" s="31" t="s">
        <v>75</v>
      </c>
      <c r="AG329" s="31" t="s">
        <v>75</v>
      </c>
      <c r="AH329" s="31" t="s">
        <v>75</v>
      </c>
      <c r="AI329" s="8"/>
    </row>
    <row r="330" spans="1:35" ht="23.25" x14ac:dyDescent="0.25">
      <c r="A330" s="42" t="s">
        <v>1930</v>
      </c>
      <c r="B330" s="43" t="s">
        <v>1887</v>
      </c>
      <c r="C330" s="44" t="s">
        <v>2292</v>
      </c>
      <c r="D330" s="31">
        <v>39198120</v>
      </c>
      <c r="E330" s="31" t="s">
        <v>75</v>
      </c>
      <c r="F330" s="31">
        <v>39198120</v>
      </c>
      <c r="G330" s="31" t="s">
        <v>75</v>
      </c>
      <c r="H330" s="31">
        <v>39198120</v>
      </c>
      <c r="I330" s="31" t="s">
        <v>75</v>
      </c>
      <c r="J330" s="31" t="s">
        <v>75</v>
      </c>
      <c r="K330" s="31" t="s">
        <v>75</v>
      </c>
      <c r="L330" s="31" t="s">
        <v>75</v>
      </c>
      <c r="M330" s="31" t="s">
        <v>75</v>
      </c>
      <c r="N330" s="31" t="s">
        <v>75</v>
      </c>
      <c r="O330" s="31" t="s">
        <v>75</v>
      </c>
      <c r="P330" s="32" t="s">
        <v>75</v>
      </c>
      <c r="Q330" s="32" t="s">
        <v>75</v>
      </c>
      <c r="R330" s="42" t="s">
        <v>1930</v>
      </c>
      <c r="S330" s="43" t="s">
        <v>1887</v>
      </c>
      <c r="T330" s="44" t="s">
        <v>2292</v>
      </c>
      <c r="U330" s="31">
        <v>20444251.030000001</v>
      </c>
      <c r="V330" s="31" t="s">
        <v>75</v>
      </c>
      <c r="W330" s="31">
        <v>20444251.030000001</v>
      </c>
      <c r="X330" s="31" t="s">
        <v>75</v>
      </c>
      <c r="Y330" s="31">
        <v>20444251.030000001</v>
      </c>
      <c r="Z330" s="31" t="s">
        <v>75</v>
      </c>
      <c r="AA330" s="31" t="s">
        <v>75</v>
      </c>
      <c r="AB330" s="31" t="s">
        <v>75</v>
      </c>
      <c r="AC330" s="31" t="s">
        <v>75</v>
      </c>
      <c r="AD330" s="31" t="s">
        <v>75</v>
      </c>
      <c r="AE330" s="31" t="s">
        <v>75</v>
      </c>
      <c r="AF330" s="31" t="s">
        <v>75</v>
      </c>
      <c r="AG330" s="31" t="s">
        <v>75</v>
      </c>
      <c r="AH330" s="31" t="s">
        <v>75</v>
      </c>
      <c r="AI330" s="8"/>
    </row>
    <row r="331" spans="1:35" ht="23.25" x14ac:dyDescent="0.25">
      <c r="A331" s="42" t="s">
        <v>1932</v>
      </c>
      <c r="B331" s="43" t="s">
        <v>1887</v>
      </c>
      <c r="C331" s="44" t="s">
        <v>2293</v>
      </c>
      <c r="D331" s="31">
        <v>38198120</v>
      </c>
      <c r="E331" s="31" t="s">
        <v>75</v>
      </c>
      <c r="F331" s="31">
        <v>38198120</v>
      </c>
      <c r="G331" s="31" t="s">
        <v>75</v>
      </c>
      <c r="H331" s="31">
        <v>38198120</v>
      </c>
      <c r="I331" s="31" t="s">
        <v>75</v>
      </c>
      <c r="J331" s="31" t="s">
        <v>75</v>
      </c>
      <c r="K331" s="31" t="s">
        <v>75</v>
      </c>
      <c r="L331" s="31" t="s">
        <v>75</v>
      </c>
      <c r="M331" s="31" t="s">
        <v>75</v>
      </c>
      <c r="N331" s="31" t="s">
        <v>75</v>
      </c>
      <c r="O331" s="31" t="s">
        <v>75</v>
      </c>
      <c r="P331" s="32" t="s">
        <v>75</v>
      </c>
      <c r="Q331" s="32" t="s">
        <v>75</v>
      </c>
      <c r="R331" s="42" t="s">
        <v>1932</v>
      </c>
      <c r="S331" s="43" t="s">
        <v>1887</v>
      </c>
      <c r="T331" s="44" t="s">
        <v>2293</v>
      </c>
      <c r="U331" s="31">
        <v>20086346.030000001</v>
      </c>
      <c r="V331" s="31" t="s">
        <v>75</v>
      </c>
      <c r="W331" s="31">
        <v>20086346.030000001</v>
      </c>
      <c r="X331" s="31" t="s">
        <v>75</v>
      </c>
      <c r="Y331" s="31">
        <v>20086346.030000001</v>
      </c>
      <c r="Z331" s="31" t="s">
        <v>75</v>
      </c>
      <c r="AA331" s="31" t="s">
        <v>75</v>
      </c>
      <c r="AB331" s="31" t="s">
        <v>75</v>
      </c>
      <c r="AC331" s="31" t="s">
        <v>75</v>
      </c>
      <c r="AD331" s="31" t="s">
        <v>75</v>
      </c>
      <c r="AE331" s="31" t="s">
        <v>75</v>
      </c>
      <c r="AF331" s="31" t="s">
        <v>75</v>
      </c>
      <c r="AG331" s="31" t="s">
        <v>75</v>
      </c>
      <c r="AH331" s="31" t="s">
        <v>75</v>
      </c>
      <c r="AI331" s="8"/>
    </row>
    <row r="332" spans="1:35" ht="23.25" x14ac:dyDescent="0.25">
      <c r="A332" s="42" t="s">
        <v>2294</v>
      </c>
      <c r="B332" s="43" t="s">
        <v>1887</v>
      </c>
      <c r="C332" s="44" t="s">
        <v>2295</v>
      </c>
      <c r="D332" s="31">
        <v>1000000</v>
      </c>
      <c r="E332" s="31" t="s">
        <v>75</v>
      </c>
      <c r="F332" s="31">
        <v>1000000</v>
      </c>
      <c r="G332" s="31" t="s">
        <v>75</v>
      </c>
      <c r="H332" s="31">
        <v>1000000</v>
      </c>
      <c r="I332" s="31" t="s">
        <v>75</v>
      </c>
      <c r="J332" s="31" t="s">
        <v>75</v>
      </c>
      <c r="K332" s="31" t="s">
        <v>75</v>
      </c>
      <c r="L332" s="31" t="s">
        <v>75</v>
      </c>
      <c r="M332" s="31" t="s">
        <v>75</v>
      </c>
      <c r="N332" s="31" t="s">
        <v>75</v>
      </c>
      <c r="O332" s="31" t="s">
        <v>75</v>
      </c>
      <c r="P332" s="32" t="s">
        <v>75</v>
      </c>
      <c r="Q332" s="32" t="s">
        <v>75</v>
      </c>
      <c r="R332" s="42" t="s">
        <v>2294</v>
      </c>
      <c r="S332" s="43" t="s">
        <v>1887</v>
      </c>
      <c r="T332" s="44" t="s">
        <v>2295</v>
      </c>
      <c r="U332" s="31">
        <v>357905</v>
      </c>
      <c r="V332" s="31" t="s">
        <v>75</v>
      </c>
      <c r="W332" s="31">
        <v>357905</v>
      </c>
      <c r="X332" s="31" t="s">
        <v>75</v>
      </c>
      <c r="Y332" s="31">
        <v>357905</v>
      </c>
      <c r="Z332" s="31" t="s">
        <v>75</v>
      </c>
      <c r="AA332" s="31" t="s">
        <v>75</v>
      </c>
      <c r="AB332" s="31" t="s">
        <v>75</v>
      </c>
      <c r="AC332" s="31" t="s">
        <v>75</v>
      </c>
      <c r="AD332" s="31" t="s">
        <v>75</v>
      </c>
      <c r="AE332" s="31" t="s">
        <v>75</v>
      </c>
      <c r="AF332" s="31" t="s">
        <v>75</v>
      </c>
      <c r="AG332" s="31" t="s">
        <v>75</v>
      </c>
      <c r="AH332" s="31" t="s">
        <v>75</v>
      </c>
      <c r="AI332" s="8"/>
    </row>
    <row r="333" spans="1:35" x14ac:dyDescent="0.25">
      <c r="A333" s="42" t="s">
        <v>1936</v>
      </c>
      <c r="B333" s="43" t="s">
        <v>1887</v>
      </c>
      <c r="C333" s="44" t="s">
        <v>2296</v>
      </c>
      <c r="D333" s="31" t="s">
        <v>75</v>
      </c>
      <c r="E333" s="31" t="s">
        <v>75</v>
      </c>
      <c r="F333" s="31" t="s">
        <v>75</v>
      </c>
      <c r="G333" s="31">
        <v>16215000</v>
      </c>
      <c r="H333" s="31">
        <v>16215000</v>
      </c>
      <c r="I333" s="31" t="s">
        <v>75</v>
      </c>
      <c r="J333" s="31" t="s">
        <v>75</v>
      </c>
      <c r="K333" s="31" t="s">
        <v>75</v>
      </c>
      <c r="L333" s="31" t="s">
        <v>75</v>
      </c>
      <c r="M333" s="31" t="s">
        <v>75</v>
      </c>
      <c r="N333" s="31" t="s">
        <v>75</v>
      </c>
      <c r="O333" s="31" t="s">
        <v>75</v>
      </c>
      <c r="P333" s="32" t="s">
        <v>75</v>
      </c>
      <c r="Q333" s="32" t="s">
        <v>75</v>
      </c>
      <c r="R333" s="42" t="s">
        <v>1936</v>
      </c>
      <c r="S333" s="43" t="s">
        <v>1887</v>
      </c>
      <c r="T333" s="44" t="s">
        <v>2296</v>
      </c>
      <c r="U333" s="31" t="s">
        <v>75</v>
      </c>
      <c r="V333" s="31" t="s">
        <v>75</v>
      </c>
      <c r="W333" s="31" t="s">
        <v>75</v>
      </c>
      <c r="X333" s="31">
        <v>7120329.7699999996</v>
      </c>
      <c r="Y333" s="31">
        <v>7120329.7699999996</v>
      </c>
      <c r="Z333" s="31" t="s">
        <v>75</v>
      </c>
      <c r="AA333" s="31" t="s">
        <v>75</v>
      </c>
      <c r="AB333" s="31" t="s">
        <v>75</v>
      </c>
      <c r="AC333" s="31" t="s">
        <v>75</v>
      </c>
      <c r="AD333" s="31" t="s">
        <v>75</v>
      </c>
      <c r="AE333" s="31" t="s">
        <v>75</v>
      </c>
      <c r="AF333" s="31" t="s">
        <v>75</v>
      </c>
      <c r="AG333" s="31" t="s">
        <v>75</v>
      </c>
      <c r="AH333" s="31" t="s">
        <v>75</v>
      </c>
      <c r="AI333" s="8"/>
    </row>
    <row r="334" spans="1:35" x14ac:dyDescent="0.25">
      <c r="A334" s="42" t="s">
        <v>2006</v>
      </c>
      <c r="B334" s="43" t="s">
        <v>1887</v>
      </c>
      <c r="C334" s="44" t="s">
        <v>2297</v>
      </c>
      <c r="D334" s="31" t="s">
        <v>75</v>
      </c>
      <c r="E334" s="31" t="s">
        <v>75</v>
      </c>
      <c r="F334" s="31" t="s">
        <v>75</v>
      </c>
      <c r="G334" s="31">
        <v>16215000</v>
      </c>
      <c r="H334" s="31">
        <v>16215000</v>
      </c>
      <c r="I334" s="31" t="s">
        <v>75</v>
      </c>
      <c r="J334" s="31" t="s">
        <v>75</v>
      </c>
      <c r="K334" s="31" t="s">
        <v>75</v>
      </c>
      <c r="L334" s="31" t="s">
        <v>75</v>
      </c>
      <c r="M334" s="31" t="s">
        <v>75</v>
      </c>
      <c r="N334" s="31" t="s">
        <v>75</v>
      </c>
      <c r="O334" s="31" t="s">
        <v>75</v>
      </c>
      <c r="P334" s="32" t="s">
        <v>75</v>
      </c>
      <c r="Q334" s="32" t="s">
        <v>75</v>
      </c>
      <c r="R334" s="42" t="s">
        <v>2006</v>
      </c>
      <c r="S334" s="43" t="s">
        <v>1887</v>
      </c>
      <c r="T334" s="44" t="s">
        <v>2297</v>
      </c>
      <c r="U334" s="31" t="s">
        <v>75</v>
      </c>
      <c r="V334" s="31" t="s">
        <v>75</v>
      </c>
      <c r="W334" s="31" t="s">
        <v>75</v>
      </c>
      <c r="X334" s="31">
        <v>7120329.7699999996</v>
      </c>
      <c r="Y334" s="31">
        <v>7120329.7699999996</v>
      </c>
      <c r="Z334" s="31" t="s">
        <v>75</v>
      </c>
      <c r="AA334" s="31" t="s">
        <v>75</v>
      </c>
      <c r="AB334" s="31" t="s">
        <v>75</v>
      </c>
      <c r="AC334" s="31" t="s">
        <v>75</v>
      </c>
      <c r="AD334" s="31" t="s">
        <v>75</v>
      </c>
      <c r="AE334" s="31" t="s">
        <v>75</v>
      </c>
      <c r="AF334" s="31" t="s">
        <v>75</v>
      </c>
      <c r="AG334" s="31" t="s">
        <v>75</v>
      </c>
      <c r="AH334" s="31" t="s">
        <v>75</v>
      </c>
      <c r="AI334" s="8"/>
    </row>
    <row r="335" spans="1:35" x14ac:dyDescent="0.25">
      <c r="A335" s="42" t="s">
        <v>1908</v>
      </c>
      <c r="B335" s="43" t="s">
        <v>1887</v>
      </c>
      <c r="C335" s="44" t="s">
        <v>2298</v>
      </c>
      <c r="D335" s="31">
        <v>502747290</v>
      </c>
      <c r="E335" s="31" t="s">
        <v>75</v>
      </c>
      <c r="F335" s="31">
        <v>502747290</v>
      </c>
      <c r="G335" s="31" t="s">
        <v>75</v>
      </c>
      <c r="H335" s="31">
        <v>502747290</v>
      </c>
      <c r="I335" s="31" t="s">
        <v>75</v>
      </c>
      <c r="J335" s="31" t="s">
        <v>75</v>
      </c>
      <c r="K335" s="31" t="s">
        <v>75</v>
      </c>
      <c r="L335" s="31" t="s">
        <v>75</v>
      </c>
      <c r="M335" s="31" t="s">
        <v>75</v>
      </c>
      <c r="N335" s="31" t="s">
        <v>75</v>
      </c>
      <c r="O335" s="31" t="s">
        <v>75</v>
      </c>
      <c r="P335" s="32" t="s">
        <v>75</v>
      </c>
      <c r="Q335" s="32" t="s">
        <v>75</v>
      </c>
      <c r="R335" s="42" t="s">
        <v>1908</v>
      </c>
      <c r="S335" s="43" t="s">
        <v>1887</v>
      </c>
      <c r="T335" s="44" t="s">
        <v>2298</v>
      </c>
      <c r="U335" s="31">
        <v>37913097.82</v>
      </c>
      <c r="V335" s="31" t="s">
        <v>75</v>
      </c>
      <c r="W335" s="31">
        <v>37913097.82</v>
      </c>
      <c r="X335" s="31" t="s">
        <v>75</v>
      </c>
      <c r="Y335" s="31">
        <v>37913097.82</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2139</v>
      </c>
      <c r="B336" s="43" t="s">
        <v>1887</v>
      </c>
      <c r="C336" s="44" t="s">
        <v>2299</v>
      </c>
      <c r="D336" s="31">
        <v>500778090</v>
      </c>
      <c r="E336" s="31" t="s">
        <v>75</v>
      </c>
      <c r="F336" s="31">
        <v>500778090</v>
      </c>
      <c r="G336" s="31" t="s">
        <v>75</v>
      </c>
      <c r="H336" s="31">
        <v>500778090</v>
      </c>
      <c r="I336" s="31" t="s">
        <v>75</v>
      </c>
      <c r="J336" s="31" t="s">
        <v>75</v>
      </c>
      <c r="K336" s="31" t="s">
        <v>75</v>
      </c>
      <c r="L336" s="31" t="s">
        <v>75</v>
      </c>
      <c r="M336" s="31" t="s">
        <v>75</v>
      </c>
      <c r="N336" s="31" t="s">
        <v>75</v>
      </c>
      <c r="O336" s="31" t="s">
        <v>75</v>
      </c>
      <c r="P336" s="32" t="s">
        <v>75</v>
      </c>
      <c r="Q336" s="32" t="s">
        <v>75</v>
      </c>
      <c r="R336" s="42" t="s">
        <v>2139</v>
      </c>
      <c r="S336" s="43" t="s">
        <v>1887</v>
      </c>
      <c r="T336" s="44" t="s">
        <v>2299</v>
      </c>
      <c r="U336" s="31">
        <v>36693947.350000001</v>
      </c>
      <c r="V336" s="31" t="s">
        <v>75</v>
      </c>
      <c r="W336" s="31">
        <v>36693947.350000001</v>
      </c>
      <c r="X336" s="31" t="s">
        <v>75</v>
      </c>
      <c r="Y336" s="31">
        <v>36693947.350000001</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2141</v>
      </c>
      <c r="B337" s="43" t="s">
        <v>1887</v>
      </c>
      <c r="C337" s="44" t="s">
        <v>2300</v>
      </c>
      <c r="D337" s="31">
        <v>2772900</v>
      </c>
      <c r="E337" s="31" t="s">
        <v>75</v>
      </c>
      <c r="F337" s="31">
        <v>2772900</v>
      </c>
      <c r="G337" s="31" t="s">
        <v>75</v>
      </c>
      <c r="H337" s="31">
        <v>2772900</v>
      </c>
      <c r="I337" s="31" t="s">
        <v>75</v>
      </c>
      <c r="J337" s="31" t="s">
        <v>75</v>
      </c>
      <c r="K337" s="31" t="s">
        <v>75</v>
      </c>
      <c r="L337" s="31" t="s">
        <v>75</v>
      </c>
      <c r="M337" s="31" t="s">
        <v>75</v>
      </c>
      <c r="N337" s="31" t="s">
        <v>75</v>
      </c>
      <c r="O337" s="31" t="s">
        <v>75</v>
      </c>
      <c r="P337" s="32" t="s">
        <v>75</v>
      </c>
      <c r="Q337" s="32" t="s">
        <v>75</v>
      </c>
      <c r="R337" s="42" t="s">
        <v>2141</v>
      </c>
      <c r="S337" s="43" t="s">
        <v>1887</v>
      </c>
      <c r="T337" s="44" t="s">
        <v>2300</v>
      </c>
      <c r="U337" s="31">
        <v>781207.17</v>
      </c>
      <c r="V337" s="31" t="s">
        <v>75</v>
      </c>
      <c r="W337" s="31">
        <v>781207.17</v>
      </c>
      <c r="X337" s="31" t="s">
        <v>75</v>
      </c>
      <c r="Y337" s="31">
        <v>781207.17</v>
      </c>
      <c r="Z337" s="31" t="s">
        <v>75</v>
      </c>
      <c r="AA337" s="31" t="s">
        <v>75</v>
      </c>
      <c r="AB337" s="31" t="s">
        <v>75</v>
      </c>
      <c r="AC337" s="31" t="s">
        <v>75</v>
      </c>
      <c r="AD337" s="31" t="s">
        <v>75</v>
      </c>
      <c r="AE337" s="31" t="s">
        <v>75</v>
      </c>
      <c r="AF337" s="31" t="s">
        <v>75</v>
      </c>
      <c r="AG337" s="31" t="s">
        <v>75</v>
      </c>
      <c r="AH337" s="31" t="s">
        <v>75</v>
      </c>
      <c r="AI337" s="8"/>
    </row>
    <row r="338" spans="1:35" ht="45.75" x14ac:dyDescent="0.25">
      <c r="A338" s="42" t="s">
        <v>2301</v>
      </c>
      <c r="B338" s="43" t="s">
        <v>1887</v>
      </c>
      <c r="C338" s="44" t="s">
        <v>2302</v>
      </c>
      <c r="D338" s="31">
        <v>498005190</v>
      </c>
      <c r="E338" s="31" t="s">
        <v>75</v>
      </c>
      <c r="F338" s="31">
        <v>498005190</v>
      </c>
      <c r="G338" s="31" t="s">
        <v>75</v>
      </c>
      <c r="H338" s="31">
        <v>498005190</v>
      </c>
      <c r="I338" s="31" t="s">
        <v>75</v>
      </c>
      <c r="J338" s="31" t="s">
        <v>75</v>
      </c>
      <c r="K338" s="31" t="s">
        <v>75</v>
      </c>
      <c r="L338" s="31" t="s">
        <v>75</v>
      </c>
      <c r="M338" s="31" t="s">
        <v>75</v>
      </c>
      <c r="N338" s="31" t="s">
        <v>75</v>
      </c>
      <c r="O338" s="31" t="s">
        <v>75</v>
      </c>
      <c r="P338" s="32" t="s">
        <v>75</v>
      </c>
      <c r="Q338" s="32" t="s">
        <v>75</v>
      </c>
      <c r="R338" s="42" t="s">
        <v>2301</v>
      </c>
      <c r="S338" s="43" t="s">
        <v>1887</v>
      </c>
      <c r="T338" s="44" t="s">
        <v>2302</v>
      </c>
      <c r="U338" s="31">
        <v>35912740.18</v>
      </c>
      <c r="V338" s="31" t="s">
        <v>75</v>
      </c>
      <c r="W338" s="31">
        <v>35912740.18</v>
      </c>
      <c r="X338" s="31" t="s">
        <v>75</v>
      </c>
      <c r="Y338" s="31">
        <v>35912740.18</v>
      </c>
      <c r="Z338" s="31" t="s">
        <v>75</v>
      </c>
      <c r="AA338" s="31" t="s">
        <v>75</v>
      </c>
      <c r="AB338" s="31" t="s">
        <v>75</v>
      </c>
      <c r="AC338" s="31" t="s">
        <v>75</v>
      </c>
      <c r="AD338" s="31" t="s">
        <v>75</v>
      </c>
      <c r="AE338" s="31" t="s">
        <v>75</v>
      </c>
      <c r="AF338" s="31" t="s">
        <v>75</v>
      </c>
      <c r="AG338" s="31" t="s">
        <v>75</v>
      </c>
      <c r="AH338" s="31" t="s">
        <v>75</v>
      </c>
      <c r="AI338" s="8"/>
    </row>
    <row r="339" spans="1:35" x14ac:dyDescent="0.25">
      <c r="A339" s="42" t="s">
        <v>1910</v>
      </c>
      <c r="B339" s="43" t="s">
        <v>1887</v>
      </c>
      <c r="C339" s="44" t="s">
        <v>2303</v>
      </c>
      <c r="D339" s="31">
        <v>1969200</v>
      </c>
      <c r="E339" s="31" t="s">
        <v>75</v>
      </c>
      <c r="F339" s="31">
        <v>1969200</v>
      </c>
      <c r="G339" s="31" t="s">
        <v>75</v>
      </c>
      <c r="H339" s="31">
        <v>1969200</v>
      </c>
      <c r="I339" s="31" t="s">
        <v>75</v>
      </c>
      <c r="J339" s="31" t="s">
        <v>75</v>
      </c>
      <c r="K339" s="31" t="s">
        <v>75</v>
      </c>
      <c r="L339" s="31" t="s">
        <v>75</v>
      </c>
      <c r="M339" s="31" t="s">
        <v>75</v>
      </c>
      <c r="N339" s="31" t="s">
        <v>75</v>
      </c>
      <c r="O339" s="31" t="s">
        <v>75</v>
      </c>
      <c r="P339" s="32" t="s">
        <v>75</v>
      </c>
      <c r="Q339" s="32" t="s">
        <v>75</v>
      </c>
      <c r="R339" s="42" t="s">
        <v>1910</v>
      </c>
      <c r="S339" s="43" t="s">
        <v>1887</v>
      </c>
      <c r="T339" s="44" t="s">
        <v>2303</v>
      </c>
      <c r="U339" s="31">
        <v>1219150.47</v>
      </c>
      <c r="V339" s="31" t="s">
        <v>75</v>
      </c>
      <c r="W339" s="31">
        <v>1219150.47</v>
      </c>
      <c r="X339" s="31" t="s">
        <v>75</v>
      </c>
      <c r="Y339" s="31">
        <v>1219150.47</v>
      </c>
      <c r="Z339" s="31" t="s">
        <v>75</v>
      </c>
      <c r="AA339" s="31" t="s">
        <v>75</v>
      </c>
      <c r="AB339" s="31" t="s">
        <v>75</v>
      </c>
      <c r="AC339" s="31" t="s">
        <v>75</v>
      </c>
      <c r="AD339" s="31" t="s">
        <v>75</v>
      </c>
      <c r="AE339" s="31" t="s">
        <v>75</v>
      </c>
      <c r="AF339" s="31" t="s">
        <v>75</v>
      </c>
      <c r="AG339" s="31" t="s">
        <v>75</v>
      </c>
      <c r="AH339" s="31" t="s">
        <v>75</v>
      </c>
      <c r="AI339" s="8"/>
    </row>
    <row r="340" spans="1:35" x14ac:dyDescent="0.25">
      <c r="A340" s="42" t="s">
        <v>1947</v>
      </c>
      <c r="B340" s="43" t="s">
        <v>1887</v>
      </c>
      <c r="C340" s="44" t="s">
        <v>2304</v>
      </c>
      <c r="D340" s="31">
        <v>1798485</v>
      </c>
      <c r="E340" s="31" t="s">
        <v>75</v>
      </c>
      <c r="F340" s="31">
        <v>1798485</v>
      </c>
      <c r="G340" s="31" t="s">
        <v>75</v>
      </c>
      <c r="H340" s="31">
        <v>1798485</v>
      </c>
      <c r="I340" s="31" t="s">
        <v>75</v>
      </c>
      <c r="J340" s="31" t="s">
        <v>75</v>
      </c>
      <c r="K340" s="31" t="s">
        <v>75</v>
      </c>
      <c r="L340" s="31" t="s">
        <v>75</v>
      </c>
      <c r="M340" s="31" t="s">
        <v>75</v>
      </c>
      <c r="N340" s="31" t="s">
        <v>75</v>
      </c>
      <c r="O340" s="31" t="s">
        <v>75</v>
      </c>
      <c r="P340" s="32" t="s">
        <v>75</v>
      </c>
      <c r="Q340" s="32" t="s">
        <v>75</v>
      </c>
      <c r="R340" s="42" t="s">
        <v>1947</v>
      </c>
      <c r="S340" s="43" t="s">
        <v>1887</v>
      </c>
      <c r="T340" s="44" t="s">
        <v>2304</v>
      </c>
      <c r="U340" s="31">
        <v>1154851.57</v>
      </c>
      <c r="V340" s="31" t="s">
        <v>75</v>
      </c>
      <c r="W340" s="31">
        <v>1154851.57</v>
      </c>
      <c r="X340" s="31" t="s">
        <v>75</v>
      </c>
      <c r="Y340" s="31">
        <v>1154851.57</v>
      </c>
      <c r="Z340" s="31" t="s">
        <v>75</v>
      </c>
      <c r="AA340" s="31" t="s">
        <v>75</v>
      </c>
      <c r="AB340" s="31" t="s">
        <v>75</v>
      </c>
      <c r="AC340" s="31" t="s">
        <v>75</v>
      </c>
      <c r="AD340" s="31" t="s">
        <v>75</v>
      </c>
      <c r="AE340" s="31" t="s">
        <v>75</v>
      </c>
      <c r="AF340" s="31" t="s">
        <v>75</v>
      </c>
      <c r="AG340" s="31" t="s">
        <v>75</v>
      </c>
      <c r="AH340" s="31" t="s">
        <v>75</v>
      </c>
      <c r="AI340" s="8"/>
    </row>
    <row r="341" spans="1:35" x14ac:dyDescent="0.25">
      <c r="A341" s="42" t="s">
        <v>1949</v>
      </c>
      <c r="B341" s="43" t="s">
        <v>1887</v>
      </c>
      <c r="C341" s="44" t="s">
        <v>2305</v>
      </c>
      <c r="D341" s="31">
        <v>164715</v>
      </c>
      <c r="E341" s="31" t="s">
        <v>75</v>
      </c>
      <c r="F341" s="31">
        <v>164715</v>
      </c>
      <c r="G341" s="31" t="s">
        <v>75</v>
      </c>
      <c r="H341" s="31">
        <v>164715</v>
      </c>
      <c r="I341" s="31" t="s">
        <v>75</v>
      </c>
      <c r="J341" s="31" t="s">
        <v>75</v>
      </c>
      <c r="K341" s="31" t="s">
        <v>75</v>
      </c>
      <c r="L341" s="31" t="s">
        <v>75</v>
      </c>
      <c r="M341" s="31" t="s">
        <v>75</v>
      </c>
      <c r="N341" s="31" t="s">
        <v>75</v>
      </c>
      <c r="O341" s="31" t="s">
        <v>75</v>
      </c>
      <c r="P341" s="32" t="s">
        <v>75</v>
      </c>
      <c r="Q341" s="32" t="s">
        <v>75</v>
      </c>
      <c r="R341" s="42" t="s">
        <v>1949</v>
      </c>
      <c r="S341" s="43" t="s">
        <v>1887</v>
      </c>
      <c r="T341" s="44" t="s">
        <v>2305</v>
      </c>
      <c r="U341" s="31">
        <v>64298.9</v>
      </c>
      <c r="V341" s="31" t="s">
        <v>75</v>
      </c>
      <c r="W341" s="31">
        <v>64298.9</v>
      </c>
      <c r="X341" s="31" t="s">
        <v>75</v>
      </c>
      <c r="Y341" s="31">
        <v>64298.9</v>
      </c>
      <c r="Z341" s="31" t="s">
        <v>75</v>
      </c>
      <c r="AA341" s="31" t="s">
        <v>75</v>
      </c>
      <c r="AB341" s="31" t="s">
        <v>75</v>
      </c>
      <c r="AC341" s="31" t="s">
        <v>75</v>
      </c>
      <c r="AD341" s="31" t="s">
        <v>75</v>
      </c>
      <c r="AE341" s="31" t="s">
        <v>75</v>
      </c>
      <c r="AF341" s="31" t="s">
        <v>75</v>
      </c>
      <c r="AG341" s="31" t="s">
        <v>75</v>
      </c>
      <c r="AH341" s="31" t="s">
        <v>75</v>
      </c>
      <c r="AI341" s="8"/>
    </row>
    <row r="342" spans="1:35" x14ac:dyDescent="0.25">
      <c r="A342" s="42" t="s">
        <v>1912</v>
      </c>
      <c r="B342" s="43" t="s">
        <v>1887</v>
      </c>
      <c r="C342" s="44" t="s">
        <v>2306</v>
      </c>
      <c r="D342" s="31">
        <v>6000</v>
      </c>
      <c r="E342" s="31" t="s">
        <v>75</v>
      </c>
      <c r="F342" s="31">
        <v>6000</v>
      </c>
      <c r="G342" s="31" t="s">
        <v>75</v>
      </c>
      <c r="H342" s="31">
        <v>6000</v>
      </c>
      <c r="I342" s="31" t="s">
        <v>75</v>
      </c>
      <c r="J342" s="31" t="s">
        <v>75</v>
      </c>
      <c r="K342" s="31" t="s">
        <v>75</v>
      </c>
      <c r="L342" s="31" t="s">
        <v>75</v>
      </c>
      <c r="M342" s="31" t="s">
        <v>75</v>
      </c>
      <c r="N342" s="31" t="s">
        <v>75</v>
      </c>
      <c r="O342" s="31" t="s">
        <v>75</v>
      </c>
      <c r="P342" s="32" t="s">
        <v>75</v>
      </c>
      <c r="Q342" s="32" t="s">
        <v>75</v>
      </c>
      <c r="R342" s="42" t="s">
        <v>1912</v>
      </c>
      <c r="S342" s="43" t="s">
        <v>1887</v>
      </c>
      <c r="T342" s="44" t="s">
        <v>2306</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x14ac:dyDescent="0.25">
      <c r="A343" s="42" t="s">
        <v>2307</v>
      </c>
      <c r="B343" s="43" t="s">
        <v>1887</v>
      </c>
      <c r="C343" s="44" t="s">
        <v>2308</v>
      </c>
      <c r="D343" s="31">
        <v>137303227.88999999</v>
      </c>
      <c r="E343" s="31" t="s">
        <v>75</v>
      </c>
      <c r="F343" s="31">
        <v>137303227.88999999</v>
      </c>
      <c r="G343" s="31">
        <v>4515000</v>
      </c>
      <c r="H343" s="31">
        <v>109500000</v>
      </c>
      <c r="I343" s="31" t="s">
        <v>75</v>
      </c>
      <c r="J343" s="31" t="s">
        <v>75</v>
      </c>
      <c r="K343" s="31" t="s">
        <v>75</v>
      </c>
      <c r="L343" s="31" t="s">
        <v>75</v>
      </c>
      <c r="M343" s="31" t="s">
        <v>75</v>
      </c>
      <c r="N343" s="31">
        <v>23702988</v>
      </c>
      <c r="O343" s="31">
        <v>3677734</v>
      </c>
      <c r="P343" s="32">
        <v>4937505.8899999997</v>
      </c>
      <c r="Q343" s="32" t="s">
        <v>75</v>
      </c>
      <c r="R343" s="42" t="s">
        <v>2307</v>
      </c>
      <c r="S343" s="43" t="s">
        <v>1887</v>
      </c>
      <c r="T343" s="44" t="s">
        <v>2308</v>
      </c>
      <c r="U343" s="31">
        <v>5233015.5999999996</v>
      </c>
      <c r="V343" s="31" t="s">
        <v>75</v>
      </c>
      <c r="W343" s="31">
        <v>5233015.5999999996</v>
      </c>
      <c r="X343" s="31">
        <v>4515000</v>
      </c>
      <c r="Y343" s="31" t="s">
        <v>75</v>
      </c>
      <c r="Z343" s="31" t="s">
        <v>75</v>
      </c>
      <c r="AA343" s="31" t="s">
        <v>75</v>
      </c>
      <c r="AB343" s="31" t="s">
        <v>75</v>
      </c>
      <c r="AC343" s="31" t="s">
        <v>75</v>
      </c>
      <c r="AD343" s="31" t="s">
        <v>75</v>
      </c>
      <c r="AE343" s="31">
        <v>4664658.8499999996</v>
      </c>
      <c r="AF343" s="31">
        <v>483434.03</v>
      </c>
      <c r="AG343" s="31">
        <v>4599922.72</v>
      </c>
      <c r="AH343" s="31" t="s">
        <v>75</v>
      </c>
      <c r="AI343" s="8"/>
    </row>
    <row r="344" spans="1:35" ht="23.25" x14ac:dyDescent="0.25">
      <c r="A344" s="42" t="s">
        <v>1902</v>
      </c>
      <c r="B344" s="43" t="s">
        <v>1887</v>
      </c>
      <c r="C344" s="44" t="s">
        <v>2309</v>
      </c>
      <c r="D344" s="31">
        <v>25099188.16</v>
      </c>
      <c r="E344" s="31" t="s">
        <v>75</v>
      </c>
      <c r="F344" s="31">
        <v>25099188.16</v>
      </c>
      <c r="G344" s="31" t="s">
        <v>75</v>
      </c>
      <c r="H344" s="31" t="s">
        <v>75</v>
      </c>
      <c r="I344" s="31" t="s">
        <v>75</v>
      </c>
      <c r="J344" s="31" t="s">
        <v>75</v>
      </c>
      <c r="K344" s="31" t="s">
        <v>75</v>
      </c>
      <c r="L344" s="31" t="s">
        <v>75</v>
      </c>
      <c r="M344" s="31" t="s">
        <v>75</v>
      </c>
      <c r="N344" s="31">
        <v>19187988</v>
      </c>
      <c r="O344" s="31">
        <v>3677734</v>
      </c>
      <c r="P344" s="32">
        <v>2233466.16</v>
      </c>
      <c r="Q344" s="32" t="s">
        <v>75</v>
      </c>
      <c r="R344" s="42" t="s">
        <v>1902</v>
      </c>
      <c r="S344" s="43" t="s">
        <v>1887</v>
      </c>
      <c r="T344" s="44" t="s">
        <v>2309</v>
      </c>
      <c r="U344" s="31">
        <v>2533015.6</v>
      </c>
      <c r="V344" s="31" t="s">
        <v>75</v>
      </c>
      <c r="W344" s="31">
        <v>2533015.6</v>
      </c>
      <c r="X344" s="31" t="s">
        <v>75</v>
      </c>
      <c r="Y344" s="31" t="s">
        <v>75</v>
      </c>
      <c r="Z344" s="31" t="s">
        <v>75</v>
      </c>
      <c r="AA344" s="31" t="s">
        <v>75</v>
      </c>
      <c r="AB344" s="31" t="s">
        <v>75</v>
      </c>
      <c r="AC344" s="31" t="s">
        <v>75</v>
      </c>
      <c r="AD344" s="31" t="s">
        <v>75</v>
      </c>
      <c r="AE344" s="31">
        <v>149658.85</v>
      </c>
      <c r="AF344" s="31">
        <v>483434.03</v>
      </c>
      <c r="AG344" s="31">
        <v>1899922.72</v>
      </c>
      <c r="AH344" s="31" t="s">
        <v>75</v>
      </c>
      <c r="AI344" s="8"/>
    </row>
    <row r="345" spans="1:35" ht="23.25" x14ac:dyDescent="0.25">
      <c r="A345" s="42" t="s">
        <v>1904</v>
      </c>
      <c r="B345" s="43" t="s">
        <v>1887</v>
      </c>
      <c r="C345" s="44" t="s">
        <v>2310</v>
      </c>
      <c r="D345" s="31">
        <v>25099188.16</v>
      </c>
      <c r="E345" s="31" t="s">
        <v>75</v>
      </c>
      <c r="F345" s="31">
        <v>25099188.16</v>
      </c>
      <c r="G345" s="31" t="s">
        <v>75</v>
      </c>
      <c r="H345" s="31" t="s">
        <v>75</v>
      </c>
      <c r="I345" s="31" t="s">
        <v>75</v>
      </c>
      <c r="J345" s="31" t="s">
        <v>75</v>
      </c>
      <c r="K345" s="31" t="s">
        <v>75</v>
      </c>
      <c r="L345" s="31" t="s">
        <v>75</v>
      </c>
      <c r="M345" s="31" t="s">
        <v>75</v>
      </c>
      <c r="N345" s="31">
        <v>19187988</v>
      </c>
      <c r="O345" s="31">
        <v>3677734</v>
      </c>
      <c r="P345" s="32">
        <v>2233466.16</v>
      </c>
      <c r="Q345" s="32" t="s">
        <v>75</v>
      </c>
      <c r="R345" s="42" t="s">
        <v>1904</v>
      </c>
      <c r="S345" s="43" t="s">
        <v>1887</v>
      </c>
      <c r="T345" s="44" t="s">
        <v>2310</v>
      </c>
      <c r="U345" s="31">
        <v>2533015.6</v>
      </c>
      <c r="V345" s="31" t="s">
        <v>75</v>
      </c>
      <c r="W345" s="31">
        <v>2533015.6</v>
      </c>
      <c r="X345" s="31" t="s">
        <v>75</v>
      </c>
      <c r="Y345" s="31" t="s">
        <v>75</v>
      </c>
      <c r="Z345" s="31" t="s">
        <v>75</v>
      </c>
      <c r="AA345" s="31" t="s">
        <v>75</v>
      </c>
      <c r="AB345" s="31" t="s">
        <v>75</v>
      </c>
      <c r="AC345" s="31" t="s">
        <v>75</v>
      </c>
      <c r="AD345" s="31" t="s">
        <v>75</v>
      </c>
      <c r="AE345" s="31">
        <v>149658.85</v>
      </c>
      <c r="AF345" s="31">
        <v>483434.03</v>
      </c>
      <c r="AG345" s="31">
        <v>1899922.72</v>
      </c>
      <c r="AH345" s="31" t="s">
        <v>75</v>
      </c>
      <c r="AI345" s="8"/>
    </row>
    <row r="346" spans="1:35" x14ac:dyDescent="0.25">
      <c r="A346" s="42" t="s">
        <v>1906</v>
      </c>
      <c r="B346" s="43" t="s">
        <v>1887</v>
      </c>
      <c r="C346" s="44" t="s">
        <v>2311</v>
      </c>
      <c r="D346" s="31">
        <v>25099188.16</v>
      </c>
      <c r="E346" s="31" t="s">
        <v>75</v>
      </c>
      <c r="F346" s="31">
        <v>25099188.16</v>
      </c>
      <c r="G346" s="31" t="s">
        <v>75</v>
      </c>
      <c r="H346" s="31" t="s">
        <v>75</v>
      </c>
      <c r="I346" s="31" t="s">
        <v>75</v>
      </c>
      <c r="J346" s="31" t="s">
        <v>75</v>
      </c>
      <c r="K346" s="31" t="s">
        <v>75</v>
      </c>
      <c r="L346" s="31" t="s">
        <v>75</v>
      </c>
      <c r="M346" s="31" t="s">
        <v>75</v>
      </c>
      <c r="N346" s="31">
        <v>19187988</v>
      </c>
      <c r="O346" s="31">
        <v>3677734</v>
      </c>
      <c r="P346" s="32">
        <v>2233466.16</v>
      </c>
      <c r="Q346" s="32" t="s">
        <v>75</v>
      </c>
      <c r="R346" s="42" t="s">
        <v>1906</v>
      </c>
      <c r="S346" s="43" t="s">
        <v>1887</v>
      </c>
      <c r="T346" s="44" t="s">
        <v>2311</v>
      </c>
      <c r="U346" s="31">
        <v>2533015.6</v>
      </c>
      <c r="V346" s="31" t="s">
        <v>75</v>
      </c>
      <c r="W346" s="31">
        <v>2533015.6</v>
      </c>
      <c r="X346" s="31" t="s">
        <v>75</v>
      </c>
      <c r="Y346" s="31" t="s">
        <v>75</v>
      </c>
      <c r="Z346" s="31" t="s">
        <v>75</v>
      </c>
      <c r="AA346" s="31" t="s">
        <v>75</v>
      </c>
      <c r="AB346" s="31" t="s">
        <v>75</v>
      </c>
      <c r="AC346" s="31" t="s">
        <v>75</v>
      </c>
      <c r="AD346" s="31" t="s">
        <v>75</v>
      </c>
      <c r="AE346" s="31">
        <v>149658.85</v>
      </c>
      <c r="AF346" s="31">
        <v>483434.03</v>
      </c>
      <c r="AG346" s="31">
        <v>1899922.72</v>
      </c>
      <c r="AH346" s="31" t="s">
        <v>75</v>
      </c>
      <c r="AI346" s="8"/>
    </row>
    <row r="347" spans="1:35" ht="23.25" x14ac:dyDescent="0.25">
      <c r="A347" s="42" t="s">
        <v>1969</v>
      </c>
      <c r="B347" s="43" t="s">
        <v>1887</v>
      </c>
      <c r="C347" s="44" t="s">
        <v>2312</v>
      </c>
      <c r="D347" s="31">
        <v>2700000</v>
      </c>
      <c r="E347" s="31" t="s">
        <v>75</v>
      </c>
      <c r="F347" s="31">
        <v>2700000</v>
      </c>
      <c r="G347" s="31" t="s">
        <v>75</v>
      </c>
      <c r="H347" s="31" t="s">
        <v>75</v>
      </c>
      <c r="I347" s="31" t="s">
        <v>75</v>
      </c>
      <c r="J347" s="31" t="s">
        <v>75</v>
      </c>
      <c r="K347" s="31" t="s">
        <v>75</v>
      </c>
      <c r="L347" s="31" t="s">
        <v>75</v>
      </c>
      <c r="M347" s="31" t="s">
        <v>75</v>
      </c>
      <c r="N347" s="31" t="s">
        <v>75</v>
      </c>
      <c r="O347" s="31" t="s">
        <v>75</v>
      </c>
      <c r="P347" s="32">
        <v>2700000</v>
      </c>
      <c r="Q347" s="32" t="s">
        <v>75</v>
      </c>
      <c r="R347" s="42" t="s">
        <v>1969</v>
      </c>
      <c r="S347" s="43" t="s">
        <v>1887</v>
      </c>
      <c r="T347" s="44" t="s">
        <v>2312</v>
      </c>
      <c r="U347" s="31">
        <v>2700000</v>
      </c>
      <c r="V347" s="31" t="s">
        <v>75</v>
      </c>
      <c r="W347" s="31">
        <v>2700000</v>
      </c>
      <c r="X347" s="31" t="s">
        <v>75</v>
      </c>
      <c r="Y347" s="31" t="s">
        <v>75</v>
      </c>
      <c r="Z347" s="31" t="s">
        <v>75</v>
      </c>
      <c r="AA347" s="31" t="s">
        <v>75</v>
      </c>
      <c r="AB347" s="31" t="s">
        <v>75</v>
      </c>
      <c r="AC347" s="31" t="s">
        <v>75</v>
      </c>
      <c r="AD347" s="31" t="s">
        <v>75</v>
      </c>
      <c r="AE347" s="31" t="s">
        <v>75</v>
      </c>
      <c r="AF347" s="31" t="s">
        <v>75</v>
      </c>
      <c r="AG347" s="31">
        <v>2700000</v>
      </c>
      <c r="AH347" s="31" t="s">
        <v>75</v>
      </c>
      <c r="AI347" s="8"/>
    </row>
    <row r="348" spans="1:35" x14ac:dyDescent="0.25">
      <c r="A348" s="42" t="s">
        <v>1971</v>
      </c>
      <c r="B348" s="43" t="s">
        <v>1887</v>
      </c>
      <c r="C348" s="44" t="s">
        <v>2313</v>
      </c>
      <c r="D348" s="31">
        <v>2700000</v>
      </c>
      <c r="E348" s="31" t="s">
        <v>75</v>
      </c>
      <c r="F348" s="31">
        <v>2700000</v>
      </c>
      <c r="G348" s="31" t="s">
        <v>75</v>
      </c>
      <c r="H348" s="31" t="s">
        <v>75</v>
      </c>
      <c r="I348" s="31" t="s">
        <v>75</v>
      </c>
      <c r="J348" s="31" t="s">
        <v>75</v>
      </c>
      <c r="K348" s="31" t="s">
        <v>75</v>
      </c>
      <c r="L348" s="31" t="s">
        <v>75</v>
      </c>
      <c r="M348" s="31" t="s">
        <v>75</v>
      </c>
      <c r="N348" s="31" t="s">
        <v>75</v>
      </c>
      <c r="O348" s="31" t="s">
        <v>75</v>
      </c>
      <c r="P348" s="32">
        <v>2700000</v>
      </c>
      <c r="Q348" s="32" t="s">
        <v>75</v>
      </c>
      <c r="R348" s="42" t="s">
        <v>1971</v>
      </c>
      <c r="S348" s="43" t="s">
        <v>1887</v>
      </c>
      <c r="T348" s="44" t="s">
        <v>2313</v>
      </c>
      <c r="U348" s="31">
        <v>2700000</v>
      </c>
      <c r="V348" s="31" t="s">
        <v>75</v>
      </c>
      <c r="W348" s="31">
        <v>2700000</v>
      </c>
      <c r="X348" s="31" t="s">
        <v>75</v>
      </c>
      <c r="Y348" s="31" t="s">
        <v>75</v>
      </c>
      <c r="Z348" s="31" t="s">
        <v>75</v>
      </c>
      <c r="AA348" s="31" t="s">
        <v>75</v>
      </c>
      <c r="AB348" s="31" t="s">
        <v>75</v>
      </c>
      <c r="AC348" s="31" t="s">
        <v>75</v>
      </c>
      <c r="AD348" s="31" t="s">
        <v>75</v>
      </c>
      <c r="AE348" s="31" t="s">
        <v>75</v>
      </c>
      <c r="AF348" s="31" t="s">
        <v>75</v>
      </c>
      <c r="AG348" s="31">
        <v>2700000</v>
      </c>
      <c r="AH348" s="31" t="s">
        <v>75</v>
      </c>
      <c r="AI348" s="8"/>
    </row>
    <row r="349" spans="1:35" ht="23.25" x14ac:dyDescent="0.25">
      <c r="A349" s="42" t="s">
        <v>1973</v>
      </c>
      <c r="B349" s="43" t="s">
        <v>1887</v>
      </c>
      <c r="C349" s="44" t="s">
        <v>2314</v>
      </c>
      <c r="D349" s="31">
        <v>2700000</v>
      </c>
      <c r="E349" s="31" t="s">
        <v>75</v>
      </c>
      <c r="F349" s="31">
        <v>2700000</v>
      </c>
      <c r="G349" s="31" t="s">
        <v>75</v>
      </c>
      <c r="H349" s="31" t="s">
        <v>75</v>
      </c>
      <c r="I349" s="31" t="s">
        <v>75</v>
      </c>
      <c r="J349" s="31" t="s">
        <v>75</v>
      </c>
      <c r="K349" s="31" t="s">
        <v>75</v>
      </c>
      <c r="L349" s="31" t="s">
        <v>75</v>
      </c>
      <c r="M349" s="31" t="s">
        <v>75</v>
      </c>
      <c r="N349" s="31" t="s">
        <v>75</v>
      </c>
      <c r="O349" s="31" t="s">
        <v>75</v>
      </c>
      <c r="P349" s="32">
        <v>2700000</v>
      </c>
      <c r="Q349" s="32" t="s">
        <v>75</v>
      </c>
      <c r="R349" s="42" t="s">
        <v>1973</v>
      </c>
      <c r="S349" s="43" t="s">
        <v>1887</v>
      </c>
      <c r="T349" s="44" t="s">
        <v>2314</v>
      </c>
      <c r="U349" s="31">
        <v>2700000</v>
      </c>
      <c r="V349" s="31" t="s">
        <v>75</v>
      </c>
      <c r="W349" s="31">
        <v>2700000</v>
      </c>
      <c r="X349" s="31" t="s">
        <v>75</v>
      </c>
      <c r="Y349" s="31" t="s">
        <v>75</v>
      </c>
      <c r="Z349" s="31" t="s">
        <v>75</v>
      </c>
      <c r="AA349" s="31" t="s">
        <v>75</v>
      </c>
      <c r="AB349" s="31" t="s">
        <v>75</v>
      </c>
      <c r="AC349" s="31" t="s">
        <v>75</v>
      </c>
      <c r="AD349" s="31" t="s">
        <v>75</v>
      </c>
      <c r="AE349" s="31" t="s">
        <v>75</v>
      </c>
      <c r="AF349" s="31" t="s">
        <v>75</v>
      </c>
      <c r="AG349" s="31">
        <v>2700000</v>
      </c>
      <c r="AH349" s="31" t="s">
        <v>75</v>
      </c>
      <c r="AI349" s="8"/>
    </row>
    <row r="350" spans="1:35" x14ac:dyDescent="0.25">
      <c r="A350" s="42" t="s">
        <v>1936</v>
      </c>
      <c r="B350" s="43" t="s">
        <v>1887</v>
      </c>
      <c r="C350" s="44" t="s">
        <v>2315</v>
      </c>
      <c r="D350" s="31" t="s">
        <v>75</v>
      </c>
      <c r="E350" s="31" t="s">
        <v>75</v>
      </c>
      <c r="F350" s="31" t="s">
        <v>75</v>
      </c>
      <c r="G350" s="31">
        <v>4515000</v>
      </c>
      <c r="H350" s="31" t="s">
        <v>75</v>
      </c>
      <c r="I350" s="31" t="s">
        <v>75</v>
      </c>
      <c r="J350" s="31" t="s">
        <v>75</v>
      </c>
      <c r="K350" s="31" t="s">
        <v>75</v>
      </c>
      <c r="L350" s="31" t="s">
        <v>75</v>
      </c>
      <c r="M350" s="31" t="s">
        <v>75</v>
      </c>
      <c r="N350" s="31">
        <v>4515000</v>
      </c>
      <c r="O350" s="31" t="s">
        <v>75</v>
      </c>
      <c r="P350" s="32" t="s">
        <v>75</v>
      </c>
      <c r="Q350" s="32" t="s">
        <v>75</v>
      </c>
      <c r="R350" s="42" t="s">
        <v>1936</v>
      </c>
      <c r="S350" s="43" t="s">
        <v>1887</v>
      </c>
      <c r="T350" s="44" t="s">
        <v>2315</v>
      </c>
      <c r="U350" s="31" t="s">
        <v>75</v>
      </c>
      <c r="V350" s="31" t="s">
        <v>75</v>
      </c>
      <c r="W350" s="31" t="s">
        <v>75</v>
      </c>
      <c r="X350" s="31">
        <v>4515000</v>
      </c>
      <c r="Y350" s="31" t="s">
        <v>75</v>
      </c>
      <c r="Z350" s="31" t="s">
        <v>75</v>
      </c>
      <c r="AA350" s="31" t="s">
        <v>75</v>
      </c>
      <c r="AB350" s="31" t="s">
        <v>75</v>
      </c>
      <c r="AC350" s="31" t="s">
        <v>75</v>
      </c>
      <c r="AD350" s="31" t="s">
        <v>75</v>
      </c>
      <c r="AE350" s="31">
        <v>4515000</v>
      </c>
      <c r="AF350" s="31" t="s">
        <v>75</v>
      </c>
      <c r="AG350" s="31" t="s">
        <v>75</v>
      </c>
      <c r="AH350" s="31" t="s">
        <v>75</v>
      </c>
      <c r="AI350" s="8"/>
    </row>
    <row r="351" spans="1:35" x14ac:dyDescent="0.25">
      <c r="A351" s="42" t="s">
        <v>1507</v>
      </c>
      <c r="B351" s="43" t="s">
        <v>1887</v>
      </c>
      <c r="C351" s="44" t="s">
        <v>2316</v>
      </c>
      <c r="D351" s="31" t="s">
        <v>75</v>
      </c>
      <c r="E351" s="31" t="s">
        <v>75</v>
      </c>
      <c r="F351" s="31" t="s">
        <v>75</v>
      </c>
      <c r="G351" s="31">
        <v>4515000</v>
      </c>
      <c r="H351" s="31" t="s">
        <v>75</v>
      </c>
      <c r="I351" s="31" t="s">
        <v>75</v>
      </c>
      <c r="J351" s="31" t="s">
        <v>75</v>
      </c>
      <c r="K351" s="31" t="s">
        <v>75</v>
      </c>
      <c r="L351" s="31" t="s">
        <v>75</v>
      </c>
      <c r="M351" s="31" t="s">
        <v>75</v>
      </c>
      <c r="N351" s="31">
        <v>4515000</v>
      </c>
      <c r="O351" s="31" t="s">
        <v>75</v>
      </c>
      <c r="P351" s="32" t="s">
        <v>75</v>
      </c>
      <c r="Q351" s="32" t="s">
        <v>75</v>
      </c>
      <c r="R351" s="42" t="s">
        <v>1507</v>
      </c>
      <c r="S351" s="43" t="s">
        <v>1887</v>
      </c>
      <c r="T351" s="44" t="s">
        <v>2316</v>
      </c>
      <c r="U351" s="31" t="s">
        <v>75</v>
      </c>
      <c r="V351" s="31" t="s">
        <v>75</v>
      </c>
      <c r="W351" s="31" t="s">
        <v>75</v>
      </c>
      <c r="X351" s="31">
        <v>4515000</v>
      </c>
      <c r="Y351" s="31" t="s">
        <v>75</v>
      </c>
      <c r="Z351" s="31" t="s">
        <v>75</v>
      </c>
      <c r="AA351" s="31" t="s">
        <v>75</v>
      </c>
      <c r="AB351" s="31" t="s">
        <v>75</v>
      </c>
      <c r="AC351" s="31" t="s">
        <v>75</v>
      </c>
      <c r="AD351" s="31" t="s">
        <v>75</v>
      </c>
      <c r="AE351" s="31">
        <v>4515000</v>
      </c>
      <c r="AF351" s="31" t="s">
        <v>75</v>
      </c>
      <c r="AG351" s="31" t="s">
        <v>75</v>
      </c>
      <c r="AH351" s="31" t="s">
        <v>75</v>
      </c>
      <c r="AI351" s="8"/>
    </row>
    <row r="352" spans="1:35" x14ac:dyDescent="0.25">
      <c r="A352" s="42" t="s">
        <v>1908</v>
      </c>
      <c r="B352" s="43" t="s">
        <v>1887</v>
      </c>
      <c r="C352" s="44" t="s">
        <v>2317</v>
      </c>
      <c r="D352" s="31">
        <v>109504039.73</v>
      </c>
      <c r="E352" s="31" t="s">
        <v>75</v>
      </c>
      <c r="F352" s="31">
        <v>109504039.73</v>
      </c>
      <c r="G352" s="31" t="s">
        <v>75</v>
      </c>
      <c r="H352" s="31">
        <v>109500000</v>
      </c>
      <c r="I352" s="31" t="s">
        <v>75</v>
      </c>
      <c r="J352" s="31" t="s">
        <v>75</v>
      </c>
      <c r="K352" s="31" t="s">
        <v>75</v>
      </c>
      <c r="L352" s="31" t="s">
        <v>75</v>
      </c>
      <c r="M352" s="31" t="s">
        <v>75</v>
      </c>
      <c r="N352" s="31" t="s">
        <v>75</v>
      </c>
      <c r="O352" s="31" t="s">
        <v>75</v>
      </c>
      <c r="P352" s="32">
        <v>4039.73</v>
      </c>
      <c r="Q352" s="32" t="s">
        <v>75</v>
      </c>
      <c r="R352" s="42" t="s">
        <v>1908</v>
      </c>
      <c r="S352" s="43" t="s">
        <v>1887</v>
      </c>
      <c r="T352" s="44" t="s">
        <v>2317</v>
      </c>
      <c r="U352" s="31" t="s">
        <v>75</v>
      </c>
      <c r="V352" s="31" t="s">
        <v>75</v>
      </c>
      <c r="W352" s="31" t="s">
        <v>75</v>
      </c>
      <c r="X352" s="31" t="s">
        <v>75</v>
      </c>
      <c r="Y352" s="31" t="s">
        <v>75</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2139</v>
      </c>
      <c r="B353" s="43" t="s">
        <v>1887</v>
      </c>
      <c r="C353" s="44" t="s">
        <v>2318</v>
      </c>
      <c r="D353" s="31">
        <v>109500000</v>
      </c>
      <c r="E353" s="31" t="s">
        <v>75</v>
      </c>
      <c r="F353" s="31">
        <v>109500000</v>
      </c>
      <c r="G353" s="31" t="s">
        <v>75</v>
      </c>
      <c r="H353" s="31">
        <v>109500000</v>
      </c>
      <c r="I353" s="31" t="s">
        <v>75</v>
      </c>
      <c r="J353" s="31" t="s">
        <v>75</v>
      </c>
      <c r="K353" s="31" t="s">
        <v>75</v>
      </c>
      <c r="L353" s="31" t="s">
        <v>75</v>
      </c>
      <c r="M353" s="31" t="s">
        <v>75</v>
      </c>
      <c r="N353" s="31" t="s">
        <v>75</v>
      </c>
      <c r="O353" s="31" t="s">
        <v>75</v>
      </c>
      <c r="P353" s="32" t="s">
        <v>75</v>
      </c>
      <c r="Q353" s="32" t="s">
        <v>75</v>
      </c>
      <c r="R353" s="42" t="s">
        <v>2139</v>
      </c>
      <c r="S353" s="43" t="s">
        <v>1887</v>
      </c>
      <c r="T353" s="44" t="s">
        <v>2318</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2141</v>
      </c>
      <c r="B354" s="43" t="s">
        <v>1887</v>
      </c>
      <c r="C354" s="44" t="s">
        <v>2319</v>
      </c>
      <c r="D354" s="31">
        <v>109500000</v>
      </c>
      <c r="E354" s="31" t="s">
        <v>75</v>
      </c>
      <c r="F354" s="31">
        <v>109500000</v>
      </c>
      <c r="G354" s="31" t="s">
        <v>75</v>
      </c>
      <c r="H354" s="31">
        <v>109500000</v>
      </c>
      <c r="I354" s="31" t="s">
        <v>75</v>
      </c>
      <c r="J354" s="31" t="s">
        <v>75</v>
      </c>
      <c r="K354" s="31" t="s">
        <v>75</v>
      </c>
      <c r="L354" s="31" t="s">
        <v>75</v>
      </c>
      <c r="M354" s="31" t="s">
        <v>75</v>
      </c>
      <c r="N354" s="31" t="s">
        <v>75</v>
      </c>
      <c r="O354" s="31" t="s">
        <v>75</v>
      </c>
      <c r="P354" s="32" t="s">
        <v>75</v>
      </c>
      <c r="Q354" s="32" t="s">
        <v>75</v>
      </c>
      <c r="R354" s="42" t="s">
        <v>2141</v>
      </c>
      <c r="S354" s="43" t="s">
        <v>1887</v>
      </c>
      <c r="T354" s="44" t="s">
        <v>2319</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x14ac:dyDescent="0.25">
      <c r="A355" s="42" t="s">
        <v>1978</v>
      </c>
      <c r="B355" s="43" t="s">
        <v>1887</v>
      </c>
      <c r="C355" s="44" t="s">
        <v>2320</v>
      </c>
      <c r="D355" s="31">
        <v>4039.73</v>
      </c>
      <c r="E355" s="31" t="s">
        <v>75</v>
      </c>
      <c r="F355" s="31">
        <v>4039.73</v>
      </c>
      <c r="G355" s="31" t="s">
        <v>75</v>
      </c>
      <c r="H355" s="31" t="s">
        <v>75</v>
      </c>
      <c r="I355" s="31" t="s">
        <v>75</v>
      </c>
      <c r="J355" s="31" t="s">
        <v>75</v>
      </c>
      <c r="K355" s="31" t="s">
        <v>75</v>
      </c>
      <c r="L355" s="31" t="s">
        <v>75</v>
      </c>
      <c r="M355" s="31" t="s">
        <v>75</v>
      </c>
      <c r="N355" s="31" t="s">
        <v>75</v>
      </c>
      <c r="O355" s="31" t="s">
        <v>75</v>
      </c>
      <c r="P355" s="32">
        <v>4039.73</v>
      </c>
      <c r="Q355" s="32" t="s">
        <v>75</v>
      </c>
      <c r="R355" s="42" t="s">
        <v>1978</v>
      </c>
      <c r="S355" s="43" t="s">
        <v>1887</v>
      </c>
      <c r="T355" s="44" t="s">
        <v>2320</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ht="23.25" x14ac:dyDescent="0.25">
      <c r="A356" s="42" t="s">
        <v>1980</v>
      </c>
      <c r="B356" s="43" t="s">
        <v>1887</v>
      </c>
      <c r="C356" s="44" t="s">
        <v>2321</v>
      </c>
      <c r="D356" s="31">
        <v>4039.73</v>
      </c>
      <c r="E356" s="31" t="s">
        <v>75</v>
      </c>
      <c r="F356" s="31">
        <v>4039.73</v>
      </c>
      <c r="G356" s="31" t="s">
        <v>75</v>
      </c>
      <c r="H356" s="31" t="s">
        <v>75</v>
      </c>
      <c r="I356" s="31" t="s">
        <v>75</v>
      </c>
      <c r="J356" s="31" t="s">
        <v>75</v>
      </c>
      <c r="K356" s="31" t="s">
        <v>75</v>
      </c>
      <c r="L356" s="31" t="s">
        <v>75</v>
      </c>
      <c r="M356" s="31" t="s">
        <v>75</v>
      </c>
      <c r="N356" s="31" t="s">
        <v>75</v>
      </c>
      <c r="O356" s="31" t="s">
        <v>75</v>
      </c>
      <c r="P356" s="32">
        <v>4039.73</v>
      </c>
      <c r="Q356" s="32" t="s">
        <v>75</v>
      </c>
      <c r="R356" s="42" t="s">
        <v>1980</v>
      </c>
      <c r="S356" s="43" t="s">
        <v>1887</v>
      </c>
      <c r="T356" s="44" t="s">
        <v>2321</v>
      </c>
      <c r="U356" s="31" t="s">
        <v>75</v>
      </c>
      <c r="V356" s="31" t="s">
        <v>75</v>
      </c>
      <c r="W356" s="31" t="s">
        <v>75</v>
      </c>
      <c r="X356" s="31" t="s">
        <v>75</v>
      </c>
      <c r="Y356" s="31" t="s">
        <v>75</v>
      </c>
      <c r="Z356" s="31" t="s">
        <v>75</v>
      </c>
      <c r="AA356" s="31" t="s">
        <v>75</v>
      </c>
      <c r="AB356" s="31" t="s">
        <v>75</v>
      </c>
      <c r="AC356" s="31" t="s">
        <v>75</v>
      </c>
      <c r="AD356" s="31" t="s">
        <v>75</v>
      </c>
      <c r="AE356" s="31" t="s">
        <v>75</v>
      </c>
      <c r="AF356" s="31" t="s">
        <v>75</v>
      </c>
      <c r="AG356" s="31" t="s">
        <v>75</v>
      </c>
      <c r="AH356" s="31" t="s">
        <v>75</v>
      </c>
      <c r="AI356" s="8"/>
    </row>
    <row r="357" spans="1:35" x14ac:dyDescent="0.25">
      <c r="A357" s="42" t="s">
        <v>2322</v>
      </c>
      <c r="B357" s="43" t="s">
        <v>1887</v>
      </c>
      <c r="C357" s="44" t="s">
        <v>2323</v>
      </c>
      <c r="D357" s="31">
        <v>3989144366.5900002</v>
      </c>
      <c r="E357" s="31" t="s">
        <v>75</v>
      </c>
      <c r="F357" s="31">
        <v>3989144366.5900002</v>
      </c>
      <c r="G357" s="31">
        <v>15471250.5</v>
      </c>
      <c r="H357" s="31">
        <v>3976945353.2600002</v>
      </c>
      <c r="I357" s="31" t="s">
        <v>75</v>
      </c>
      <c r="J357" s="31" t="s">
        <v>75</v>
      </c>
      <c r="K357" s="31">
        <v>18429100</v>
      </c>
      <c r="L357" s="31" t="s">
        <v>75</v>
      </c>
      <c r="M357" s="31" t="s">
        <v>75</v>
      </c>
      <c r="N357" s="31">
        <v>6367900</v>
      </c>
      <c r="O357" s="31">
        <v>71400</v>
      </c>
      <c r="P357" s="32">
        <v>2801863.83</v>
      </c>
      <c r="Q357" s="32" t="s">
        <v>75</v>
      </c>
      <c r="R357" s="42" t="s">
        <v>2322</v>
      </c>
      <c r="S357" s="43" t="s">
        <v>1887</v>
      </c>
      <c r="T357" s="44" t="s">
        <v>2323</v>
      </c>
      <c r="U357" s="31">
        <v>1510808492.71</v>
      </c>
      <c r="V357" s="31" t="s">
        <v>75</v>
      </c>
      <c r="W357" s="31">
        <v>1510808492.71</v>
      </c>
      <c r="X357" s="31">
        <v>5220614.34</v>
      </c>
      <c r="Y357" s="31">
        <v>1507687727.9200001</v>
      </c>
      <c r="Z357" s="31" t="s">
        <v>75</v>
      </c>
      <c r="AA357" s="31" t="s">
        <v>75</v>
      </c>
      <c r="AB357" s="31">
        <v>5684829.1299999999</v>
      </c>
      <c r="AC357" s="31" t="s">
        <v>75</v>
      </c>
      <c r="AD357" s="31" t="s">
        <v>75</v>
      </c>
      <c r="AE357" s="31">
        <v>2656550</v>
      </c>
      <c r="AF357" s="31" t="s">
        <v>75</v>
      </c>
      <c r="AG357" s="31" t="s">
        <v>75</v>
      </c>
      <c r="AH357" s="31" t="s">
        <v>75</v>
      </c>
      <c r="AI357" s="8"/>
    </row>
    <row r="358" spans="1:35" ht="45.75" x14ac:dyDescent="0.25">
      <c r="A358" s="42" t="s">
        <v>1892</v>
      </c>
      <c r="B358" s="43" t="s">
        <v>1887</v>
      </c>
      <c r="C358" s="44" t="s">
        <v>2324</v>
      </c>
      <c r="D358" s="31">
        <v>57702400</v>
      </c>
      <c r="E358" s="31" t="s">
        <v>75</v>
      </c>
      <c r="F358" s="31">
        <v>57702400</v>
      </c>
      <c r="G358" s="31" t="s">
        <v>75</v>
      </c>
      <c r="H358" s="31">
        <v>57702400</v>
      </c>
      <c r="I358" s="31" t="s">
        <v>75</v>
      </c>
      <c r="J358" s="31" t="s">
        <v>75</v>
      </c>
      <c r="K358" s="31" t="s">
        <v>75</v>
      </c>
      <c r="L358" s="31" t="s">
        <v>75</v>
      </c>
      <c r="M358" s="31" t="s">
        <v>75</v>
      </c>
      <c r="N358" s="31" t="s">
        <v>75</v>
      </c>
      <c r="O358" s="31" t="s">
        <v>75</v>
      </c>
      <c r="P358" s="32" t="s">
        <v>75</v>
      </c>
      <c r="Q358" s="32" t="s">
        <v>75</v>
      </c>
      <c r="R358" s="42" t="s">
        <v>1892</v>
      </c>
      <c r="S358" s="43" t="s">
        <v>1887</v>
      </c>
      <c r="T358" s="44" t="s">
        <v>2324</v>
      </c>
      <c r="U358" s="31">
        <v>27960523.23</v>
      </c>
      <c r="V358" s="31" t="s">
        <v>75</v>
      </c>
      <c r="W358" s="31">
        <v>27960523.23</v>
      </c>
      <c r="X358" s="31" t="s">
        <v>75</v>
      </c>
      <c r="Y358" s="31">
        <v>27960523.23</v>
      </c>
      <c r="Z358" s="31" t="s">
        <v>75</v>
      </c>
      <c r="AA358" s="31" t="s">
        <v>75</v>
      </c>
      <c r="AB358" s="31" t="s">
        <v>75</v>
      </c>
      <c r="AC358" s="31" t="s">
        <v>75</v>
      </c>
      <c r="AD358" s="31" t="s">
        <v>75</v>
      </c>
      <c r="AE358" s="31" t="s">
        <v>75</v>
      </c>
      <c r="AF358" s="31" t="s">
        <v>75</v>
      </c>
      <c r="AG358" s="31" t="s">
        <v>75</v>
      </c>
      <c r="AH358" s="31" t="s">
        <v>75</v>
      </c>
      <c r="AI358" s="8"/>
    </row>
    <row r="359" spans="1:35" ht="23.25" x14ac:dyDescent="0.25">
      <c r="A359" s="42" t="s">
        <v>1894</v>
      </c>
      <c r="B359" s="43" t="s">
        <v>1887</v>
      </c>
      <c r="C359" s="44" t="s">
        <v>2325</v>
      </c>
      <c r="D359" s="31">
        <v>57702400</v>
      </c>
      <c r="E359" s="31" t="s">
        <v>75</v>
      </c>
      <c r="F359" s="31">
        <v>57702400</v>
      </c>
      <c r="G359" s="31" t="s">
        <v>75</v>
      </c>
      <c r="H359" s="31">
        <v>57702400</v>
      </c>
      <c r="I359" s="31" t="s">
        <v>75</v>
      </c>
      <c r="J359" s="31" t="s">
        <v>75</v>
      </c>
      <c r="K359" s="31" t="s">
        <v>75</v>
      </c>
      <c r="L359" s="31" t="s">
        <v>75</v>
      </c>
      <c r="M359" s="31" t="s">
        <v>75</v>
      </c>
      <c r="N359" s="31" t="s">
        <v>75</v>
      </c>
      <c r="O359" s="31" t="s">
        <v>75</v>
      </c>
      <c r="P359" s="32" t="s">
        <v>75</v>
      </c>
      <c r="Q359" s="32" t="s">
        <v>75</v>
      </c>
      <c r="R359" s="42" t="s">
        <v>1894</v>
      </c>
      <c r="S359" s="43" t="s">
        <v>1887</v>
      </c>
      <c r="T359" s="44" t="s">
        <v>2325</v>
      </c>
      <c r="U359" s="31">
        <v>27960523.23</v>
      </c>
      <c r="V359" s="31" t="s">
        <v>75</v>
      </c>
      <c r="W359" s="31">
        <v>27960523.23</v>
      </c>
      <c r="X359" s="31" t="s">
        <v>75</v>
      </c>
      <c r="Y359" s="31">
        <v>27960523.23</v>
      </c>
      <c r="Z359" s="31" t="s">
        <v>75</v>
      </c>
      <c r="AA359" s="31" t="s">
        <v>75</v>
      </c>
      <c r="AB359" s="31" t="s">
        <v>75</v>
      </c>
      <c r="AC359" s="31" t="s">
        <v>75</v>
      </c>
      <c r="AD359" s="31" t="s">
        <v>75</v>
      </c>
      <c r="AE359" s="31" t="s">
        <v>75</v>
      </c>
      <c r="AF359" s="31" t="s">
        <v>75</v>
      </c>
      <c r="AG359" s="31" t="s">
        <v>75</v>
      </c>
      <c r="AH359" s="31" t="s">
        <v>75</v>
      </c>
      <c r="AI359" s="8"/>
    </row>
    <row r="360" spans="1:35" x14ac:dyDescent="0.25">
      <c r="A360" s="42" t="s">
        <v>1896</v>
      </c>
      <c r="B360" s="43" t="s">
        <v>1887</v>
      </c>
      <c r="C360" s="44" t="s">
        <v>2326</v>
      </c>
      <c r="D360" s="31">
        <v>42417500</v>
      </c>
      <c r="E360" s="31" t="s">
        <v>75</v>
      </c>
      <c r="F360" s="31">
        <v>42417500</v>
      </c>
      <c r="G360" s="31" t="s">
        <v>75</v>
      </c>
      <c r="H360" s="31">
        <v>42417500</v>
      </c>
      <c r="I360" s="31" t="s">
        <v>75</v>
      </c>
      <c r="J360" s="31" t="s">
        <v>75</v>
      </c>
      <c r="K360" s="31" t="s">
        <v>75</v>
      </c>
      <c r="L360" s="31" t="s">
        <v>75</v>
      </c>
      <c r="M360" s="31" t="s">
        <v>75</v>
      </c>
      <c r="N360" s="31" t="s">
        <v>75</v>
      </c>
      <c r="O360" s="31" t="s">
        <v>75</v>
      </c>
      <c r="P360" s="32" t="s">
        <v>75</v>
      </c>
      <c r="Q360" s="32" t="s">
        <v>75</v>
      </c>
      <c r="R360" s="42" t="s">
        <v>1896</v>
      </c>
      <c r="S360" s="43" t="s">
        <v>1887</v>
      </c>
      <c r="T360" s="44" t="s">
        <v>2326</v>
      </c>
      <c r="U360" s="31">
        <v>20534731.09</v>
      </c>
      <c r="V360" s="31" t="s">
        <v>75</v>
      </c>
      <c r="W360" s="31">
        <v>20534731.09</v>
      </c>
      <c r="X360" s="31" t="s">
        <v>75</v>
      </c>
      <c r="Y360" s="31">
        <v>20534731.09</v>
      </c>
      <c r="Z360" s="31" t="s">
        <v>75</v>
      </c>
      <c r="AA360" s="31" t="s">
        <v>75</v>
      </c>
      <c r="AB360" s="31" t="s">
        <v>75</v>
      </c>
      <c r="AC360" s="31" t="s">
        <v>75</v>
      </c>
      <c r="AD360" s="31" t="s">
        <v>75</v>
      </c>
      <c r="AE360" s="31" t="s">
        <v>75</v>
      </c>
      <c r="AF360" s="31" t="s">
        <v>75</v>
      </c>
      <c r="AG360" s="31" t="s">
        <v>75</v>
      </c>
      <c r="AH360" s="31" t="s">
        <v>75</v>
      </c>
      <c r="AI360" s="8"/>
    </row>
    <row r="361" spans="1:35" ht="23.25" x14ac:dyDescent="0.25">
      <c r="A361" s="42" t="s">
        <v>1898</v>
      </c>
      <c r="B361" s="43" t="s">
        <v>1887</v>
      </c>
      <c r="C361" s="44" t="s">
        <v>2327</v>
      </c>
      <c r="D361" s="31">
        <v>2030000</v>
      </c>
      <c r="E361" s="31" t="s">
        <v>75</v>
      </c>
      <c r="F361" s="31">
        <v>2030000</v>
      </c>
      <c r="G361" s="31" t="s">
        <v>75</v>
      </c>
      <c r="H361" s="31">
        <v>2030000</v>
      </c>
      <c r="I361" s="31" t="s">
        <v>75</v>
      </c>
      <c r="J361" s="31" t="s">
        <v>75</v>
      </c>
      <c r="K361" s="31" t="s">
        <v>75</v>
      </c>
      <c r="L361" s="31" t="s">
        <v>75</v>
      </c>
      <c r="M361" s="31" t="s">
        <v>75</v>
      </c>
      <c r="N361" s="31" t="s">
        <v>75</v>
      </c>
      <c r="O361" s="31" t="s">
        <v>75</v>
      </c>
      <c r="P361" s="32" t="s">
        <v>75</v>
      </c>
      <c r="Q361" s="32" t="s">
        <v>75</v>
      </c>
      <c r="R361" s="42" t="s">
        <v>1898</v>
      </c>
      <c r="S361" s="43" t="s">
        <v>1887</v>
      </c>
      <c r="T361" s="44" t="s">
        <v>2327</v>
      </c>
      <c r="U361" s="31">
        <v>1692881.5</v>
      </c>
      <c r="V361" s="31" t="s">
        <v>75</v>
      </c>
      <c r="W361" s="31">
        <v>1692881.5</v>
      </c>
      <c r="X361" s="31" t="s">
        <v>75</v>
      </c>
      <c r="Y361" s="31">
        <v>1692881.5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1900</v>
      </c>
      <c r="B362" s="43" t="s">
        <v>1887</v>
      </c>
      <c r="C362" s="44" t="s">
        <v>2328</v>
      </c>
      <c r="D362" s="31">
        <v>13254900</v>
      </c>
      <c r="E362" s="31" t="s">
        <v>75</v>
      </c>
      <c r="F362" s="31">
        <v>13254900</v>
      </c>
      <c r="G362" s="31" t="s">
        <v>75</v>
      </c>
      <c r="H362" s="31">
        <v>13254900</v>
      </c>
      <c r="I362" s="31" t="s">
        <v>75</v>
      </c>
      <c r="J362" s="31" t="s">
        <v>75</v>
      </c>
      <c r="K362" s="31" t="s">
        <v>75</v>
      </c>
      <c r="L362" s="31" t="s">
        <v>75</v>
      </c>
      <c r="M362" s="31" t="s">
        <v>75</v>
      </c>
      <c r="N362" s="31" t="s">
        <v>75</v>
      </c>
      <c r="O362" s="31" t="s">
        <v>75</v>
      </c>
      <c r="P362" s="32" t="s">
        <v>75</v>
      </c>
      <c r="Q362" s="32" t="s">
        <v>75</v>
      </c>
      <c r="R362" s="42" t="s">
        <v>1900</v>
      </c>
      <c r="S362" s="43" t="s">
        <v>1887</v>
      </c>
      <c r="T362" s="44" t="s">
        <v>2328</v>
      </c>
      <c r="U362" s="31">
        <v>5732910.6399999997</v>
      </c>
      <c r="V362" s="31" t="s">
        <v>75</v>
      </c>
      <c r="W362" s="31">
        <v>5732910.6399999997</v>
      </c>
      <c r="X362" s="31" t="s">
        <v>75</v>
      </c>
      <c r="Y362" s="31">
        <v>5732910.6399999997</v>
      </c>
      <c r="Z362" s="31" t="s">
        <v>75</v>
      </c>
      <c r="AA362" s="31" t="s">
        <v>75</v>
      </c>
      <c r="AB362" s="31" t="s">
        <v>75</v>
      </c>
      <c r="AC362" s="31" t="s">
        <v>75</v>
      </c>
      <c r="AD362" s="31" t="s">
        <v>75</v>
      </c>
      <c r="AE362" s="31" t="s">
        <v>75</v>
      </c>
      <c r="AF362" s="31" t="s">
        <v>75</v>
      </c>
      <c r="AG362" s="31" t="s">
        <v>75</v>
      </c>
      <c r="AH362" s="31" t="s">
        <v>75</v>
      </c>
      <c r="AI362" s="8"/>
    </row>
    <row r="363" spans="1:35" ht="23.25" x14ac:dyDescent="0.25">
      <c r="A363" s="42" t="s">
        <v>1902</v>
      </c>
      <c r="B363" s="43" t="s">
        <v>1887</v>
      </c>
      <c r="C363" s="44" t="s">
        <v>2329</v>
      </c>
      <c r="D363" s="31">
        <v>39001849.829999998</v>
      </c>
      <c r="E363" s="31" t="s">
        <v>75</v>
      </c>
      <c r="F363" s="31">
        <v>39001849.829999998</v>
      </c>
      <c r="G363" s="31" t="s">
        <v>75</v>
      </c>
      <c r="H363" s="31">
        <v>11391586</v>
      </c>
      <c r="I363" s="31" t="s">
        <v>75</v>
      </c>
      <c r="J363" s="31" t="s">
        <v>75</v>
      </c>
      <c r="K363" s="31">
        <v>18429100</v>
      </c>
      <c r="L363" s="31" t="s">
        <v>75</v>
      </c>
      <c r="M363" s="31" t="s">
        <v>75</v>
      </c>
      <c r="N363" s="31">
        <v>6307900</v>
      </c>
      <c r="O363" s="31">
        <v>71400</v>
      </c>
      <c r="P363" s="32">
        <v>2801863.83</v>
      </c>
      <c r="Q363" s="32" t="s">
        <v>75</v>
      </c>
      <c r="R363" s="42" t="s">
        <v>1902</v>
      </c>
      <c r="S363" s="43" t="s">
        <v>1887</v>
      </c>
      <c r="T363" s="44" t="s">
        <v>2329</v>
      </c>
      <c r="U363" s="31">
        <v>12536095.050000001</v>
      </c>
      <c r="V363" s="31" t="s">
        <v>75</v>
      </c>
      <c r="W363" s="31">
        <v>12536095.050000001</v>
      </c>
      <c r="X363" s="31" t="s">
        <v>75</v>
      </c>
      <c r="Y363" s="31">
        <v>4194715.92</v>
      </c>
      <c r="Z363" s="31" t="s">
        <v>75</v>
      </c>
      <c r="AA363" s="31" t="s">
        <v>75</v>
      </c>
      <c r="AB363" s="31">
        <v>5684829.1299999999</v>
      </c>
      <c r="AC363" s="31" t="s">
        <v>75</v>
      </c>
      <c r="AD363" s="31" t="s">
        <v>75</v>
      </c>
      <c r="AE363" s="31">
        <v>2656550</v>
      </c>
      <c r="AF363" s="31" t="s">
        <v>75</v>
      </c>
      <c r="AG363" s="31" t="s">
        <v>75</v>
      </c>
      <c r="AH363" s="31" t="s">
        <v>75</v>
      </c>
      <c r="AI363" s="8"/>
    </row>
    <row r="364" spans="1:35" ht="23.25" x14ac:dyDescent="0.25">
      <c r="A364" s="42" t="s">
        <v>1904</v>
      </c>
      <c r="B364" s="43" t="s">
        <v>1887</v>
      </c>
      <c r="C364" s="44" t="s">
        <v>2330</v>
      </c>
      <c r="D364" s="31">
        <v>39001849.829999998</v>
      </c>
      <c r="E364" s="31" t="s">
        <v>75</v>
      </c>
      <c r="F364" s="31">
        <v>39001849.829999998</v>
      </c>
      <c r="G364" s="31" t="s">
        <v>75</v>
      </c>
      <c r="H364" s="31">
        <v>11391586</v>
      </c>
      <c r="I364" s="31" t="s">
        <v>75</v>
      </c>
      <c r="J364" s="31" t="s">
        <v>75</v>
      </c>
      <c r="K364" s="31">
        <v>18429100</v>
      </c>
      <c r="L364" s="31" t="s">
        <v>75</v>
      </c>
      <c r="M364" s="31" t="s">
        <v>75</v>
      </c>
      <c r="N364" s="31">
        <v>6307900</v>
      </c>
      <c r="O364" s="31">
        <v>71400</v>
      </c>
      <c r="P364" s="32">
        <v>2801863.83</v>
      </c>
      <c r="Q364" s="32" t="s">
        <v>75</v>
      </c>
      <c r="R364" s="42" t="s">
        <v>1904</v>
      </c>
      <c r="S364" s="43" t="s">
        <v>1887</v>
      </c>
      <c r="T364" s="44" t="s">
        <v>2330</v>
      </c>
      <c r="U364" s="31">
        <v>12536095.050000001</v>
      </c>
      <c r="V364" s="31" t="s">
        <v>75</v>
      </c>
      <c r="W364" s="31">
        <v>12536095.050000001</v>
      </c>
      <c r="X364" s="31" t="s">
        <v>75</v>
      </c>
      <c r="Y364" s="31">
        <v>4194715.92</v>
      </c>
      <c r="Z364" s="31" t="s">
        <v>75</v>
      </c>
      <c r="AA364" s="31" t="s">
        <v>75</v>
      </c>
      <c r="AB364" s="31">
        <v>5684829.1299999999</v>
      </c>
      <c r="AC364" s="31" t="s">
        <v>75</v>
      </c>
      <c r="AD364" s="31" t="s">
        <v>75</v>
      </c>
      <c r="AE364" s="31">
        <v>2656550</v>
      </c>
      <c r="AF364" s="31" t="s">
        <v>75</v>
      </c>
      <c r="AG364" s="31" t="s">
        <v>75</v>
      </c>
      <c r="AH364" s="31" t="s">
        <v>75</v>
      </c>
      <c r="AI364" s="8"/>
    </row>
    <row r="365" spans="1:35" x14ac:dyDescent="0.25">
      <c r="A365" s="42" t="s">
        <v>1906</v>
      </c>
      <c r="B365" s="43" t="s">
        <v>1887</v>
      </c>
      <c r="C365" s="44" t="s">
        <v>2331</v>
      </c>
      <c r="D365" s="31">
        <v>38294049.829999998</v>
      </c>
      <c r="E365" s="31" t="s">
        <v>75</v>
      </c>
      <c r="F365" s="31">
        <v>38294049.829999998</v>
      </c>
      <c r="G365" s="31" t="s">
        <v>75</v>
      </c>
      <c r="H365" s="31">
        <v>11391586</v>
      </c>
      <c r="I365" s="31" t="s">
        <v>75</v>
      </c>
      <c r="J365" s="31" t="s">
        <v>75</v>
      </c>
      <c r="K365" s="31">
        <v>17721300</v>
      </c>
      <c r="L365" s="31" t="s">
        <v>75</v>
      </c>
      <c r="M365" s="31" t="s">
        <v>75</v>
      </c>
      <c r="N365" s="31">
        <v>6307900</v>
      </c>
      <c r="O365" s="31">
        <v>71400</v>
      </c>
      <c r="P365" s="32">
        <v>2801863.83</v>
      </c>
      <c r="Q365" s="32" t="s">
        <v>75</v>
      </c>
      <c r="R365" s="42" t="s">
        <v>1906</v>
      </c>
      <c r="S365" s="43" t="s">
        <v>1887</v>
      </c>
      <c r="T365" s="44" t="s">
        <v>2331</v>
      </c>
      <c r="U365" s="31">
        <v>11828328.92</v>
      </c>
      <c r="V365" s="31" t="s">
        <v>75</v>
      </c>
      <c r="W365" s="31">
        <v>11828328.92</v>
      </c>
      <c r="X365" s="31" t="s">
        <v>75</v>
      </c>
      <c r="Y365" s="31">
        <v>4194715.92</v>
      </c>
      <c r="Z365" s="31" t="s">
        <v>75</v>
      </c>
      <c r="AA365" s="31" t="s">
        <v>75</v>
      </c>
      <c r="AB365" s="31">
        <v>4977063</v>
      </c>
      <c r="AC365" s="31" t="s">
        <v>75</v>
      </c>
      <c r="AD365" s="31" t="s">
        <v>75</v>
      </c>
      <c r="AE365" s="31">
        <v>2656550</v>
      </c>
      <c r="AF365" s="31" t="s">
        <v>75</v>
      </c>
      <c r="AG365" s="31" t="s">
        <v>75</v>
      </c>
      <c r="AH365" s="31" t="s">
        <v>75</v>
      </c>
      <c r="AI365" s="8"/>
    </row>
    <row r="366" spans="1:35" x14ac:dyDescent="0.25">
      <c r="A366" s="42" t="s">
        <v>1926</v>
      </c>
      <c r="B366" s="43" t="s">
        <v>1887</v>
      </c>
      <c r="C366" s="44" t="s">
        <v>2332</v>
      </c>
      <c r="D366" s="31">
        <v>707800</v>
      </c>
      <c r="E366" s="31" t="s">
        <v>75</v>
      </c>
      <c r="F366" s="31">
        <v>707800</v>
      </c>
      <c r="G366" s="31" t="s">
        <v>75</v>
      </c>
      <c r="H366" s="31" t="s">
        <v>75</v>
      </c>
      <c r="I366" s="31" t="s">
        <v>75</v>
      </c>
      <c r="J366" s="31" t="s">
        <v>75</v>
      </c>
      <c r="K366" s="31">
        <v>707800</v>
      </c>
      <c r="L366" s="31" t="s">
        <v>75</v>
      </c>
      <c r="M366" s="31" t="s">
        <v>75</v>
      </c>
      <c r="N366" s="31" t="s">
        <v>75</v>
      </c>
      <c r="O366" s="31" t="s">
        <v>75</v>
      </c>
      <c r="P366" s="32" t="s">
        <v>75</v>
      </c>
      <c r="Q366" s="32" t="s">
        <v>75</v>
      </c>
      <c r="R366" s="42" t="s">
        <v>1926</v>
      </c>
      <c r="S366" s="43" t="s">
        <v>1887</v>
      </c>
      <c r="T366" s="44" t="s">
        <v>2332</v>
      </c>
      <c r="U366" s="31">
        <v>707766.13</v>
      </c>
      <c r="V366" s="31" t="s">
        <v>75</v>
      </c>
      <c r="W366" s="31">
        <v>707766.13</v>
      </c>
      <c r="X366" s="31" t="s">
        <v>75</v>
      </c>
      <c r="Y366" s="31" t="s">
        <v>75</v>
      </c>
      <c r="Z366" s="31" t="s">
        <v>75</v>
      </c>
      <c r="AA366" s="31" t="s">
        <v>75</v>
      </c>
      <c r="AB366" s="31">
        <v>707766.13</v>
      </c>
      <c r="AC366" s="31" t="s">
        <v>75</v>
      </c>
      <c r="AD366" s="31" t="s">
        <v>75</v>
      </c>
      <c r="AE366" s="31" t="s">
        <v>75</v>
      </c>
      <c r="AF366" s="31" t="s">
        <v>75</v>
      </c>
      <c r="AG366" s="31" t="s">
        <v>75</v>
      </c>
      <c r="AH366" s="31" t="s">
        <v>75</v>
      </c>
      <c r="AI366" s="8"/>
    </row>
    <row r="367" spans="1:35" x14ac:dyDescent="0.25">
      <c r="A367" s="42" t="s">
        <v>1928</v>
      </c>
      <c r="B367" s="43" t="s">
        <v>1887</v>
      </c>
      <c r="C367" s="44" t="s">
        <v>2333</v>
      </c>
      <c r="D367" s="31">
        <v>60000</v>
      </c>
      <c r="E367" s="31" t="s">
        <v>75</v>
      </c>
      <c r="F367" s="31">
        <v>60000</v>
      </c>
      <c r="G367" s="31" t="s">
        <v>75</v>
      </c>
      <c r="H367" s="31" t="s">
        <v>75</v>
      </c>
      <c r="I367" s="31" t="s">
        <v>75</v>
      </c>
      <c r="J367" s="31" t="s">
        <v>75</v>
      </c>
      <c r="K367" s="31" t="s">
        <v>75</v>
      </c>
      <c r="L367" s="31" t="s">
        <v>75</v>
      </c>
      <c r="M367" s="31" t="s">
        <v>75</v>
      </c>
      <c r="N367" s="31">
        <v>60000</v>
      </c>
      <c r="O367" s="31" t="s">
        <v>75</v>
      </c>
      <c r="P367" s="32" t="s">
        <v>75</v>
      </c>
      <c r="Q367" s="32" t="s">
        <v>75</v>
      </c>
      <c r="R367" s="42" t="s">
        <v>1928</v>
      </c>
      <c r="S367" s="43" t="s">
        <v>1887</v>
      </c>
      <c r="T367" s="44" t="s">
        <v>2333</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x14ac:dyDescent="0.25">
      <c r="A368" s="42" t="s">
        <v>2101</v>
      </c>
      <c r="B368" s="43" t="s">
        <v>1887</v>
      </c>
      <c r="C368" s="44" t="s">
        <v>2334</v>
      </c>
      <c r="D368" s="31">
        <v>60000</v>
      </c>
      <c r="E368" s="31" t="s">
        <v>75</v>
      </c>
      <c r="F368" s="31">
        <v>60000</v>
      </c>
      <c r="G368" s="31" t="s">
        <v>75</v>
      </c>
      <c r="H368" s="31" t="s">
        <v>75</v>
      </c>
      <c r="I368" s="31" t="s">
        <v>75</v>
      </c>
      <c r="J368" s="31" t="s">
        <v>75</v>
      </c>
      <c r="K368" s="31" t="s">
        <v>75</v>
      </c>
      <c r="L368" s="31" t="s">
        <v>75</v>
      </c>
      <c r="M368" s="31" t="s">
        <v>75</v>
      </c>
      <c r="N368" s="31">
        <v>60000</v>
      </c>
      <c r="O368" s="31" t="s">
        <v>75</v>
      </c>
      <c r="P368" s="32" t="s">
        <v>75</v>
      </c>
      <c r="Q368" s="32" t="s">
        <v>75</v>
      </c>
      <c r="R368" s="42" t="s">
        <v>2101</v>
      </c>
      <c r="S368" s="43" t="s">
        <v>1887</v>
      </c>
      <c r="T368" s="44" t="s">
        <v>2334</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x14ac:dyDescent="0.25">
      <c r="A369" s="42" t="s">
        <v>1936</v>
      </c>
      <c r="B369" s="43" t="s">
        <v>1887</v>
      </c>
      <c r="C369" s="44" t="s">
        <v>2335</v>
      </c>
      <c r="D369" s="31" t="s">
        <v>75</v>
      </c>
      <c r="E369" s="31" t="s">
        <v>75</v>
      </c>
      <c r="F369" s="31" t="s">
        <v>75</v>
      </c>
      <c r="G369" s="31">
        <v>15471250.5</v>
      </c>
      <c r="H369" s="31">
        <v>15471250.5</v>
      </c>
      <c r="I369" s="31" t="s">
        <v>75</v>
      </c>
      <c r="J369" s="31" t="s">
        <v>75</v>
      </c>
      <c r="K369" s="31" t="s">
        <v>75</v>
      </c>
      <c r="L369" s="31" t="s">
        <v>75</v>
      </c>
      <c r="M369" s="31" t="s">
        <v>75</v>
      </c>
      <c r="N369" s="31" t="s">
        <v>75</v>
      </c>
      <c r="O369" s="31" t="s">
        <v>75</v>
      </c>
      <c r="P369" s="32" t="s">
        <v>75</v>
      </c>
      <c r="Q369" s="32" t="s">
        <v>75</v>
      </c>
      <c r="R369" s="42" t="s">
        <v>1936</v>
      </c>
      <c r="S369" s="43" t="s">
        <v>1887</v>
      </c>
      <c r="T369" s="44" t="s">
        <v>2335</v>
      </c>
      <c r="U369" s="31" t="s">
        <v>75</v>
      </c>
      <c r="V369" s="31" t="s">
        <v>75</v>
      </c>
      <c r="W369" s="31" t="s">
        <v>75</v>
      </c>
      <c r="X369" s="31">
        <v>5220614.34</v>
      </c>
      <c r="Y369" s="31">
        <v>5220614.34</v>
      </c>
      <c r="Z369" s="31" t="s">
        <v>75</v>
      </c>
      <c r="AA369" s="31" t="s">
        <v>75</v>
      </c>
      <c r="AB369" s="31" t="s">
        <v>75</v>
      </c>
      <c r="AC369" s="31" t="s">
        <v>75</v>
      </c>
      <c r="AD369" s="31" t="s">
        <v>75</v>
      </c>
      <c r="AE369" s="31" t="s">
        <v>75</v>
      </c>
      <c r="AF369" s="31" t="s">
        <v>75</v>
      </c>
      <c r="AG369" s="31" t="s">
        <v>75</v>
      </c>
      <c r="AH369" s="31" t="s">
        <v>75</v>
      </c>
      <c r="AI369" s="8"/>
    </row>
    <row r="370" spans="1:35" x14ac:dyDescent="0.25">
      <c r="A370" s="42" t="s">
        <v>2111</v>
      </c>
      <c r="B370" s="43" t="s">
        <v>1887</v>
      </c>
      <c r="C370" s="44" t="s">
        <v>2336</v>
      </c>
      <c r="D370" s="31" t="s">
        <v>75</v>
      </c>
      <c r="E370" s="31" t="s">
        <v>75</v>
      </c>
      <c r="F370" s="31" t="s">
        <v>75</v>
      </c>
      <c r="G370" s="31">
        <v>7009550.5</v>
      </c>
      <c r="H370" s="31">
        <v>7009550.5</v>
      </c>
      <c r="I370" s="31" t="s">
        <v>75</v>
      </c>
      <c r="J370" s="31" t="s">
        <v>75</v>
      </c>
      <c r="K370" s="31" t="s">
        <v>75</v>
      </c>
      <c r="L370" s="31" t="s">
        <v>75</v>
      </c>
      <c r="M370" s="31" t="s">
        <v>75</v>
      </c>
      <c r="N370" s="31" t="s">
        <v>75</v>
      </c>
      <c r="O370" s="31" t="s">
        <v>75</v>
      </c>
      <c r="P370" s="32" t="s">
        <v>75</v>
      </c>
      <c r="Q370" s="32" t="s">
        <v>75</v>
      </c>
      <c r="R370" s="42" t="s">
        <v>2111</v>
      </c>
      <c r="S370" s="43" t="s">
        <v>1887</v>
      </c>
      <c r="T370" s="44" t="s">
        <v>2336</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x14ac:dyDescent="0.25">
      <c r="A371" s="42" t="s">
        <v>2113</v>
      </c>
      <c r="B371" s="43" t="s">
        <v>1887</v>
      </c>
      <c r="C371" s="44" t="s">
        <v>2337</v>
      </c>
      <c r="D371" s="31" t="s">
        <v>75</v>
      </c>
      <c r="E371" s="31" t="s">
        <v>75</v>
      </c>
      <c r="F371" s="31" t="s">
        <v>75</v>
      </c>
      <c r="G371" s="31">
        <v>7009550.5</v>
      </c>
      <c r="H371" s="31">
        <v>7009550.5</v>
      </c>
      <c r="I371" s="31" t="s">
        <v>75</v>
      </c>
      <c r="J371" s="31" t="s">
        <v>75</v>
      </c>
      <c r="K371" s="31" t="s">
        <v>75</v>
      </c>
      <c r="L371" s="31" t="s">
        <v>75</v>
      </c>
      <c r="M371" s="31" t="s">
        <v>75</v>
      </c>
      <c r="N371" s="31" t="s">
        <v>75</v>
      </c>
      <c r="O371" s="31" t="s">
        <v>75</v>
      </c>
      <c r="P371" s="32" t="s">
        <v>75</v>
      </c>
      <c r="Q371" s="32" t="s">
        <v>75</v>
      </c>
      <c r="R371" s="42" t="s">
        <v>2113</v>
      </c>
      <c r="S371" s="43" t="s">
        <v>1887</v>
      </c>
      <c r="T371" s="44" t="s">
        <v>2337</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x14ac:dyDescent="0.25">
      <c r="A372" s="42" t="s">
        <v>2006</v>
      </c>
      <c r="B372" s="43" t="s">
        <v>1887</v>
      </c>
      <c r="C372" s="44" t="s">
        <v>2338</v>
      </c>
      <c r="D372" s="31" t="s">
        <v>75</v>
      </c>
      <c r="E372" s="31" t="s">
        <v>75</v>
      </c>
      <c r="F372" s="31" t="s">
        <v>75</v>
      </c>
      <c r="G372" s="31">
        <v>8461700</v>
      </c>
      <c r="H372" s="31">
        <v>8461700</v>
      </c>
      <c r="I372" s="31" t="s">
        <v>75</v>
      </c>
      <c r="J372" s="31" t="s">
        <v>75</v>
      </c>
      <c r="K372" s="31" t="s">
        <v>75</v>
      </c>
      <c r="L372" s="31" t="s">
        <v>75</v>
      </c>
      <c r="M372" s="31" t="s">
        <v>75</v>
      </c>
      <c r="N372" s="31" t="s">
        <v>75</v>
      </c>
      <c r="O372" s="31" t="s">
        <v>75</v>
      </c>
      <c r="P372" s="32" t="s">
        <v>75</v>
      </c>
      <c r="Q372" s="32" t="s">
        <v>75</v>
      </c>
      <c r="R372" s="42" t="s">
        <v>2006</v>
      </c>
      <c r="S372" s="43" t="s">
        <v>1887</v>
      </c>
      <c r="T372" s="44" t="s">
        <v>2338</v>
      </c>
      <c r="U372" s="31" t="s">
        <v>75</v>
      </c>
      <c r="V372" s="31" t="s">
        <v>75</v>
      </c>
      <c r="W372" s="31" t="s">
        <v>75</v>
      </c>
      <c r="X372" s="31">
        <v>5220614.34</v>
      </c>
      <c r="Y372" s="31">
        <v>5220614.34</v>
      </c>
      <c r="Z372" s="31" t="s">
        <v>75</v>
      </c>
      <c r="AA372" s="31" t="s">
        <v>75</v>
      </c>
      <c r="AB372" s="31" t="s">
        <v>75</v>
      </c>
      <c r="AC372" s="31" t="s">
        <v>75</v>
      </c>
      <c r="AD372" s="31" t="s">
        <v>75</v>
      </c>
      <c r="AE372" s="31" t="s">
        <v>75</v>
      </c>
      <c r="AF372" s="31" t="s">
        <v>75</v>
      </c>
      <c r="AG372" s="31" t="s">
        <v>75</v>
      </c>
      <c r="AH372" s="31" t="s">
        <v>75</v>
      </c>
      <c r="AI372" s="8"/>
    </row>
    <row r="373" spans="1:35" ht="23.25" x14ac:dyDescent="0.25">
      <c r="A373" s="42" t="s">
        <v>1939</v>
      </c>
      <c r="B373" s="43" t="s">
        <v>1887</v>
      </c>
      <c r="C373" s="44" t="s">
        <v>2339</v>
      </c>
      <c r="D373" s="31">
        <v>451991775.51999998</v>
      </c>
      <c r="E373" s="31" t="s">
        <v>75</v>
      </c>
      <c r="F373" s="31">
        <v>451991775.51999998</v>
      </c>
      <c r="G373" s="31" t="s">
        <v>75</v>
      </c>
      <c r="H373" s="31">
        <v>451991775.51999998</v>
      </c>
      <c r="I373" s="31" t="s">
        <v>75</v>
      </c>
      <c r="J373" s="31" t="s">
        <v>75</v>
      </c>
      <c r="K373" s="31" t="s">
        <v>75</v>
      </c>
      <c r="L373" s="31" t="s">
        <v>75</v>
      </c>
      <c r="M373" s="31" t="s">
        <v>75</v>
      </c>
      <c r="N373" s="31" t="s">
        <v>75</v>
      </c>
      <c r="O373" s="31" t="s">
        <v>75</v>
      </c>
      <c r="P373" s="32" t="s">
        <v>75</v>
      </c>
      <c r="Q373" s="32" t="s">
        <v>75</v>
      </c>
      <c r="R373" s="42" t="s">
        <v>1939</v>
      </c>
      <c r="S373" s="43" t="s">
        <v>1887</v>
      </c>
      <c r="T373" s="44" t="s">
        <v>2339</v>
      </c>
      <c r="U373" s="31">
        <v>224524356.88999999</v>
      </c>
      <c r="V373" s="31" t="s">
        <v>75</v>
      </c>
      <c r="W373" s="31">
        <v>224524356.88999999</v>
      </c>
      <c r="X373" s="31" t="s">
        <v>75</v>
      </c>
      <c r="Y373" s="31">
        <v>224524356.88999999</v>
      </c>
      <c r="Z373" s="31" t="s">
        <v>75</v>
      </c>
      <c r="AA373" s="31" t="s">
        <v>75</v>
      </c>
      <c r="AB373" s="31" t="s">
        <v>75</v>
      </c>
      <c r="AC373" s="31" t="s">
        <v>75</v>
      </c>
      <c r="AD373" s="31" t="s">
        <v>75</v>
      </c>
      <c r="AE373" s="31" t="s">
        <v>75</v>
      </c>
      <c r="AF373" s="31" t="s">
        <v>75</v>
      </c>
      <c r="AG373" s="31" t="s">
        <v>75</v>
      </c>
      <c r="AH373" s="31" t="s">
        <v>75</v>
      </c>
      <c r="AI373" s="8"/>
    </row>
    <row r="374" spans="1:35" x14ac:dyDescent="0.25">
      <c r="A374" s="42" t="s">
        <v>1941</v>
      </c>
      <c r="B374" s="43" t="s">
        <v>1887</v>
      </c>
      <c r="C374" s="44" t="s">
        <v>2340</v>
      </c>
      <c r="D374" s="31">
        <v>446991775.51999998</v>
      </c>
      <c r="E374" s="31" t="s">
        <v>75</v>
      </c>
      <c r="F374" s="31">
        <v>446991775.51999998</v>
      </c>
      <c r="G374" s="31" t="s">
        <v>75</v>
      </c>
      <c r="H374" s="31">
        <v>446991775.51999998</v>
      </c>
      <c r="I374" s="31" t="s">
        <v>75</v>
      </c>
      <c r="J374" s="31" t="s">
        <v>75</v>
      </c>
      <c r="K374" s="31" t="s">
        <v>75</v>
      </c>
      <c r="L374" s="31" t="s">
        <v>75</v>
      </c>
      <c r="M374" s="31" t="s">
        <v>75</v>
      </c>
      <c r="N374" s="31" t="s">
        <v>75</v>
      </c>
      <c r="O374" s="31" t="s">
        <v>75</v>
      </c>
      <c r="P374" s="32" t="s">
        <v>75</v>
      </c>
      <c r="Q374" s="32" t="s">
        <v>75</v>
      </c>
      <c r="R374" s="42" t="s">
        <v>1941</v>
      </c>
      <c r="S374" s="43" t="s">
        <v>1887</v>
      </c>
      <c r="T374" s="44" t="s">
        <v>2340</v>
      </c>
      <c r="U374" s="31">
        <v>221657456.99000001</v>
      </c>
      <c r="V374" s="31" t="s">
        <v>75</v>
      </c>
      <c r="W374" s="31">
        <v>221657456.99000001</v>
      </c>
      <c r="X374" s="31" t="s">
        <v>75</v>
      </c>
      <c r="Y374" s="31">
        <v>221657456.99000001</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2119</v>
      </c>
      <c r="B375" s="43" t="s">
        <v>1887</v>
      </c>
      <c r="C375" s="44" t="s">
        <v>2341</v>
      </c>
      <c r="D375" s="31">
        <v>439543000</v>
      </c>
      <c r="E375" s="31" t="s">
        <v>75</v>
      </c>
      <c r="F375" s="31">
        <v>439543000</v>
      </c>
      <c r="G375" s="31" t="s">
        <v>75</v>
      </c>
      <c r="H375" s="31">
        <v>439543000</v>
      </c>
      <c r="I375" s="31" t="s">
        <v>75</v>
      </c>
      <c r="J375" s="31" t="s">
        <v>75</v>
      </c>
      <c r="K375" s="31" t="s">
        <v>75</v>
      </c>
      <c r="L375" s="31" t="s">
        <v>75</v>
      </c>
      <c r="M375" s="31" t="s">
        <v>75</v>
      </c>
      <c r="N375" s="31" t="s">
        <v>75</v>
      </c>
      <c r="O375" s="31" t="s">
        <v>75</v>
      </c>
      <c r="P375" s="32" t="s">
        <v>75</v>
      </c>
      <c r="Q375" s="32" t="s">
        <v>75</v>
      </c>
      <c r="R375" s="42" t="s">
        <v>2119</v>
      </c>
      <c r="S375" s="43" t="s">
        <v>1887</v>
      </c>
      <c r="T375" s="44" t="s">
        <v>2341</v>
      </c>
      <c r="U375" s="31">
        <v>219065539.40000001</v>
      </c>
      <c r="V375" s="31" t="s">
        <v>75</v>
      </c>
      <c r="W375" s="31">
        <v>219065539.40000001</v>
      </c>
      <c r="X375" s="31" t="s">
        <v>75</v>
      </c>
      <c r="Y375" s="31">
        <v>219065539.40000001</v>
      </c>
      <c r="Z375" s="31" t="s">
        <v>75</v>
      </c>
      <c r="AA375" s="31" t="s">
        <v>75</v>
      </c>
      <c r="AB375" s="31" t="s">
        <v>75</v>
      </c>
      <c r="AC375" s="31" t="s">
        <v>75</v>
      </c>
      <c r="AD375" s="31" t="s">
        <v>75</v>
      </c>
      <c r="AE375" s="31" t="s">
        <v>75</v>
      </c>
      <c r="AF375" s="31" t="s">
        <v>75</v>
      </c>
      <c r="AG375" s="31" t="s">
        <v>75</v>
      </c>
      <c r="AH375" s="31" t="s">
        <v>75</v>
      </c>
      <c r="AI375" s="8"/>
    </row>
    <row r="376" spans="1:35" x14ac:dyDescent="0.25">
      <c r="A376" s="42" t="s">
        <v>1943</v>
      </c>
      <c r="B376" s="43" t="s">
        <v>1887</v>
      </c>
      <c r="C376" s="44" t="s">
        <v>2342</v>
      </c>
      <c r="D376" s="31">
        <v>7448775.5199999996</v>
      </c>
      <c r="E376" s="31" t="s">
        <v>75</v>
      </c>
      <c r="F376" s="31">
        <v>7448775.5199999996</v>
      </c>
      <c r="G376" s="31" t="s">
        <v>75</v>
      </c>
      <c r="H376" s="31">
        <v>7448775.5199999996</v>
      </c>
      <c r="I376" s="31" t="s">
        <v>75</v>
      </c>
      <c r="J376" s="31" t="s">
        <v>75</v>
      </c>
      <c r="K376" s="31" t="s">
        <v>75</v>
      </c>
      <c r="L376" s="31" t="s">
        <v>75</v>
      </c>
      <c r="M376" s="31" t="s">
        <v>75</v>
      </c>
      <c r="N376" s="31" t="s">
        <v>75</v>
      </c>
      <c r="O376" s="31" t="s">
        <v>75</v>
      </c>
      <c r="P376" s="32" t="s">
        <v>75</v>
      </c>
      <c r="Q376" s="32" t="s">
        <v>75</v>
      </c>
      <c r="R376" s="42" t="s">
        <v>1943</v>
      </c>
      <c r="S376" s="43" t="s">
        <v>1887</v>
      </c>
      <c r="T376" s="44" t="s">
        <v>2342</v>
      </c>
      <c r="U376" s="31">
        <v>2591917.59</v>
      </c>
      <c r="V376" s="31" t="s">
        <v>75</v>
      </c>
      <c r="W376" s="31">
        <v>2591917.59</v>
      </c>
      <c r="X376" s="31" t="s">
        <v>75</v>
      </c>
      <c r="Y376" s="31">
        <v>2591917.59</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2130</v>
      </c>
      <c r="B377" s="43" t="s">
        <v>1887</v>
      </c>
      <c r="C377" s="44" t="s">
        <v>2343</v>
      </c>
      <c r="D377" s="31">
        <v>5000000</v>
      </c>
      <c r="E377" s="31" t="s">
        <v>75</v>
      </c>
      <c r="F377" s="31">
        <v>5000000</v>
      </c>
      <c r="G377" s="31" t="s">
        <v>75</v>
      </c>
      <c r="H377" s="31">
        <v>5000000</v>
      </c>
      <c r="I377" s="31" t="s">
        <v>75</v>
      </c>
      <c r="J377" s="31" t="s">
        <v>75</v>
      </c>
      <c r="K377" s="31" t="s">
        <v>75</v>
      </c>
      <c r="L377" s="31" t="s">
        <v>75</v>
      </c>
      <c r="M377" s="31" t="s">
        <v>75</v>
      </c>
      <c r="N377" s="31" t="s">
        <v>75</v>
      </c>
      <c r="O377" s="31" t="s">
        <v>75</v>
      </c>
      <c r="P377" s="32" t="s">
        <v>75</v>
      </c>
      <c r="Q377" s="32" t="s">
        <v>75</v>
      </c>
      <c r="R377" s="42" t="s">
        <v>2130</v>
      </c>
      <c r="S377" s="43" t="s">
        <v>1887</v>
      </c>
      <c r="T377" s="44" t="s">
        <v>2343</v>
      </c>
      <c r="U377" s="31">
        <v>2866899.9</v>
      </c>
      <c r="V377" s="31" t="s">
        <v>75</v>
      </c>
      <c r="W377" s="31">
        <v>2866899.9</v>
      </c>
      <c r="X377" s="31" t="s">
        <v>75</v>
      </c>
      <c r="Y377" s="31">
        <v>2866899.9</v>
      </c>
      <c r="Z377" s="31" t="s">
        <v>75</v>
      </c>
      <c r="AA377" s="31" t="s">
        <v>75</v>
      </c>
      <c r="AB377" s="31" t="s">
        <v>75</v>
      </c>
      <c r="AC377" s="31" t="s">
        <v>75</v>
      </c>
      <c r="AD377" s="31" t="s">
        <v>75</v>
      </c>
      <c r="AE377" s="31" t="s">
        <v>75</v>
      </c>
      <c r="AF377" s="31" t="s">
        <v>75</v>
      </c>
      <c r="AG377" s="31" t="s">
        <v>75</v>
      </c>
      <c r="AH377" s="31" t="s">
        <v>75</v>
      </c>
      <c r="AI377" s="8"/>
    </row>
    <row r="378" spans="1:35" ht="23.25" x14ac:dyDescent="0.25">
      <c r="A378" s="42" t="s">
        <v>2136</v>
      </c>
      <c r="B378" s="43" t="s">
        <v>1887</v>
      </c>
      <c r="C378" s="44" t="s">
        <v>2344</v>
      </c>
      <c r="D378" s="31">
        <v>5000000</v>
      </c>
      <c r="E378" s="31" t="s">
        <v>75</v>
      </c>
      <c r="F378" s="31">
        <v>5000000</v>
      </c>
      <c r="G378" s="31" t="s">
        <v>75</v>
      </c>
      <c r="H378" s="31">
        <v>5000000</v>
      </c>
      <c r="I378" s="31" t="s">
        <v>75</v>
      </c>
      <c r="J378" s="31" t="s">
        <v>75</v>
      </c>
      <c r="K378" s="31" t="s">
        <v>75</v>
      </c>
      <c r="L378" s="31" t="s">
        <v>75</v>
      </c>
      <c r="M378" s="31" t="s">
        <v>75</v>
      </c>
      <c r="N378" s="31" t="s">
        <v>75</v>
      </c>
      <c r="O378" s="31" t="s">
        <v>75</v>
      </c>
      <c r="P378" s="32" t="s">
        <v>75</v>
      </c>
      <c r="Q378" s="32" t="s">
        <v>75</v>
      </c>
      <c r="R378" s="42" t="s">
        <v>2136</v>
      </c>
      <c r="S378" s="43" t="s">
        <v>1887</v>
      </c>
      <c r="T378" s="44" t="s">
        <v>2344</v>
      </c>
      <c r="U378" s="31">
        <v>2866899.9</v>
      </c>
      <c r="V378" s="31" t="s">
        <v>75</v>
      </c>
      <c r="W378" s="31">
        <v>2866899.9</v>
      </c>
      <c r="X378" s="31" t="s">
        <v>75</v>
      </c>
      <c r="Y378" s="31">
        <v>2866899.9</v>
      </c>
      <c r="Z378" s="31" t="s">
        <v>75</v>
      </c>
      <c r="AA378" s="31" t="s">
        <v>75</v>
      </c>
      <c r="AB378" s="31" t="s">
        <v>75</v>
      </c>
      <c r="AC378" s="31" t="s">
        <v>75</v>
      </c>
      <c r="AD378" s="31" t="s">
        <v>75</v>
      </c>
      <c r="AE378" s="31" t="s">
        <v>75</v>
      </c>
      <c r="AF378" s="31" t="s">
        <v>75</v>
      </c>
      <c r="AG378" s="31" t="s">
        <v>75</v>
      </c>
      <c r="AH378" s="31" t="s">
        <v>75</v>
      </c>
      <c r="AI378" s="8"/>
    </row>
    <row r="379" spans="1:35" x14ac:dyDescent="0.25">
      <c r="A379" s="42" t="s">
        <v>1908</v>
      </c>
      <c r="B379" s="43" t="s">
        <v>1887</v>
      </c>
      <c r="C379" s="44" t="s">
        <v>2345</v>
      </c>
      <c r="D379" s="31">
        <v>3440388341.2399998</v>
      </c>
      <c r="E379" s="31" t="s">
        <v>75</v>
      </c>
      <c r="F379" s="31">
        <v>3440388341.2399998</v>
      </c>
      <c r="G379" s="31" t="s">
        <v>75</v>
      </c>
      <c r="H379" s="31">
        <v>3440388341.2399998</v>
      </c>
      <c r="I379" s="31" t="s">
        <v>75</v>
      </c>
      <c r="J379" s="31" t="s">
        <v>75</v>
      </c>
      <c r="K379" s="31" t="s">
        <v>75</v>
      </c>
      <c r="L379" s="31" t="s">
        <v>75</v>
      </c>
      <c r="M379" s="31" t="s">
        <v>75</v>
      </c>
      <c r="N379" s="31" t="s">
        <v>75</v>
      </c>
      <c r="O379" s="31" t="s">
        <v>75</v>
      </c>
      <c r="P379" s="32" t="s">
        <v>75</v>
      </c>
      <c r="Q379" s="32" t="s">
        <v>75</v>
      </c>
      <c r="R379" s="42" t="s">
        <v>1908</v>
      </c>
      <c r="S379" s="43" t="s">
        <v>1887</v>
      </c>
      <c r="T379" s="44" t="s">
        <v>2345</v>
      </c>
      <c r="U379" s="31">
        <v>1245787517.54</v>
      </c>
      <c r="V379" s="31" t="s">
        <v>75</v>
      </c>
      <c r="W379" s="31">
        <v>1245787517.54</v>
      </c>
      <c r="X379" s="31" t="s">
        <v>75</v>
      </c>
      <c r="Y379" s="31">
        <v>1245787517.54</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2139</v>
      </c>
      <c r="B380" s="43" t="s">
        <v>1887</v>
      </c>
      <c r="C380" s="44" t="s">
        <v>2346</v>
      </c>
      <c r="D380" s="31">
        <v>3440308341.2399998</v>
      </c>
      <c r="E380" s="31" t="s">
        <v>75</v>
      </c>
      <c r="F380" s="31">
        <v>3440308341.2399998</v>
      </c>
      <c r="G380" s="31" t="s">
        <v>75</v>
      </c>
      <c r="H380" s="31">
        <v>3440308341.2399998</v>
      </c>
      <c r="I380" s="31" t="s">
        <v>75</v>
      </c>
      <c r="J380" s="31" t="s">
        <v>75</v>
      </c>
      <c r="K380" s="31" t="s">
        <v>75</v>
      </c>
      <c r="L380" s="31" t="s">
        <v>75</v>
      </c>
      <c r="M380" s="31" t="s">
        <v>75</v>
      </c>
      <c r="N380" s="31" t="s">
        <v>75</v>
      </c>
      <c r="O380" s="31" t="s">
        <v>75</v>
      </c>
      <c r="P380" s="32" t="s">
        <v>75</v>
      </c>
      <c r="Q380" s="32" t="s">
        <v>75</v>
      </c>
      <c r="R380" s="42" t="s">
        <v>2139</v>
      </c>
      <c r="S380" s="43" t="s">
        <v>1887</v>
      </c>
      <c r="T380" s="44" t="s">
        <v>2346</v>
      </c>
      <c r="U380" s="31">
        <v>1245750337.54</v>
      </c>
      <c r="V380" s="31" t="s">
        <v>75</v>
      </c>
      <c r="W380" s="31">
        <v>1245750337.54</v>
      </c>
      <c r="X380" s="31" t="s">
        <v>75</v>
      </c>
      <c r="Y380" s="31">
        <v>1245750337.54</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2141</v>
      </c>
      <c r="B381" s="43" t="s">
        <v>1887</v>
      </c>
      <c r="C381" s="44" t="s">
        <v>2347</v>
      </c>
      <c r="D381" s="31">
        <v>3182158662.2600002</v>
      </c>
      <c r="E381" s="31" t="s">
        <v>75</v>
      </c>
      <c r="F381" s="31">
        <v>3182158662.2600002</v>
      </c>
      <c r="G381" s="31" t="s">
        <v>75</v>
      </c>
      <c r="H381" s="31">
        <v>3182158662.2600002</v>
      </c>
      <c r="I381" s="31" t="s">
        <v>75</v>
      </c>
      <c r="J381" s="31" t="s">
        <v>75</v>
      </c>
      <c r="K381" s="31" t="s">
        <v>75</v>
      </c>
      <c r="L381" s="31" t="s">
        <v>75</v>
      </c>
      <c r="M381" s="31" t="s">
        <v>75</v>
      </c>
      <c r="N381" s="31" t="s">
        <v>75</v>
      </c>
      <c r="O381" s="31" t="s">
        <v>75</v>
      </c>
      <c r="P381" s="32" t="s">
        <v>75</v>
      </c>
      <c r="Q381" s="32" t="s">
        <v>75</v>
      </c>
      <c r="R381" s="42" t="s">
        <v>2141</v>
      </c>
      <c r="S381" s="43" t="s">
        <v>1887</v>
      </c>
      <c r="T381" s="44" t="s">
        <v>2347</v>
      </c>
      <c r="U381" s="31">
        <v>1042990051.8200001</v>
      </c>
      <c r="V381" s="31" t="s">
        <v>75</v>
      </c>
      <c r="W381" s="31">
        <v>1042990051.8200001</v>
      </c>
      <c r="X381" s="31" t="s">
        <v>75</v>
      </c>
      <c r="Y381" s="31">
        <v>1042990051.8200001</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2348</v>
      </c>
      <c r="B382" s="43" t="s">
        <v>1887</v>
      </c>
      <c r="C382" s="44" t="s">
        <v>2349</v>
      </c>
      <c r="D382" s="31">
        <v>258149678.97999999</v>
      </c>
      <c r="E382" s="31" t="s">
        <v>75</v>
      </c>
      <c r="F382" s="31">
        <v>258149678.97999999</v>
      </c>
      <c r="G382" s="31" t="s">
        <v>75</v>
      </c>
      <c r="H382" s="31">
        <v>258149678.97999999</v>
      </c>
      <c r="I382" s="31" t="s">
        <v>75</v>
      </c>
      <c r="J382" s="31" t="s">
        <v>75</v>
      </c>
      <c r="K382" s="31" t="s">
        <v>75</v>
      </c>
      <c r="L382" s="31" t="s">
        <v>75</v>
      </c>
      <c r="M382" s="31" t="s">
        <v>75</v>
      </c>
      <c r="N382" s="31" t="s">
        <v>75</v>
      </c>
      <c r="O382" s="31" t="s">
        <v>75</v>
      </c>
      <c r="P382" s="32" t="s">
        <v>75</v>
      </c>
      <c r="Q382" s="32" t="s">
        <v>75</v>
      </c>
      <c r="R382" s="42" t="s">
        <v>2348</v>
      </c>
      <c r="S382" s="43" t="s">
        <v>1887</v>
      </c>
      <c r="T382" s="44" t="s">
        <v>2349</v>
      </c>
      <c r="U382" s="31">
        <v>202760285.72</v>
      </c>
      <c r="V382" s="31" t="s">
        <v>75</v>
      </c>
      <c r="W382" s="31">
        <v>202760285.72</v>
      </c>
      <c r="X382" s="31" t="s">
        <v>75</v>
      </c>
      <c r="Y382" s="31">
        <v>202760285.72</v>
      </c>
      <c r="Z382" s="31" t="s">
        <v>75</v>
      </c>
      <c r="AA382" s="31" t="s">
        <v>75</v>
      </c>
      <c r="AB382" s="31" t="s">
        <v>75</v>
      </c>
      <c r="AC382" s="31" t="s">
        <v>75</v>
      </c>
      <c r="AD382" s="31" t="s">
        <v>75</v>
      </c>
      <c r="AE382" s="31" t="s">
        <v>75</v>
      </c>
      <c r="AF382" s="31" t="s">
        <v>75</v>
      </c>
      <c r="AG382" s="31" t="s">
        <v>75</v>
      </c>
      <c r="AH382" s="31" t="s">
        <v>75</v>
      </c>
      <c r="AI382" s="8"/>
    </row>
    <row r="383" spans="1:35" x14ac:dyDescent="0.25">
      <c r="A383" s="42" t="s">
        <v>1910</v>
      </c>
      <c r="B383" s="43" t="s">
        <v>1887</v>
      </c>
      <c r="C383" s="44" t="s">
        <v>2350</v>
      </c>
      <c r="D383" s="31">
        <v>80000</v>
      </c>
      <c r="E383" s="31" t="s">
        <v>75</v>
      </c>
      <c r="F383" s="31">
        <v>80000</v>
      </c>
      <c r="G383" s="31" t="s">
        <v>75</v>
      </c>
      <c r="H383" s="31">
        <v>80000</v>
      </c>
      <c r="I383" s="31" t="s">
        <v>75</v>
      </c>
      <c r="J383" s="31" t="s">
        <v>75</v>
      </c>
      <c r="K383" s="31" t="s">
        <v>75</v>
      </c>
      <c r="L383" s="31" t="s">
        <v>75</v>
      </c>
      <c r="M383" s="31" t="s">
        <v>75</v>
      </c>
      <c r="N383" s="31" t="s">
        <v>75</v>
      </c>
      <c r="O383" s="31" t="s">
        <v>75</v>
      </c>
      <c r="P383" s="32" t="s">
        <v>75</v>
      </c>
      <c r="Q383" s="32" t="s">
        <v>75</v>
      </c>
      <c r="R383" s="42" t="s">
        <v>1910</v>
      </c>
      <c r="S383" s="43" t="s">
        <v>1887</v>
      </c>
      <c r="T383" s="44" t="s">
        <v>2350</v>
      </c>
      <c r="U383" s="31">
        <v>37180</v>
      </c>
      <c r="V383" s="31" t="s">
        <v>75</v>
      </c>
      <c r="W383" s="31">
        <v>37180</v>
      </c>
      <c r="X383" s="31" t="s">
        <v>75</v>
      </c>
      <c r="Y383" s="31">
        <v>37180</v>
      </c>
      <c r="Z383" s="31" t="s">
        <v>75</v>
      </c>
      <c r="AA383" s="31" t="s">
        <v>75</v>
      </c>
      <c r="AB383" s="31" t="s">
        <v>75</v>
      </c>
      <c r="AC383" s="31" t="s">
        <v>75</v>
      </c>
      <c r="AD383" s="31" t="s">
        <v>75</v>
      </c>
      <c r="AE383" s="31" t="s">
        <v>75</v>
      </c>
      <c r="AF383" s="31" t="s">
        <v>75</v>
      </c>
      <c r="AG383" s="31" t="s">
        <v>75</v>
      </c>
      <c r="AH383" s="31" t="s">
        <v>75</v>
      </c>
      <c r="AI383" s="8"/>
    </row>
    <row r="384" spans="1:35" x14ac:dyDescent="0.25">
      <c r="A384" s="42" t="s">
        <v>1949</v>
      </c>
      <c r="B384" s="43" t="s">
        <v>1887</v>
      </c>
      <c r="C384" s="44" t="s">
        <v>2351</v>
      </c>
      <c r="D384" s="31">
        <v>80000</v>
      </c>
      <c r="E384" s="31" t="s">
        <v>75</v>
      </c>
      <c r="F384" s="31">
        <v>80000</v>
      </c>
      <c r="G384" s="31" t="s">
        <v>75</v>
      </c>
      <c r="H384" s="31">
        <v>80000</v>
      </c>
      <c r="I384" s="31" t="s">
        <v>75</v>
      </c>
      <c r="J384" s="31" t="s">
        <v>75</v>
      </c>
      <c r="K384" s="31" t="s">
        <v>75</v>
      </c>
      <c r="L384" s="31" t="s">
        <v>75</v>
      </c>
      <c r="M384" s="31" t="s">
        <v>75</v>
      </c>
      <c r="N384" s="31" t="s">
        <v>75</v>
      </c>
      <c r="O384" s="31" t="s">
        <v>75</v>
      </c>
      <c r="P384" s="32" t="s">
        <v>75</v>
      </c>
      <c r="Q384" s="32" t="s">
        <v>75</v>
      </c>
      <c r="R384" s="42" t="s">
        <v>1949</v>
      </c>
      <c r="S384" s="43" t="s">
        <v>1887</v>
      </c>
      <c r="T384" s="44" t="s">
        <v>2351</v>
      </c>
      <c r="U384" s="31">
        <v>37180</v>
      </c>
      <c r="V384" s="31" t="s">
        <v>75</v>
      </c>
      <c r="W384" s="31">
        <v>37180</v>
      </c>
      <c r="X384" s="31" t="s">
        <v>75</v>
      </c>
      <c r="Y384" s="31">
        <v>37180</v>
      </c>
      <c r="Z384" s="31" t="s">
        <v>75</v>
      </c>
      <c r="AA384" s="31" t="s">
        <v>75</v>
      </c>
      <c r="AB384" s="31" t="s">
        <v>75</v>
      </c>
      <c r="AC384" s="31" t="s">
        <v>75</v>
      </c>
      <c r="AD384" s="31" t="s">
        <v>75</v>
      </c>
      <c r="AE384" s="31" t="s">
        <v>75</v>
      </c>
      <c r="AF384" s="31" t="s">
        <v>75</v>
      </c>
      <c r="AG384" s="31" t="s">
        <v>75</v>
      </c>
      <c r="AH384" s="31" t="s">
        <v>75</v>
      </c>
      <c r="AI384" s="8"/>
    </row>
    <row r="385" spans="1:35" x14ac:dyDescent="0.25">
      <c r="A385" s="42" t="s">
        <v>2352</v>
      </c>
      <c r="B385" s="43" t="s">
        <v>1887</v>
      </c>
      <c r="C385" s="44" t="s">
        <v>2353</v>
      </c>
      <c r="D385" s="31">
        <v>365914853.58999997</v>
      </c>
      <c r="E385" s="31" t="s">
        <v>75</v>
      </c>
      <c r="F385" s="31">
        <v>365914853.58999997</v>
      </c>
      <c r="G385" s="31">
        <v>879160</v>
      </c>
      <c r="H385" s="31">
        <v>335445567.89999998</v>
      </c>
      <c r="I385" s="31" t="s">
        <v>75</v>
      </c>
      <c r="J385" s="31" t="s">
        <v>75</v>
      </c>
      <c r="K385" s="31">
        <v>21534400</v>
      </c>
      <c r="L385" s="31" t="s">
        <v>75</v>
      </c>
      <c r="M385" s="31" t="s">
        <v>75</v>
      </c>
      <c r="N385" s="31">
        <v>2598000</v>
      </c>
      <c r="O385" s="31">
        <v>2909160</v>
      </c>
      <c r="P385" s="32">
        <v>4306885.6900000004</v>
      </c>
      <c r="Q385" s="32" t="s">
        <v>75</v>
      </c>
      <c r="R385" s="42" t="s">
        <v>2352</v>
      </c>
      <c r="S385" s="43" t="s">
        <v>1887</v>
      </c>
      <c r="T385" s="44" t="s">
        <v>2353</v>
      </c>
      <c r="U385" s="31">
        <v>84830305.689999998</v>
      </c>
      <c r="V385" s="31" t="s">
        <v>75</v>
      </c>
      <c r="W385" s="31">
        <v>84830305.689999998</v>
      </c>
      <c r="X385" s="31">
        <v>879160</v>
      </c>
      <c r="Y385" s="31">
        <v>79876347.920000002</v>
      </c>
      <c r="Z385" s="31" t="s">
        <v>75</v>
      </c>
      <c r="AA385" s="31" t="s">
        <v>75</v>
      </c>
      <c r="AB385" s="31">
        <v>1931916.57</v>
      </c>
      <c r="AC385" s="31" t="s">
        <v>75</v>
      </c>
      <c r="AD385" s="31" t="s">
        <v>75</v>
      </c>
      <c r="AE385" s="31">
        <v>1609131.2</v>
      </c>
      <c r="AF385" s="31">
        <v>839160</v>
      </c>
      <c r="AG385" s="31">
        <v>1452910</v>
      </c>
      <c r="AH385" s="31" t="s">
        <v>75</v>
      </c>
      <c r="AI385" s="8"/>
    </row>
    <row r="386" spans="1:35" ht="23.25" x14ac:dyDescent="0.25">
      <c r="A386" s="42" t="s">
        <v>1902</v>
      </c>
      <c r="B386" s="43" t="s">
        <v>1887</v>
      </c>
      <c r="C386" s="44" t="s">
        <v>2354</v>
      </c>
      <c r="D386" s="31">
        <v>69890485.689999998</v>
      </c>
      <c r="E386" s="31" t="s">
        <v>75</v>
      </c>
      <c r="F386" s="31">
        <v>69890485.689999998</v>
      </c>
      <c r="G386" s="31" t="s">
        <v>75</v>
      </c>
      <c r="H386" s="31">
        <v>51949600</v>
      </c>
      <c r="I386" s="31" t="s">
        <v>75</v>
      </c>
      <c r="J386" s="31" t="s">
        <v>75</v>
      </c>
      <c r="K386" s="31">
        <v>9406000</v>
      </c>
      <c r="L386" s="31" t="s">
        <v>75</v>
      </c>
      <c r="M386" s="31" t="s">
        <v>75</v>
      </c>
      <c r="N386" s="31">
        <v>2558000</v>
      </c>
      <c r="O386" s="31">
        <v>2070000</v>
      </c>
      <c r="P386" s="32">
        <v>3906885.69</v>
      </c>
      <c r="Q386" s="32" t="s">
        <v>75</v>
      </c>
      <c r="R386" s="42" t="s">
        <v>1902</v>
      </c>
      <c r="S386" s="43" t="s">
        <v>1887</v>
      </c>
      <c r="T386" s="44" t="s">
        <v>2354</v>
      </c>
      <c r="U386" s="31">
        <v>42085234.700000003</v>
      </c>
      <c r="V386" s="31" t="s">
        <v>75</v>
      </c>
      <c r="W386" s="31">
        <v>42085234.700000003</v>
      </c>
      <c r="X386" s="31" t="s">
        <v>75</v>
      </c>
      <c r="Y386" s="31">
        <v>37358276.93</v>
      </c>
      <c r="Z386" s="31" t="s">
        <v>75</v>
      </c>
      <c r="AA386" s="31" t="s">
        <v>75</v>
      </c>
      <c r="AB386" s="31">
        <v>1931916.57</v>
      </c>
      <c r="AC386" s="31" t="s">
        <v>75</v>
      </c>
      <c r="AD386" s="31" t="s">
        <v>75</v>
      </c>
      <c r="AE386" s="31">
        <v>1569131.2</v>
      </c>
      <c r="AF386" s="31" t="s">
        <v>75</v>
      </c>
      <c r="AG386" s="31">
        <v>1225910</v>
      </c>
      <c r="AH386" s="31" t="s">
        <v>75</v>
      </c>
      <c r="AI386" s="8"/>
    </row>
    <row r="387" spans="1:35" ht="23.25" x14ac:dyDescent="0.25">
      <c r="A387" s="42" t="s">
        <v>1904</v>
      </c>
      <c r="B387" s="43" t="s">
        <v>1887</v>
      </c>
      <c r="C387" s="44" t="s">
        <v>2355</v>
      </c>
      <c r="D387" s="31">
        <v>69890485.689999998</v>
      </c>
      <c r="E387" s="31" t="s">
        <v>75</v>
      </c>
      <c r="F387" s="31">
        <v>69890485.689999998</v>
      </c>
      <c r="G387" s="31" t="s">
        <v>75</v>
      </c>
      <c r="H387" s="31">
        <v>51949600</v>
      </c>
      <c r="I387" s="31" t="s">
        <v>75</v>
      </c>
      <c r="J387" s="31" t="s">
        <v>75</v>
      </c>
      <c r="K387" s="31">
        <v>9406000</v>
      </c>
      <c r="L387" s="31" t="s">
        <v>75</v>
      </c>
      <c r="M387" s="31" t="s">
        <v>75</v>
      </c>
      <c r="N387" s="31">
        <v>2558000</v>
      </c>
      <c r="O387" s="31">
        <v>2070000</v>
      </c>
      <c r="P387" s="32">
        <v>3906885.69</v>
      </c>
      <c r="Q387" s="32" t="s">
        <v>75</v>
      </c>
      <c r="R387" s="42" t="s">
        <v>1904</v>
      </c>
      <c r="S387" s="43" t="s">
        <v>1887</v>
      </c>
      <c r="T387" s="44" t="s">
        <v>2355</v>
      </c>
      <c r="U387" s="31">
        <v>42085234.700000003</v>
      </c>
      <c r="V387" s="31" t="s">
        <v>75</v>
      </c>
      <c r="W387" s="31">
        <v>42085234.700000003</v>
      </c>
      <c r="X387" s="31" t="s">
        <v>75</v>
      </c>
      <c r="Y387" s="31">
        <v>37358276.93</v>
      </c>
      <c r="Z387" s="31" t="s">
        <v>75</v>
      </c>
      <c r="AA387" s="31" t="s">
        <v>75</v>
      </c>
      <c r="AB387" s="31">
        <v>1931916.57</v>
      </c>
      <c r="AC387" s="31" t="s">
        <v>75</v>
      </c>
      <c r="AD387" s="31" t="s">
        <v>75</v>
      </c>
      <c r="AE387" s="31">
        <v>1569131.2</v>
      </c>
      <c r="AF387" s="31" t="s">
        <v>75</v>
      </c>
      <c r="AG387" s="31">
        <v>1225910</v>
      </c>
      <c r="AH387" s="31" t="s">
        <v>75</v>
      </c>
      <c r="AI387" s="8"/>
    </row>
    <row r="388" spans="1:35" ht="23.25" x14ac:dyDescent="0.25">
      <c r="A388" s="42" t="s">
        <v>2001</v>
      </c>
      <c r="B388" s="43" t="s">
        <v>1887</v>
      </c>
      <c r="C388" s="44" t="s">
        <v>2356</v>
      </c>
      <c r="D388" s="31">
        <v>4426200</v>
      </c>
      <c r="E388" s="31" t="s">
        <v>75</v>
      </c>
      <c r="F388" s="31">
        <v>4426200</v>
      </c>
      <c r="G388" s="31" t="s">
        <v>75</v>
      </c>
      <c r="H388" s="31" t="s">
        <v>75</v>
      </c>
      <c r="I388" s="31" t="s">
        <v>75</v>
      </c>
      <c r="J388" s="31" t="s">
        <v>75</v>
      </c>
      <c r="K388" s="31">
        <v>4426200</v>
      </c>
      <c r="L388" s="31" t="s">
        <v>75</v>
      </c>
      <c r="M388" s="31" t="s">
        <v>75</v>
      </c>
      <c r="N388" s="31" t="s">
        <v>75</v>
      </c>
      <c r="O388" s="31" t="s">
        <v>75</v>
      </c>
      <c r="P388" s="32" t="s">
        <v>75</v>
      </c>
      <c r="Q388" s="32" t="s">
        <v>75</v>
      </c>
      <c r="R388" s="42" t="s">
        <v>2001</v>
      </c>
      <c r="S388" s="43" t="s">
        <v>1887</v>
      </c>
      <c r="T388" s="44" t="s">
        <v>2356</v>
      </c>
      <c r="U388" s="31">
        <v>336190</v>
      </c>
      <c r="V388" s="31" t="s">
        <v>75</v>
      </c>
      <c r="W388" s="31">
        <v>336190</v>
      </c>
      <c r="X388" s="31" t="s">
        <v>75</v>
      </c>
      <c r="Y388" s="31" t="s">
        <v>75</v>
      </c>
      <c r="Z388" s="31" t="s">
        <v>75</v>
      </c>
      <c r="AA388" s="31" t="s">
        <v>75</v>
      </c>
      <c r="AB388" s="31">
        <v>336190</v>
      </c>
      <c r="AC388" s="31" t="s">
        <v>75</v>
      </c>
      <c r="AD388" s="31" t="s">
        <v>75</v>
      </c>
      <c r="AE388" s="31" t="s">
        <v>75</v>
      </c>
      <c r="AF388" s="31" t="s">
        <v>75</v>
      </c>
      <c r="AG388" s="31" t="s">
        <v>75</v>
      </c>
      <c r="AH388" s="31" t="s">
        <v>75</v>
      </c>
      <c r="AI388" s="8"/>
    </row>
    <row r="389" spans="1:35" x14ac:dyDescent="0.25">
      <c r="A389" s="42" t="s">
        <v>1906</v>
      </c>
      <c r="B389" s="43" t="s">
        <v>1887</v>
      </c>
      <c r="C389" s="44" t="s">
        <v>2357</v>
      </c>
      <c r="D389" s="31">
        <v>65314285.689999998</v>
      </c>
      <c r="E389" s="31" t="s">
        <v>75</v>
      </c>
      <c r="F389" s="31">
        <v>65314285.689999998</v>
      </c>
      <c r="G389" s="31" t="s">
        <v>75</v>
      </c>
      <c r="H389" s="31">
        <v>51949600</v>
      </c>
      <c r="I389" s="31" t="s">
        <v>75</v>
      </c>
      <c r="J389" s="31" t="s">
        <v>75</v>
      </c>
      <c r="K389" s="31">
        <v>4829800</v>
      </c>
      <c r="L389" s="31" t="s">
        <v>75</v>
      </c>
      <c r="M389" s="31" t="s">
        <v>75</v>
      </c>
      <c r="N389" s="31">
        <v>2558000</v>
      </c>
      <c r="O389" s="31">
        <v>2070000</v>
      </c>
      <c r="P389" s="32">
        <v>3906885.69</v>
      </c>
      <c r="Q389" s="32" t="s">
        <v>75</v>
      </c>
      <c r="R389" s="42" t="s">
        <v>1906</v>
      </c>
      <c r="S389" s="43" t="s">
        <v>1887</v>
      </c>
      <c r="T389" s="44" t="s">
        <v>2357</v>
      </c>
      <c r="U389" s="31">
        <v>41599044.700000003</v>
      </c>
      <c r="V389" s="31" t="s">
        <v>75</v>
      </c>
      <c r="W389" s="31">
        <v>41599044.700000003</v>
      </c>
      <c r="X389" s="31" t="s">
        <v>75</v>
      </c>
      <c r="Y389" s="31">
        <v>37358276.93</v>
      </c>
      <c r="Z389" s="31" t="s">
        <v>75</v>
      </c>
      <c r="AA389" s="31" t="s">
        <v>75</v>
      </c>
      <c r="AB389" s="31">
        <v>1445726.57</v>
      </c>
      <c r="AC389" s="31" t="s">
        <v>75</v>
      </c>
      <c r="AD389" s="31" t="s">
        <v>75</v>
      </c>
      <c r="AE389" s="31">
        <v>1569131.2</v>
      </c>
      <c r="AF389" s="31" t="s">
        <v>75</v>
      </c>
      <c r="AG389" s="31">
        <v>1225910</v>
      </c>
      <c r="AH389" s="31" t="s">
        <v>75</v>
      </c>
      <c r="AI389" s="8"/>
    </row>
    <row r="390" spans="1:35" x14ac:dyDescent="0.25">
      <c r="A390" s="42" t="s">
        <v>1926</v>
      </c>
      <c r="B390" s="43" t="s">
        <v>1887</v>
      </c>
      <c r="C390" s="44" t="s">
        <v>2358</v>
      </c>
      <c r="D390" s="31">
        <v>150000</v>
      </c>
      <c r="E390" s="31" t="s">
        <v>75</v>
      </c>
      <c r="F390" s="31">
        <v>150000</v>
      </c>
      <c r="G390" s="31" t="s">
        <v>75</v>
      </c>
      <c r="H390" s="31" t="s">
        <v>75</v>
      </c>
      <c r="I390" s="31" t="s">
        <v>75</v>
      </c>
      <c r="J390" s="31" t="s">
        <v>75</v>
      </c>
      <c r="K390" s="31">
        <v>150000</v>
      </c>
      <c r="L390" s="31" t="s">
        <v>75</v>
      </c>
      <c r="M390" s="31" t="s">
        <v>75</v>
      </c>
      <c r="N390" s="31" t="s">
        <v>75</v>
      </c>
      <c r="O390" s="31" t="s">
        <v>75</v>
      </c>
      <c r="P390" s="32" t="s">
        <v>75</v>
      </c>
      <c r="Q390" s="32" t="s">
        <v>75</v>
      </c>
      <c r="R390" s="42" t="s">
        <v>1926</v>
      </c>
      <c r="S390" s="43" t="s">
        <v>1887</v>
      </c>
      <c r="T390" s="44" t="s">
        <v>2358</v>
      </c>
      <c r="U390" s="31">
        <v>150000</v>
      </c>
      <c r="V390" s="31" t="s">
        <v>75</v>
      </c>
      <c r="W390" s="31">
        <v>150000</v>
      </c>
      <c r="X390" s="31" t="s">
        <v>75</v>
      </c>
      <c r="Y390" s="31" t="s">
        <v>75</v>
      </c>
      <c r="Z390" s="31" t="s">
        <v>75</v>
      </c>
      <c r="AA390" s="31" t="s">
        <v>75</v>
      </c>
      <c r="AB390" s="31">
        <v>150000</v>
      </c>
      <c r="AC390" s="31" t="s">
        <v>75</v>
      </c>
      <c r="AD390" s="31" t="s">
        <v>75</v>
      </c>
      <c r="AE390" s="31" t="s">
        <v>75</v>
      </c>
      <c r="AF390" s="31" t="s">
        <v>75</v>
      </c>
      <c r="AG390" s="31" t="s">
        <v>75</v>
      </c>
      <c r="AH390" s="31" t="s">
        <v>75</v>
      </c>
      <c r="AI390" s="8"/>
    </row>
    <row r="391" spans="1:35" ht="23.25" x14ac:dyDescent="0.25">
      <c r="A391" s="42" t="s">
        <v>1969</v>
      </c>
      <c r="B391" s="43" t="s">
        <v>1887</v>
      </c>
      <c r="C391" s="44" t="s">
        <v>2359</v>
      </c>
      <c r="D391" s="31">
        <v>295624367.89999998</v>
      </c>
      <c r="E391" s="31" t="s">
        <v>75</v>
      </c>
      <c r="F391" s="31">
        <v>295624367.89999998</v>
      </c>
      <c r="G391" s="31" t="s">
        <v>75</v>
      </c>
      <c r="H391" s="31">
        <v>283495967.89999998</v>
      </c>
      <c r="I391" s="31" t="s">
        <v>75</v>
      </c>
      <c r="J391" s="31" t="s">
        <v>75</v>
      </c>
      <c r="K391" s="31">
        <v>12128400</v>
      </c>
      <c r="L391" s="31" t="s">
        <v>75</v>
      </c>
      <c r="M391" s="31" t="s">
        <v>75</v>
      </c>
      <c r="N391" s="31" t="s">
        <v>75</v>
      </c>
      <c r="O391" s="31" t="s">
        <v>75</v>
      </c>
      <c r="P391" s="32" t="s">
        <v>75</v>
      </c>
      <c r="Q391" s="32" t="s">
        <v>75</v>
      </c>
      <c r="R391" s="42" t="s">
        <v>1969</v>
      </c>
      <c r="S391" s="43" t="s">
        <v>1887</v>
      </c>
      <c r="T391" s="44" t="s">
        <v>2359</v>
      </c>
      <c r="U391" s="31">
        <v>42518070.990000002</v>
      </c>
      <c r="V391" s="31" t="s">
        <v>75</v>
      </c>
      <c r="W391" s="31">
        <v>42518070.990000002</v>
      </c>
      <c r="X391" s="31" t="s">
        <v>75</v>
      </c>
      <c r="Y391" s="31">
        <v>42518070.990000002</v>
      </c>
      <c r="Z391" s="31" t="s">
        <v>75</v>
      </c>
      <c r="AA391" s="31" t="s">
        <v>75</v>
      </c>
      <c r="AB391" s="31" t="s">
        <v>75</v>
      </c>
      <c r="AC391" s="31" t="s">
        <v>75</v>
      </c>
      <c r="AD391" s="31" t="s">
        <v>75</v>
      </c>
      <c r="AE391" s="31" t="s">
        <v>75</v>
      </c>
      <c r="AF391" s="31" t="s">
        <v>75</v>
      </c>
      <c r="AG391" s="31" t="s">
        <v>75</v>
      </c>
      <c r="AH391" s="31" t="s">
        <v>75</v>
      </c>
      <c r="AI391" s="8"/>
    </row>
    <row r="392" spans="1:35" x14ac:dyDescent="0.25">
      <c r="A392" s="42" t="s">
        <v>1971</v>
      </c>
      <c r="B392" s="43" t="s">
        <v>1887</v>
      </c>
      <c r="C392" s="44" t="s">
        <v>2360</v>
      </c>
      <c r="D392" s="31">
        <v>295624367.89999998</v>
      </c>
      <c r="E392" s="31" t="s">
        <v>75</v>
      </c>
      <c r="F392" s="31">
        <v>295624367.89999998</v>
      </c>
      <c r="G392" s="31" t="s">
        <v>75</v>
      </c>
      <c r="H392" s="31">
        <v>283495967.89999998</v>
      </c>
      <c r="I392" s="31" t="s">
        <v>75</v>
      </c>
      <c r="J392" s="31" t="s">
        <v>75</v>
      </c>
      <c r="K392" s="31">
        <v>12128400</v>
      </c>
      <c r="L392" s="31" t="s">
        <v>75</v>
      </c>
      <c r="M392" s="31" t="s">
        <v>75</v>
      </c>
      <c r="N392" s="31" t="s">
        <v>75</v>
      </c>
      <c r="O392" s="31" t="s">
        <v>75</v>
      </c>
      <c r="P392" s="32" t="s">
        <v>75</v>
      </c>
      <c r="Q392" s="32" t="s">
        <v>75</v>
      </c>
      <c r="R392" s="42" t="s">
        <v>1971</v>
      </c>
      <c r="S392" s="43" t="s">
        <v>1887</v>
      </c>
      <c r="T392" s="44" t="s">
        <v>2360</v>
      </c>
      <c r="U392" s="31">
        <v>42518070.990000002</v>
      </c>
      <c r="V392" s="31" t="s">
        <v>75</v>
      </c>
      <c r="W392" s="31">
        <v>42518070.990000002</v>
      </c>
      <c r="X392" s="31" t="s">
        <v>75</v>
      </c>
      <c r="Y392" s="31">
        <v>42518070.990000002</v>
      </c>
      <c r="Z392" s="31" t="s">
        <v>75</v>
      </c>
      <c r="AA392" s="31" t="s">
        <v>75</v>
      </c>
      <c r="AB392" s="31" t="s">
        <v>75</v>
      </c>
      <c r="AC392" s="31" t="s">
        <v>75</v>
      </c>
      <c r="AD392" s="31" t="s">
        <v>75</v>
      </c>
      <c r="AE392" s="31" t="s">
        <v>75</v>
      </c>
      <c r="AF392" s="31" t="s">
        <v>75</v>
      </c>
      <c r="AG392" s="31" t="s">
        <v>75</v>
      </c>
      <c r="AH392" s="31" t="s">
        <v>75</v>
      </c>
      <c r="AI392" s="8"/>
    </row>
    <row r="393" spans="1:35" ht="23.25" x14ac:dyDescent="0.25">
      <c r="A393" s="42" t="s">
        <v>1973</v>
      </c>
      <c r="B393" s="43" t="s">
        <v>1887</v>
      </c>
      <c r="C393" s="44" t="s">
        <v>2361</v>
      </c>
      <c r="D393" s="31">
        <v>295624367.89999998</v>
      </c>
      <c r="E393" s="31" t="s">
        <v>75</v>
      </c>
      <c r="F393" s="31">
        <v>295624367.89999998</v>
      </c>
      <c r="G393" s="31" t="s">
        <v>75</v>
      </c>
      <c r="H393" s="31">
        <v>283495967.89999998</v>
      </c>
      <c r="I393" s="31" t="s">
        <v>75</v>
      </c>
      <c r="J393" s="31" t="s">
        <v>75</v>
      </c>
      <c r="K393" s="31">
        <v>12128400</v>
      </c>
      <c r="L393" s="31" t="s">
        <v>75</v>
      </c>
      <c r="M393" s="31" t="s">
        <v>75</v>
      </c>
      <c r="N393" s="31" t="s">
        <v>75</v>
      </c>
      <c r="O393" s="31" t="s">
        <v>75</v>
      </c>
      <c r="P393" s="32" t="s">
        <v>75</v>
      </c>
      <c r="Q393" s="32" t="s">
        <v>75</v>
      </c>
      <c r="R393" s="42" t="s">
        <v>1973</v>
      </c>
      <c r="S393" s="43" t="s">
        <v>1887</v>
      </c>
      <c r="T393" s="44" t="s">
        <v>2361</v>
      </c>
      <c r="U393" s="31">
        <v>42518070.990000002</v>
      </c>
      <c r="V393" s="31" t="s">
        <v>75</v>
      </c>
      <c r="W393" s="31">
        <v>42518070.990000002</v>
      </c>
      <c r="X393" s="31" t="s">
        <v>75</v>
      </c>
      <c r="Y393" s="31">
        <v>42518070.990000002</v>
      </c>
      <c r="Z393" s="31" t="s">
        <v>75</v>
      </c>
      <c r="AA393" s="31" t="s">
        <v>75</v>
      </c>
      <c r="AB393" s="31" t="s">
        <v>75</v>
      </c>
      <c r="AC393" s="31" t="s">
        <v>75</v>
      </c>
      <c r="AD393" s="31" t="s">
        <v>75</v>
      </c>
      <c r="AE393" s="31" t="s">
        <v>75</v>
      </c>
      <c r="AF393" s="31" t="s">
        <v>75</v>
      </c>
      <c r="AG393" s="31" t="s">
        <v>75</v>
      </c>
      <c r="AH393" s="31" t="s">
        <v>75</v>
      </c>
      <c r="AI393" s="8"/>
    </row>
    <row r="394" spans="1:35" x14ac:dyDescent="0.25">
      <c r="A394" s="42" t="s">
        <v>1936</v>
      </c>
      <c r="B394" s="43" t="s">
        <v>1887</v>
      </c>
      <c r="C394" s="44" t="s">
        <v>2362</v>
      </c>
      <c r="D394" s="31" t="s">
        <v>75</v>
      </c>
      <c r="E394" s="31" t="s">
        <v>75</v>
      </c>
      <c r="F394" s="31" t="s">
        <v>75</v>
      </c>
      <c r="G394" s="31">
        <v>879160</v>
      </c>
      <c r="H394" s="31" t="s">
        <v>75</v>
      </c>
      <c r="I394" s="31" t="s">
        <v>75</v>
      </c>
      <c r="J394" s="31" t="s">
        <v>75</v>
      </c>
      <c r="K394" s="31" t="s">
        <v>75</v>
      </c>
      <c r="L394" s="31" t="s">
        <v>75</v>
      </c>
      <c r="M394" s="31" t="s">
        <v>75</v>
      </c>
      <c r="N394" s="31">
        <v>40000</v>
      </c>
      <c r="O394" s="31">
        <v>839160</v>
      </c>
      <c r="P394" s="32" t="s">
        <v>75</v>
      </c>
      <c r="Q394" s="32" t="s">
        <v>75</v>
      </c>
      <c r="R394" s="42" t="s">
        <v>1936</v>
      </c>
      <c r="S394" s="43" t="s">
        <v>1887</v>
      </c>
      <c r="T394" s="44" t="s">
        <v>2362</v>
      </c>
      <c r="U394" s="31" t="s">
        <v>75</v>
      </c>
      <c r="V394" s="31" t="s">
        <v>75</v>
      </c>
      <c r="W394" s="31" t="s">
        <v>75</v>
      </c>
      <c r="X394" s="31">
        <v>879160</v>
      </c>
      <c r="Y394" s="31" t="s">
        <v>75</v>
      </c>
      <c r="Z394" s="31" t="s">
        <v>75</v>
      </c>
      <c r="AA394" s="31" t="s">
        <v>75</v>
      </c>
      <c r="AB394" s="31" t="s">
        <v>75</v>
      </c>
      <c r="AC394" s="31" t="s">
        <v>75</v>
      </c>
      <c r="AD394" s="31" t="s">
        <v>75</v>
      </c>
      <c r="AE394" s="31">
        <v>40000</v>
      </c>
      <c r="AF394" s="31">
        <v>839160</v>
      </c>
      <c r="AG394" s="31" t="s">
        <v>75</v>
      </c>
      <c r="AH394" s="31" t="s">
        <v>75</v>
      </c>
      <c r="AI394" s="8"/>
    </row>
    <row r="395" spans="1:35" x14ac:dyDescent="0.25">
      <c r="A395" s="42" t="s">
        <v>2111</v>
      </c>
      <c r="B395" s="43" t="s">
        <v>1887</v>
      </c>
      <c r="C395" s="44" t="s">
        <v>2363</v>
      </c>
      <c r="D395" s="31" t="s">
        <v>75</v>
      </c>
      <c r="E395" s="31" t="s">
        <v>75</v>
      </c>
      <c r="F395" s="31" t="s">
        <v>75</v>
      </c>
      <c r="G395" s="31">
        <v>839160</v>
      </c>
      <c r="H395" s="31" t="s">
        <v>75</v>
      </c>
      <c r="I395" s="31" t="s">
        <v>75</v>
      </c>
      <c r="J395" s="31" t="s">
        <v>75</v>
      </c>
      <c r="K395" s="31" t="s">
        <v>75</v>
      </c>
      <c r="L395" s="31" t="s">
        <v>75</v>
      </c>
      <c r="M395" s="31" t="s">
        <v>75</v>
      </c>
      <c r="N395" s="31" t="s">
        <v>75</v>
      </c>
      <c r="O395" s="31">
        <v>839160</v>
      </c>
      <c r="P395" s="32" t="s">
        <v>75</v>
      </c>
      <c r="Q395" s="32" t="s">
        <v>75</v>
      </c>
      <c r="R395" s="42" t="s">
        <v>2111</v>
      </c>
      <c r="S395" s="43" t="s">
        <v>1887</v>
      </c>
      <c r="T395" s="44" t="s">
        <v>2363</v>
      </c>
      <c r="U395" s="31" t="s">
        <v>75</v>
      </c>
      <c r="V395" s="31" t="s">
        <v>75</v>
      </c>
      <c r="W395" s="31" t="s">
        <v>75</v>
      </c>
      <c r="X395" s="31">
        <v>839160</v>
      </c>
      <c r="Y395" s="31" t="s">
        <v>75</v>
      </c>
      <c r="Z395" s="31" t="s">
        <v>75</v>
      </c>
      <c r="AA395" s="31" t="s">
        <v>75</v>
      </c>
      <c r="AB395" s="31" t="s">
        <v>75</v>
      </c>
      <c r="AC395" s="31" t="s">
        <v>75</v>
      </c>
      <c r="AD395" s="31" t="s">
        <v>75</v>
      </c>
      <c r="AE395" s="31" t="s">
        <v>75</v>
      </c>
      <c r="AF395" s="31">
        <v>839160</v>
      </c>
      <c r="AG395" s="31" t="s">
        <v>75</v>
      </c>
      <c r="AH395" s="31" t="s">
        <v>75</v>
      </c>
      <c r="AI395" s="8"/>
    </row>
    <row r="396" spans="1:35" ht="34.5" x14ac:dyDescent="0.25">
      <c r="A396" s="42" t="s">
        <v>2364</v>
      </c>
      <c r="B396" s="43" t="s">
        <v>1887</v>
      </c>
      <c r="C396" s="44" t="s">
        <v>2365</v>
      </c>
      <c r="D396" s="31" t="s">
        <v>75</v>
      </c>
      <c r="E396" s="31" t="s">
        <v>75</v>
      </c>
      <c r="F396" s="31" t="s">
        <v>75</v>
      </c>
      <c r="G396" s="31">
        <v>839160</v>
      </c>
      <c r="H396" s="31" t="s">
        <v>75</v>
      </c>
      <c r="I396" s="31" t="s">
        <v>75</v>
      </c>
      <c r="J396" s="31" t="s">
        <v>75</v>
      </c>
      <c r="K396" s="31" t="s">
        <v>75</v>
      </c>
      <c r="L396" s="31" t="s">
        <v>75</v>
      </c>
      <c r="M396" s="31" t="s">
        <v>75</v>
      </c>
      <c r="N396" s="31" t="s">
        <v>75</v>
      </c>
      <c r="O396" s="31">
        <v>839160</v>
      </c>
      <c r="P396" s="32" t="s">
        <v>75</v>
      </c>
      <c r="Q396" s="32" t="s">
        <v>75</v>
      </c>
      <c r="R396" s="42" t="s">
        <v>2364</v>
      </c>
      <c r="S396" s="43" t="s">
        <v>1887</v>
      </c>
      <c r="T396" s="44" t="s">
        <v>2365</v>
      </c>
      <c r="U396" s="31" t="s">
        <v>75</v>
      </c>
      <c r="V396" s="31" t="s">
        <v>75</v>
      </c>
      <c r="W396" s="31" t="s">
        <v>75</v>
      </c>
      <c r="X396" s="31">
        <v>839160</v>
      </c>
      <c r="Y396" s="31" t="s">
        <v>75</v>
      </c>
      <c r="Z396" s="31" t="s">
        <v>75</v>
      </c>
      <c r="AA396" s="31" t="s">
        <v>75</v>
      </c>
      <c r="AB396" s="31" t="s">
        <v>75</v>
      </c>
      <c r="AC396" s="31" t="s">
        <v>75</v>
      </c>
      <c r="AD396" s="31" t="s">
        <v>75</v>
      </c>
      <c r="AE396" s="31" t="s">
        <v>75</v>
      </c>
      <c r="AF396" s="31">
        <v>839160</v>
      </c>
      <c r="AG396" s="31" t="s">
        <v>75</v>
      </c>
      <c r="AH396" s="31" t="s">
        <v>75</v>
      </c>
      <c r="AI396" s="8"/>
    </row>
    <row r="397" spans="1:35" x14ac:dyDescent="0.25">
      <c r="A397" s="42" t="s">
        <v>1507</v>
      </c>
      <c r="B397" s="43" t="s">
        <v>1887</v>
      </c>
      <c r="C397" s="44" t="s">
        <v>2366</v>
      </c>
      <c r="D397" s="31" t="s">
        <v>75</v>
      </c>
      <c r="E397" s="31" t="s">
        <v>75</v>
      </c>
      <c r="F397" s="31" t="s">
        <v>75</v>
      </c>
      <c r="G397" s="31">
        <v>40000</v>
      </c>
      <c r="H397" s="31" t="s">
        <v>75</v>
      </c>
      <c r="I397" s="31" t="s">
        <v>75</v>
      </c>
      <c r="J397" s="31" t="s">
        <v>75</v>
      </c>
      <c r="K397" s="31" t="s">
        <v>75</v>
      </c>
      <c r="L397" s="31" t="s">
        <v>75</v>
      </c>
      <c r="M397" s="31" t="s">
        <v>75</v>
      </c>
      <c r="N397" s="31">
        <v>40000</v>
      </c>
      <c r="O397" s="31" t="s">
        <v>75</v>
      </c>
      <c r="P397" s="32" t="s">
        <v>75</v>
      </c>
      <c r="Q397" s="32" t="s">
        <v>75</v>
      </c>
      <c r="R397" s="42" t="s">
        <v>1507</v>
      </c>
      <c r="S397" s="43" t="s">
        <v>1887</v>
      </c>
      <c r="T397" s="44" t="s">
        <v>2366</v>
      </c>
      <c r="U397" s="31" t="s">
        <v>75</v>
      </c>
      <c r="V397" s="31" t="s">
        <v>75</v>
      </c>
      <c r="W397" s="31" t="s">
        <v>75</v>
      </c>
      <c r="X397" s="31">
        <v>40000</v>
      </c>
      <c r="Y397" s="31" t="s">
        <v>75</v>
      </c>
      <c r="Z397" s="31" t="s">
        <v>75</v>
      </c>
      <c r="AA397" s="31" t="s">
        <v>75</v>
      </c>
      <c r="AB397" s="31" t="s">
        <v>75</v>
      </c>
      <c r="AC397" s="31" t="s">
        <v>75</v>
      </c>
      <c r="AD397" s="31" t="s">
        <v>75</v>
      </c>
      <c r="AE397" s="31">
        <v>40000</v>
      </c>
      <c r="AF397" s="31" t="s">
        <v>75</v>
      </c>
      <c r="AG397" s="31" t="s">
        <v>75</v>
      </c>
      <c r="AH397" s="31" t="s">
        <v>75</v>
      </c>
      <c r="AI397" s="8"/>
    </row>
    <row r="398" spans="1:35" x14ac:dyDescent="0.25">
      <c r="A398" s="42" t="s">
        <v>1908</v>
      </c>
      <c r="B398" s="43" t="s">
        <v>1887</v>
      </c>
      <c r="C398" s="44" t="s">
        <v>2367</v>
      </c>
      <c r="D398" s="31">
        <v>400000</v>
      </c>
      <c r="E398" s="31" t="s">
        <v>75</v>
      </c>
      <c r="F398" s="31">
        <v>400000</v>
      </c>
      <c r="G398" s="31" t="s">
        <v>75</v>
      </c>
      <c r="H398" s="31" t="s">
        <v>75</v>
      </c>
      <c r="I398" s="31" t="s">
        <v>75</v>
      </c>
      <c r="J398" s="31" t="s">
        <v>75</v>
      </c>
      <c r="K398" s="31" t="s">
        <v>75</v>
      </c>
      <c r="L398" s="31" t="s">
        <v>75</v>
      </c>
      <c r="M398" s="31" t="s">
        <v>75</v>
      </c>
      <c r="N398" s="31" t="s">
        <v>75</v>
      </c>
      <c r="O398" s="31" t="s">
        <v>75</v>
      </c>
      <c r="P398" s="32">
        <v>400000</v>
      </c>
      <c r="Q398" s="32" t="s">
        <v>75</v>
      </c>
      <c r="R398" s="42" t="s">
        <v>1908</v>
      </c>
      <c r="S398" s="43" t="s">
        <v>1887</v>
      </c>
      <c r="T398" s="44" t="s">
        <v>2367</v>
      </c>
      <c r="U398" s="31">
        <v>227000</v>
      </c>
      <c r="V398" s="31" t="s">
        <v>75</v>
      </c>
      <c r="W398" s="31">
        <v>227000</v>
      </c>
      <c r="X398" s="31" t="s">
        <v>75</v>
      </c>
      <c r="Y398" s="31" t="s">
        <v>75</v>
      </c>
      <c r="Z398" s="31" t="s">
        <v>75</v>
      </c>
      <c r="AA398" s="31" t="s">
        <v>75</v>
      </c>
      <c r="AB398" s="31" t="s">
        <v>75</v>
      </c>
      <c r="AC398" s="31" t="s">
        <v>75</v>
      </c>
      <c r="AD398" s="31" t="s">
        <v>75</v>
      </c>
      <c r="AE398" s="31" t="s">
        <v>75</v>
      </c>
      <c r="AF398" s="31" t="s">
        <v>75</v>
      </c>
      <c r="AG398" s="31">
        <v>227000</v>
      </c>
      <c r="AH398" s="31" t="s">
        <v>75</v>
      </c>
      <c r="AI398" s="8"/>
    </row>
    <row r="399" spans="1:35" x14ac:dyDescent="0.25">
      <c r="A399" s="42" t="s">
        <v>1910</v>
      </c>
      <c r="B399" s="43" t="s">
        <v>1887</v>
      </c>
      <c r="C399" s="44" t="s">
        <v>2368</v>
      </c>
      <c r="D399" s="31">
        <v>400000</v>
      </c>
      <c r="E399" s="31" t="s">
        <v>75</v>
      </c>
      <c r="F399" s="31">
        <v>400000</v>
      </c>
      <c r="G399" s="31" t="s">
        <v>75</v>
      </c>
      <c r="H399" s="31" t="s">
        <v>75</v>
      </c>
      <c r="I399" s="31" t="s">
        <v>75</v>
      </c>
      <c r="J399" s="31" t="s">
        <v>75</v>
      </c>
      <c r="K399" s="31" t="s">
        <v>75</v>
      </c>
      <c r="L399" s="31" t="s">
        <v>75</v>
      </c>
      <c r="M399" s="31" t="s">
        <v>75</v>
      </c>
      <c r="N399" s="31" t="s">
        <v>75</v>
      </c>
      <c r="O399" s="31" t="s">
        <v>75</v>
      </c>
      <c r="P399" s="32">
        <v>400000</v>
      </c>
      <c r="Q399" s="32" t="s">
        <v>75</v>
      </c>
      <c r="R399" s="42" t="s">
        <v>1910</v>
      </c>
      <c r="S399" s="43" t="s">
        <v>1887</v>
      </c>
      <c r="T399" s="44" t="s">
        <v>2368</v>
      </c>
      <c r="U399" s="31">
        <v>227000</v>
      </c>
      <c r="V399" s="31" t="s">
        <v>75</v>
      </c>
      <c r="W399" s="31">
        <v>227000</v>
      </c>
      <c r="X399" s="31" t="s">
        <v>75</v>
      </c>
      <c r="Y399" s="31" t="s">
        <v>75</v>
      </c>
      <c r="Z399" s="31" t="s">
        <v>75</v>
      </c>
      <c r="AA399" s="31" t="s">
        <v>75</v>
      </c>
      <c r="AB399" s="31" t="s">
        <v>75</v>
      </c>
      <c r="AC399" s="31" t="s">
        <v>75</v>
      </c>
      <c r="AD399" s="31" t="s">
        <v>75</v>
      </c>
      <c r="AE399" s="31" t="s">
        <v>75</v>
      </c>
      <c r="AF399" s="31" t="s">
        <v>75</v>
      </c>
      <c r="AG399" s="31">
        <v>227000</v>
      </c>
      <c r="AH399" s="31" t="s">
        <v>75</v>
      </c>
      <c r="AI399" s="8"/>
    </row>
    <row r="400" spans="1:35" x14ac:dyDescent="0.25">
      <c r="A400" s="42" t="s">
        <v>1912</v>
      </c>
      <c r="B400" s="43" t="s">
        <v>1887</v>
      </c>
      <c r="C400" s="44" t="s">
        <v>2369</v>
      </c>
      <c r="D400" s="31">
        <v>400000</v>
      </c>
      <c r="E400" s="31" t="s">
        <v>75</v>
      </c>
      <c r="F400" s="31">
        <v>400000</v>
      </c>
      <c r="G400" s="31" t="s">
        <v>75</v>
      </c>
      <c r="H400" s="31" t="s">
        <v>75</v>
      </c>
      <c r="I400" s="31" t="s">
        <v>75</v>
      </c>
      <c r="J400" s="31" t="s">
        <v>75</v>
      </c>
      <c r="K400" s="31" t="s">
        <v>75</v>
      </c>
      <c r="L400" s="31" t="s">
        <v>75</v>
      </c>
      <c r="M400" s="31" t="s">
        <v>75</v>
      </c>
      <c r="N400" s="31" t="s">
        <v>75</v>
      </c>
      <c r="O400" s="31" t="s">
        <v>75</v>
      </c>
      <c r="P400" s="32">
        <v>400000</v>
      </c>
      <c r="Q400" s="32" t="s">
        <v>75</v>
      </c>
      <c r="R400" s="42" t="s">
        <v>1912</v>
      </c>
      <c r="S400" s="43" t="s">
        <v>1887</v>
      </c>
      <c r="T400" s="44" t="s">
        <v>2369</v>
      </c>
      <c r="U400" s="31">
        <v>227000</v>
      </c>
      <c r="V400" s="31" t="s">
        <v>75</v>
      </c>
      <c r="W400" s="31">
        <v>227000</v>
      </c>
      <c r="X400" s="31" t="s">
        <v>75</v>
      </c>
      <c r="Y400" s="31" t="s">
        <v>75</v>
      </c>
      <c r="Z400" s="31" t="s">
        <v>75</v>
      </c>
      <c r="AA400" s="31" t="s">
        <v>75</v>
      </c>
      <c r="AB400" s="31" t="s">
        <v>75</v>
      </c>
      <c r="AC400" s="31" t="s">
        <v>75</v>
      </c>
      <c r="AD400" s="31" t="s">
        <v>75</v>
      </c>
      <c r="AE400" s="31" t="s">
        <v>75</v>
      </c>
      <c r="AF400" s="31" t="s">
        <v>75</v>
      </c>
      <c r="AG400" s="31">
        <v>227000</v>
      </c>
      <c r="AH400" s="31" t="s">
        <v>75</v>
      </c>
      <c r="AI400" s="8"/>
    </row>
    <row r="401" spans="1:35" x14ac:dyDescent="0.25">
      <c r="A401" s="42" t="s">
        <v>2370</v>
      </c>
      <c r="B401" s="43" t="s">
        <v>1887</v>
      </c>
      <c r="C401" s="44" t="s">
        <v>2371</v>
      </c>
      <c r="D401" s="31">
        <v>303087500</v>
      </c>
      <c r="E401" s="31" t="s">
        <v>75</v>
      </c>
      <c r="F401" s="31">
        <v>303087500</v>
      </c>
      <c r="G401" s="31" t="s">
        <v>75</v>
      </c>
      <c r="H401" s="31">
        <v>292904800</v>
      </c>
      <c r="I401" s="31" t="s">
        <v>75</v>
      </c>
      <c r="J401" s="31" t="s">
        <v>75</v>
      </c>
      <c r="K401" s="31">
        <v>10182700</v>
      </c>
      <c r="L401" s="31" t="s">
        <v>75</v>
      </c>
      <c r="M401" s="31" t="s">
        <v>75</v>
      </c>
      <c r="N401" s="31" t="s">
        <v>75</v>
      </c>
      <c r="O401" s="31" t="s">
        <v>75</v>
      </c>
      <c r="P401" s="32" t="s">
        <v>75</v>
      </c>
      <c r="Q401" s="32" t="s">
        <v>75</v>
      </c>
      <c r="R401" s="42" t="s">
        <v>2370</v>
      </c>
      <c r="S401" s="43" t="s">
        <v>1887</v>
      </c>
      <c r="T401" s="44" t="s">
        <v>2371</v>
      </c>
      <c r="U401" s="31">
        <v>137886080.02000001</v>
      </c>
      <c r="V401" s="31" t="s">
        <v>75</v>
      </c>
      <c r="W401" s="31">
        <v>137886080.02000001</v>
      </c>
      <c r="X401" s="31" t="s">
        <v>75</v>
      </c>
      <c r="Y401" s="31">
        <v>137010305.91999999</v>
      </c>
      <c r="Z401" s="31" t="s">
        <v>75</v>
      </c>
      <c r="AA401" s="31" t="s">
        <v>75</v>
      </c>
      <c r="AB401" s="31">
        <v>875774.1</v>
      </c>
      <c r="AC401" s="31" t="s">
        <v>75</v>
      </c>
      <c r="AD401" s="31" t="s">
        <v>75</v>
      </c>
      <c r="AE401" s="31" t="s">
        <v>75</v>
      </c>
      <c r="AF401" s="31" t="s">
        <v>75</v>
      </c>
      <c r="AG401" s="31" t="s">
        <v>75</v>
      </c>
      <c r="AH401" s="31" t="s">
        <v>75</v>
      </c>
      <c r="AI401" s="8"/>
    </row>
    <row r="402" spans="1:35" ht="45.75" x14ac:dyDescent="0.25">
      <c r="A402" s="42" t="s">
        <v>1892</v>
      </c>
      <c r="B402" s="43" t="s">
        <v>1887</v>
      </c>
      <c r="C402" s="44" t="s">
        <v>2372</v>
      </c>
      <c r="D402" s="31">
        <v>121212900</v>
      </c>
      <c r="E402" s="31" t="s">
        <v>75</v>
      </c>
      <c r="F402" s="31">
        <v>121212900</v>
      </c>
      <c r="G402" s="31" t="s">
        <v>75</v>
      </c>
      <c r="H402" s="31">
        <v>114730200</v>
      </c>
      <c r="I402" s="31" t="s">
        <v>75</v>
      </c>
      <c r="J402" s="31" t="s">
        <v>75</v>
      </c>
      <c r="K402" s="31">
        <v>6482700</v>
      </c>
      <c r="L402" s="31" t="s">
        <v>75</v>
      </c>
      <c r="M402" s="31" t="s">
        <v>75</v>
      </c>
      <c r="N402" s="31" t="s">
        <v>75</v>
      </c>
      <c r="O402" s="31" t="s">
        <v>75</v>
      </c>
      <c r="P402" s="32" t="s">
        <v>75</v>
      </c>
      <c r="Q402" s="32" t="s">
        <v>75</v>
      </c>
      <c r="R402" s="42" t="s">
        <v>1892</v>
      </c>
      <c r="S402" s="43" t="s">
        <v>1887</v>
      </c>
      <c r="T402" s="44" t="s">
        <v>2372</v>
      </c>
      <c r="U402" s="31">
        <v>49717679.710000001</v>
      </c>
      <c r="V402" s="31" t="s">
        <v>75</v>
      </c>
      <c r="W402" s="31">
        <v>49717679.710000001</v>
      </c>
      <c r="X402" s="31" t="s">
        <v>75</v>
      </c>
      <c r="Y402" s="31">
        <v>48930248.109999999</v>
      </c>
      <c r="Z402" s="31" t="s">
        <v>75</v>
      </c>
      <c r="AA402" s="31" t="s">
        <v>75</v>
      </c>
      <c r="AB402" s="31">
        <v>787431.6</v>
      </c>
      <c r="AC402" s="31" t="s">
        <v>75</v>
      </c>
      <c r="AD402" s="31" t="s">
        <v>75</v>
      </c>
      <c r="AE402" s="31" t="s">
        <v>75</v>
      </c>
      <c r="AF402" s="31" t="s">
        <v>75</v>
      </c>
      <c r="AG402" s="31" t="s">
        <v>75</v>
      </c>
      <c r="AH402" s="31" t="s">
        <v>75</v>
      </c>
      <c r="AI402" s="8"/>
    </row>
    <row r="403" spans="1:35" x14ac:dyDescent="0.25">
      <c r="A403" s="42" t="s">
        <v>1989</v>
      </c>
      <c r="B403" s="43" t="s">
        <v>1887</v>
      </c>
      <c r="C403" s="44" t="s">
        <v>2373</v>
      </c>
      <c r="D403" s="31">
        <v>70434400</v>
      </c>
      <c r="E403" s="31" t="s">
        <v>75</v>
      </c>
      <c r="F403" s="31">
        <v>70434400</v>
      </c>
      <c r="G403" s="31" t="s">
        <v>75</v>
      </c>
      <c r="H403" s="31">
        <v>63951700</v>
      </c>
      <c r="I403" s="31" t="s">
        <v>75</v>
      </c>
      <c r="J403" s="31" t="s">
        <v>75</v>
      </c>
      <c r="K403" s="31">
        <v>6482700</v>
      </c>
      <c r="L403" s="31" t="s">
        <v>75</v>
      </c>
      <c r="M403" s="31" t="s">
        <v>75</v>
      </c>
      <c r="N403" s="31" t="s">
        <v>75</v>
      </c>
      <c r="O403" s="31" t="s">
        <v>75</v>
      </c>
      <c r="P403" s="32" t="s">
        <v>75</v>
      </c>
      <c r="Q403" s="32" t="s">
        <v>75</v>
      </c>
      <c r="R403" s="42" t="s">
        <v>1989</v>
      </c>
      <c r="S403" s="43" t="s">
        <v>1887</v>
      </c>
      <c r="T403" s="44" t="s">
        <v>2373</v>
      </c>
      <c r="U403" s="31">
        <v>26704961.010000002</v>
      </c>
      <c r="V403" s="31" t="s">
        <v>75</v>
      </c>
      <c r="W403" s="31">
        <v>26704961.010000002</v>
      </c>
      <c r="X403" s="31" t="s">
        <v>75</v>
      </c>
      <c r="Y403" s="31">
        <v>25917529.41</v>
      </c>
      <c r="Z403" s="31" t="s">
        <v>75</v>
      </c>
      <c r="AA403" s="31" t="s">
        <v>75</v>
      </c>
      <c r="AB403" s="31">
        <v>787431.6</v>
      </c>
      <c r="AC403" s="31" t="s">
        <v>75</v>
      </c>
      <c r="AD403" s="31" t="s">
        <v>75</v>
      </c>
      <c r="AE403" s="31" t="s">
        <v>75</v>
      </c>
      <c r="AF403" s="31" t="s">
        <v>75</v>
      </c>
      <c r="AG403" s="31" t="s">
        <v>75</v>
      </c>
      <c r="AH403" s="31" t="s">
        <v>75</v>
      </c>
      <c r="AI403" s="8"/>
    </row>
    <row r="404" spans="1:35" x14ac:dyDescent="0.25">
      <c r="A404" s="42" t="s">
        <v>1991</v>
      </c>
      <c r="B404" s="43" t="s">
        <v>1887</v>
      </c>
      <c r="C404" s="44" t="s">
        <v>2374</v>
      </c>
      <c r="D404" s="31">
        <v>54111000</v>
      </c>
      <c r="E404" s="31" t="s">
        <v>75</v>
      </c>
      <c r="F404" s="31">
        <v>54111000</v>
      </c>
      <c r="G404" s="31" t="s">
        <v>75</v>
      </c>
      <c r="H404" s="31">
        <v>49132000</v>
      </c>
      <c r="I404" s="31" t="s">
        <v>75</v>
      </c>
      <c r="J404" s="31" t="s">
        <v>75</v>
      </c>
      <c r="K404" s="31">
        <v>4979000</v>
      </c>
      <c r="L404" s="31" t="s">
        <v>75</v>
      </c>
      <c r="M404" s="31" t="s">
        <v>75</v>
      </c>
      <c r="N404" s="31" t="s">
        <v>75</v>
      </c>
      <c r="O404" s="31" t="s">
        <v>75</v>
      </c>
      <c r="P404" s="32" t="s">
        <v>75</v>
      </c>
      <c r="Q404" s="32" t="s">
        <v>75</v>
      </c>
      <c r="R404" s="42" t="s">
        <v>1991</v>
      </c>
      <c r="S404" s="43" t="s">
        <v>1887</v>
      </c>
      <c r="T404" s="44" t="s">
        <v>2374</v>
      </c>
      <c r="U404" s="31">
        <v>20848244.780000001</v>
      </c>
      <c r="V404" s="31" t="s">
        <v>75</v>
      </c>
      <c r="W404" s="31">
        <v>20848244.780000001</v>
      </c>
      <c r="X404" s="31" t="s">
        <v>75</v>
      </c>
      <c r="Y404" s="31">
        <v>20226710.780000001</v>
      </c>
      <c r="Z404" s="31" t="s">
        <v>75</v>
      </c>
      <c r="AA404" s="31" t="s">
        <v>75</v>
      </c>
      <c r="AB404" s="31">
        <v>621534</v>
      </c>
      <c r="AC404" s="31" t="s">
        <v>75</v>
      </c>
      <c r="AD404" s="31" t="s">
        <v>75</v>
      </c>
      <c r="AE404" s="31" t="s">
        <v>75</v>
      </c>
      <c r="AF404" s="31" t="s">
        <v>75</v>
      </c>
      <c r="AG404" s="31" t="s">
        <v>75</v>
      </c>
      <c r="AH404" s="31" t="s">
        <v>75</v>
      </c>
      <c r="AI404" s="8"/>
    </row>
    <row r="405" spans="1:35" ht="23.25" x14ac:dyDescent="0.25">
      <c r="A405" s="42" t="s">
        <v>2071</v>
      </c>
      <c r="B405" s="43" t="s">
        <v>1887</v>
      </c>
      <c r="C405" s="44" t="s">
        <v>2375</v>
      </c>
      <c r="D405" s="31">
        <v>12000</v>
      </c>
      <c r="E405" s="31" t="s">
        <v>75</v>
      </c>
      <c r="F405" s="31">
        <v>12000</v>
      </c>
      <c r="G405" s="31" t="s">
        <v>75</v>
      </c>
      <c r="H405" s="31">
        <v>12000</v>
      </c>
      <c r="I405" s="31" t="s">
        <v>75</v>
      </c>
      <c r="J405" s="31" t="s">
        <v>75</v>
      </c>
      <c r="K405" s="31" t="s">
        <v>75</v>
      </c>
      <c r="L405" s="31" t="s">
        <v>75</v>
      </c>
      <c r="M405" s="31" t="s">
        <v>75</v>
      </c>
      <c r="N405" s="31" t="s">
        <v>75</v>
      </c>
      <c r="O405" s="31" t="s">
        <v>75</v>
      </c>
      <c r="P405" s="32" t="s">
        <v>75</v>
      </c>
      <c r="Q405" s="32" t="s">
        <v>75</v>
      </c>
      <c r="R405" s="42" t="s">
        <v>2071</v>
      </c>
      <c r="S405" s="43" t="s">
        <v>1887</v>
      </c>
      <c r="T405" s="44" t="s">
        <v>2375</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1993</v>
      </c>
      <c r="B406" s="43" t="s">
        <v>1887</v>
      </c>
      <c r="C406" s="44" t="s">
        <v>2376</v>
      </c>
      <c r="D406" s="31">
        <v>16311400</v>
      </c>
      <c r="E406" s="31" t="s">
        <v>75</v>
      </c>
      <c r="F406" s="31">
        <v>16311400</v>
      </c>
      <c r="G406" s="31" t="s">
        <v>75</v>
      </c>
      <c r="H406" s="31">
        <v>14807700</v>
      </c>
      <c r="I406" s="31" t="s">
        <v>75</v>
      </c>
      <c r="J406" s="31" t="s">
        <v>75</v>
      </c>
      <c r="K406" s="31">
        <v>1503700</v>
      </c>
      <c r="L406" s="31" t="s">
        <v>75</v>
      </c>
      <c r="M406" s="31" t="s">
        <v>75</v>
      </c>
      <c r="N406" s="31" t="s">
        <v>75</v>
      </c>
      <c r="O406" s="31" t="s">
        <v>75</v>
      </c>
      <c r="P406" s="32" t="s">
        <v>75</v>
      </c>
      <c r="Q406" s="32" t="s">
        <v>75</v>
      </c>
      <c r="R406" s="42" t="s">
        <v>1993</v>
      </c>
      <c r="S406" s="43" t="s">
        <v>1887</v>
      </c>
      <c r="T406" s="44" t="s">
        <v>2376</v>
      </c>
      <c r="U406" s="31">
        <v>5856716.2300000004</v>
      </c>
      <c r="V406" s="31" t="s">
        <v>75</v>
      </c>
      <c r="W406" s="31">
        <v>5856716.2300000004</v>
      </c>
      <c r="X406" s="31" t="s">
        <v>75</v>
      </c>
      <c r="Y406" s="31">
        <v>5690818.6299999999</v>
      </c>
      <c r="Z406" s="31" t="s">
        <v>75</v>
      </c>
      <c r="AA406" s="31" t="s">
        <v>75</v>
      </c>
      <c r="AB406" s="31">
        <v>165897.60000000001</v>
      </c>
      <c r="AC406" s="31" t="s">
        <v>75</v>
      </c>
      <c r="AD406" s="31" t="s">
        <v>75</v>
      </c>
      <c r="AE406" s="31" t="s">
        <v>75</v>
      </c>
      <c r="AF406" s="31" t="s">
        <v>75</v>
      </c>
      <c r="AG406" s="31" t="s">
        <v>75</v>
      </c>
      <c r="AH406" s="31" t="s">
        <v>75</v>
      </c>
      <c r="AI406" s="8"/>
    </row>
    <row r="407" spans="1:35" ht="23.25" x14ac:dyDescent="0.25">
      <c r="A407" s="42" t="s">
        <v>1894</v>
      </c>
      <c r="B407" s="43" t="s">
        <v>1887</v>
      </c>
      <c r="C407" s="44" t="s">
        <v>2377</v>
      </c>
      <c r="D407" s="31">
        <v>50778500</v>
      </c>
      <c r="E407" s="31" t="s">
        <v>75</v>
      </c>
      <c r="F407" s="31">
        <v>50778500</v>
      </c>
      <c r="G407" s="31" t="s">
        <v>75</v>
      </c>
      <c r="H407" s="31">
        <v>50778500</v>
      </c>
      <c r="I407" s="31" t="s">
        <v>75</v>
      </c>
      <c r="J407" s="31" t="s">
        <v>75</v>
      </c>
      <c r="K407" s="31" t="s">
        <v>75</v>
      </c>
      <c r="L407" s="31" t="s">
        <v>75</v>
      </c>
      <c r="M407" s="31" t="s">
        <v>75</v>
      </c>
      <c r="N407" s="31" t="s">
        <v>75</v>
      </c>
      <c r="O407" s="31" t="s">
        <v>75</v>
      </c>
      <c r="P407" s="32" t="s">
        <v>75</v>
      </c>
      <c r="Q407" s="32" t="s">
        <v>75</v>
      </c>
      <c r="R407" s="42" t="s">
        <v>1894</v>
      </c>
      <c r="S407" s="43" t="s">
        <v>1887</v>
      </c>
      <c r="T407" s="44" t="s">
        <v>2377</v>
      </c>
      <c r="U407" s="31">
        <v>23012718.699999999</v>
      </c>
      <c r="V407" s="31" t="s">
        <v>75</v>
      </c>
      <c r="W407" s="31">
        <v>23012718.699999999</v>
      </c>
      <c r="X407" s="31" t="s">
        <v>75</v>
      </c>
      <c r="Y407" s="31">
        <v>23012718.699999999</v>
      </c>
      <c r="Z407" s="31" t="s">
        <v>75</v>
      </c>
      <c r="AA407" s="31" t="s">
        <v>75</v>
      </c>
      <c r="AB407" s="31" t="s">
        <v>75</v>
      </c>
      <c r="AC407" s="31" t="s">
        <v>75</v>
      </c>
      <c r="AD407" s="31" t="s">
        <v>75</v>
      </c>
      <c r="AE407" s="31" t="s">
        <v>75</v>
      </c>
      <c r="AF407" s="31" t="s">
        <v>75</v>
      </c>
      <c r="AG407" s="31" t="s">
        <v>75</v>
      </c>
      <c r="AH407" s="31" t="s">
        <v>75</v>
      </c>
      <c r="AI407" s="8"/>
    </row>
    <row r="408" spans="1:35" x14ac:dyDescent="0.25">
      <c r="A408" s="42" t="s">
        <v>1896</v>
      </c>
      <c r="B408" s="43" t="s">
        <v>1887</v>
      </c>
      <c r="C408" s="44" t="s">
        <v>2378</v>
      </c>
      <c r="D408" s="31">
        <v>37195000</v>
      </c>
      <c r="E408" s="31" t="s">
        <v>75</v>
      </c>
      <c r="F408" s="31">
        <v>37195000</v>
      </c>
      <c r="G408" s="31" t="s">
        <v>75</v>
      </c>
      <c r="H408" s="31">
        <v>37195000</v>
      </c>
      <c r="I408" s="31" t="s">
        <v>75</v>
      </c>
      <c r="J408" s="31" t="s">
        <v>75</v>
      </c>
      <c r="K408" s="31" t="s">
        <v>75</v>
      </c>
      <c r="L408" s="31" t="s">
        <v>75</v>
      </c>
      <c r="M408" s="31" t="s">
        <v>75</v>
      </c>
      <c r="N408" s="31" t="s">
        <v>75</v>
      </c>
      <c r="O408" s="31" t="s">
        <v>75</v>
      </c>
      <c r="P408" s="32" t="s">
        <v>75</v>
      </c>
      <c r="Q408" s="32" t="s">
        <v>75</v>
      </c>
      <c r="R408" s="42" t="s">
        <v>1896</v>
      </c>
      <c r="S408" s="43" t="s">
        <v>1887</v>
      </c>
      <c r="T408" s="44" t="s">
        <v>2378</v>
      </c>
      <c r="U408" s="31">
        <v>16916574.579999998</v>
      </c>
      <c r="V408" s="31" t="s">
        <v>75</v>
      </c>
      <c r="W408" s="31">
        <v>16916574.579999998</v>
      </c>
      <c r="X408" s="31" t="s">
        <v>75</v>
      </c>
      <c r="Y408" s="31">
        <v>16916574.579999998</v>
      </c>
      <c r="Z408" s="31" t="s">
        <v>75</v>
      </c>
      <c r="AA408" s="31" t="s">
        <v>75</v>
      </c>
      <c r="AB408" s="31" t="s">
        <v>75</v>
      </c>
      <c r="AC408" s="31" t="s">
        <v>75</v>
      </c>
      <c r="AD408" s="31" t="s">
        <v>75</v>
      </c>
      <c r="AE408" s="31" t="s">
        <v>75</v>
      </c>
      <c r="AF408" s="31" t="s">
        <v>75</v>
      </c>
      <c r="AG408" s="31" t="s">
        <v>75</v>
      </c>
      <c r="AH408" s="31" t="s">
        <v>75</v>
      </c>
      <c r="AI408" s="8"/>
    </row>
    <row r="409" spans="1:35" ht="23.25" x14ac:dyDescent="0.25">
      <c r="A409" s="42" t="s">
        <v>1898</v>
      </c>
      <c r="B409" s="43" t="s">
        <v>1887</v>
      </c>
      <c r="C409" s="44" t="s">
        <v>2379</v>
      </c>
      <c r="D409" s="31">
        <v>1900000</v>
      </c>
      <c r="E409" s="31" t="s">
        <v>75</v>
      </c>
      <c r="F409" s="31">
        <v>1900000</v>
      </c>
      <c r="G409" s="31" t="s">
        <v>75</v>
      </c>
      <c r="H409" s="31">
        <v>1900000</v>
      </c>
      <c r="I409" s="31" t="s">
        <v>75</v>
      </c>
      <c r="J409" s="31" t="s">
        <v>75</v>
      </c>
      <c r="K409" s="31" t="s">
        <v>75</v>
      </c>
      <c r="L409" s="31" t="s">
        <v>75</v>
      </c>
      <c r="M409" s="31" t="s">
        <v>75</v>
      </c>
      <c r="N409" s="31" t="s">
        <v>75</v>
      </c>
      <c r="O409" s="31" t="s">
        <v>75</v>
      </c>
      <c r="P409" s="32" t="s">
        <v>75</v>
      </c>
      <c r="Q409" s="32" t="s">
        <v>75</v>
      </c>
      <c r="R409" s="42" t="s">
        <v>1898</v>
      </c>
      <c r="S409" s="43" t="s">
        <v>1887</v>
      </c>
      <c r="T409" s="44" t="s">
        <v>2379</v>
      </c>
      <c r="U409" s="31">
        <v>1250108.7</v>
      </c>
      <c r="V409" s="31" t="s">
        <v>75</v>
      </c>
      <c r="W409" s="31">
        <v>1250108.7</v>
      </c>
      <c r="X409" s="31" t="s">
        <v>75</v>
      </c>
      <c r="Y409" s="31">
        <v>1250108.7</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1900</v>
      </c>
      <c r="B410" s="43" t="s">
        <v>1887</v>
      </c>
      <c r="C410" s="44" t="s">
        <v>2380</v>
      </c>
      <c r="D410" s="31">
        <v>11683500</v>
      </c>
      <c r="E410" s="31" t="s">
        <v>75</v>
      </c>
      <c r="F410" s="31">
        <v>11683500</v>
      </c>
      <c r="G410" s="31" t="s">
        <v>75</v>
      </c>
      <c r="H410" s="31">
        <v>11683500</v>
      </c>
      <c r="I410" s="31" t="s">
        <v>75</v>
      </c>
      <c r="J410" s="31" t="s">
        <v>75</v>
      </c>
      <c r="K410" s="31" t="s">
        <v>75</v>
      </c>
      <c r="L410" s="31" t="s">
        <v>75</v>
      </c>
      <c r="M410" s="31" t="s">
        <v>75</v>
      </c>
      <c r="N410" s="31" t="s">
        <v>75</v>
      </c>
      <c r="O410" s="31" t="s">
        <v>75</v>
      </c>
      <c r="P410" s="32" t="s">
        <v>75</v>
      </c>
      <c r="Q410" s="32" t="s">
        <v>75</v>
      </c>
      <c r="R410" s="42" t="s">
        <v>1900</v>
      </c>
      <c r="S410" s="43" t="s">
        <v>1887</v>
      </c>
      <c r="T410" s="44" t="s">
        <v>2380</v>
      </c>
      <c r="U410" s="31">
        <v>4846035.42</v>
      </c>
      <c r="V410" s="31" t="s">
        <v>75</v>
      </c>
      <c r="W410" s="31">
        <v>4846035.42</v>
      </c>
      <c r="X410" s="31" t="s">
        <v>75</v>
      </c>
      <c r="Y410" s="31">
        <v>4846035.42</v>
      </c>
      <c r="Z410" s="31" t="s">
        <v>75</v>
      </c>
      <c r="AA410" s="31" t="s">
        <v>75</v>
      </c>
      <c r="AB410" s="31" t="s">
        <v>75</v>
      </c>
      <c r="AC410" s="31" t="s">
        <v>75</v>
      </c>
      <c r="AD410" s="31" t="s">
        <v>75</v>
      </c>
      <c r="AE410" s="31" t="s">
        <v>75</v>
      </c>
      <c r="AF410" s="31" t="s">
        <v>75</v>
      </c>
      <c r="AG410" s="31" t="s">
        <v>75</v>
      </c>
      <c r="AH410" s="31" t="s">
        <v>75</v>
      </c>
      <c r="AI410" s="8"/>
    </row>
    <row r="411" spans="1:35" ht="23.25" x14ac:dyDescent="0.25">
      <c r="A411" s="42" t="s">
        <v>1902</v>
      </c>
      <c r="B411" s="43" t="s">
        <v>1887</v>
      </c>
      <c r="C411" s="44" t="s">
        <v>2381</v>
      </c>
      <c r="D411" s="31">
        <v>28478800</v>
      </c>
      <c r="E411" s="31" t="s">
        <v>75</v>
      </c>
      <c r="F411" s="31">
        <v>28478800</v>
      </c>
      <c r="G411" s="31" t="s">
        <v>75</v>
      </c>
      <c r="H411" s="31">
        <v>24778800</v>
      </c>
      <c r="I411" s="31" t="s">
        <v>75</v>
      </c>
      <c r="J411" s="31" t="s">
        <v>75</v>
      </c>
      <c r="K411" s="31">
        <v>3700000</v>
      </c>
      <c r="L411" s="31" t="s">
        <v>75</v>
      </c>
      <c r="M411" s="31" t="s">
        <v>75</v>
      </c>
      <c r="N411" s="31" t="s">
        <v>75</v>
      </c>
      <c r="O411" s="31" t="s">
        <v>75</v>
      </c>
      <c r="P411" s="32" t="s">
        <v>75</v>
      </c>
      <c r="Q411" s="32" t="s">
        <v>75</v>
      </c>
      <c r="R411" s="42" t="s">
        <v>1902</v>
      </c>
      <c r="S411" s="43" t="s">
        <v>1887</v>
      </c>
      <c r="T411" s="44" t="s">
        <v>2381</v>
      </c>
      <c r="U411" s="31">
        <v>5577761.0999999996</v>
      </c>
      <c r="V411" s="31" t="s">
        <v>75</v>
      </c>
      <c r="W411" s="31">
        <v>5577761.0999999996</v>
      </c>
      <c r="X411" s="31" t="s">
        <v>75</v>
      </c>
      <c r="Y411" s="31">
        <v>5489418.5999999996</v>
      </c>
      <c r="Z411" s="31" t="s">
        <v>75</v>
      </c>
      <c r="AA411" s="31" t="s">
        <v>75</v>
      </c>
      <c r="AB411" s="31">
        <v>88342.5</v>
      </c>
      <c r="AC411" s="31" t="s">
        <v>75</v>
      </c>
      <c r="AD411" s="31" t="s">
        <v>75</v>
      </c>
      <c r="AE411" s="31" t="s">
        <v>75</v>
      </c>
      <c r="AF411" s="31" t="s">
        <v>75</v>
      </c>
      <c r="AG411" s="31" t="s">
        <v>75</v>
      </c>
      <c r="AH411" s="31" t="s">
        <v>75</v>
      </c>
      <c r="AI411" s="8"/>
    </row>
    <row r="412" spans="1:35" ht="23.25" x14ac:dyDescent="0.25">
      <c r="A412" s="42" t="s">
        <v>1904</v>
      </c>
      <c r="B412" s="43" t="s">
        <v>1887</v>
      </c>
      <c r="C412" s="44" t="s">
        <v>2382</v>
      </c>
      <c r="D412" s="31">
        <v>28478800</v>
      </c>
      <c r="E412" s="31" t="s">
        <v>75</v>
      </c>
      <c r="F412" s="31">
        <v>28478800</v>
      </c>
      <c r="G412" s="31" t="s">
        <v>75</v>
      </c>
      <c r="H412" s="31">
        <v>24778800</v>
      </c>
      <c r="I412" s="31" t="s">
        <v>75</v>
      </c>
      <c r="J412" s="31" t="s">
        <v>75</v>
      </c>
      <c r="K412" s="31">
        <v>3700000</v>
      </c>
      <c r="L412" s="31" t="s">
        <v>75</v>
      </c>
      <c r="M412" s="31" t="s">
        <v>75</v>
      </c>
      <c r="N412" s="31" t="s">
        <v>75</v>
      </c>
      <c r="O412" s="31" t="s">
        <v>75</v>
      </c>
      <c r="P412" s="32" t="s">
        <v>75</v>
      </c>
      <c r="Q412" s="32" t="s">
        <v>75</v>
      </c>
      <c r="R412" s="42" t="s">
        <v>1904</v>
      </c>
      <c r="S412" s="43" t="s">
        <v>1887</v>
      </c>
      <c r="T412" s="44" t="s">
        <v>2382</v>
      </c>
      <c r="U412" s="31">
        <v>5577761.0999999996</v>
      </c>
      <c r="V412" s="31" t="s">
        <v>75</v>
      </c>
      <c r="W412" s="31">
        <v>5577761.0999999996</v>
      </c>
      <c r="X412" s="31" t="s">
        <v>75</v>
      </c>
      <c r="Y412" s="31">
        <v>5489418.5999999996</v>
      </c>
      <c r="Z412" s="31" t="s">
        <v>75</v>
      </c>
      <c r="AA412" s="31" t="s">
        <v>75</v>
      </c>
      <c r="AB412" s="31">
        <v>88342.5</v>
      </c>
      <c r="AC412" s="31" t="s">
        <v>75</v>
      </c>
      <c r="AD412" s="31" t="s">
        <v>75</v>
      </c>
      <c r="AE412" s="31" t="s">
        <v>75</v>
      </c>
      <c r="AF412" s="31" t="s">
        <v>75</v>
      </c>
      <c r="AG412" s="31" t="s">
        <v>75</v>
      </c>
      <c r="AH412" s="31" t="s">
        <v>75</v>
      </c>
      <c r="AI412" s="8"/>
    </row>
    <row r="413" spans="1:35" x14ac:dyDescent="0.25">
      <c r="A413" s="42" t="s">
        <v>1906</v>
      </c>
      <c r="B413" s="43" t="s">
        <v>1887</v>
      </c>
      <c r="C413" s="44" t="s">
        <v>2383</v>
      </c>
      <c r="D413" s="31">
        <v>28328800</v>
      </c>
      <c r="E413" s="31" t="s">
        <v>75</v>
      </c>
      <c r="F413" s="31">
        <v>28328800</v>
      </c>
      <c r="G413" s="31" t="s">
        <v>75</v>
      </c>
      <c r="H413" s="31">
        <v>24628800</v>
      </c>
      <c r="I413" s="31" t="s">
        <v>75</v>
      </c>
      <c r="J413" s="31" t="s">
        <v>75</v>
      </c>
      <c r="K413" s="31">
        <v>3700000</v>
      </c>
      <c r="L413" s="31" t="s">
        <v>75</v>
      </c>
      <c r="M413" s="31" t="s">
        <v>75</v>
      </c>
      <c r="N413" s="31" t="s">
        <v>75</v>
      </c>
      <c r="O413" s="31" t="s">
        <v>75</v>
      </c>
      <c r="P413" s="32" t="s">
        <v>75</v>
      </c>
      <c r="Q413" s="32" t="s">
        <v>75</v>
      </c>
      <c r="R413" s="42" t="s">
        <v>1906</v>
      </c>
      <c r="S413" s="43" t="s">
        <v>1887</v>
      </c>
      <c r="T413" s="44" t="s">
        <v>2383</v>
      </c>
      <c r="U413" s="31">
        <v>5541985.75</v>
      </c>
      <c r="V413" s="31" t="s">
        <v>75</v>
      </c>
      <c r="W413" s="31">
        <v>5541985.75</v>
      </c>
      <c r="X413" s="31" t="s">
        <v>75</v>
      </c>
      <c r="Y413" s="31">
        <v>5453643.25</v>
      </c>
      <c r="Z413" s="31" t="s">
        <v>75</v>
      </c>
      <c r="AA413" s="31" t="s">
        <v>75</v>
      </c>
      <c r="AB413" s="31">
        <v>88342.5</v>
      </c>
      <c r="AC413" s="31" t="s">
        <v>75</v>
      </c>
      <c r="AD413" s="31" t="s">
        <v>75</v>
      </c>
      <c r="AE413" s="31" t="s">
        <v>75</v>
      </c>
      <c r="AF413" s="31" t="s">
        <v>75</v>
      </c>
      <c r="AG413" s="31" t="s">
        <v>75</v>
      </c>
      <c r="AH413" s="31" t="s">
        <v>75</v>
      </c>
      <c r="AI413" s="8"/>
    </row>
    <row r="414" spans="1:35" x14ac:dyDescent="0.25">
      <c r="A414" s="42" t="s">
        <v>1926</v>
      </c>
      <c r="B414" s="43" t="s">
        <v>1887</v>
      </c>
      <c r="C414" s="44" t="s">
        <v>2384</v>
      </c>
      <c r="D414" s="31">
        <v>150000</v>
      </c>
      <c r="E414" s="31" t="s">
        <v>75</v>
      </c>
      <c r="F414" s="31">
        <v>150000</v>
      </c>
      <c r="G414" s="31" t="s">
        <v>75</v>
      </c>
      <c r="H414" s="31">
        <v>150000</v>
      </c>
      <c r="I414" s="31" t="s">
        <v>75</v>
      </c>
      <c r="J414" s="31" t="s">
        <v>75</v>
      </c>
      <c r="K414" s="31" t="s">
        <v>75</v>
      </c>
      <c r="L414" s="31" t="s">
        <v>75</v>
      </c>
      <c r="M414" s="31" t="s">
        <v>75</v>
      </c>
      <c r="N414" s="31" t="s">
        <v>75</v>
      </c>
      <c r="O414" s="31" t="s">
        <v>75</v>
      </c>
      <c r="P414" s="32" t="s">
        <v>75</v>
      </c>
      <c r="Q414" s="32" t="s">
        <v>75</v>
      </c>
      <c r="R414" s="42" t="s">
        <v>1926</v>
      </c>
      <c r="S414" s="43" t="s">
        <v>1887</v>
      </c>
      <c r="T414" s="44" t="s">
        <v>2384</v>
      </c>
      <c r="U414" s="31">
        <v>35775.35</v>
      </c>
      <c r="V414" s="31" t="s">
        <v>75</v>
      </c>
      <c r="W414" s="31">
        <v>35775.35</v>
      </c>
      <c r="X414" s="31" t="s">
        <v>75</v>
      </c>
      <c r="Y414" s="31">
        <v>35775.35</v>
      </c>
      <c r="Z414" s="31" t="s">
        <v>75</v>
      </c>
      <c r="AA414" s="31" t="s">
        <v>75</v>
      </c>
      <c r="AB414" s="31" t="s">
        <v>75</v>
      </c>
      <c r="AC414" s="31" t="s">
        <v>75</v>
      </c>
      <c r="AD414" s="31" t="s">
        <v>75</v>
      </c>
      <c r="AE414" s="31" t="s">
        <v>75</v>
      </c>
      <c r="AF414" s="31" t="s">
        <v>75</v>
      </c>
      <c r="AG414" s="31" t="s">
        <v>75</v>
      </c>
      <c r="AH414" s="31" t="s">
        <v>75</v>
      </c>
      <c r="AI414" s="8"/>
    </row>
    <row r="415" spans="1:35" ht="23.25" x14ac:dyDescent="0.25">
      <c r="A415" s="42" t="s">
        <v>1939</v>
      </c>
      <c r="B415" s="43" t="s">
        <v>1887</v>
      </c>
      <c r="C415" s="44" t="s">
        <v>2385</v>
      </c>
      <c r="D415" s="31">
        <v>153248200</v>
      </c>
      <c r="E415" s="31" t="s">
        <v>75</v>
      </c>
      <c r="F415" s="31">
        <v>153248200</v>
      </c>
      <c r="G415" s="31" t="s">
        <v>75</v>
      </c>
      <c r="H415" s="31">
        <v>153248200</v>
      </c>
      <c r="I415" s="31" t="s">
        <v>75</v>
      </c>
      <c r="J415" s="31" t="s">
        <v>75</v>
      </c>
      <c r="K415" s="31" t="s">
        <v>75</v>
      </c>
      <c r="L415" s="31" t="s">
        <v>75</v>
      </c>
      <c r="M415" s="31" t="s">
        <v>75</v>
      </c>
      <c r="N415" s="31" t="s">
        <v>75</v>
      </c>
      <c r="O415" s="31" t="s">
        <v>75</v>
      </c>
      <c r="P415" s="32" t="s">
        <v>75</v>
      </c>
      <c r="Q415" s="32" t="s">
        <v>75</v>
      </c>
      <c r="R415" s="42" t="s">
        <v>1939</v>
      </c>
      <c r="S415" s="43" t="s">
        <v>1887</v>
      </c>
      <c r="T415" s="44" t="s">
        <v>2385</v>
      </c>
      <c r="U415" s="31">
        <v>82557639.209999993</v>
      </c>
      <c r="V415" s="31" t="s">
        <v>75</v>
      </c>
      <c r="W415" s="31">
        <v>82557639.209999993</v>
      </c>
      <c r="X415" s="31" t="s">
        <v>75</v>
      </c>
      <c r="Y415" s="31">
        <v>82557639.209999993</v>
      </c>
      <c r="Z415" s="31" t="s">
        <v>75</v>
      </c>
      <c r="AA415" s="31" t="s">
        <v>75</v>
      </c>
      <c r="AB415" s="31" t="s">
        <v>75</v>
      </c>
      <c r="AC415" s="31" t="s">
        <v>75</v>
      </c>
      <c r="AD415" s="31" t="s">
        <v>75</v>
      </c>
      <c r="AE415" s="31" t="s">
        <v>75</v>
      </c>
      <c r="AF415" s="31" t="s">
        <v>75</v>
      </c>
      <c r="AG415" s="31" t="s">
        <v>75</v>
      </c>
      <c r="AH415" s="31" t="s">
        <v>75</v>
      </c>
      <c r="AI415" s="8"/>
    </row>
    <row r="416" spans="1:35" x14ac:dyDescent="0.25">
      <c r="A416" s="42" t="s">
        <v>1941</v>
      </c>
      <c r="B416" s="43" t="s">
        <v>1887</v>
      </c>
      <c r="C416" s="44" t="s">
        <v>2386</v>
      </c>
      <c r="D416" s="31">
        <v>27640900</v>
      </c>
      <c r="E416" s="31" t="s">
        <v>75</v>
      </c>
      <c r="F416" s="31">
        <v>27640900</v>
      </c>
      <c r="G416" s="31" t="s">
        <v>75</v>
      </c>
      <c r="H416" s="31">
        <v>27640900</v>
      </c>
      <c r="I416" s="31" t="s">
        <v>75</v>
      </c>
      <c r="J416" s="31" t="s">
        <v>75</v>
      </c>
      <c r="K416" s="31" t="s">
        <v>75</v>
      </c>
      <c r="L416" s="31" t="s">
        <v>75</v>
      </c>
      <c r="M416" s="31" t="s">
        <v>75</v>
      </c>
      <c r="N416" s="31" t="s">
        <v>75</v>
      </c>
      <c r="O416" s="31" t="s">
        <v>75</v>
      </c>
      <c r="P416" s="32" t="s">
        <v>75</v>
      </c>
      <c r="Q416" s="32" t="s">
        <v>75</v>
      </c>
      <c r="R416" s="42" t="s">
        <v>1941</v>
      </c>
      <c r="S416" s="43" t="s">
        <v>1887</v>
      </c>
      <c r="T416" s="44" t="s">
        <v>2386</v>
      </c>
      <c r="U416" s="31">
        <v>15331048.49</v>
      </c>
      <c r="V416" s="31" t="s">
        <v>75</v>
      </c>
      <c r="W416" s="31">
        <v>15331048.49</v>
      </c>
      <c r="X416" s="31" t="s">
        <v>75</v>
      </c>
      <c r="Y416" s="31">
        <v>15331048.49</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2119</v>
      </c>
      <c r="B417" s="43" t="s">
        <v>1887</v>
      </c>
      <c r="C417" s="44" t="s">
        <v>2387</v>
      </c>
      <c r="D417" s="31">
        <v>27640900</v>
      </c>
      <c r="E417" s="31" t="s">
        <v>75</v>
      </c>
      <c r="F417" s="31">
        <v>27640900</v>
      </c>
      <c r="G417" s="31" t="s">
        <v>75</v>
      </c>
      <c r="H417" s="31">
        <v>27640900</v>
      </c>
      <c r="I417" s="31" t="s">
        <v>75</v>
      </c>
      <c r="J417" s="31" t="s">
        <v>75</v>
      </c>
      <c r="K417" s="31" t="s">
        <v>75</v>
      </c>
      <c r="L417" s="31" t="s">
        <v>75</v>
      </c>
      <c r="M417" s="31" t="s">
        <v>75</v>
      </c>
      <c r="N417" s="31" t="s">
        <v>75</v>
      </c>
      <c r="O417" s="31" t="s">
        <v>75</v>
      </c>
      <c r="P417" s="32" t="s">
        <v>75</v>
      </c>
      <c r="Q417" s="32" t="s">
        <v>75</v>
      </c>
      <c r="R417" s="42" t="s">
        <v>2119</v>
      </c>
      <c r="S417" s="43" t="s">
        <v>1887</v>
      </c>
      <c r="T417" s="44" t="s">
        <v>2387</v>
      </c>
      <c r="U417" s="31">
        <v>15331048.49</v>
      </c>
      <c r="V417" s="31" t="s">
        <v>75</v>
      </c>
      <c r="W417" s="31">
        <v>15331048.49</v>
      </c>
      <c r="X417" s="31" t="s">
        <v>75</v>
      </c>
      <c r="Y417" s="31">
        <v>15331048.49</v>
      </c>
      <c r="Z417" s="31" t="s">
        <v>75</v>
      </c>
      <c r="AA417" s="31" t="s">
        <v>75</v>
      </c>
      <c r="AB417" s="31" t="s">
        <v>75</v>
      </c>
      <c r="AC417" s="31" t="s">
        <v>75</v>
      </c>
      <c r="AD417" s="31" t="s">
        <v>75</v>
      </c>
      <c r="AE417" s="31" t="s">
        <v>75</v>
      </c>
      <c r="AF417" s="31" t="s">
        <v>75</v>
      </c>
      <c r="AG417" s="31" t="s">
        <v>75</v>
      </c>
      <c r="AH417" s="31" t="s">
        <v>75</v>
      </c>
      <c r="AI417" s="8"/>
    </row>
    <row r="418" spans="1:35" x14ac:dyDescent="0.25">
      <c r="A418" s="42" t="s">
        <v>2062</v>
      </c>
      <c r="B418" s="43" t="s">
        <v>1887</v>
      </c>
      <c r="C418" s="44" t="s">
        <v>2388</v>
      </c>
      <c r="D418" s="31">
        <v>125607300</v>
      </c>
      <c r="E418" s="31" t="s">
        <v>75</v>
      </c>
      <c r="F418" s="31">
        <v>125607300</v>
      </c>
      <c r="G418" s="31" t="s">
        <v>75</v>
      </c>
      <c r="H418" s="31">
        <v>125607300</v>
      </c>
      <c r="I418" s="31" t="s">
        <v>75</v>
      </c>
      <c r="J418" s="31" t="s">
        <v>75</v>
      </c>
      <c r="K418" s="31" t="s">
        <v>75</v>
      </c>
      <c r="L418" s="31" t="s">
        <v>75</v>
      </c>
      <c r="M418" s="31" t="s">
        <v>75</v>
      </c>
      <c r="N418" s="31" t="s">
        <v>75</v>
      </c>
      <c r="O418" s="31" t="s">
        <v>75</v>
      </c>
      <c r="P418" s="32" t="s">
        <v>75</v>
      </c>
      <c r="Q418" s="32" t="s">
        <v>75</v>
      </c>
      <c r="R418" s="42" t="s">
        <v>2062</v>
      </c>
      <c r="S418" s="43" t="s">
        <v>1887</v>
      </c>
      <c r="T418" s="44" t="s">
        <v>2388</v>
      </c>
      <c r="U418" s="31">
        <v>67226590.719999999</v>
      </c>
      <c r="V418" s="31" t="s">
        <v>75</v>
      </c>
      <c r="W418" s="31">
        <v>67226590.719999999</v>
      </c>
      <c r="X418" s="31" t="s">
        <v>75</v>
      </c>
      <c r="Y418" s="31">
        <v>67226590.719999999</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2064</v>
      </c>
      <c r="B419" s="43" t="s">
        <v>1887</v>
      </c>
      <c r="C419" s="44" t="s">
        <v>2389</v>
      </c>
      <c r="D419" s="31">
        <v>125607300</v>
      </c>
      <c r="E419" s="31" t="s">
        <v>75</v>
      </c>
      <c r="F419" s="31">
        <v>125607300</v>
      </c>
      <c r="G419" s="31" t="s">
        <v>75</v>
      </c>
      <c r="H419" s="31">
        <v>125607300</v>
      </c>
      <c r="I419" s="31" t="s">
        <v>75</v>
      </c>
      <c r="J419" s="31" t="s">
        <v>75</v>
      </c>
      <c r="K419" s="31" t="s">
        <v>75</v>
      </c>
      <c r="L419" s="31" t="s">
        <v>75</v>
      </c>
      <c r="M419" s="31" t="s">
        <v>75</v>
      </c>
      <c r="N419" s="31" t="s">
        <v>75</v>
      </c>
      <c r="O419" s="31" t="s">
        <v>75</v>
      </c>
      <c r="P419" s="32" t="s">
        <v>75</v>
      </c>
      <c r="Q419" s="32" t="s">
        <v>75</v>
      </c>
      <c r="R419" s="42" t="s">
        <v>2064</v>
      </c>
      <c r="S419" s="43" t="s">
        <v>1887</v>
      </c>
      <c r="T419" s="44" t="s">
        <v>2389</v>
      </c>
      <c r="U419" s="31">
        <v>67226590.719999999</v>
      </c>
      <c r="V419" s="31" t="s">
        <v>75</v>
      </c>
      <c r="W419" s="31">
        <v>67226590.719999999</v>
      </c>
      <c r="X419" s="31" t="s">
        <v>75</v>
      </c>
      <c r="Y419" s="31">
        <v>67226590.719999999</v>
      </c>
      <c r="Z419" s="31" t="s">
        <v>75</v>
      </c>
      <c r="AA419" s="31" t="s">
        <v>75</v>
      </c>
      <c r="AB419" s="31" t="s">
        <v>75</v>
      </c>
      <c r="AC419" s="31" t="s">
        <v>75</v>
      </c>
      <c r="AD419" s="31" t="s">
        <v>75</v>
      </c>
      <c r="AE419" s="31" t="s">
        <v>75</v>
      </c>
      <c r="AF419" s="31" t="s">
        <v>75</v>
      </c>
      <c r="AG419" s="31" t="s">
        <v>75</v>
      </c>
      <c r="AH419" s="31" t="s">
        <v>75</v>
      </c>
      <c r="AI419" s="8"/>
    </row>
    <row r="420" spans="1:35" x14ac:dyDescent="0.25">
      <c r="A420" s="42" t="s">
        <v>1908</v>
      </c>
      <c r="B420" s="43" t="s">
        <v>1887</v>
      </c>
      <c r="C420" s="44" t="s">
        <v>2390</v>
      </c>
      <c r="D420" s="31">
        <v>147600</v>
      </c>
      <c r="E420" s="31" t="s">
        <v>75</v>
      </c>
      <c r="F420" s="31">
        <v>147600</v>
      </c>
      <c r="G420" s="31" t="s">
        <v>75</v>
      </c>
      <c r="H420" s="31">
        <v>147600</v>
      </c>
      <c r="I420" s="31" t="s">
        <v>75</v>
      </c>
      <c r="J420" s="31" t="s">
        <v>75</v>
      </c>
      <c r="K420" s="31" t="s">
        <v>75</v>
      </c>
      <c r="L420" s="31" t="s">
        <v>75</v>
      </c>
      <c r="M420" s="31" t="s">
        <v>75</v>
      </c>
      <c r="N420" s="31" t="s">
        <v>75</v>
      </c>
      <c r="O420" s="31" t="s">
        <v>75</v>
      </c>
      <c r="P420" s="32" t="s">
        <v>75</v>
      </c>
      <c r="Q420" s="32" t="s">
        <v>75</v>
      </c>
      <c r="R420" s="42" t="s">
        <v>1908</v>
      </c>
      <c r="S420" s="43" t="s">
        <v>1887</v>
      </c>
      <c r="T420" s="44" t="s">
        <v>2390</v>
      </c>
      <c r="U420" s="31">
        <v>33000</v>
      </c>
      <c r="V420" s="31" t="s">
        <v>75</v>
      </c>
      <c r="W420" s="31">
        <v>33000</v>
      </c>
      <c r="X420" s="31" t="s">
        <v>75</v>
      </c>
      <c r="Y420" s="31">
        <v>33000</v>
      </c>
      <c r="Z420" s="31" t="s">
        <v>75</v>
      </c>
      <c r="AA420" s="31" t="s">
        <v>75</v>
      </c>
      <c r="AB420" s="31" t="s">
        <v>75</v>
      </c>
      <c r="AC420" s="31" t="s">
        <v>75</v>
      </c>
      <c r="AD420" s="31" t="s">
        <v>75</v>
      </c>
      <c r="AE420" s="31" t="s">
        <v>75</v>
      </c>
      <c r="AF420" s="31" t="s">
        <v>75</v>
      </c>
      <c r="AG420" s="31" t="s">
        <v>75</v>
      </c>
      <c r="AH420" s="31" t="s">
        <v>75</v>
      </c>
      <c r="AI420" s="8"/>
    </row>
    <row r="421" spans="1:35" x14ac:dyDescent="0.25">
      <c r="A421" s="42" t="s">
        <v>1910</v>
      </c>
      <c r="B421" s="43" t="s">
        <v>1887</v>
      </c>
      <c r="C421" s="44" t="s">
        <v>2391</v>
      </c>
      <c r="D421" s="31">
        <v>147600</v>
      </c>
      <c r="E421" s="31" t="s">
        <v>75</v>
      </c>
      <c r="F421" s="31">
        <v>147600</v>
      </c>
      <c r="G421" s="31" t="s">
        <v>75</v>
      </c>
      <c r="H421" s="31">
        <v>147600</v>
      </c>
      <c r="I421" s="31" t="s">
        <v>75</v>
      </c>
      <c r="J421" s="31" t="s">
        <v>75</v>
      </c>
      <c r="K421" s="31" t="s">
        <v>75</v>
      </c>
      <c r="L421" s="31" t="s">
        <v>75</v>
      </c>
      <c r="M421" s="31" t="s">
        <v>75</v>
      </c>
      <c r="N421" s="31" t="s">
        <v>75</v>
      </c>
      <c r="O421" s="31" t="s">
        <v>75</v>
      </c>
      <c r="P421" s="32" t="s">
        <v>75</v>
      </c>
      <c r="Q421" s="32" t="s">
        <v>75</v>
      </c>
      <c r="R421" s="42" t="s">
        <v>1910</v>
      </c>
      <c r="S421" s="43" t="s">
        <v>1887</v>
      </c>
      <c r="T421" s="44" t="s">
        <v>2391</v>
      </c>
      <c r="U421" s="31">
        <v>33000</v>
      </c>
      <c r="V421" s="31" t="s">
        <v>75</v>
      </c>
      <c r="W421" s="31">
        <v>33000</v>
      </c>
      <c r="X421" s="31" t="s">
        <v>75</v>
      </c>
      <c r="Y421" s="31">
        <v>33000</v>
      </c>
      <c r="Z421" s="31" t="s">
        <v>75</v>
      </c>
      <c r="AA421" s="31" t="s">
        <v>75</v>
      </c>
      <c r="AB421" s="31" t="s">
        <v>75</v>
      </c>
      <c r="AC421" s="31" t="s">
        <v>75</v>
      </c>
      <c r="AD421" s="31" t="s">
        <v>75</v>
      </c>
      <c r="AE421" s="31" t="s">
        <v>75</v>
      </c>
      <c r="AF421" s="31" t="s">
        <v>75</v>
      </c>
      <c r="AG421" s="31" t="s">
        <v>75</v>
      </c>
      <c r="AH421" s="31" t="s">
        <v>75</v>
      </c>
      <c r="AI421" s="8"/>
    </row>
    <row r="422" spans="1:35" x14ac:dyDescent="0.25">
      <c r="A422" s="42" t="s">
        <v>1947</v>
      </c>
      <c r="B422" s="43" t="s">
        <v>1887</v>
      </c>
      <c r="C422" s="44" t="s">
        <v>2392</v>
      </c>
      <c r="D422" s="31">
        <v>8000</v>
      </c>
      <c r="E422" s="31" t="s">
        <v>75</v>
      </c>
      <c r="F422" s="31">
        <v>8000</v>
      </c>
      <c r="G422" s="31" t="s">
        <v>75</v>
      </c>
      <c r="H422" s="31">
        <v>8000</v>
      </c>
      <c r="I422" s="31" t="s">
        <v>75</v>
      </c>
      <c r="J422" s="31" t="s">
        <v>75</v>
      </c>
      <c r="K422" s="31" t="s">
        <v>75</v>
      </c>
      <c r="L422" s="31" t="s">
        <v>75</v>
      </c>
      <c r="M422" s="31" t="s">
        <v>75</v>
      </c>
      <c r="N422" s="31" t="s">
        <v>75</v>
      </c>
      <c r="O422" s="31" t="s">
        <v>75</v>
      </c>
      <c r="P422" s="32" t="s">
        <v>75</v>
      </c>
      <c r="Q422" s="32" t="s">
        <v>75</v>
      </c>
      <c r="R422" s="42" t="s">
        <v>1947</v>
      </c>
      <c r="S422" s="43" t="s">
        <v>1887</v>
      </c>
      <c r="T422" s="44" t="s">
        <v>2392</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x14ac:dyDescent="0.25">
      <c r="A423" s="42" t="s">
        <v>1949</v>
      </c>
      <c r="B423" s="43" t="s">
        <v>1887</v>
      </c>
      <c r="C423" s="44" t="s">
        <v>2393</v>
      </c>
      <c r="D423" s="31">
        <v>136600</v>
      </c>
      <c r="E423" s="31" t="s">
        <v>75</v>
      </c>
      <c r="F423" s="31">
        <v>136600</v>
      </c>
      <c r="G423" s="31" t="s">
        <v>75</v>
      </c>
      <c r="H423" s="31">
        <v>136600</v>
      </c>
      <c r="I423" s="31" t="s">
        <v>75</v>
      </c>
      <c r="J423" s="31" t="s">
        <v>75</v>
      </c>
      <c r="K423" s="31" t="s">
        <v>75</v>
      </c>
      <c r="L423" s="31" t="s">
        <v>75</v>
      </c>
      <c r="M423" s="31" t="s">
        <v>75</v>
      </c>
      <c r="N423" s="31" t="s">
        <v>75</v>
      </c>
      <c r="O423" s="31" t="s">
        <v>75</v>
      </c>
      <c r="P423" s="32" t="s">
        <v>75</v>
      </c>
      <c r="Q423" s="32" t="s">
        <v>75</v>
      </c>
      <c r="R423" s="42" t="s">
        <v>1949</v>
      </c>
      <c r="S423" s="43" t="s">
        <v>1887</v>
      </c>
      <c r="T423" s="44" t="s">
        <v>2393</v>
      </c>
      <c r="U423" s="31">
        <v>33000</v>
      </c>
      <c r="V423" s="31" t="s">
        <v>75</v>
      </c>
      <c r="W423" s="31">
        <v>33000</v>
      </c>
      <c r="X423" s="31" t="s">
        <v>75</v>
      </c>
      <c r="Y423" s="31">
        <v>33000</v>
      </c>
      <c r="Z423" s="31" t="s">
        <v>75</v>
      </c>
      <c r="AA423" s="31" t="s">
        <v>75</v>
      </c>
      <c r="AB423" s="31" t="s">
        <v>75</v>
      </c>
      <c r="AC423" s="31" t="s">
        <v>75</v>
      </c>
      <c r="AD423" s="31" t="s">
        <v>75</v>
      </c>
      <c r="AE423" s="31" t="s">
        <v>75</v>
      </c>
      <c r="AF423" s="31" t="s">
        <v>75</v>
      </c>
      <c r="AG423" s="31" t="s">
        <v>75</v>
      </c>
      <c r="AH423" s="31" t="s">
        <v>75</v>
      </c>
      <c r="AI423" s="8"/>
    </row>
    <row r="424" spans="1:35" x14ac:dyDescent="0.25">
      <c r="A424" s="42" t="s">
        <v>1912</v>
      </c>
      <c r="B424" s="43" t="s">
        <v>1887</v>
      </c>
      <c r="C424" s="44" t="s">
        <v>2394</v>
      </c>
      <c r="D424" s="31">
        <v>3000</v>
      </c>
      <c r="E424" s="31" t="s">
        <v>75</v>
      </c>
      <c r="F424" s="31">
        <v>3000</v>
      </c>
      <c r="G424" s="31" t="s">
        <v>75</v>
      </c>
      <c r="H424" s="31">
        <v>3000</v>
      </c>
      <c r="I424" s="31" t="s">
        <v>75</v>
      </c>
      <c r="J424" s="31" t="s">
        <v>75</v>
      </c>
      <c r="K424" s="31" t="s">
        <v>75</v>
      </c>
      <c r="L424" s="31" t="s">
        <v>75</v>
      </c>
      <c r="M424" s="31" t="s">
        <v>75</v>
      </c>
      <c r="N424" s="31" t="s">
        <v>75</v>
      </c>
      <c r="O424" s="31" t="s">
        <v>75</v>
      </c>
      <c r="P424" s="32" t="s">
        <v>75</v>
      </c>
      <c r="Q424" s="32" t="s">
        <v>75</v>
      </c>
      <c r="R424" s="42" t="s">
        <v>1912</v>
      </c>
      <c r="S424" s="43" t="s">
        <v>1887</v>
      </c>
      <c r="T424" s="44" t="s">
        <v>2394</v>
      </c>
      <c r="U424" s="31" t="s">
        <v>75</v>
      </c>
      <c r="V424" s="31" t="s">
        <v>75</v>
      </c>
      <c r="W424" s="31" t="s">
        <v>75</v>
      </c>
      <c r="X424" s="31" t="s">
        <v>75</v>
      </c>
      <c r="Y424" s="31" t="s">
        <v>75</v>
      </c>
      <c r="Z424" s="31" t="s">
        <v>75</v>
      </c>
      <c r="AA424" s="31" t="s">
        <v>75</v>
      </c>
      <c r="AB424" s="31" t="s">
        <v>75</v>
      </c>
      <c r="AC424" s="31" t="s">
        <v>75</v>
      </c>
      <c r="AD424" s="31" t="s">
        <v>75</v>
      </c>
      <c r="AE424" s="31" t="s">
        <v>75</v>
      </c>
      <c r="AF424" s="31" t="s">
        <v>75</v>
      </c>
      <c r="AG424" s="31" t="s">
        <v>75</v>
      </c>
      <c r="AH424" s="31" t="s">
        <v>75</v>
      </c>
      <c r="AI424" s="8"/>
    </row>
    <row r="425" spans="1:35" x14ac:dyDescent="0.25">
      <c r="A425" s="42" t="s">
        <v>2395</v>
      </c>
      <c r="B425" s="43" t="s">
        <v>1887</v>
      </c>
      <c r="C425" s="44" t="s">
        <v>2396</v>
      </c>
      <c r="D425" s="31">
        <v>1210087485.3199999</v>
      </c>
      <c r="E425" s="31" t="s">
        <v>75</v>
      </c>
      <c r="F425" s="31">
        <v>1210087485.3199999</v>
      </c>
      <c r="G425" s="31">
        <v>258564453.84999999</v>
      </c>
      <c r="H425" s="31">
        <v>620496231.47000003</v>
      </c>
      <c r="I425" s="31" t="s">
        <v>75</v>
      </c>
      <c r="J425" s="31" t="s">
        <v>75</v>
      </c>
      <c r="K425" s="31">
        <v>627752400</v>
      </c>
      <c r="L425" s="31" t="s">
        <v>75</v>
      </c>
      <c r="M425" s="31" t="s">
        <v>75</v>
      </c>
      <c r="N425" s="31">
        <v>46137753.850000001</v>
      </c>
      <c r="O425" s="31">
        <v>174265553.84999999</v>
      </c>
      <c r="P425" s="32" t="s">
        <v>75</v>
      </c>
      <c r="Q425" s="32" t="s">
        <v>75</v>
      </c>
      <c r="R425" s="42" t="s">
        <v>2395</v>
      </c>
      <c r="S425" s="43" t="s">
        <v>1887</v>
      </c>
      <c r="T425" s="44" t="s">
        <v>2396</v>
      </c>
      <c r="U425" s="31">
        <v>723990822.54999995</v>
      </c>
      <c r="V425" s="31" t="s">
        <v>75</v>
      </c>
      <c r="W425" s="31">
        <v>723990822.54999995</v>
      </c>
      <c r="X425" s="31">
        <v>194385747.69</v>
      </c>
      <c r="Y425" s="31">
        <v>337548843.50999999</v>
      </c>
      <c r="Z425" s="31" t="s">
        <v>75</v>
      </c>
      <c r="AA425" s="31" t="s">
        <v>75</v>
      </c>
      <c r="AB425" s="31">
        <v>487291370.44</v>
      </c>
      <c r="AC425" s="31" t="s">
        <v>75</v>
      </c>
      <c r="AD425" s="31" t="s">
        <v>75</v>
      </c>
      <c r="AE425" s="31">
        <v>18198755.600000001</v>
      </c>
      <c r="AF425" s="31">
        <v>75337600.689999998</v>
      </c>
      <c r="AG425" s="31" t="s">
        <v>75</v>
      </c>
      <c r="AH425" s="31" t="s">
        <v>75</v>
      </c>
      <c r="AI425" s="8"/>
    </row>
    <row r="426" spans="1:35" ht="45.75" x14ac:dyDescent="0.25">
      <c r="A426" s="42" t="s">
        <v>1892</v>
      </c>
      <c r="B426" s="43" t="s">
        <v>1887</v>
      </c>
      <c r="C426" s="44" t="s">
        <v>2397</v>
      </c>
      <c r="D426" s="31">
        <v>128095000</v>
      </c>
      <c r="E426" s="31" t="s">
        <v>75</v>
      </c>
      <c r="F426" s="31">
        <v>128095000</v>
      </c>
      <c r="G426" s="31" t="s">
        <v>75</v>
      </c>
      <c r="H426" s="31">
        <v>77230700</v>
      </c>
      <c r="I426" s="31" t="s">
        <v>75</v>
      </c>
      <c r="J426" s="31" t="s">
        <v>75</v>
      </c>
      <c r="K426" s="31">
        <v>50864300</v>
      </c>
      <c r="L426" s="31" t="s">
        <v>75</v>
      </c>
      <c r="M426" s="31" t="s">
        <v>75</v>
      </c>
      <c r="N426" s="31" t="s">
        <v>75</v>
      </c>
      <c r="O426" s="31" t="s">
        <v>75</v>
      </c>
      <c r="P426" s="32" t="s">
        <v>75</v>
      </c>
      <c r="Q426" s="32" t="s">
        <v>75</v>
      </c>
      <c r="R426" s="42" t="s">
        <v>1892</v>
      </c>
      <c r="S426" s="43" t="s">
        <v>1887</v>
      </c>
      <c r="T426" s="44" t="s">
        <v>2397</v>
      </c>
      <c r="U426" s="31">
        <v>64755503.030000001</v>
      </c>
      <c r="V426" s="31" t="s">
        <v>75</v>
      </c>
      <c r="W426" s="31">
        <v>64755503.030000001</v>
      </c>
      <c r="X426" s="31" t="s">
        <v>75</v>
      </c>
      <c r="Y426" s="31">
        <v>37409958.82</v>
      </c>
      <c r="Z426" s="31" t="s">
        <v>75</v>
      </c>
      <c r="AA426" s="31" t="s">
        <v>75</v>
      </c>
      <c r="AB426" s="31">
        <v>27345544.210000001</v>
      </c>
      <c r="AC426" s="31" t="s">
        <v>75</v>
      </c>
      <c r="AD426" s="31" t="s">
        <v>75</v>
      </c>
      <c r="AE426" s="31" t="s">
        <v>75</v>
      </c>
      <c r="AF426" s="31" t="s">
        <v>75</v>
      </c>
      <c r="AG426" s="31" t="s">
        <v>75</v>
      </c>
      <c r="AH426" s="31" t="s">
        <v>75</v>
      </c>
      <c r="AI426" s="8"/>
    </row>
    <row r="427" spans="1:35" x14ac:dyDescent="0.25">
      <c r="A427" s="42" t="s">
        <v>1989</v>
      </c>
      <c r="B427" s="43" t="s">
        <v>1887</v>
      </c>
      <c r="C427" s="44" t="s">
        <v>2398</v>
      </c>
      <c r="D427" s="31">
        <v>10176500</v>
      </c>
      <c r="E427" s="31" t="s">
        <v>75</v>
      </c>
      <c r="F427" s="31">
        <v>10176500</v>
      </c>
      <c r="G427" s="31" t="s">
        <v>75</v>
      </c>
      <c r="H427" s="31">
        <v>10176500</v>
      </c>
      <c r="I427" s="31" t="s">
        <v>75</v>
      </c>
      <c r="J427" s="31" t="s">
        <v>75</v>
      </c>
      <c r="K427" s="31" t="s">
        <v>75</v>
      </c>
      <c r="L427" s="31" t="s">
        <v>75</v>
      </c>
      <c r="M427" s="31" t="s">
        <v>75</v>
      </c>
      <c r="N427" s="31" t="s">
        <v>75</v>
      </c>
      <c r="O427" s="31" t="s">
        <v>75</v>
      </c>
      <c r="P427" s="32" t="s">
        <v>75</v>
      </c>
      <c r="Q427" s="32" t="s">
        <v>75</v>
      </c>
      <c r="R427" s="42" t="s">
        <v>1989</v>
      </c>
      <c r="S427" s="43" t="s">
        <v>1887</v>
      </c>
      <c r="T427" s="44" t="s">
        <v>2398</v>
      </c>
      <c r="U427" s="31">
        <v>4187036.54</v>
      </c>
      <c r="V427" s="31" t="s">
        <v>75</v>
      </c>
      <c r="W427" s="31">
        <v>4187036.54</v>
      </c>
      <c r="X427" s="31" t="s">
        <v>75</v>
      </c>
      <c r="Y427" s="31">
        <v>4187036.54</v>
      </c>
      <c r="Z427" s="31" t="s">
        <v>75</v>
      </c>
      <c r="AA427" s="31" t="s">
        <v>75</v>
      </c>
      <c r="AB427" s="31" t="s">
        <v>75</v>
      </c>
      <c r="AC427" s="31" t="s">
        <v>75</v>
      </c>
      <c r="AD427" s="31" t="s">
        <v>75</v>
      </c>
      <c r="AE427" s="31" t="s">
        <v>75</v>
      </c>
      <c r="AF427" s="31" t="s">
        <v>75</v>
      </c>
      <c r="AG427" s="31" t="s">
        <v>75</v>
      </c>
      <c r="AH427" s="31" t="s">
        <v>75</v>
      </c>
      <c r="AI427" s="8"/>
    </row>
    <row r="428" spans="1:35" x14ac:dyDescent="0.25">
      <c r="A428" s="42" t="s">
        <v>1991</v>
      </c>
      <c r="B428" s="43" t="s">
        <v>1887</v>
      </c>
      <c r="C428" s="44" t="s">
        <v>2399</v>
      </c>
      <c r="D428" s="31">
        <v>7766100</v>
      </c>
      <c r="E428" s="31" t="s">
        <v>75</v>
      </c>
      <c r="F428" s="31">
        <v>7766100</v>
      </c>
      <c r="G428" s="31" t="s">
        <v>75</v>
      </c>
      <c r="H428" s="31">
        <v>7766100</v>
      </c>
      <c r="I428" s="31" t="s">
        <v>75</v>
      </c>
      <c r="J428" s="31" t="s">
        <v>75</v>
      </c>
      <c r="K428" s="31" t="s">
        <v>75</v>
      </c>
      <c r="L428" s="31" t="s">
        <v>75</v>
      </c>
      <c r="M428" s="31" t="s">
        <v>75</v>
      </c>
      <c r="N428" s="31" t="s">
        <v>75</v>
      </c>
      <c r="O428" s="31" t="s">
        <v>75</v>
      </c>
      <c r="P428" s="32" t="s">
        <v>75</v>
      </c>
      <c r="Q428" s="32" t="s">
        <v>75</v>
      </c>
      <c r="R428" s="42" t="s">
        <v>1991</v>
      </c>
      <c r="S428" s="43" t="s">
        <v>1887</v>
      </c>
      <c r="T428" s="44" t="s">
        <v>2399</v>
      </c>
      <c r="U428" s="31">
        <v>3274416.93</v>
      </c>
      <c r="V428" s="31" t="s">
        <v>75</v>
      </c>
      <c r="W428" s="31">
        <v>3274416.93</v>
      </c>
      <c r="X428" s="31" t="s">
        <v>75</v>
      </c>
      <c r="Y428" s="31">
        <v>3274416.93</v>
      </c>
      <c r="Z428" s="31" t="s">
        <v>75</v>
      </c>
      <c r="AA428" s="31" t="s">
        <v>75</v>
      </c>
      <c r="AB428" s="31" t="s">
        <v>75</v>
      </c>
      <c r="AC428" s="31" t="s">
        <v>75</v>
      </c>
      <c r="AD428" s="31" t="s">
        <v>75</v>
      </c>
      <c r="AE428" s="31" t="s">
        <v>75</v>
      </c>
      <c r="AF428" s="31" t="s">
        <v>75</v>
      </c>
      <c r="AG428" s="31" t="s">
        <v>75</v>
      </c>
      <c r="AH428" s="31" t="s">
        <v>75</v>
      </c>
      <c r="AI428" s="8"/>
    </row>
    <row r="429" spans="1:35" ht="23.25" x14ac:dyDescent="0.25">
      <c r="A429" s="42" t="s">
        <v>2071</v>
      </c>
      <c r="B429" s="43" t="s">
        <v>1887</v>
      </c>
      <c r="C429" s="44" t="s">
        <v>2400</v>
      </c>
      <c r="D429" s="31">
        <v>65000</v>
      </c>
      <c r="E429" s="31" t="s">
        <v>75</v>
      </c>
      <c r="F429" s="31">
        <v>65000</v>
      </c>
      <c r="G429" s="31" t="s">
        <v>75</v>
      </c>
      <c r="H429" s="31">
        <v>65000</v>
      </c>
      <c r="I429" s="31" t="s">
        <v>75</v>
      </c>
      <c r="J429" s="31" t="s">
        <v>75</v>
      </c>
      <c r="K429" s="31" t="s">
        <v>75</v>
      </c>
      <c r="L429" s="31" t="s">
        <v>75</v>
      </c>
      <c r="M429" s="31" t="s">
        <v>75</v>
      </c>
      <c r="N429" s="31" t="s">
        <v>75</v>
      </c>
      <c r="O429" s="31" t="s">
        <v>75</v>
      </c>
      <c r="P429" s="32" t="s">
        <v>75</v>
      </c>
      <c r="Q429" s="32" t="s">
        <v>75</v>
      </c>
      <c r="R429" s="42" t="s">
        <v>2071</v>
      </c>
      <c r="S429" s="43" t="s">
        <v>1887</v>
      </c>
      <c r="T429" s="44" t="s">
        <v>2400</v>
      </c>
      <c r="U429" s="31">
        <v>458.25</v>
      </c>
      <c r="V429" s="31" t="s">
        <v>75</v>
      </c>
      <c r="W429" s="31">
        <v>458.25</v>
      </c>
      <c r="X429" s="31" t="s">
        <v>75</v>
      </c>
      <c r="Y429" s="31">
        <v>458.25</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1993</v>
      </c>
      <c r="B430" s="43" t="s">
        <v>1887</v>
      </c>
      <c r="C430" s="44" t="s">
        <v>2401</v>
      </c>
      <c r="D430" s="31">
        <v>2345400</v>
      </c>
      <c r="E430" s="31" t="s">
        <v>75</v>
      </c>
      <c r="F430" s="31">
        <v>2345400</v>
      </c>
      <c r="G430" s="31" t="s">
        <v>75</v>
      </c>
      <c r="H430" s="31">
        <v>2345400</v>
      </c>
      <c r="I430" s="31" t="s">
        <v>75</v>
      </c>
      <c r="J430" s="31" t="s">
        <v>75</v>
      </c>
      <c r="K430" s="31" t="s">
        <v>75</v>
      </c>
      <c r="L430" s="31" t="s">
        <v>75</v>
      </c>
      <c r="M430" s="31" t="s">
        <v>75</v>
      </c>
      <c r="N430" s="31" t="s">
        <v>75</v>
      </c>
      <c r="O430" s="31" t="s">
        <v>75</v>
      </c>
      <c r="P430" s="32" t="s">
        <v>75</v>
      </c>
      <c r="Q430" s="32" t="s">
        <v>75</v>
      </c>
      <c r="R430" s="42" t="s">
        <v>1993</v>
      </c>
      <c r="S430" s="43" t="s">
        <v>1887</v>
      </c>
      <c r="T430" s="44" t="s">
        <v>2401</v>
      </c>
      <c r="U430" s="31">
        <v>912161.36</v>
      </c>
      <c r="V430" s="31" t="s">
        <v>75</v>
      </c>
      <c r="W430" s="31">
        <v>912161.36</v>
      </c>
      <c r="X430" s="31" t="s">
        <v>75</v>
      </c>
      <c r="Y430" s="31">
        <v>912161.36</v>
      </c>
      <c r="Z430" s="31" t="s">
        <v>75</v>
      </c>
      <c r="AA430" s="31" t="s">
        <v>75</v>
      </c>
      <c r="AB430" s="31" t="s">
        <v>75</v>
      </c>
      <c r="AC430" s="31" t="s">
        <v>75</v>
      </c>
      <c r="AD430" s="31" t="s">
        <v>75</v>
      </c>
      <c r="AE430" s="31" t="s">
        <v>75</v>
      </c>
      <c r="AF430" s="31" t="s">
        <v>75</v>
      </c>
      <c r="AG430" s="31" t="s">
        <v>75</v>
      </c>
      <c r="AH430" s="31" t="s">
        <v>75</v>
      </c>
      <c r="AI430" s="8"/>
    </row>
    <row r="431" spans="1:35" ht="23.25" x14ac:dyDescent="0.25">
      <c r="A431" s="42" t="s">
        <v>1894</v>
      </c>
      <c r="B431" s="43" t="s">
        <v>1887</v>
      </c>
      <c r="C431" s="44" t="s">
        <v>2402</v>
      </c>
      <c r="D431" s="31">
        <v>117918500</v>
      </c>
      <c r="E431" s="31" t="s">
        <v>75</v>
      </c>
      <c r="F431" s="31">
        <v>117918500</v>
      </c>
      <c r="G431" s="31" t="s">
        <v>75</v>
      </c>
      <c r="H431" s="31">
        <v>67054200</v>
      </c>
      <c r="I431" s="31" t="s">
        <v>75</v>
      </c>
      <c r="J431" s="31" t="s">
        <v>75</v>
      </c>
      <c r="K431" s="31">
        <v>50864300</v>
      </c>
      <c r="L431" s="31" t="s">
        <v>75</v>
      </c>
      <c r="M431" s="31" t="s">
        <v>75</v>
      </c>
      <c r="N431" s="31" t="s">
        <v>75</v>
      </c>
      <c r="O431" s="31" t="s">
        <v>75</v>
      </c>
      <c r="P431" s="32" t="s">
        <v>75</v>
      </c>
      <c r="Q431" s="32" t="s">
        <v>75</v>
      </c>
      <c r="R431" s="42" t="s">
        <v>1894</v>
      </c>
      <c r="S431" s="43" t="s">
        <v>1887</v>
      </c>
      <c r="T431" s="44" t="s">
        <v>2402</v>
      </c>
      <c r="U431" s="31">
        <v>60568466.490000002</v>
      </c>
      <c r="V431" s="31" t="s">
        <v>75</v>
      </c>
      <c r="W431" s="31">
        <v>60568466.490000002</v>
      </c>
      <c r="X431" s="31" t="s">
        <v>75</v>
      </c>
      <c r="Y431" s="31">
        <v>33222922.280000001</v>
      </c>
      <c r="Z431" s="31" t="s">
        <v>75</v>
      </c>
      <c r="AA431" s="31" t="s">
        <v>75</v>
      </c>
      <c r="AB431" s="31">
        <v>27345544.210000001</v>
      </c>
      <c r="AC431" s="31" t="s">
        <v>75</v>
      </c>
      <c r="AD431" s="31" t="s">
        <v>75</v>
      </c>
      <c r="AE431" s="31" t="s">
        <v>75</v>
      </c>
      <c r="AF431" s="31" t="s">
        <v>75</v>
      </c>
      <c r="AG431" s="31" t="s">
        <v>75</v>
      </c>
      <c r="AH431" s="31" t="s">
        <v>75</v>
      </c>
      <c r="AI431" s="8"/>
    </row>
    <row r="432" spans="1:35" x14ac:dyDescent="0.25">
      <c r="A432" s="42" t="s">
        <v>1896</v>
      </c>
      <c r="B432" s="43" t="s">
        <v>1887</v>
      </c>
      <c r="C432" s="44" t="s">
        <v>2403</v>
      </c>
      <c r="D432" s="31">
        <v>87524200</v>
      </c>
      <c r="E432" s="31" t="s">
        <v>75</v>
      </c>
      <c r="F432" s="31">
        <v>87524200</v>
      </c>
      <c r="G432" s="31" t="s">
        <v>75</v>
      </c>
      <c r="H432" s="31">
        <v>48678100</v>
      </c>
      <c r="I432" s="31" t="s">
        <v>75</v>
      </c>
      <c r="J432" s="31" t="s">
        <v>75</v>
      </c>
      <c r="K432" s="31">
        <v>38846100</v>
      </c>
      <c r="L432" s="31" t="s">
        <v>75</v>
      </c>
      <c r="M432" s="31" t="s">
        <v>75</v>
      </c>
      <c r="N432" s="31" t="s">
        <v>75</v>
      </c>
      <c r="O432" s="31" t="s">
        <v>75</v>
      </c>
      <c r="P432" s="32" t="s">
        <v>75</v>
      </c>
      <c r="Q432" s="32" t="s">
        <v>75</v>
      </c>
      <c r="R432" s="42" t="s">
        <v>1896</v>
      </c>
      <c r="S432" s="43" t="s">
        <v>1887</v>
      </c>
      <c r="T432" s="44" t="s">
        <v>2403</v>
      </c>
      <c r="U432" s="31">
        <v>45321674.539999999</v>
      </c>
      <c r="V432" s="31" t="s">
        <v>75</v>
      </c>
      <c r="W432" s="31">
        <v>45321674.539999999</v>
      </c>
      <c r="X432" s="31" t="s">
        <v>75</v>
      </c>
      <c r="Y432" s="31">
        <v>23822492.559999999</v>
      </c>
      <c r="Z432" s="31" t="s">
        <v>75</v>
      </c>
      <c r="AA432" s="31" t="s">
        <v>75</v>
      </c>
      <c r="AB432" s="31">
        <v>21499181.98</v>
      </c>
      <c r="AC432" s="31" t="s">
        <v>75</v>
      </c>
      <c r="AD432" s="31" t="s">
        <v>75</v>
      </c>
      <c r="AE432" s="31" t="s">
        <v>75</v>
      </c>
      <c r="AF432" s="31" t="s">
        <v>75</v>
      </c>
      <c r="AG432" s="31" t="s">
        <v>75</v>
      </c>
      <c r="AH432" s="31" t="s">
        <v>75</v>
      </c>
      <c r="AI432" s="8"/>
    </row>
    <row r="433" spans="1:35" ht="23.25" x14ac:dyDescent="0.25">
      <c r="A433" s="42" t="s">
        <v>1898</v>
      </c>
      <c r="B433" s="43" t="s">
        <v>1887</v>
      </c>
      <c r="C433" s="44" t="s">
        <v>2404</v>
      </c>
      <c r="D433" s="31">
        <v>3380200</v>
      </c>
      <c r="E433" s="31" t="s">
        <v>75</v>
      </c>
      <c r="F433" s="31">
        <v>3380200</v>
      </c>
      <c r="G433" s="31" t="s">
        <v>75</v>
      </c>
      <c r="H433" s="31">
        <v>3082200</v>
      </c>
      <c r="I433" s="31" t="s">
        <v>75</v>
      </c>
      <c r="J433" s="31" t="s">
        <v>75</v>
      </c>
      <c r="K433" s="31">
        <v>298000</v>
      </c>
      <c r="L433" s="31" t="s">
        <v>75</v>
      </c>
      <c r="M433" s="31" t="s">
        <v>75</v>
      </c>
      <c r="N433" s="31" t="s">
        <v>75</v>
      </c>
      <c r="O433" s="31" t="s">
        <v>75</v>
      </c>
      <c r="P433" s="32" t="s">
        <v>75</v>
      </c>
      <c r="Q433" s="32" t="s">
        <v>75</v>
      </c>
      <c r="R433" s="42" t="s">
        <v>1898</v>
      </c>
      <c r="S433" s="43" t="s">
        <v>1887</v>
      </c>
      <c r="T433" s="44" t="s">
        <v>2404</v>
      </c>
      <c r="U433" s="31">
        <v>1891389.65</v>
      </c>
      <c r="V433" s="31" t="s">
        <v>75</v>
      </c>
      <c r="W433" s="31">
        <v>1891389.65</v>
      </c>
      <c r="X433" s="31" t="s">
        <v>75</v>
      </c>
      <c r="Y433" s="31">
        <v>1859146.05</v>
      </c>
      <c r="Z433" s="31" t="s">
        <v>75</v>
      </c>
      <c r="AA433" s="31" t="s">
        <v>75</v>
      </c>
      <c r="AB433" s="31">
        <v>32243.599999999999</v>
      </c>
      <c r="AC433" s="31" t="s">
        <v>75</v>
      </c>
      <c r="AD433" s="31" t="s">
        <v>75</v>
      </c>
      <c r="AE433" s="31" t="s">
        <v>75</v>
      </c>
      <c r="AF433" s="31" t="s">
        <v>75</v>
      </c>
      <c r="AG433" s="31" t="s">
        <v>75</v>
      </c>
      <c r="AH433" s="31" t="s">
        <v>75</v>
      </c>
      <c r="AI433" s="8"/>
    </row>
    <row r="434" spans="1:35" ht="34.5" x14ac:dyDescent="0.25">
      <c r="A434" s="42" t="s">
        <v>1900</v>
      </c>
      <c r="B434" s="43" t="s">
        <v>1887</v>
      </c>
      <c r="C434" s="44" t="s">
        <v>2405</v>
      </c>
      <c r="D434" s="31">
        <v>27014100</v>
      </c>
      <c r="E434" s="31" t="s">
        <v>75</v>
      </c>
      <c r="F434" s="31">
        <v>27014100</v>
      </c>
      <c r="G434" s="31" t="s">
        <v>75</v>
      </c>
      <c r="H434" s="31">
        <v>15293900</v>
      </c>
      <c r="I434" s="31" t="s">
        <v>75</v>
      </c>
      <c r="J434" s="31" t="s">
        <v>75</v>
      </c>
      <c r="K434" s="31">
        <v>11720200</v>
      </c>
      <c r="L434" s="31" t="s">
        <v>75</v>
      </c>
      <c r="M434" s="31" t="s">
        <v>75</v>
      </c>
      <c r="N434" s="31" t="s">
        <v>75</v>
      </c>
      <c r="O434" s="31" t="s">
        <v>75</v>
      </c>
      <c r="P434" s="32" t="s">
        <v>75</v>
      </c>
      <c r="Q434" s="32" t="s">
        <v>75</v>
      </c>
      <c r="R434" s="42" t="s">
        <v>1900</v>
      </c>
      <c r="S434" s="43" t="s">
        <v>1887</v>
      </c>
      <c r="T434" s="44" t="s">
        <v>2405</v>
      </c>
      <c r="U434" s="31">
        <v>13355402.300000001</v>
      </c>
      <c r="V434" s="31" t="s">
        <v>75</v>
      </c>
      <c r="W434" s="31">
        <v>13355402.300000001</v>
      </c>
      <c r="X434" s="31" t="s">
        <v>75</v>
      </c>
      <c r="Y434" s="31">
        <v>7541283.6699999999</v>
      </c>
      <c r="Z434" s="31" t="s">
        <v>75</v>
      </c>
      <c r="AA434" s="31" t="s">
        <v>75</v>
      </c>
      <c r="AB434" s="31">
        <v>5814118.6299999999</v>
      </c>
      <c r="AC434" s="31" t="s">
        <v>75</v>
      </c>
      <c r="AD434" s="31" t="s">
        <v>75</v>
      </c>
      <c r="AE434" s="31" t="s">
        <v>75</v>
      </c>
      <c r="AF434" s="31" t="s">
        <v>75</v>
      </c>
      <c r="AG434" s="31" t="s">
        <v>75</v>
      </c>
      <c r="AH434" s="31" t="s">
        <v>75</v>
      </c>
      <c r="AI434" s="8"/>
    </row>
    <row r="435" spans="1:35" ht="23.25" x14ac:dyDescent="0.25">
      <c r="A435" s="42" t="s">
        <v>1902</v>
      </c>
      <c r="B435" s="43" t="s">
        <v>1887</v>
      </c>
      <c r="C435" s="44" t="s">
        <v>2406</v>
      </c>
      <c r="D435" s="31">
        <v>55339239.509999998</v>
      </c>
      <c r="E435" s="31" t="s">
        <v>75</v>
      </c>
      <c r="F435" s="31">
        <v>55339239.509999998</v>
      </c>
      <c r="G435" s="31" t="s">
        <v>75</v>
      </c>
      <c r="H435" s="31">
        <v>8673685.6600000001</v>
      </c>
      <c r="I435" s="31" t="s">
        <v>75</v>
      </c>
      <c r="J435" s="31" t="s">
        <v>75</v>
      </c>
      <c r="K435" s="31">
        <v>3122000</v>
      </c>
      <c r="L435" s="31" t="s">
        <v>75</v>
      </c>
      <c r="M435" s="31" t="s">
        <v>75</v>
      </c>
      <c r="N435" s="31">
        <v>200000</v>
      </c>
      <c r="O435" s="31">
        <v>43343553.850000001</v>
      </c>
      <c r="P435" s="32" t="s">
        <v>75</v>
      </c>
      <c r="Q435" s="32" t="s">
        <v>75</v>
      </c>
      <c r="R435" s="42" t="s">
        <v>1902</v>
      </c>
      <c r="S435" s="43" t="s">
        <v>1887</v>
      </c>
      <c r="T435" s="44" t="s">
        <v>2406</v>
      </c>
      <c r="U435" s="31">
        <v>22030875.239999998</v>
      </c>
      <c r="V435" s="31" t="s">
        <v>75</v>
      </c>
      <c r="W435" s="31">
        <v>22030875.239999998</v>
      </c>
      <c r="X435" s="31" t="s">
        <v>75</v>
      </c>
      <c r="Y435" s="31">
        <v>3555588.57</v>
      </c>
      <c r="Z435" s="31" t="s">
        <v>75</v>
      </c>
      <c r="AA435" s="31" t="s">
        <v>75</v>
      </c>
      <c r="AB435" s="31">
        <v>862886.18</v>
      </c>
      <c r="AC435" s="31" t="s">
        <v>75</v>
      </c>
      <c r="AD435" s="31" t="s">
        <v>75</v>
      </c>
      <c r="AE435" s="31">
        <v>111481</v>
      </c>
      <c r="AF435" s="31">
        <v>17500919.489999998</v>
      </c>
      <c r="AG435" s="31" t="s">
        <v>75</v>
      </c>
      <c r="AH435" s="31" t="s">
        <v>75</v>
      </c>
      <c r="AI435" s="8"/>
    </row>
    <row r="436" spans="1:35" ht="23.25" x14ac:dyDescent="0.25">
      <c r="A436" s="42" t="s">
        <v>1904</v>
      </c>
      <c r="B436" s="43" t="s">
        <v>1887</v>
      </c>
      <c r="C436" s="44" t="s">
        <v>2407</v>
      </c>
      <c r="D436" s="31">
        <v>55339239.509999998</v>
      </c>
      <c r="E436" s="31" t="s">
        <v>75</v>
      </c>
      <c r="F436" s="31">
        <v>55339239.509999998</v>
      </c>
      <c r="G436" s="31" t="s">
        <v>75</v>
      </c>
      <c r="H436" s="31">
        <v>8673685.6600000001</v>
      </c>
      <c r="I436" s="31" t="s">
        <v>75</v>
      </c>
      <c r="J436" s="31" t="s">
        <v>75</v>
      </c>
      <c r="K436" s="31">
        <v>3122000</v>
      </c>
      <c r="L436" s="31" t="s">
        <v>75</v>
      </c>
      <c r="M436" s="31" t="s">
        <v>75</v>
      </c>
      <c r="N436" s="31">
        <v>200000</v>
      </c>
      <c r="O436" s="31">
        <v>43343553.850000001</v>
      </c>
      <c r="P436" s="32" t="s">
        <v>75</v>
      </c>
      <c r="Q436" s="32" t="s">
        <v>75</v>
      </c>
      <c r="R436" s="42" t="s">
        <v>1904</v>
      </c>
      <c r="S436" s="43" t="s">
        <v>1887</v>
      </c>
      <c r="T436" s="44" t="s">
        <v>2407</v>
      </c>
      <c r="U436" s="31">
        <v>22030875.239999998</v>
      </c>
      <c r="V436" s="31" t="s">
        <v>75</v>
      </c>
      <c r="W436" s="31">
        <v>22030875.239999998</v>
      </c>
      <c r="X436" s="31" t="s">
        <v>75</v>
      </c>
      <c r="Y436" s="31">
        <v>3555588.57</v>
      </c>
      <c r="Z436" s="31" t="s">
        <v>75</v>
      </c>
      <c r="AA436" s="31" t="s">
        <v>75</v>
      </c>
      <c r="AB436" s="31">
        <v>862886.18</v>
      </c>
      <c r="AC436" s="31" t="s">
        <v>75</v>
      </c>
      <c r="AD436" s="31" t="s">
        <v>75</v>
      </c>
      <c r="AE436" s="31">
        <v>111481</v>
      </c>
      <c r="AF436" s="31">
        <v>17500919.489999998</v>
      </c>
      <c r="AG436" s="31" t="s">
        <v>75</v>
      </c>
      <c r="AH436" s="31" t="s">
        <v>75</v>
      </c>
      <c r="AI436" s="8"/>
    </row>
    <row r="437" spans="1:35" x14ac:dyDescent="0.25">
      <c r="A437" s="42" t="s">
        <v>1906</v>
      </c>
      <c r="B437" s="43" t="s">
        <v>1887</v>
      </c>
      <c r="C437" s="44" t="s">
        <v>2408</v>
      </c>
      <c r="D437" s="31">
        <v>54302839.509999998</v>
      </c>
      <c r="E437" s="31" t="s">
        <v>75</v>
      </c>
      <c r="F437" s="31">
        <v>54302839.509999998</v>
      </c>
      <c r="G437" s="31" t="s">
        <v>75</v>
      </c>
      <c r="H437" s="31">
        <v>7637285.6600000001</v>
      </c>
      <c r="I437" s="31" t="s">
        <v>75</v>
      </c>
      <c r="J437" s="31" t="s">
        <v>75</v>
      </c>
      <c r="K437" s="31">
        <v>3122000</v>
      </c>
      <c r="L437" s="31" t="s">
        <v>75</v>
      </c>
      <c r="M437" s="31" t="s">
        <v>75</v>
      </c>
      <c r="N437" s="31">
        <v>200000</v>
      </c>
      <c r="O437" s="31">
        <v>43343553.850000001</v>
      </c>
      <c r="P437" s="32" t="s">
        <v>75</v>
      </c>
      <c r="Q437" s="32" t="s">
        <v>75</v>
      </c>
      <c r="R437" s="42" t="s">
        <v>1906</v>
      </c>
      <c r="S437" s="43" t="s">
        <v>1887</v>
      </c>
      <c r="T437" s="44" t="s">
        <v>2408</v>
      </c>
      <c r="U437" s="31">
        <v>21787093.640000001</v>
      </c>
      <c r="V437" s="31" t="s">
        <v>75</v>
      </c>
      <c r="W437" s="31">
        <v>21787093.640000001</v>
      </c>
      <c r="X437" s="31" t="s">
        <v>75</v>
      </c>
      <c r="Y437" s="31">
        <v>3311806.97</v>
      </c>
      <c r="Z437" s="31" t="s">
        <v>75</v>
      </c>
      <c r="AA437" s="31" t="s">
        <v>75</v>
      </c>
      <c r="AB437" s="31">
        <v>862886.18</v>
      </c>
      <c r="AC437" s="31" t="s">
        <v>75</v>
      </c>
      <c r="AD437" s="31" t="s">
        <v>75</v>
      </c>
      <c r="AE437" s="31">
        <v>111481</v>
      </c>
      <c r="AF437" s="31">
        <v>17500919.489999998</v>
      </c>
      <c r="AG437" s="31" t="s">
        <v>75</v>
      </c>
      <c r="AH437" s="31" t="s">
        <v>75</v>
      </c>
      <c r="AI437" s="8"/>
    </row>
    <row r="438" spans="1:35" x14ac:dyDescent="0.25">
      <c r="A438" s="42" t="s">
        <v>1926</v>
      </c>
      <c r="B438" s="43" t="s">
        <v>1887</v>
      </c>
      <c r="C438" s="44" t="s">
        <v>2409</v>
      </c>
      <c r="D438" s="31">
        <v>1036400</v>
      </c>
      <c r="E438" s="31" t="s">
        <v>75</v>
      </c>
      <c r="F438" s="31">
        <v>1036400</v>
      </c>
      <c r="G438" s="31" t="s">
        <v>75</v>
      </c>
      <c r="H438" s="31">
        <v>1036400</v>
      </c>
      <c r="I438" s="31" t="s">
        <v>75</v>
      </c>
      <c r="J438" s="31" t="s">
        <v>75</v>
      </c>
      <c r="K438" s="31" t="s">
        <v>75</v>
      </c>
      <c r="L438" s="31" t="s">
        <v>75</v>
      </c>
      <c r="M438" s="31" t="s">
        <v>75</v>
      </c>
      <c r="N438" s="31" t="s">
        <v>75</v>
      </c>
      <c r="O438" s="31" t="s">
        <v>75</v>
      </c>
      <c r="P438" s="32" t="s">
        <v>75</v>
      </c>
      <c r="Q438" s="32" t="s">
        <v>75</v>
      </c>
      <c r="R438" s="42" t="s">
        <v>1926</v>
      </c>
      <c r="S438" s="43" t="s">
        <v>1887</v>
      </c>
      <c r="T438" s="44" t="s">
        <v>2409</v>
      </c>
      <c r="U438" s="31">
        <v>243781.6</v>
      </c>
      <c r="V438" s="31" t="s">
        <v>75</v>
      </c>
      <c r="W438" s="31">
        <v>243781.6</v>
      </c>
      <c r="X438" s="31" t="s">
        <v>75</v>
      </c>
      <c r="Y438" s="31">
        <v>243781.6</v>
      </c>
      <c r="Z438" s="31" t="s">
        <v>75</v>
      </c>
      <c r="AA438" s="31" t="s">
        <v>75</v>
      </c>
      <c r="AB438" s="31" t="s">
        <v>75</v>
      </c>
      <c r="AC438" s="31" t="s">
        <v>75</v>
      </c>
      <c r="AD438" s="31" t="s">
        <v>75</v>
      </c>
      <c r="AE438" s="31" t="s">
        <v>75</v>
      </c>
      <c r="AF438" s="31" t="s">
        <v>75</v>
      </c>
      <c r="AG438" s="31" t="s">
        <v>75</v>
      </c>
      <c r="AH438" s="31" t="s">
        <v>75</v>
      </c>
      <c r="AI438" s="8"/>
    </row>
    <row r="439" spans="1:35" x14ac:dyDescent="0.25">
      <c r="A439" s="42" t="s">
        <v>1928</v>
      </c>
      <c r="B439" s="43" t="s">
        <v>1887</v>
      </c>
      <c r="C439" s="44" t="s">
        <v>2410</v>
      </c>
      <c r="D439" s="31">
        <v>3600</v>
      </c>
      <c r="E439" s="31" t="s">
        <v>75</v>
      </c>
      <c r="F439" s="31">
        <v>3600</v>
      </c>
      <c r="G439" s="31" t="s">
        <v>75</v>
      </c>
      <c r="H439" s="31" t="s">
        <v>75</v>
      </c>
      <c r="I439" s="31" t="s">
        <v>75</v>
      </c>
      <c r="J439" s="31" t="s">
        <v>75</v>
      </c>
      <c r="K439" s="31">
        <v>3600</v>
      </c>
      <c r="L439" s="31" t="s">
        <v>75</v>
      </c>
      <c r="M439" s="31" t="s">
        <v>75</v>
      </c>
      <c r="N439" s="31" t="s">
        <v>75</v>
      </c>
      <c r="O439" s="31" t="s">
        <v>75</v>
      </c>
      <c r="P439" s="32" t="s">
        <v>75</v>
      </c>
      <c r="Q439" s="32" t="s">
        <v>75</v>
      </c>
      <c r="R439" s="42" t="s">
        <v>1928</v>
      </c>
      <c r="S439" s="43" t="s">
        <v>1887</v>
      </c>
      <c r="T439" s="44" t="s">
        <v>2410</v>
      </c>
      <c r="U439" s="31">
        <v>3592.05</v>
      </c>
      <c r="V439" s="31" t="s">
        <v>75</v>
      </c>
      <c r="W439" s="31">
        <v>3592.05</v>
      </c>
      <c r="X439" s="31" t="s">
        <v>75</v>
      </c>
      <c r="Y439" s="31" t="s">
        <v>75</v>
      </c>
      <c r="Z439" s="31" t="s">
        <v>75</v>
      </c>
      <c r="AA439" s="31" t="s">
        <v>75</v>
      </c>
      <c r="AB439" s="31">
        <v>3592.05</v>
      </c>
      <c r="AC439" s="31" t="s">
        <v>75</v>
      </c>
      <c r="AD439" s="31" t="s">
        <v>75</v>
      </c>
      <c r="AE439" s="31" t="s">
        <v>75</v>
      </c>
      <c r="AF439" s="31" t="s">
        <v>75</v>
      </c>
      <c r="AG439" s="31" t="s">
        <v>75</v>
      </c>
      <c r="AH439" s="31" t="s">
        <v>75</v>
      </c>
      <c r="AI439" s="8"/>
    </row>
    <row r="440" spans="1:35" ht="23.25" x14ac:dyDescent="0.25">
      <c r="A440" s="42" t="s">
        <v>1930</v>
      </c>
      <c r="B440" s="43" t="s">
        <v>1887</v>
      </c>
      <c r="C440" s="44" t="s">
        <v>2411</v>
      </c>
      <c r="D440" s="31">
        <v>3600</v>
      </c>
      <c r="E440" s="31" t="s">
        <v>75</v>
      </c>
      <c r="F440" s="31">
        <v>3600</v>
      </c>
      <c r="G440" s="31" t="s">
        <v>75</v>
      </c>
      <c r="H440" s="31" t="s">
        <v>75</v>
      </c>
      <c r="I440" s="31" t="s">
        <v>75</v>
      </c>
      <c r="J440" s="31" t="s">
        <v>75</v>
      </c>
      <c r="K440" s="31">
        <v>3600</v>
      </c>
      <c r="L440" s="31" t="s">
        <v>75</v>
      </c>
      <c r="M440" s="31" t="s">
        <v>75</v>
      </c>
      <c r="N440" s="31" t="s">
        <v>75</v>
      </c>
      <c r="O440" s="31" t="s">
        <v>75</v>
      </c>
      <c r="P440" s="32" t="s">
        <v>75</v>
      </c>
      <c r="Q440" s="32" t="s">
        <v>75</v>
      </c>
      <c r="R440" s="42" t="s">
        <v>1930</v>
      </c>
      <c r="S440" s="43" t="s">
        <v>1887</v>
      </c>
      <c r="T440" s="44" t="s">
        <v>2411</v>
      </c>
      <c r="U440" s="31">
        <v>3592.05</v>
      </c>
      <c r="V440" s="31" t="s">
        <v>75</v>
      </c>
      <c r="W440" s="31">
        <v>3592.05</v>
      </c>
      <c r="X440" s="31" t="s">
        <v>75</v>
      </c>
      <c r="Y440" s="31" t="s">
        <v>75</v>
      </c>
      <c r="Z440" s="31" t="s">
        <v>75</v>
      </c>
      <c r="AA440" s="31" t="s">
        <v>75</v>
      </c>
      <c r="AB440" s="31">
        <v>3592.05</v>
      </c>
      <c r="AC440" s="31" t="s">
        <v>75</v>
      </c>
      <c r="AD440" s="31" t="s">
        <v>75</v>
      </c>
      <c r="AE440" s="31" t="s">
        <v>75</v>
      </c>
      <c r="AF440" s="31" t="s">
        <v>75</v>
      </c>
      <c r="AG440" s="31" t="s">
        <v>75</v>
      </c>
      <c r="AH440" s="31" t="s">
        <v>75</v>
      </c>
      <c r="AI440" s="8"/>
    </row>
    <row r="441" spans="1:35" ht="23.25" x14ac:dyDescent="0.25">
      <c r="A441" s="42" t="s">
        <v>1932</v>
      </c>
      <c r="B441" s="43" t="s">
        <v>1887</v>
      </c>
      <c r="C441" s="44" t="s">
        <v>2412</v>
      </c>
      <c r="D441" s="31">
        <v>3600</v>
      </c>
      <c r="E441" s="31" t="s">
        <v>75</v>
      </c>
      <c r="F441" s="31">
        <v>3600</v>
      </c>
      <c r="G441" s="31" t="s">
        <v>75</v>
      </c>
      <c r="H441" s="31" t="s">
        <v>75</v>
      </c>
      <c r="I441" s="31" t="s">
        <v>75</v>
      </c>
      <c r="J441" s="31" t="s">
        <v>75</v>
      </c>
      <c r="K441" s="31">
        <v>3600</v>
      </c>
      <c r="L441" s="31" t="s">
        <v>75</v>
      </c>
      <c r="M441" s="31" t="s">
        <v>75</v>
      </c>
      <c r="N441" s="31" t="s">
        <v>75</v>
      </c>
      <c r="O441" s="31" t="s">
        <v>75</v>
      </c>
      <c r="P441" s="32" t="s">
        <v>75</v>
      </c>
      <c r="Q441" s="32" t="s">
        <v>75</v>
      </c>
      <c r="R441" s="42" t="s">
        <v>1932</v>
      </c>
      <c r="S441" s="43" t="s">
        <v>1887</v>
      </c>
      <c r="T441" s="44" t="s">
        <v>2412</v>
      </c>
      <c r="U441" s="31">
        <v>3592.05</v>
      </c>
      <c r="V441" s="31" t="s">
        <v>75</v>
      </c>
      <c r="W441" s="31">
        <v>3592.05</v>
      </c>
      <c r="X441" s="31" t="s">
        <v>75</v>
      </c>
      <c r="Y441" s="31" t="s">
        <v>75</v>
      </c>
      <c r="Z441" s="31" t="s">
        <v>75</v>
      </c>
      <c r="AA441" s="31" t="s">
        <v>75</v>
      </c>
      <c r="AB441" s="31">
        <v>3592.05</v>
      </c>
      <c r="AC441" s="31" t="s">
        <v>75</v>
      </c>
      <c r="AD441" s="31" t="s">
        <v>75</v>
      </c>
      <c r="AE441" s="31" t="s">
        <v>75</v>
      </c>
      <c r="AF441" s="31" t="s">
        <v>75</v>
      </c>
      <c r="AG441" s="31" t="s">
        <v>75</v>
      </c>
      <c r="AH441" s="31" t="s">
        <v>75</v>
      </c>
      <c r="AI441" s="8"/>
    </row>
    <row r="442" spans="1:35" ht="23.25" x14ac:dyDescent="0.25">
      <c r="A442" s="42" t="s">
        <v>1969</v>
      </c>
      <c r="B442" s="43" t="s">
        <v>1887</v>
      </c>
      <c r="C442" s="44" t="s">
        <v>2413</v>
      </c>
      <c r="D442" s="31">
        <v>101128000</v>
      </c>
      <c r="E442" s="31" t="s">
        <v>75</v>
      </c>
      <c r="F442" s="31">
        <v>101128000</v>
      </c>
      <c r="G442" s="31" t="s">
        <v>75</v>
      </c>
      <c r="H442" s="31" t="s">
        <v>75</v>
      </c>
      <c r="I442" s="31" t="s">
        <v>75</v>
      </c>
      <c r="J442" s="31" t="s">
        <v>75</v>
      </c>
      <c r="K442" s="31">
        <v>101128000</v>
      </c>
      <c r="L442" s="31" t="s">
        <v>75</v>
      </c>
      <c r="M442" s="31" t="s">
        <v>75</v>
      </c>
      <c r="N442" s="31" t="s">
        <v>75</v>
      </c>
      <c r="O442" s="31" t="s">
        <v>75</v>
      </c>
      <c r="P442" s="32" t="s">
        <v>75</v>
      </c>
      <c r="Q442" s="32" t="s">
        <v>75</v>
      </c>
      <c r="R442" s="42" t="s">
        <v>1969</v>
      </c>
      <c r="S442" s="43" t="s">
        <v>1887</v>
      </c>
      <c r="T442" s="44" t="s">
        <v>2413</v>
      </c>
      <c r="U442" s="31">
        <v>37083400</v>
      </c>
      <c r="V442" s="31" t="s">
        <v>75</v>
      </c>
      <c r="W442" s="31">
        <v>37083400</v>
      </c>
      <c r="X442" s="31" t="s">
        <v>75</v>
      </c>
      <c r="Y442" s="31" t="s">
        <v>75</v>
      </c>
      <c r="Z442" s="31" t="s">
        <v>75</v>
      </c>
      <c r="AA442" s="31" t="s">
        <v>75</v>
      </c>
      <c r="AB442" s="31">
        <v>37083400</v>
      </c>
      <c r="AC442" s="31" t="s">
        <v>75</v>
      </c>
      <c r="AD442" s="31" t="s">
        <v>75</v>
      </c>
      <c r="AE442" s="31" t="s">
        <v>75</v>
      </c>
      <c r="AF442" s="31" t="s">
        <v>75</v>
      </c>
      <c r="AG442" s="31" t="s">
        <v>75</v>
      </c>
      <c r="AH442" s="31" t="s">
        <v>75</v>
      </c>
      <c r="AI442" s="8"/>
    </row>
    <row r="443" spans="1:35" ht="68.25" x14ac:dyDescent="0.25">
      <c r="A443" s="42" t="s">
        <v>2414</v>
      </c>
      <c r="B443" s="43" t="s">
        <v>1887</v>
      </c>
      <c r="C443" s="44" t="s">
        <v>2415</v>
      </c>
      <c r="D443" s="31">
        <v>101128000</v>
      </c>
      <c r="E443" s="31" t="s">
        <v>75</v>
      </c>
      <c r="F443" s="31">
        <v>101128000</v>
      </c>
      <c r="G443" s="31" t="s">
        <v>75</v>
      </c>
      <c r="H443" s="31" t="s">
        <v>75</v>
      </c>
      <c r="I443" s="31" t="s">
        <v>75</v>
      </c>
      <c r="J443" s="31" t="s">
        <v>75</v>
      </c>
      <c r="K443" s="31">
        <v>101128000</v>
      </c>
      <c r="L443" s="31" t="s">
        <v>75</v>
      </c>
      <c r="M443" s="31" t="s">
        <v>75</v>
      </c>
      <c r="N443" s="31" t="s">
        <v>75</v>
      </c>
      <c r="O443" s="31" t="s">
        <v>75</v>
      </c>
      <c r="P443" s="32" t="s">
        <v>75</v>
      </c>
      <c r="Q443" s="32" t="s">
        <v>75</v>
      </c>
      <c r="R443" s="42" t="s">
        <v>2414</v>
      </c>
      <c r="S443" s="43" t="s">
        <v>1887</v>
      </c>
      <c r="T443" s="44" t="s">
        <v>2415</v>
      </c>
      <c r="U443" s="31">
        <v>37083400</v>
      </c>
      <c r="V443" s="31" t="s">
        <v>75</v>
      </c>
      <c r="W443" s="31">
        <v>37083400</v>
      </c>
      <c r="X443" s="31" t="s">
        <v>75</v>
      </c>
      <c r="Y443" s="31" t="s">
        <v>75</v>
      </c>
      <c r="Z443" s="31" t="s">
        <v>75</v>
      </c>
      <c r="AA443" s="31" t="s">
        <v>75</v>
      </c>
      <c r="AB443" s="31">
        <v>37083400</v>
      </c>
      <c r="AC443" s="31" t="s">
        <v>75</v>
      </c>
      <c r="AD443" s="31" t="s">
        <v>75</v>
      </c>
      <c r="AE443" s="31" t="s">
        <v>75</v>
      </c>
      <c r="AF443" s="31" t="s">
        <v>75</v>
      </c>
      <c r="AG443" s="31" t="s">
        <v>75</v>
      </c>
      <c r="AH443" s="31" t="s">
        <v>75</v>
      </c>
      <c r="AI443" s="8"/>
    </row>
    <row r="444" spans="1:35" ht="45.75" x14ac:dyDescent="0.25">
      <c r="A444" s="42" t="s">
        <v>2416</v>
      </c>
      <c r="B444" s="43" t="s">
        <v>1887</v>
      </c>
      <c r="C444" s="44" t="s">
        <v>2417</v>
      </c>
      <c r="D444" s="31">
        <v>101128000</v>
      </c>
      <c r="E444" s="31" t="s">
        <v>75</v>
      </c>
      <c r="F444" s="31">
        <v>101128000</v>
      </c>
      <c r="G444" s="31" t="s">
        <v>75</v>
      </c>
      <c r="H444" s="31" t="s">
        <v>75</v>
      </c>
      <c r="I444" s="31" t="s">
        <v>75</v>
      </c>
      <c r="J444" s="31" t="s">
        <v>75</v>
      </c>
      <c r="K444" s="31">
        <v>101128000</v>
      </c>
      <c r="L444" s="31" t="s">
        <v>75</v>
      </c>
      <c r="M444" s="31" t="s">
        <v>75</v>
      </c>
      <c r="N444" s="31" t="s">
        <v>75</v>
      </c>
      <c r="O444" s="31" t="s">
        <v>75</v>
      </c>
      <c r="P444" s="32" t="s">
        <v>75</v>
      </c>
      <c r="Q444" s="32" t="s">
        <v>75</v>
      </c>
      <c r="R444" s="42" t="s">
        <v>2416</v>
      </c>
      <c r="S444" s="43" t="s">
        <v>1887</v>
      </c>
      <c r="T444" s="44" t="s">
        <v>2417</v>
      </c>
      <c r="U444" s="31">
        <v>37083400</v>
      </c>
      <c r="V444" s="31" t="s">
        <v>75</v>
      </c>
      <c r="W444" s="31">
        <v>37083400</v>
      </c>
      <c r="X444" s="31" t="s">
        <v>75</v>
      </c>
      <c r="Y444" s="31" t="s">
        <v>75</v>
      </c>
      <c r="Z444" s="31" t="s">
        <v>75</v>
      </c>
      <c r="AA444" s="31" t="s">
        <v>75</v>
      </c>
      <c r="AB444" s="31">
        <v>37083400</v>
      </c>
      <c r="AC444" s="31" t="s">
        <v>75</v>
      </c>
      <c r="AD444" s="31" t="s">
        <v>75</v>
      </c>
      <c r="AE444" s="31" t="s">
        <v>75</v>
      </c>
      <c r="AF444" s="31" t="s">
        <v>75</v>
      </c>
      <c r="AG444" s="31" t="s">
        <v>75</v>
      </c>
      <c r="AH444" s="31" t="s">
        <v>75</v>
      </c>
      <c r="AI444" s="8"/>
    </row>
    <row r="445" spans="1:35" x14ac:dyDescent="0.25">
      <c r="A445" s="42" t="s">
        <v>1936</v>
      </c>
      <c r="B445" s="43" t="s">
        <v>1887</v>
      </c>
      <c r="C445" s="44" t="s">
        <v>2418</v>
      </c>
      <c r="D445" s="31" t="s">
        <v>75</v>
      </c>
      <c r="E445" s="31" t="s">
        <v>75</v>
      </c>
      <c r="F445" s="31" t="s">
        <v>75</v>
      </c>
      <c r="G445" s="31">
        <v>258564453.84999999</v>
      </c>
      <c r="H445" s="31">
        <v>221926700</v>
      </c>
      <c r="I445" s="31" t="s">
        <v>75</v>
      </c>
      <c r="J445" s="31" t="s">
        <v>75</v>
      </c>
      <c r="K445" s="31" t="s">
        <v>75</v>
      </c>
      <c r="L445" s="31" t="s">
        <v>75</v>
      </c>
      <c r="M445" s="31" t="s">
        <v>75</v>
      </c>
      <c r="N445" s="31">
        <v>36637753.850000001</v>
      </c>
      <c r="O445" s="31" t="s">
        <v>75</v>
      </c>
      <c r="P445" s="32" t="s">
        <v>75</v>
      </c>
      <c r="Q445" s="32" t="s">
        <v>75</v>
      </c>
      <c r="R445" s="42" t="s">
        <v>1936</v>
      </c>
      <c r="S445" s="43" t="s">
        <v>1887</v>
      </c>
      <c r="T445" s="44" t="s">
        <v>2418</v>
      </c>
      <c r="U445" s="31" t="s">
        <v>75</v>
      </c>
      <c r="V445" s="31" t="s">
        <v>75</v>
      </c>
      <c r="W445" s="31" t="s">
        <v>75</v>
      </c>
      <c r="X445" s="31">
        <v>194385747.69</v>
      </c>
      <c r="Y445" s="31">
        <v>179510098</v>
      </c>
      <c r="Z445" s="31" t="s">
        <v>75</v>
      </c>
      <c r="AA445" s="31" t="s">
        <v>75</v>
      </c>
      <c r="AB445" s="31" t="s">
        <v>75</v>
      </c>
      <c r="AC445" s="31" t="s">
        <v>75</v>
      </c>
      <c r="AD445" s="31" t="s">
        <v>75</v>
      </c>
      <c r="AE445" s="31">
        <v>14875649.689999999</v>
      </c>
      <c r="AF445" s="31" t="s">
        <v>75</v>
      </c>
      <c r="AG445" s="31" t="s">
        <v>75</v>
      </c>
      <c r="AH445" s="31" t="s">
        <v>75</v>
      </c>
      <c r="AI445" s="8"/>
    </row>
    <row r="446" spans="1:35" x14ac:dyDescent="0.25">
      <c r="A446" s="42" t="s">
        <v>1507</v>
      </c>
      <c r="B446" s="43" t="s">
        <v>1887</v>
      </c>
      <c r="C446" s="44" t="s">
        <v>2419</v>
      </c>
      <c r="D446" s="31" t="s">
        <v>75</v>
      </c>
      <c r="E446" s="31" t="s">
        <v>75</v>
      </c>
      <c r="F446" s="31" t="s">
        <v>75</v>
      </c>
      <c r="G446" s="31">
        <v>258564453.84999999</v>
      </c>
      <c r="H446" s="31">
        <v>221926700</v>
      </c>
      <c r="I446" s="31" t="s">
        <v>75</v>
      </c>
      <c r="J446" s="31" t="s">
        <v>75</v>
      </c>
      <c r="K446" s="31" t="s">
        <v>75</v>
      </c>
      <c r="L446" s="31" t="s">
        <v>75</v>
      </c>
      <c r="M446" s="31" t="s">
        <v>75</v>
      </c>
      <c r="N446" s="31">
        <v>36637753.850000001</v>
      </c>
      <c r="O446" s="31" t="s">
        <v>75</v>
      </c>
      <c r="P446" s="32" t="s">
        <v>75</v>
      </c>
      <c r="Q446" s="32" t="s">
        <v>75</v>
      </c>
      <c r="R446" s="42" t="s">
        <v>1507</v>
      </c>
      <c r="S446" s="43" t="s">
        <v>1887</v>
      </c>
      <c r="T446" s="44" t="s">
        <v>2419</v>
      </c>
      <c r="U446" s="31" t="s">
        <v>75</v>
      </c>
      <c r="V446" s="31" t="s">
        <v>75</v>
      </c>
      <c r="W446" s="31" t="s">
        <v>75</v>
      </c>
      <c r="X446" s="31">
        <v>194385747.69</v>
      </c>
      <c r="Y446" s="31">
        <v>179510098</v>
      </c>
      <c r="Z446" s="31" t="s">
        <v>75</v>
      </c>
      <c r="AA446" s="31" t="s">
        <v>75</v>
      </c>
      <c r="AB446" s="31" t="s">
        <v>75</v>
      </c>
      <c r="AC446" s="31" t="s">
        <v>75</v>
      </c>
      <c r="AD446" s="31" t="s">
        <v>75</v>
      </c>
      <c r="AE446" s="31">
        <v>14875649.689999999</v>
      </c>
      <c r="AF446" s="31" t="s">
        <v>75</v>
      </c>
      <c r="AG446" s="31" t="s">
        <v>75</v>
      </c>
      <c r="AH446" s="31" t="s">
        <v>75</v>
      </c>
      <c r="AI446" s="8"/>
    </row>
    <row r="447" spans="1:35" x14ac:dyDescent="0.25">
      <c r="A447" s="42" t="s">
        <v>1908</v>
      </c>
      <c r="B447" s="43" t="s">
        <v>1887</v>
      </c>
      <c r="C447" s="44" t="s">
        <v>2420</v>
      </c>
      <c r="D447" s="31">
        <v>925521645.80999994</v>
      </c>
      <c r="E447" s="31" t="s">
        <v>75</v>
      </c>
      <c r="F447" s="31">
        <v>925521645.80999994</v>
      </c>
      <c r="G447" s="31" t="s">
        <v>75</v>
      </c>
      <c r="H447" s="31">
        <v>312665145.81</v>
      </c>
      <c r="I447" s="31" t="s">
        <v>75</v>
      </c>
      <c r="J447" s="31" t="s">
        <v>75</v>
      </c>
      <c r="K447" s="31">
        <v>472634500</v>
      </c>
      <c r="L447" s="31" t="s">
        <v>75</v>
      </c>
      <c r="M447" s="31" t="s">
        <v>75</v>
      </c>
      <c r="N447" s="31">
        <v>9300000</v>
      </c>
      <c r="O447" s="31">
        <v>130922000</v>
      </c>
      <c r="P447" s="32" t="s">
        <v>75</v>
      </c>
      <c r="Q447" s="32" t="s">
        <v>75</v>
      </c>
      <c r="R447" s="42" t="s">
        <v>1908</v>
      </c>
      <c r="S447" s="43" t="s">
        <v>1887</v>
      </c>
      <c r="T447" s="44" t="s">
        <v>2420</v>
      </c>
      <c r="U447" s="31">
        <v>600117452.23000002</v>
      </c>
      <c r="V447" s="31" t="s">
        <v>75</v>
      </c>
      <c r="W447" s="31">
        <v>600117452.23000002</v>
      </c>
      <c r="X447" s="31" t="s">
        <v>75</v>
      </c>
      <c r="Y447" s="31">
        <v>117073198.12</v>
      </c>
      <c r="Z447" s="31" t="s">
        <v>75</v>
      </c>
      <c r="AA447" s="31" t="s">
        <v>75</v>
      </c>
      <c r="AB447" s="31">
        <v>421995948</v>
      </c>
      <c r="AC447" s="31" t="s">
        <v>75</v>
      </c>
      <c r="AD447" s="31" t="s">
        <v>75</v>
      </c>
      <c r="AE447" s="31">
        <v>3211624.91</v>
      </c>
      <c r="AF447" s="31">
        <v>57836681.200000003</v>
      </c>
      <c r="AG447" s="31" t="s">
        <v>75</v>
      </c>
      <c r="AH447" s="31" t="s">
        <v>75</v>
      </c>
      <c r="AI447" s="8"/>
    </row>
    <row r="448" spans="1:35" ht="34.5" x14ac:dyDescent="0.25">
      <c r="A448" s="42" t="s">
        <v>2139</v>
      </c>
      <c r="B448" s="43" t="s">
        <v>1887</v>
      </c>
      <c r="C448" s="44" t="s">
        <v>2421</v>
      </c>
      <c r="D448" s="31">
        <v>924364645.80999994</v>
      </c>
      <c r="E448" s="31" t="s">
        <v>75</v>
      </c>
      <c r="F448" s="31">
        <v>924364645.80999994</v>
      </c>
      <c r="G448" s="31" t="s">
        <v>75</v>
      </c>
      <c r="H448" s="31">
        <v>311508145.81</v>
      </c>
      <c r="I448" s="31" t="s">
        <v>75</v>
      </c>
      <c r="J448" s="31" t="s">
        <v>75</v>
      </c>
      <c r="K448" s="31">
        <v>472634500</v>
      </c>
      <c r="L448" s="31" t="s">
        <v>75</v>
      </c>
      <c r="M448" s="31" t="s">
        <v>75</v>
      </c>
      <c r="N448" s="31">
        <v>9300000</v>
      </c>
      <c r="O448" s="31">
        <v>130922000</v>
      </c>
      <c r="P448" s="32" t="s">
        <v>75</v>
      </c>
      <c r="Q448" s="32" t="s">
        <v>75</v>
      </c>
      <c r="R448" s="42" t="s">
        <v>2139</v>
      </c>
      <c r="S448" s="43" t="s">
        <v>1887</v>
      </c>
      <c r="T448" s="44" t="s">
        <v>2421</v>
      </c>
      <c r="U448" s="31">
        <v>599957761.98000002</v>
      </c>
      <c r="V448" s="31" t="s">
        <v>75</v>
      </c>
      <c r="W448" s="31">
        <v>599957761.98000002</v>
      </c>
      <c r="X448" s="31" t="s">
        <v>75</v>
      </c>
      <c r="Y448" s="31">
        <v>116913507.87</v>
      </c>
      <c r="Z448" s="31" t="s">
        <v>75</v>
      </c>
      <c r="AA448" s="31" t="s">
        <v>75</v>
      </c>
      <c r="AB448" s="31">
        <v>421995948</v>
      </c>
      <c r="AC448" s="31" t="s">
        <v>75</v>
      </c>
      <c r="AD448" s="31" t="s">
        <v>75</v>
      </c>
      <c r="AE448" s="31">
        <v>3211624.91</v>
      </c>
      <c r="AF448" s="31">
        <v>57836681.200000003</v>
      </c>
      <c r="AG448" s="31" t="s">
        <v>75</v>
      </c>
      <c r="AH448" s="31" t="s">
        <v>75</v>
      </c>
      <c r="AI448" s="8"/>
    </row>
    <row r="449" spans="1:35" ht="45.75" x14ac:dyDescent="0.25">
      <c r="A449" s="42" t="s">
        <v>2141</v>
      </c>
      <c r="B449" s="43" t="s">
        <v>1887</v>
      </c>
      <c r="C449" s="44" t="s">
        <v>2422</v>
      </c>
      <c r="D449" s="31">
        <v>912364645.80999994</v>
      </c>
      <c r="E449" s="31" t="s">
        <v>75</v>
      </c>
      <c r="F449" s="31">
        <v>912364645.80999994</v>
      </c>
      <c r="G449" s="31" t="s">
        <v>75</v>
      </c>
      <c r="H449" s="31">
        <v>299508145.81</v>
      </c>
      <c r="I449" s="31" t="s">
        <v>75</v>
      </c>
      <c r="J449" s="31" t="s">
        <v>75</v>
      </c>
      <c r="K449" s="31">
        <v>472634500</v>
      </c>
      <c r="L449" s="31" t="s">
        <v>75</v>
      </c>
      <c r="M449" s="31" t="s">
        <v>75</v>
      </c>
      <c r="N449" s="31">
        <v>9300000</v>
      </c>
      <c r="O449" s="31">
        <v>130922000</v>
      </c>
      <c r="P449" s="32" t="s">
        <v>75</v>
      </c>
      <c r="Q449" s="32" t="s">
        <v>75</v>
      </c>
      <c r="R449" s="42" t="s">
        <v>2141</v>
      </c>
      <c r="S449" s="43" t="s">
        <v>1887</v>
      </c>
      <c r="T449" s="44" t="s">
        <v>2422</v>
      </c>
      <c r="U449" s="31">
        <v>599957761.98000002</v>
      </c>
      <c r="V449" s="31" t="s">
        <v>75</v>
      </c>
      <c r="W449" s="31">
        <v>599957761.98000002</v>
      </c>
      <c r="X449" s="31" t="s">
        <v>75</v>
      </c>
      <c r="Y449" s="31">
        <v>116913507.87</v>
      </c>
      <c r="Z449" s="31" t="s">
        <v>75</v>
      </c>
      <c r="AA449" s="31" t="s">
        <v>75</v>
      </c>
      <c r="AB449" s="31">
        <v>421995948</v>
      </c>
      <c r="AC449" s="31" t="s">
        <v>75</v>
      </c>
      <c r="AD449" s="31" t="s">
        <v>75</v>
      </c>
      <c r="AE449" s="31">
        <v>3211624.91</v>
      </c>
      <c r="AF449" s="31">
        <v>57836681.200000003</v>
      </c>
      <c r="AG449" s="31" t="s">
        <v>75</v>
      </c>
      <c r="AH449" s="31" t="s">
        <v>75</v>
      </c>
      <c r="AI449" s="8"/>
    </row>
    <row r="450" spans="1:35" ht="45.75" x14ac:dyDescent="0.25">
      <c r="A450" s="42" t="s">
        <v>2301</v>
      </c>
      <c r="B450" s="43" t="s">
        <v>1887</v>
      </c>
      <c r="C450" s="44" t="s">
        <v>2423</v>
      </c>
      <c r="D450" s="31">
        <v>12000000</v>
      </c>
      <c r="E450" s="31" t="s">
        <v>75</v>
      </c>
      <c r="F450" s="31">
        <v>12000000</v>
      </c>
      <c r="G450" s="31" t="s">
        <v>75</v>
      </c>
      <c r="H450" s="31">
        <v>12000000</v>
      </c>
      <c r="I450" s="31" t="s">
        <v>75</v>
      </c>
      <c r="J450" s="31" t="s">
        <v>75</v>
      </c>
      <c r="K450" s="31" t="s">
        <v>75</v>
      </c>
      <c r="L450" s="31" t="s">
        <v>75</v>
      </c>
      <c r="M450" s="31" t="s">
        <v>75</v>
      </c>
      <c r="N450" s="31" t="s">
        <v>75</v>
      </c>
      <c r="O450" s="31" t="s">
        <v>75</v>
      </c>
      <c r="P450" s="32" t="s">
        <v>75</v>
      </c>
      <c r="Q450" s="32" t="s">
        <v>75</v>
      </c>
      <c r="R450" s="42" t="s">
        <v>2301</v>
      </c>
      <c r="S450" s="43" t="s">
        <v>1887</v>
      </c>
      <c r="T450" s="44" t="s">
        <v>2423</v>
      </c>
      <c r="U450" s="31" t="s">
        <v>75</v>
      </c>
      <c r="V450" s="31" t="s">
        <v>75</v>
      </c>
      <c r="W450" s="31" t="s">
        <v>75</v>
      </c>
      <c r="X450" s="31" t="s">
        <v>75</v>
      </c>
      <c r="Y450" s="31" t="s">
        <v>75</v>
      </c>
      <c r="Z450" s="31" t="s">
        <v>75</v>
      </c>
      <c r="AA450" s="31" t="s">
        <v>75</v>
      </c>
      <c r="AB450" s="31" t="s">
        <v>75</v>
      </c>
      <c r="AC450" s="31" t="s">
        <v>75</v>
      </c>
      <c r="AD450" s="31" t="s">
        <v>75</v>
      </c>
      <c r="AE450" s="31" t="s">
        <v>75</v>
      </c>
      <c r="AF450" s="31" t="s">
        <v>75</v>
      </c>
      <c r="AG450" s="31" t="s">
        <v>75</v>
      </c>
      <c r="AH450" s="31" t="s">
        <v>75</v>
      </c>
      <c r="AI450" s="8"/>
    </row>
    <row r="451" spans="1:35" x14ac:dyDescent="0.25">
      <c r="A451" s="42" t="s">
        <v>1910</v>
      </c>
      <c r="B451" s="43" t="s">
        <v>1887</v>
      </c>
      <c r="C451" s="44" t="s">
        <v>2424</v>
      </c>
      <c r="D451" s="31">
        <v>1157000</v>
      </c>
      <c r="E451" s="31" t="s">
        <v>75</v>
      </c>
      <c r="F451" s="31">
        <v>1157000</v>
      </c>
      <c r="G451" s="31" t="s">
        <v>75</v>
      </c>
      <c r="H451" s="31">
        <v>1157000</v>
      </c>
      <c r="I451" s="31" t="s">
        <v>75</v>
      </c>
      <c r="J451" s="31" t="s">
        <v>75</v>
      </c>
      <c r="K451" s="31" t="s">
        <v>75</v>
      </c>
      <c r="L451" s="31" t="s">
        <v>75</v>
      </c>
      <c r="M451" s="31" t="s">
        <v>75</v>
      </c>
      <c r="N451" s="31" t="s">
        <v>75</v>
      </c>
      <c r="O451" s="31" t="s">
        <v>75</v>
      </c>
      <c r="P451" s="32" t="s">
        <v>75</v>
      </c>
      <c r="Q451" s="32" t="s">
        <v>75</v>
      </c>
      <c r="R451" s="42" t="s">
        <v>1910</v>
      </c>
      <c r="S451" s="43" t="s">
        <v>1887</v>
      </c>
      <c r="T451" s="44" t="s">
        <v>2424</v>
      </c>
      <c r="U451" s="31">
        <v>159690.25</v>
      </c>
      <c r="V451" s="31" t="s">
        <v>75</v>
      </c>
      <c r="W451" s="31">
        <v>159690.25</v>
      </c>
      <c r="X451" s="31" t="s">
        <v>75</v>
      </c>
      <c r="Y451" s="31">
        <v>159690.25</v>
      </c>
      <c r="Z451" s="31" t="s">
        <v>75</v>
      </c>
      <c r="AA451" s="31" t="s">
        <v>75</v>
      </c>
      <c r="AB451" s="31" t="s">
        <v>75</v>
      </c>
      <c r="AC451" s="31" t="s">
        <v>75</v>
      </c>
      <c r="AD451" s="31" t="s">
        <v>75</v>
      </c>
      <c r="AE451" s="31" t="s">
        <v>75</v>
      </c>
      <c r="AF451" s="31" t="s">
        <v>75</v>
      </c>
      <c r="AG451" s="31" t="s">
        <v>75</v>
      </c>
      <c r="AH451" s="31" t="s">
        <v>75</v>
      </c>
      <c r="AI451" s="8"/>
    </row>
    <row r="452" spans="1:35" x14ac:dyDescent="0.25">
      <c r="A452" s="42" t="s">
        <v>1947</v>
      </c>
      <c r="B452" s="43" t="s">
        <v>1887</v>
      </c>
      <c r="C452" s="44" t="s">
        <v>2425</v>
      </c>
      <c r="D452" s="31">
        <v>105000</v>
      </c>
      <c r="E452" s="31" t="s">
        <v>75</v>
      </c>
      <c r="F452" s="31">
        <v>105000</v>
      </c>
      <c r="G452" s="31" t="s">
        <v>75</v>
      </c>
      <c r="H452" s="31">
        <v>105000</v>
      </c>
      <c r="I452" s="31" t="s">
        <v>75</v>
      </c>
      <c r="J452" s="31" t="s">
        <v>75</v>
      </c>
      <c r="K452" s="31" t="s">
        <v>75</v>
      </c>
      <c r="L452" s="31" t="s">
        <v>75</v>
      </c>
      <c r="M452" s="31" t="s">
        <v>75</v>
      </c>
      <c r="N452" s="31" t="s">
        <v>75</v>
      </c>
      <c r="O452" s="31" t="s">
        <v>75</v>
      </c>
      <c r="P452" s="32" t="s">
        <v>75</v>
      </c>
      <c r="Q452" s="32" t="s">
        <v>75</v>
      </c>
      <c r="R452" s="42" t="s">
        <v>1947</v>
      </c>
      <c r="S452" s="43" t="s">
        <v>1887</v>
      </c>
      <c r="T452" s="44" t="s">
        <v>2425</v>
      </c>
      <c r="U452" s="31">
        <v>613</v>
      </c>
      <c r="V452" s="31" t="s">
        <v>75</v>
      </c>
      <c r="W452" s="31">
        <v>613</v>
      </c>
      <c r="X452" s="31" t="s">
        <v>75</v>
      </c>
      <c r="Y452" s="31">
        <v>613</v>
      </c>
      <c r="Z452" s="31" t="s">
        <v>75</v>
      </c>
      <c r="AA452" s="31" t="s">
        <v>75</v>
      </c>
      <c r="AB452" s="31" t="s">
        <v>75</v>
      </c>
      <c r="AC452" s="31" t="s">
        <v>75</v>
      </c>
      <c r="AD452" s="31" t="s">
        <v>75</v>
      </c>
      <c r="AE452" s="31" t="s">
        <v>75</v>
      </c>
      <c r="AF452" s="31" t="s">
        <v>75</v>
      </c>
      <c r="AG452" s="31" t="s">
        <v>75</v>
      </c>
      <c r="AH452" s="31" t="s">
        <v>75</v>
      </c>
      <c r="AI452" s="8"/>
    </row>
    <row r="453" spans="1:35" x14ac:dyDescent="0.25">
      <c r="A453" s="42" t="s">
        <v>1949</v>
      </c>
      <c r="B453" s="43" t="s">
        <v>1887</v>
      </c>
      <c r="C453" s="44" t="s">
        <v>2426</v>
      </c>
      <c r="D453" s="31">
        <v>1050000</v>
      </c>
      <c r="E453" s="31" t="s">
        <v>75</v>
      </c>
      <c r="F453" s="31">
        <v>1050000</v>
      </c>
      <c r="G453" s="31" t="s">
        <v>75</v>
      </c>
      <c r="H453" s="31">
        <v>1050000</v>
      </c>
      <c r="I453" s="31" t="s">
        <v>75</v>
      </c>
      <c r="J453" s="31" t="s">
        <v>75</v>
      </c>
      <c r="K453" s="31" t="s">
        <v>75</v>
      </c>
      <c r="L453" s="31" t="s">
        <v>75</v>
      </c>
      <c r="M453" s="31" t="s">
        <v>75</v>
      </c>
      <c r="N453" s="31" t="s">
        <v>75</v>
      </c>
      <c r="O453" s="31" t="s">
        <v>75</v>
      </c>
      <c r="P453" s="32" t="s">
        <v>75</v>
      </c>
      <c r="Q453" s="32" t="s">
        <v>75</v>
      </c>
      <c r="R453" s="42" t="s">
        <v>1949</v>
      </c>
      <c r="S453" s="43" t="s">
        <v>1887</v>
      </c>
      <c r="T453" s="44" t="s">
        <v>2426</v>
      </c>
      <c r="U453" s="31">
        <v>159077.25</v>
      </c>
      <c r="V453" s="31" t="s">
        <v>75</v>
      </c>
      <c r="W453" s="31">
        <v>159077.25</v>
      </c>
      <c r="X453" s="31" t="s">
        <v>75</v>
      </c>
      <c r="Y453" s="31">
        <v>159077.25</v>
      </c>
      <c r="Z453" s="31" t="s">
        <v>75</v>
      </c>
      <c r="AA453" s="31" t="s">
        <v>75</v>
      </c>
      <c r="AB453" s="31" t="s">
        <v>75</v>
      </c>
      <c r="AC453" s="31" t="s">
        <v>75</v>
      </c>
      <c r="AD453" s="31" t="s">
        <v>75</v>
      </c>
      <c r="AE453" s="31" t="s">
        <v>75</v>
      </c>
      <c r="AF453" s="31" t="s">
        <v>75</v>
      </c>
      <c r="AG453" s="31" t="s">
        <v>75</v>
      </c>
      <c r="AH453" s="31" t="s">
        <v>75</v>
      </c>
      <c r="AI453" s="8"/>
    </row>
    <row r="454" spans="1:35" x14ac:dyDescent="0.25">
      <c r="A454" s="42" t="s">
        <v>1912</v>
      </c>
      <c r="B454" s="43" t="s">
        <v>1887</v>
      </c>
      <c r="C454" s="44" t="s">
        <v>2427</v>
      </c>
      <c r="D454" s="31">
        <v>2000</v>
      </c>
      <c r="E454" s="31" t="s">
        <v>75</v>
      </c>
      <c r="F454" s="31">
        <v>2000</v>
      </c>
      <c r="G454" s="31" t="s">
        <v>75</v>
      </c>
      <c r="H454" s="31">
        <v>2000</v>
      </c>
      <c r="I454" s="31" t="s">
        <v>75</v>
      </c>
      <c r="J454" s="31" t="s">
        <v>75</v>
      </c>
      <c r="K454" s="31" t="s">
        <v>75</v>
      </c>
      <c r="L454" s="31" t="s">
        <v>75</v>
      </c>
      <c r="M454" s="31" t="s">
        <v>75</v>
      </c>
      <c r="N454" s="31" t="s">
        <v>75</v>
      </c>
      <c r="O454" s="31" t="s">
        <v>75</v>
      </c>
      <c r="P454" s="32" t="s">
        <v>75</v>
      </c>
      <c r="Q454" s="32" t="s">
        <v>75</v>
      </c>
      <c r="R454" s="42" t="s">
        <v>1912</v>
      </c>
      <c r="S454" s="43" t="s">
        <v>1887</v>
      </c>
      <c r="T454" s="44" t="s">
        <v>2427</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x14ac:dyDescent="0.25">
      <c r="A455" s="42" t="s">
        <v>2428</v>
      </c>
      <c r="B455" s="43" t="s">
        <v>1887</v>
      </c>
      <c r="C455" s="44" t="s">
        <v>2429</v>
      </c>
      <c r="D455" s="31">
        <v>27696209067.950001</v>
      </c>
      <c r="E455" s="31" t="s">
        <v>75</v>
      </c>
      <c r="F455" s="31">
        <v>27696209067.950001</v>
      </c>
      <c r="G455" s="31">
        <v>3847100185.8600001</v>
      </c>
      <c r="H455" s="31">
        <v>21985569362</v>
      </c>
      <c r="I455" s="31" t="s">
        <v>75</v>
      </c>
      <c r="J455" s="31" t="s">
        <v>75</v>
      </c>
      <c r="K455" s="31">
        <v>3020799130.0100002</v>
      </c>
      <c r="L455" s="31" t="s">
        <v>75</v>
      </c>
      <c r="M455" s="31" t="s">
        <v>75</v>
      </c>
      <c r="N455" s="31">
        <v>2208476882.5599999</v>
      </c>
      <c r="O455" s="31">
        <v>2270968998.1599998</v>
      </c>
      <c r="P455" s="32">
        <v>2057494881.0799999</v>
      </c>
      <c r="Q455" s="32" t="s">
        <v>75</v>
      </c>
      <c r="R455" s="42" t="s">
        <v>2428</v>
      </c>
      <c r="S455" s="43" t="s">
        <v>1887</v>
      </c>
      <c r="T455" s="44" t="s">
        <v>2429</v>
      </c>
      <c r="U455" s="31">
        <v>8469776966.6099997</v>
      </c>
      <c r="V455" s="31" t="s">
        <v>75</v>
      </c>
      <c r="W455" s="31">
        <v>8469776966.6099997</v>
      </c>
      <c r="X455" s="31">
        <v>833225954.16999996</v>
      </c>
      <c r="Y455" s="31">
        <v>6437901540.1999998</v>
      </c>
      <c r="Z455" s="31" t="s">
        <v>75</v>
      </c>
      <c r="AA455" s="31" t="s">
        <v>75</v>
      </c>
      <c r="AB455" s="31">
        <v>1376819076.3800001</v>
      </c>
      <c r="AC455" s="31" t="s">
        <v>75</v>
      </c>
      <c r="AD455" s="31" t="s">
        <v>75</v>
      </c>
      <c r="AE455" s="31">
        <v>341465780.91000003</v>
      </c>
      <c r="AF455" s="31">
        <v>611539727.52999997</v>
      </c>
      <c r="AG455" s="31">
        <v>535276795.75999999</v>
      </c>
      <c r="AH455" s="31" t="s">
        <v>75</v>
      </c>
      <c r="AI455" s="8"/>
    </row>
    <row r="456" spans="1:35" ht="45.75" x14ac:dyDescent="0.25">
      <c r="A456" s="42" t="s">
        <v>1892</v>
      </c>
      <c r="B456" s="43" t="s">
        <v>1887</v>
      </c>
      <c r="C456" s="44" t="s">
        <v>2430</v>
      </c>
      <c r="D456" s="31">
        <v>344349726.51999998</v>
      </c>
      <c r="E456" s="31" t="s">
        <v>75</v>
      </c>
      <c r="F456" s="31">
        <v>344349726.51999998</v>
      </c>
      <c r="G456" s="31" t="s">
        <v>75</v>
      </c>
      <c r="H456" s="31">
        <v>142350600</v>
      </c>
      <c r="I456" s="31" t="s">
        <v>75</v>
      </c>
      <c r="J456" s="31" t="s">
        <v>75</v>
      </c>
      <c r="K456" s="31">
        <v>34208700</v>
      </c>
      <c r="L456" s="31" t="s">
        <v>75</v>
      </c>
      <c r="M456" s="31" t="s">
        <v>75</v>
      </c>
      <c r="N456" s="31" t="s">
        <v>75</v>
      </c>
      <c r="O456" s="31">
        <v>167790426.52000001</v>
      </c>
      <c r="P456" s="32" t="s">
        <v>75</v>
      </c>
      <c r="Q456" s="32" t="s">
        <v>75</v>
      </c>
      <c r="R456" s="42" t="s">
        <v>1892</v>
      </c>
      <c r="S456" s="43" t="s">
        <v>1887</v>
      </c>
      <c r="T456" s="44" t="s">
        <v>2430</v>
      </c>
      <c r="U456" s="31">
        <v>155651984.78</v>
      </c>
      <c r="V456" s="31" t="s">
        <v>75</v>
      </c>
      <c r="W456" s="31">
        <v>155651984.78</v>
      </c>
      <c r="X456" s="31" t="s">
        <v>75</v>
      </c>
      <c r="Y456" s="31">
        <v>57694071.899999999</v>
      </c>
      <c r="Z456" s="31" t="s">
        <v>75</v>
      </c>
      <c r="AA456" s="31" t="s">
        <v>75</v>
      </c>
      <c r="AB456" s="31">
        <v>16134127.91</v>
      </c>
      <c r="AC456" s="31" t="s">
        <v>75</v>
      </c>
      <c r="AD456" s="31" t="s">
        <v>75</v>
      </c>
      <c r="AE456" s="31" t="s">
        <v>75</v>
      </c>
      <c r="AF456" s="31">
        <v>81823784.969999999</v>
      </c>
      <c r="AG456" s="31" t="s">
        <v>75</v>
      </c>
      <c r="AH456" s="31" t="s">
        <v>75</v>
      </c>
      <c r="AI456" s="8"/>
    </row>
    <row r="457" spans="1:35" x14ac:dyDescent="0.25">
      <c r="A457" s="42" t="s">
        <v>1989</v>
      </c>
      <c r="B457" s="43" t="s">
        <v>1887</v>
      </c>
      <c r="C457" s="44" t="s">
        <v>2431</v>
      </c>
      <c r="D457" s="31">
        <v>344349726.51999998</v>
      </c>
      <c r="E457" s="31" t="s">
        <v>75</v>
      </c>
      <c r="F457" s="31">
        <v>344349726.51999998</v>
      </c>
      <c r="G457" s="31" t="s">
        <v>75</v>
      </c>
      <c r="H457" s="31">
        <v>142350600</v>
      </c>
      <c r="I457" s="31" t="s">
        <v>75</v>
      </c>
      <c r="J457" s="31" t="s">
        <v>75</v>
      </c>
      <c r="K457" s="31">
        <v>34208700</v>
      </c>
      <c r="L457" s="31" t="s">
        <v>75</v>
      </c>
      <c r="M457" s="31" t="s">
        <v>75</v>
      </c>
      <c r="N457" s="31" t="s">
        <v>75</v>
      </c>
      <c r="O457" s="31">
        <v>167790426.52000001</v>
      </c>
      <c r="P457" s="32" t="s">
        <v>75</v>
      </c>
      <c r="Q457" s="32" t="s">
        <v>75</v>
      </c>
      <c r="R457" s="42" t="s">
        <v>1989</v>
      </c>
      <c r="S457" s="43" t="s">
        <v>1887</v>
      </c>
      <c r="T457" s="44" t="s">
        <v>2431</v>
      </c>
      <c r="U457" s="31">
        <v>155651984.78</v>
      </c>
      <c r="V457" s="31" t="s">
        <v>75</v>
      </c>
      <c r="W457" s="31">
        <v>155651984.78</v>
      </c>
      <c r="X457" s="31" t="s">
        <v>75</v>
      </c>
      <c r="Y457" s="31">
        <v>57694071.899999999</v>
      </c>
      <c r="Z457" s="31" t="s">
        <v>75</v>
      </c>
      <c r="AA457" s="31" t="s">
        <v>75</v>
      </c>
      <c r="AB457" s="31">
        <v>16134127.91</v>
      </c>
      <c r="AC457" s="31" t="s">
        <v>75</v>
      </c>
      <c r="AD457" s="31" t="s">
        <v>75</v>
      </c>
      <c r="AE457" s="31" t="s">
        <v>75</v>
      </c>
      <c r="AF457" s="31">
        <v>81823784.969999999</v>
      </c>
      <c r="AG457" s="31" t="s">
        <v>75</v>
      </c>
      <c r="AH457" s="31" t="s">
        <v>75</v>
      </c>
      <c r="AI457" s="8"/>
    </row>
    <row r="458" spans="1:35" x14ac:dyDescent="0.25">
      <c r="A458" s="42" t="s">
        <v>1991</v>
      </c>
      <c r="B458" s="43" t="s">
        <v>1887</v>
      </c>
      <c r="C458" s="44" t="s">
        <v>2432</v>
      </c>
      <c r="D458" s="31">
        <v>259735527.88</v>
      </c>
      <c r="E458" s="31" t="s">
        <v>75</v>
      </c>
      <c r="F458" s="31">
        <v>259735527.88</v>
      </c>
      <c r="G458" s="31" t="s">
        <v>75</v>
      </c>
      <c r="H458" s="31">
        <v>104309200</v>
      </c>
      <c r="I458" s="31" t="s">
        <v>75</v>
      </c>
      <c r="J458" s="31" t="s">
        <v>75</v>
      </c>
      <c r="K458" s="31">
        <v>26273700</v>
      </c>
      <c r="L458" s="31" t="s">
        <v>75</v>
      </c>
      <c r="M458" s="31" t="s">
        <v>75</v>
      </c>
      <c r="N458" s="31" t="s">
        <v>75</v>
      </c>
      <c r="O458" s="31">
        <v>129152627.88</v>
      </c>
      <c r="P458" s="32" t="s">
        <v>75</v>
      </c>
      <c r="Q458" s="32" t="s">
        <v>75</v>
      </c>
      <c r="R458" s="42" t="s">
        <v>1991</v>
      </c>
      <c r="S458" s="43" t="s">
        <v>1887</v>
      </c>
      <c r="T458" s="44" t="s">
        <v>2432</v>
      </c>
      <c r="U458" s="31">
        <v>119523315.01000001</v>
      </c>
      <c r="V458" s="31" t="s">
        <v>75</v>
      </c>
      <c r="W458" s="31">
        <v>119523315.01000001</v>
      </c>
      <c r="X458" s="31" t="s">
        <v>75</v>
      </c>
      <c r="Y458" s="31">
        <v>43562035.32</v>
      </c>
      <c r="Z458" s="31" t="s">
        <v>75</v>
      </c>
      <c r="AA458" s="31" t="s">
        <v>75</v>
      </c>
      <c r="AB458" s="31">
        <v>12686127.300000001</v>
      </c>
      <c r="AC458" s="31" t="s">
        <v>75</v>
      </c>
      <c r="AD458" s="31" t="s">
        <v>75</v>
      </c>
      <c r="AE458" s="31" t="s">
        <v>75</v>
      </c>
      <c r="AF458" s="31">
        <v>63275152.390000001</v>
      </c>
      <c r="AG458" s="31" t="s">
        <v>75</v>
      </c>
      <c r="AH458" s="31" t="s">
        <v>75</v>
      </c>
      <c r="AI458" s="8"/>
    </row>
    <row r="459" spans="1:35" ht="23.25" x14ac:dyDescent="0.25">
      <c r="A459" s="42" t="s">
        <v>2071</v>
      </c>
      <c r="B459" s="43" t="s">
        <v>1887</v>
      </c>
      <c r="C459" s="44" t="s">
        <v>2433</v>
      </c>
      <c r="D459" s="31">
        <v>6622100</v>
      </c>
      <c r="E459" s="31" t="s">
        <v>75</v>
      </c>
      <c r="F459" s="31">
        <v>6622100</v>
      </c>
      <c r="G459" s="31" t="s">
        <v>75</v>
      </c>
      <c r="H459" s="31">
        <v>6540000</v>
      </c>
      <c r="I459" s="31" t="s">
        <v>75</v>
      </c>
      <c r="J459" s="31" t="s">
        <v>75</v>
      </c>
      <c r="K459" s="31" t="s">
        <v>75</v>
      </c>
      <c r="L459" s="31" t="s">
        <v>75</v>
      </c>
      <c r="M459" s="31" t="s">
        <v>75</v>
      </c>
      <c r="N459" s="31" t="s">
        <v>75</v>
      </c>
      <c r="O459" s="31">
        <v>82100</v>
      </c>
      <c r="P459" s="32" t="s">
        <v>75</v>
      </c>
      <c r="Q459" s="32" t="s">
        <v>75</v>
      </c>
      <c r="R459" s="42" t="s">
        <v>2071</v>
      </c>
      <c r="S459" s="43" t="s">
        <v>1887</v>
      </c>
      <c r="T459" s="44" t="s">
        <v>2433</v>
      </c>
      <c r="U459" s="31">
        <v>2379482.15</v>
      </c>
      <c r="V459" s="31" t="s">
        <v>75</v>
      </c>
      <c r="W459" s="31">
        <v>2379482.15</v>
      </c>
      <c r="X459" s="31" t="s">
        <v>75</v>
      </c>
      <c r="Y459" s="31">
        <v>2342814.15</v>
      </c>
      <c r="Z459" s="31" t="s">
        <v>75</v>
      </c>
      <c r="AA459" s="31" t="s">
        <v>75</v>
      </c>
      <c r="AB459" s="31" t="s">
        <v>75</v>
      </c>
      <c r="AC459" s="31" t="s">
        <v>75</v>
      </c>
      <c r="AD459" s="31" t="s">
        <v>75</v>
      </c>
      <c r="AE459" s="31" t="s">
        <v>75</v>
      </c>
      <c r="AF459" s="31">
        <v>36668</v>
      </c>
      <c r="AG459" s="31" t="s">
        <v>75</v>
      </c>
      <c r="AH459" s="31" t="s">
        <v>75</v>
      </c>
      <c r="AI459" s="8"/>
    </row>
    <row r="460" spans="1:35" ht="34.5" x14ac:dyDescent="0.25">
      <c r="A460" s="42" t="s">
        <v>1993</v>
      </c>
      <c r="B460" s="43" t="s">
        <v>1887</v>
      </c>
      <c r="C460" s="44" t="s">
        <v>2434</v>
      </c>
      <c r="D460" s="31">
        <v>77992098.640000001</v>
      </c>
      <c r="E460" s="31" t="s">
        <v>75</v>
      </c>
      <c r="F460" s="31">
        <v>77992098.640000001</v>
      </c>
      <c r="G460" s="31" t="s">
        <v>75</v>
      </c>
      <c r="H460" s="31">
        <v>31501400</v>
      </c>
      <c r="I460" s="31" t="s">
        <v>75</v>
      </c>
      <c r="J460" s="31" t="s">
        <v>75</v>
      </c>
      <c r="K460" s="31">
        <v>7935000</v>
      </c>
      <c r="L460" s="31" t="s">
        <v>75</v>
      </c>
      <c r="M460" s="31" t="s">
        <v>75</v>
      </c>
      <c r="N460" s="31" t="s">
        <v>75</v>
      </c>
      <c r="O460" s="31">
        <v>38555698.640000001</v>
      </c>
      <c r="P460" s="32" t="s">
        <v>75</v>
      </c>
      <c r="Q460" s="32" t="s">
        <v>75</v>
      </c>
      <c r="R460" s="42" t="s">
        <v>1993</v>
      </c>
      <c r="S460" s="43" t="s">
        <v>1887</v>
      </c>
      <c r="T460" s="44" t="s">
        <v>2434</v>
      </c>
      <c r="U460" s="31">
        <v>33749187.619999997</v>
      </c>
      <c r="V460" s="31" t="s">
        <v>75</v>
      </c>
      <c r="W460" s="31">
        <v>33749187.619999997</v>
      </c>
      <c r="X460" s="31" t="s">
        <v>75</v>
      </c>
      <c r="Y460" s="31">
        <v>11789222.43</v>
      </c>
      <c r="Z460" s="31" t="s">
        <v>75</v>
      </c>
      <c r="AA460" s="31" t="s">
        <v>75</v>
      </c>
      <c r="AB460" s="31">
        <v>3448000.61</v>
      </c>
      <c r="AC460" s="31" t="s">
        <v>75</v>
      </c>
      <c r="AD460" s="31" t="s">
        <v>75</v>
      </c>
      <c r="AE460" s="31" t="s">
        <v>75</v>
      </c>
      <c r="AF460" s="31">
        <v>18511964.579999998</v>
      </c>
      <c r="AG460" s="31" t="s">
        <v>75</v>
      </c>
      <c r="AH460" s="31" t="s">
        <v>75</v>
      </c>
      <c r="AI460" s="8"/>
    </row>
    <row r="461" spans="1:35" ht="23.25" x14ac:dyDescent="0.25">
      <c r="A461" s="42" t="s">
        <v>1902</v>
      </c>
      <c r="B461" s="43" t="s">
        <v>1887</v>
      </c>
      <c r="C461" s="44" t="s">
        <v>2435</v>
      </c>
      <c r="D461" s="31">
        <v>23908210471.360001</v>
      </c>
      <c r="E461" s="31" t="s">
        <v>75</v>
      </c>
      <c r="F461" s="31">
        <v>23908210471.360001</v>
      </c>
      <c r="G461" s="31" t="s">
        <v>75</v>
      </c>
      <c r="H461" s="31">
        <v>18258789279.150002</v>
      </c>
      <c r="I461" s="31" t="s">
        <v>75</v>
      </c>
      <c r="J461" s="31" t="s">
        <v>75</v>
      </c>
      <c r="K461" s="31">
        <v>1226332772.5899999</v>
      </c>
      <c r="L461" s="31" t="s">
        <v>75</v>
      </c>
      <c r="M461" s="31" t="s">
        <v>75</v>
      </c>
      <c r="N461" s="31">
        <v>1068457324.7</v>
      </c>
      <c r="O461" s="31">
        <v>1395933443.8399999</v>
      </c>
      <c r="P461" s="32">
        <v>1958697651.0799999</v>
      </c>
      <c r="Q461" s="32" t="s">
        <v>75</v>
      </c>
      <c r="R461" s="42" t="s">
        <v>1902</v>
      </c>
      <c r="S461" s="43" t="s">
        <v>1887</v>
      </c>
      <c r="T461" s="44" t="s">
        <v>2435</v>
      </c>
      <c r="U461" s="31">
        <v>6902495928.3800001</v>
      </c>
      <c r="V461" s="31" t="s">
        <v>75</v>
      </c>
      <c r="W461" s="31">
        <v>6902495928.3800001</v>
      </c>
      <c r="X461" s="31" t="s">
        <v>75</v>
      </c>
      <c r="Y461" s="31">
        <v>5497844792.79</v>
      </c>
      <c r="Z461" s="31" t="s">
        <v>75</v>
      </c>
      <c r="AA461" s="31" t="s">
        <v>75</v>
      </c>
      <c r="AB461" s="31">
        <v>413593937.87</v>
      </c>
      <c r="AC461" s="31" t="s">
        <v>75</v>
      </c>
      <c r="AD461" s="31" t="s">
        <v>75</v>
      </c>
      <c r="AE461" s="31">
        <v>197627351.18000001</v>
      </c>
      <c r="AF461" s="31">
        <v>271334707.76999998</v>
      </c>
      <c r="AG461" s="31">
        <v>522095138.76999998</v>
      </c>
      <c r="AH461" s="31" t="s">
        <v>75</v>
      </c>
      <c r="AI461" s="8"/>
    </row>
    <row r="462" spans="1:35" ht="23.25" x14ac:dyDescent="0.25">
      <c r="A462" s="42" t="s">
        <v>1904</v>
      </c>
      <c r="B462" s="43" t="s">
        <v>1887</v>
      </c>
      <c r="C462" s="44" t="s">
        <v>2436</v>
      </c>
      <c r="D462" s="31">
        <v>23908210471.360001</v>
      </c>
      <c r="E462" s="31" t="s">
        <v>75</v>
      </c>
      <c r="F462" s="31">
        <v>23908210471.360001</v>
      </c>
      <c r="G462" s="31" t="s">
        <v>75</v>
      </c>
      <c r="H462" s="31">
        <v>18258789279.150002</v>
      </c>
      <c r="I462" s="31" t="s">
        <v>75</v>
      </c>
      <c r="J462" s="31" t="s">
        <v>75</v>
      </c>
      <c r="K462" s="31">
        <v>1226332772.5899999</v>
      </c>
      <c r="L462" s="31" t="s">
        <v>75</v>
      </c>
      <c r="M462" s="31" t="s">
        <v>75</v>
      </c>
      <c r="N462" s="31">
        <v>1068457324.7</v>
      </c>
      <c r="O462" s="31">
        <v>1395933443.8399999</v>
      </c>
      <c r="P462" s="32">
        <v>1958697651.0799999</v>
      </c>
      <c r="Q462" s="32" t="s">
        <v>75</v>
      </c>
      <c r="R462" s="42" t="s">
        <v>1904</v>
      </c>
      <c r="S462" s="43" t="s">
        <v>1887</v>
      </c>
      <c r="T462" s="44" t="s">
        <v>2436</v>
      </c>
      <c r="U462" s="31">
        <v>6902495928.3800001</v>
      </c>
      <c r="V462" s="31" t="s">
        <v>75</v>
      </c>
      <c r="W462" s="31">
        <v>6902495928.3800001</v>
      </c>
      <c r="X462" s="31" t="s">
        <v>75</v>
      </c>
      <c r="Y462" s="31">
        <v>5497844792.79</v>
      </c>
      <c r="Z462" s="31" t="s">
        <v>75</v>
      </c>
      <c r="AA462" s="31" t="s">
        <v>75</v>
      </c>
      <c r="AB462" s="31">
        <v>413593937.87</v>
      </c>
      <c r="AC462" s="31" t="s">
        <v>75</v>
      </c>
      <c r="AD462" s="31" t="s">
        <v>75</v>
      </c>
      <c r="AE462" s="31">
        <v>197627351.18000001</v>
      </c>
      <c r="AF462" s="31">
        <v>271334707.76999998</v>
      </c>
      <c r="AG462" s="31">
        <v>522095138.76999998</v>
      </c>
      <c r="AH462" s="31" t="s">
        <v>75</v>
      </c>
      <c r="AI462" s="8"/>
    </row>
    <row r="463" spans="1:35" ht="23.25" x14ac:dyDescent="0.25">
      <c r="A463" s="42" t="s">
        <v>1923</v>
      </c>
      <c r="B463" s="43" t="s">
        <v>1887</v>
      </c>
      <c r="C463" s="44" t="s">
        <v>2437</v>
      </c>
      <c r="D463" s="31">
        <v>130000</v>
      </c>
      <c r="E463" s="31" t="s">
        <v>75</v>
      </c>
      <c r="F463" s="31">
        <v>130000</v>
      </c>
      <c r="G463" s="31" t="s">
        <v>75</v>
      </c>
      <c r="H463" s="31" t="s">
        <v>75</v>
      </c>
      <c r="I463" s="31" t="s">
        <v>75</v>
      </c>
      <c r="J463" s="31" t="s">
        <v>75</v>
      </c>
      <c r="K463" s="31" t="s">
        <v>75</v>
      </c>
      <c r="L463" s="31" t="s">
        <v>75</v>
      </c>
      <c r="M463" s="31" t="s">
        <v>75</v>
      </c>
      <c r="N463" s="31">
        <v>100000</v>
      </c>
      <c r="O463" s="31">
        <v>30000</v>
      </c>
      <c r="P463" s="32" t="s">
        <v>75</v>
      </c>
      <c r="Q463" s="32" t="s">
        <v>75</v>
      </c>
      <c r="R463" s="42" t="s">
        <v>1923</v>
      </c>
      <c r="S463" s="43" t="s">
        <v>1887</v>
      </c>
      <c r="T463" s="44" t="s">
        <v>2437</v>
      </c>
      <c r="U463" s="31">
        <v>30000</v>
      </c>
      <c r="V463" s="31" t="s">
        <v>75</v>
      </c>
      <c r="W463" s="31">
        <v>30000</v>
      </c>
      <c r="X463" s="31" t="s">
        <v>75</v>
      </c>
      <c r="Y463" s="31" t="s">
        <v>75</v>
      </c>
      <c r="Z463" s="31" t="s">
        <v>75</v>
      </c>
      <c r="AA463" s="31" t="s">
        <v>75</v>
      </c>
      <c r="AB463" s="31" t="s">
        <v>75</v>
      </c>
      <c r="AC463" s="31" t="s">
        <v>75</v>
      </c>
      <c r="AD463" s="31" t="s">
        <v>75</v>
      </c>
      <c r="AE463" s="31" t="s">
        <v>75</v>
      </c>
      <c r="AF463" s="31">
        <v>30000</v>
      </c>
      <c r="AG463" s="31" t="s">
        <v>75</v>
      </c>
      <c r="AH463" s="31" t="s">
        <v>75</v>
      </c>
      <c r="AI463" s="8"/>
    </row>
    <row r="464" spans="1:35" ht="23.25" x14ac:dyDescent="0.25">
      <c r="A464" s="42" t="s">
        <v>2001</v>
      </c>
      <c r="B464" s="43" t="s">
        <v>1887</v>
      </c>
      <c r="C464" s="44" t="s">
        <v>2438</v>
      </c>
      <c r="D464" s="31">
        <v>205347461.30000001</v>
      </c>
      <c r="E464" s="31" t="s">
        <v>75</v>
      </c>
      <c r="F464" s="31">
        <v>205347461.30000001</v>
      </c>
      <c r="G464" s="31" t="s">
        <v>75</v>
      </c>
      <c r="H464" s="31">
        <v>129643611.59999999</v>
      </c>
      <c r="I464" s="31" t="s">
        <v>75</v>
      </c>
      <c r="J464" s="31" t="s">
        <v>75</v>
      </c>
      <c r="K464" s="31" t="s">
        <v>75</v>
      </c>
      <c r="L464" s="31" t="s">
        <v>75</v>
      </c>
      <c r="M464" s="31" t="s">
        <v>75</v>
      </c>
      <c r="N464" s="31">
        <v>18415349</v>
      </c>
      <c r="O464" s="31">
        <v>6641120.0999999996</v>
      </c>
      <c r="P464" s="32">
        <v>50647380.600000001</v>
      </c>
      <c r="Q464" s="32" t="s">
        <v>75</v>
      </c>
      <c r="R464" s="42" t="s">
        <v>2001</v>
      </c>
      <c r="S464" s="43" t="s">
        <v>1887</v>
      </c>
      <c r="T464" s="44" t="s">
        <v>2438</v>
      </c>
      <c r="U464" s="31">
        <v>12288002.060000001</v>
      </c>
      <c r="V464" s="31" t="s">
        <v>75</v>
      </c>
      <c r="W464" s="31">
        <v>12288002.060000001</v>
      </c>
      <c r="X464" s="31" t="s">
        <v>75</v>
      </c>
      <c r="Y464" s="31">
        <v>11318985.380000001</v>
      </c>
      <c r="Z464" s="31" t="s">
        <v>75</v>
      </c>
      <c r="AA464" s="31" t="s">
        <v>75</v>
      </c>
      <c r="AB464" s="31" t="s">
        <v>75</v>
      </c>
      <c r="AC464" s="31" t="s">
        <v>75</v>
      </c>
      <c r="AD464" s="31" t="s">
        <v>75</v>
      </c>
      <c r="AE464" s="31" t="s">
        <v>75</v>
      </c>
      <c r="AF464" s="31" t="s">
        <v>75</v>
      </c>
      <c r="AG464" s="31">
        <v>969016.68</v>
      </c>
      <c r="AH464" s="31" t="s">
        <v>75</v>
      </c>
      <c r="AI464" s="8"/>
    </row>
    <row r="465" spans="1:35" x14ac:dyDescent="0.25">
      <c r="A465" s="42" t="s">
        <v>1906</v>
      </c>
      <c r="B465" s="43" t="s">
        <v>1887</v>
      </c>
      <c r="C465" s="44" t="s">
        <v>2439</v>
      </c>
      <c r="D465" s="31">
        <v>23686686248.310001</v>
      </c>
      <c r="E465" s="31" t="s">
        <v>75</v>
      </c>
      <c r="F465" s="31">
        <v>23686686248.310001</v>
      </c>
      <c r="G465" s="31" t="s">
        <v>75</v>
      </c>
      <c r="H465" s="31">
        <v>18120175027.549999</v>
      </c>
      <c r="I465" s="31" t="s">
        <v>75</v>
      </c>
      <c r="J465" s="31" t="s">
        <v>75</v>
      </c>
      <c r="K465" s="31">
        <v>1226297772.5899999</v>
      </c>
      <c r="L465" s="31" t="s">
        <v>75</v>
      </c>
      <c r="M465" s="31" t="s">
        <v>75</v>
      </c>
      <c r="N465" s="31">
        <v>1049941975.7</v>
      </c>
      <c r="O465" s="31">
        <v>1383658754.71</v>
      </c>
      <c r="P465" s="32">
        <v>1906612717.76</v>
      </c>
      <c r="Q465" s="32" t="s">
        <v>75</v>
      </c>
      <c r="R465" s="42" t="s">
        <v>1906</v>
      </c>
      <c r="S465" s="43" t="s">
        <v>1887</v>
      </c>
      <c r="T465" s="44" t="s">
        <v>2439</v>
      </c>
      <c r="U465" s="31">
        <v>6885386294.6099997</v>
      </c>
      <c r="V465" s="31" t="s">
        <v>75</v>
      </c>
      <c r="W465" s="31">
        <v>6885386294.6099997</v>
      </c>
      <c r="X465" s="31" t="s">
        <v>75</v>
      </c>
      <c r="Y465" s="31">
        <v>5485140518.6000004</v>
      </c>
      <c r="Z465" s="31" t="s">
        <v>75</v>
      </c>
      <c r="AA465" s="31" t="s">
        <v>75</v>
      </c>
      <c r="AB465" s="31">
        <v>413589093.94</v>
      </c>
      <c r="AC465" s="31" t="s">
        <v>75</v>
      </c>
      <c r="AD465" s="31" t="s">
        <v>75</v>
      </c>
      <c r="AE465" s="31">
        <v>197627351.18000001</v>
      </c>
      <c r="AF465" s="31">
        <v>268375780.12</v>
      </c>
      <c r="AG465" s="31">
        <v>520653550.76999998</v>
      </c>
      <c r="AH465" s="31" t="s">
        <v>75</v>
      </c>
      <c r="AI465" s="8"/>
    </row>
    <row r="466" spans="1:35" x14ac:dyDescent="0.25">
      <c r="A466" s="42" t="s">
        <v>1926</v>
      </c>
      <c r="B466" s="43" t="s">
        <v>1887</v>
      </c>
      <c r="C466" s="44" t="s">
        <v>2440</v>
      </c>
      <c r="D466" s="31">
        <v>16046761.75</v>
      </c>
      <c r="E466" s="31" t="s">
        <v>75</v>
      </c>
      <c r="F466" s="31">
        <v>16046761.75</v>
      </c>
      <c r="G466" s="31" t="s">
        <v>75</v>
      </c>
      <c r="H466" s="31">
        <v>8970640</v>
      </c>
      <c r="I466" s="31" t="s">
        <v>75</v>
      </c>
      <c r="J466" s="31" t="s">
        <v>75</v>
      </c>
      <c r="K466" s="31">
        <v>35000</v>
      </c>
      <c r="L466" s="31" t="s">
        <v>75</v>
      </c>
      <c r="M466" s="31" t="s">
        <v>75</v>
      </c>
      <c r="N466" s="31" t="s">
        <v>75</v>
      </c>
      <c r="O466" s="31">
        <v>5603569.0300000003</v>
      </c>
      <c r="P466" s="32">
        <v>1437552.72</v>
      </c>
      <c r="Q466" s="32" t="s">
        <v>75</v>
      </c>
      <c r="R466" s="42" t="s">
        <v>1926</v>
      </c>
      <c r="S466" s="43" t="s">
        <v>1887</v>
      </c>
      <c r="T466" s="44" t="s">
        <v>2440</v>
      </c>
      <c r="U466" s="31">
        <v>4791631.71</v>
      </c>
      <c r="V466" s="31" t="s">
        <v>75</v>
      </c>
      <c r="W466" s="31">
        <v>4791631.71</v>
      </c>
      <c r="X466" s="31" t="s">
        <v>75</v>
      </c>
      <c r="Y466" s="31">
        <v>1385288.81</v>
      </c>
      <c r="Z466" s="31" t="s">
        <v>75</v>
      </c>
      <c r="AA466" s="31" t="s">
        <v>75</v>
      </c>
      <c r="AB466" s="31">
        <v>4843.93</v>
      </c>
      <c r="AC466" s="31" t="s">
        <v>75</v>
      </c>
      <c r="AD466" s="31" t="s">
        <v>75</v>
      </c>
      <c r="AE466" s="31" t="s">
        <v>75</v>
      </c>
      <c r="AF466" s="31">
        <v>2928927.65</v>
      </c>
      <c r="AG466" s="31">
        <v>472571.32</v>
      </c>
      <c r="AH466" s="31" t="s">
        <v>75</v>
      </c>
      <c r="AI466" s="8"/>
    </row>
    <row r="467" spans="1:35" ht="23.25" x14ac:dyDescent="0.25">
      <c r="A467" s="42" t="s">
        <v>1969</v>
      </c>
      <c r="B467" s="43" t="s">
        <v>1887</v>
      </c>
      <c r="C467" s="44" t="s">
        <v>2441</v>
      </c>
      <c r="D467" s="31">
        <v>1728721982.6900001</v>
      </c>
      <c r="E467" s="31" t="s">
        <v>75</v>
      </c>
      <c r="F467" s="31">
        <v>1728721982.6900001</v>
      </c>
      <c r="G467" s="31" t="s">
        <v>75</v>
      </c>
      <c r="H467" s="31">
        <v>691096031.85000002</v>
      </c>
      <c r="I467" s="31" t="s">
        <v>75</v>
      </c>
      <c r="J467" s="31" t="s">
        <v>75</v>
      </c>
      <c r="K467" s="31">
        <v>494235654.76999998</v>
      </c>
      <c r="L467" s="31" t="s">
        <v>75</v>
      </c>
      <c r="M467" s="31" t="s">
        <v>75</v>
      </c>
      <c r="N467" s="31">
        <v>151896221</v>
      </c>
      <c r="O467" s="31">
        <v>382096845.06999999</v>
      </c>
      <c r="P467" s="32">
        <v>9397230</v>
      </c>
      <c r="Q467" s="32" t="s">
        <v>75</v>
      </c>
      <c r="R467" s="42" t="s">
        <v>1969</v>
      </c>
      <c r="S467" s="43" t="s">
        <v>1887</v>
      </c>
      <c r="T467" s="44" t="s">
        <v>2441</v>
      </c>
      <c r="U467" s="31">
        <v>339821194.43000001</v>
      </c>
      <c r="V467" s="31" t="s">
        <v>75</v>
      </c>
      <c r="W467" s="31">
        <v>339821194.43000001</v>
      </c>
      <c r="X467" s="31" t="s">
        <v>75</v>
      </c>
      <c r="Y467" s="31">
        <v>134401614.63</v>
      </c>
      <c r="Z467" s="31" t="s">
        <v>75</v>
      </c>
      <c r="AA467" s="31" t="s">
        <v>75</v>
      </c>
      <c r="AB467" s="31">
        <v>112629286.55</v>
      </c>
      <c r="AC467" s="31" t="s">
        <v>75</v>
      </c>
      <c r="AD467" s="31" t="s">
        <v>75</v>
      </c>
      <c r="AE467" s="31">
        <v>8638100.8000000007</v>
      </c>
      <c r="AF467" s="31">
        <v>81553513.829999998</v>
      </c>
      <c r="AG467" s="31">
        <v>2598678.62</v>
      </c>
      <c r="AH467" s="31" t="s">
        <v>75</v>
      </c>
      <c r="AI467" s="8"/>
    </row>
    <row r="468" spans="1:35" x14ac:dyDescent="0.25">
      <c r="A468" s="42" t="s">
        <v>1971</v>
      </c>
      <c r="B468" s="43" t="s">
        <v>1887</v>
      </c>
      <c r="C468" s="44" t="s">
        <v>2442</v>
      </c>
      <c r="D468" s="31">
        <v>1728721982.6900001</v>
      </c>
      <c r="E468" s="31" t="s">
        <v>75</v>
      </c>
      <c r="F468" s="31">
        <v>1728721982.6900001</v>
      </c>
      <c r="G468" s="31" t="s">
        <v>75</v>
      </c>
      <c r="H468" s="31">
        <v>691096031.85000002</v>
      </c>
      <c r="I468" s="31" t="s">
        <v>75</v>
      </c>
      <c r="J468" s="31" t="s">
        <v>75</v>
      </c>
      <c r="K468" s="31">
        <v>494235654.76999998</v>
      </c>
      <c r="L468" s="31" t="s">
        <v>75</v>
      </c>
      <c r="M468" s="31" t="s">
        <v>75</v>
      </c>
      <c r="N468" s="31">
        <v>151896221</v>
      </c>
      <c r="O468" s="31">
        <v>382096845.06999999</v>
      </c>
      <c r="P468" s="32">
        <v>9397230</v>
      </c>
      <c r="Q468" s="32" t="s">
        <v>75</v>
      </c>
      <c r="R468" s="42" t="s">
        <v>1971</v>
      </c>
      <c r="S468" s="43" t="s">
        <v>1887</v>
      </c>
      <c r="T468" s="44" t="s">
        <v>2442</v>
      </c>
      <c r="U468" s="31">
        <v>339821194.43000001</v>
      </c>
      <c r="V468" s="31" t="s">
        <v>75</v>
      </c>
      <c r="W468" s="31">
        <v>339821194.43000001</v>
      </c>
      <c r="X468" s="31" t="s">
        <v>75</v>
      </c>
      <c r="Y468" s="31">
        <v>134401614.63</v>
      </c>
      <c r="Z468" s="31" t="s">
        <v>75</v>
      </c>
      <c r="AA468" s="31" t="s">
        <v>75</v>
      </c>
      <c r="AB468" s="31">
        <v>112629286.55</v>
      </c>
      <c r="AC468" s="31" t="s">
        <v>75</v>
      </c>
      <c r="AD468" s="31" t="s">
        <v>75</v>
      </c>
      <c r="AE468" s="31">
        <v>8638100.8000000007</v>
      </c>
      <c r="AF468" s="31">
        <v>81553513.829999998</v>
      </c>
      <c r="AG468" s="31">
        <v>2598678.62</v>
      </c>
      <c r="AH468" s="31" t="s">
        <v>75</v>
      </c>
      <c r="AI468" s="8"/>
    </row>
    <row r="469" spans="1:35" ht="23.25" x14ac:dyDescent="0.25">
      <c r="A469" s="42" t="s">
        <v>1973</v>
      </c>
      <c r="B469" s="43" t="s">
        <v>1887</v>
      </c>
      <c r="C469" s="44" t="s">
        <v>2443</v>
      </c>
      <c r="D469" s="31">
        <v>1728721982.6900001</v>
      </c>
      <c r="E469" s="31" t="s">
        <v>75</v>
      </c>
      <c r="F469" s="31">
        <v>1728721982.6900001</v>
      </c>
      <c r="G469" s="31" t="s">
        <v>75</v>
      </c>
      <c r="H469" s="31">
        <v>691096031.85000002</v>
      </c>
      <c r="I469" s="31" t="s">
        <v>75</v>
      </c>
      <c r="J469" s="31" t="s">
        <v>75</v>
      </c>
      <c r="K469" s="31">
        <v>494235654.76999998</v>
      </c>
      <c r="L469" s="31" t="s">
        <v>75</v>
      </c>
      <c r="M469" s="31" t="s">
        <v>75</v>
      </c>
      <c r="N469" s="31">
        <v>151896221</v>
      </c>
      <c r="O469" s="31">
        <v>382096845.06999999</v>
      </c>
      <c r="P469" s="32">
        <v>9397230</v>
      </c>
      <c r="Q469" s="32" t="s">
        <v>75</v>
      </c>
      <c r="R469" s="42" t="s">
        <v>1973</v>
      </c>
      <c r="S469" s="43" t="s">
        <v>1887</v>
      </c>
      <c r="T469" s="44" t="s">
        <v>2443</v>
      </c>
      <c r="U469" s="31">
        <v>339821194.43000001</v>
      </c>
      <c r="V469" s="31" t="s">
        <v>75</v>
      </c>
      <c r="W469" s="31">
        <v>339821194.43000001</v>
      </c>
      <c r="X469" s="31" t="s">
        <v>75</v>
      </c>
      <c r="Y469" s="31">
        <v>134401614.63</v>
      </c>
      <c r="Z469" s="31" t="s">
        <v>75</v>
      </c>
      <c r="AA469" s="31" t="s">
        <v>75</v>
      </c>
      <c r="AB469" s="31">
        <v>112629286.55</v>
      </c>
      <c r="AC469" s="31" t="s">
        <v>75</v>
      </c>
      <c r="AD469" s="31" t="s">
        <v>75</v>
      </c>
      <c r="AE469" s="31">
        <v>8638100.8000000007</v>
      </c>
      <c r="AF469" s="31">
        <v>81553513.829999998</v>
      </c>
      <c r="AG469" s="31">
        <v>2598678.62</v>
      </c>
      <c r="AH469" s="31" t="s">
        <v>75</v>
      </c>
      <c r="AI469" s="8"/>
    </row>
    <row r="470" spans="1:35" x14ac:dyDescent="0.25">
      <c r="A470" s="42" t="s">
        <v>1936</v>
      </c>
      <c r="B470" s="43" t="s">
        <v>1887</v>
      </c>
      <c r="C470" s="44" t="s">
        <v>2444</v>
      </c>
      <c r="D470" s="31" t="s">
        <v>75</v>
      </c>
      <c r="E470" s="31" t="s">
        <v>75</v>
      </c>
      <c r="F470" s="31" t="s">
        <v>75</v>
      </c>
      <c r="G470" s="31">
        <v>3847100185.8600001</v>
      </c>
      <c r="H470" s="31">
        <v>2786551451</v>
      </c>
      <c r="I470" s="31" t="s">
        <v>75</v>
      </c>
      <c r="J470" s="31" t="s">
        <v>75</v>
      </c>
      <c r="K470" s="31" t="s">
        <v>75</v>
      </c>
      <c r="L470" s="31" t="s">
        <v>75</v>
      </c>
      <c r="M470" s="31" t="s">
        <v>75</v>
      </c>
      <c r="N470" s="31">
        <v>971148734.86000001</v>
      </c>
      <c r="O470" s="31" t="s">
        <v>75</v>
      </c>
      <c r="P470" s="32">
        <v>89400000</v>
      </c>
      <c r="Q470" s="32" t="s">
        <v>75</v>
      </c>
      <c r="R470" s="42" t="s">
        <v>1936</v>
      </c>
      <c r="S470" s="43" t="s">
        <v>1887</v>
      </c>
      <c r="T470" s="44" t="s">
        <v>2444</v>
      </c>
      <c r="U470" s="31" t="s">
        <v>75</v>
      </c>
      <c r="V470" s="31" t="s">
        <v>75</v>
      </c>
      <c r="W470" s="31" t="s">
        <v>75</v>
      </c>
      <c r="X470" s="31">
        <v>833225954.16999996</v>
      </c>
      <c r="Y470" s="31">
        <v>697780670.13</v>
      </c>
      <c r="Z470" s="31" t="s">
        <v>75</v>
      </c>
      <c r="AA470" s="31" t="s">
        <v>75</v>
      </c>
      <c r="AB470" s="31" t="s">
        <v>75</v>
      </c>
      <c r="AC470" s="31" t="s">
        <v>75</v>
      </c>
      <c r="AD470" s="31" t="s">
        <v>75</v>
      </c>
      <c r="AE470" s="31">
        <v>124862305.67</v>
      </c>
      <c r="AF470" s="31" t="s">
        <v>75</v>
      </c>
      <c r="AG470" s="31">
        <v>10582978.369999999</v>
      </c>
      <c r="AH470" s="31" t="s">
        <v>75</v>
      </c>
      <c r="AI470" s="8"/>
    </row>
    <row r="471" spans="1:35" x14ac:dyDescent="0.25">
      <c r="A471" s="42" t="s">
        <v>2111</v>
      </c>
      <c r="B471" s="43" t="s">
        <v>1887</v>
      </c>
      <c r="C471" s="44" t="s">
        <v>2445</v>
      </c>
      <c r="D471" s="31" t="s">
        <v>75</v>
      </c>
      <c r="E471" s="31" t="s">
        <v>75</v>
      </c>
      <c r="F471" s="31" t="s">
        <v>75</v>
      </c>
      <c r="G471" s="31">
        <v>2768551451</v>
      </c>
      <c r="H471" s="31">
        <v>2768551451</v>
      </c>
      <c r="I471" s="31" t="s">
        <v>75</v>
      </c>
      <c r="J471" s="31" t="s">
        <v>75</v>
      </c>
      <c r="K471" s="31" t="s">
        <v>75</v>
      </c>
      <c r="L471" s="31" t="s">
        <v>75</v>
      </c>
      <c r="M471" s="31" t="s">
        <v>75</v>
      </c>
      <c r="N471" s="31" t="s">
        <v>75</v>
      </c>
      <c r="O471" s="31" t="s">
        <v>75</v>
      </c>
      <c r="P471" s="32" t="s">
        <v>75</v>
      </c>
      <c r="Q471" s="32" t="s">
        <v>75</v>
      </c>
      <c r="R471" s="42" t="s">
        <v>2111</v>
      </c>
      <c r="S471" s="43" t="s">
        <v>1887</v>
      </c>
      <c r="T471" s="44" t="s">
        <v>2445</v>
      </c>
      <c r="U471" s="31" t="s">
        <v>75</v>
      </c>
      <c r="V471" s="31" t="s">
        <v>75</v>
      </c>
      <c r="W471" s="31" t="s">
        <v>75</v>
      </c>
      <c r="X471" s="31">
        <v>694780670.13</v>
      </c>
      <c r="Y471" s="31">
        <v>694780670.13</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2364</v>
      </c>
      <c r="B472" s="43" t="s">
        <v>1887</v>
      </c>
      <c r="C472" s="44" t="s">
        <v>2446</v>
      </c>
      <c r="D472" s="31" t="s">
        <v>75</v>
      </c>
      <c r="E472" s="31" t="s">
        <v>75</v>
      </c>
      <c r="F472" s="31" t="s">
        <v>75</v>
      </c>
      <c r="G472" s="31">
        <v>1863458000</v>
      </c>
      <c r="H472" s="31">
        <v>1863458000</v>
      </c>
      <c r="I472" s="31" t="s">
        <v>75</v>
      </c>
      <c r="J472" s="31" t="s">
        <v>75</v>
      </c>
      <c r="K472" s="31" t="s">
        <v>75</v>
      </c>
      <c r="L472" s="31" t="s">
        <v>75</v>
      </c>
      <c r="M472" s="31" t="s">
        <v>75</v>
      </c>
      <c r="N472" s="31" t="s">
        <v>75</v>
      </c>
      <c r="O472" s="31" t="s">
        <v>75</v>
      </c>
      <c r="P472" s="32" t="s">
        <v>75</v>
      </c>
      <c r="Q472" s="32" t="s">
        <v>75</v>
      </c>
      <c r="R472" s="42" t="s">
        <v>2364</v>
      </c>
      <c r="S472" s="43" t="s">
        <v>1887</v>
      </c>
      <c r="T472" s="44" t="s">
        <v>2446</v>
      </c>
      <c r="U472" s="31" t="s">
        <v>75</v>
      </c>
      <c r="V472" s="31" t="s">
        <v>75</v>
      </c>
      <c r="W472" s="31" t="s">
        <v>75</v>
      </c>
      <c r="X472" s="31">
        <v>438678650.70999998</v>
      </c>
      <c r="Y472" s="31">
        <v>438678650.70999998</v>
      </c>
      <c r="Z472" s="31" t="s">
        <v>75</v>
      </c>
      <c r="AA472" s="31" t="s">
        <v>75</v>
      </c>
      <c r="AB472" s="31" t="s">
        <v>75</v>
      </c>
      <c r="AC472" s="31" t="s">
        <v>75</v>
      </c>
      <c r="AD472" s="31" t="s">
        <v>75</v>
      </c>
      <c r="AE472" s="31" t="s">
        <v>75</v>
      </c>
      <c r="AF472" s="31" t="s">
        <v>75</v>
      </c>
      <c r="AG472" s="31" t="s">
        <v>75</v>
      </c>
      <c r="AH472" s="31" t="s">
        <v>75</v>
      </c>
      <c r="AI472" s="8"/>
    </row>
    <row r="473" spans="1:35" ht="23.25" x14ac:dyDescent="0.25">
      <c r="A473" s="42" t="s">
        <v>2447</v>
      </c>
      <c r="B473" s="43" t="s">
        <v>1887</v>
      </c>
      <c r="C473" s="44" t="s">
        <v>2448</v>
      </c>
      <c r="D473" s="31" t="s">
        <v>75</v>
      </c>
      <c r="E473" s="31" t="s">
        <v>75</v>
      </c>
      <c r="F473" s="31" t="s">
        <v>75</v>
      </c>
      <c r="G473" s="31">
        <v>159093451</v>
      </c>
      <c r="H473" s="31">
        <v>159093451</v>
      </c>
      <c r="I473" s="31" t="s">
        <v>75</v>
      </c>
      <c r="J473" s="31" t="s">
        <v>75</v>
      </c>
      <c r="K473" s="31" t="s">
        <v>75</v>
      </c>
      <c r="L473" s="31" t="s">
        <v>75</v>
      </c>
      <c r="M473" s="31" t="s">
        <v>75</v>
      </c>
      <c r="N473" s="31" t="s">
        <v>75</v>
      </c>
      <c r="O473" s="31" t="s">
        <v>75</v>
      </c>
      <c r="P473" s="32" t="s">
        <v>75</v>
      </c>
      <c r="Q473" s="32" t="s">
        <v>75</v>
      </c>
      <c r="R473" s="42" t="s">
        <v>2447</v>
      </c>
      <c r="S473" s="43" t="s">
        <v>1887</v>
      </c>
      <c r="T473" s="44" t="s">
        <v>2448</v>
      </c>
      <c r="U473" s="31" t="s">
        <v>75</v>
      </c>
      <c r="V473" s="31" t="s">
        <v>75</v>
      </c>
      <c r="W473" s="31" t="s">
        <v>75</v>
      </c>
      <c r="X473" s="31">
        <v>10804528.02</v>
      </c>
      <c r="Y473" s="31">
        <v>10804528.02</v>
      </c>
      <c r="Z473" s="31" t="s">
        <v>75</v>
      </c>
      <c r="AA473" s="31" t="s">
        <v>75</v>
      </c>
      <c r="AB473" s="31" t="s">
        <v>75</v>
      </c>
      <c r="AC473" s="31" t="s">
        <v>75</v>
      </c>
      <c r="AD473" s="31" t="s">
        <v>75</v>
      </c>
      <c r="AE473" s="31" t="s">
        <v>75</v>
      </c>
      <c r="AF473" s="31" t="s">
        <v>75</v>
      </c>
      <c r="AG473" s="31" t="s">
        <v>75</v>
      </c>
      <c r="AH473" s="31" t="s">
        <v>75</v>
      </c>
      <c r="AI473" s="8"/>
    </row>
    <row r="474" spans="1:35" x14ac:dyDescent="0.25">
      <c r="A474" s="42" t="s">
        <v>2113</v>
      </c>
      <c r="B474" s="43" t="s">
        <v>1887</v>
      </c>
      <c r="C474" s="44" t="s">
        <v>2449</v>
      </c>
      <c r="D474" s="31" t="s">
        <v>75</v>
      </c>
      <c r="E474" s="31" t="s">
        <v>75</v>
      </c>
      <c r="F474" s="31" t="s">
        <v>75</v>
      </c>
      <c r="G474" s="31">
        <v>746000000</v>
      </c>
      <c r="H474" s="31">
        <v>746000000</v>
      </c>
      <c r="I474" s="31" t="s">
        <v>75</v>
      </c>
      <c r="J474" s="31" t="s">
        <v>75</v>
      </c>
      <c r="K474" s="31" t="s">
        <v>75</v>
      </c>
      <c r="L474" s="31" t="s">
        <v>75</v>
      </c>
      <c r="M474" s="31" t="s">
        <v>75</v>
      </c>
      <c r="N474" s="31" t="s">
        <v>75</v>
      </c>
      <c r="O474" s="31" t="s">
        <v>75</v>
      </c>
      <c r="P474" s="32" t="s">
        <v>75</v>
      </c>
      <c r="Q474" s="32" t="s">
        <v>75</v>
      </c>
      <c r="R474" s="42" t="s">
        <v>2113</v>
      </c>
      <c r="S474" s="43" t="s">
        <v>1887</v>
      </c>
      <c r="T474" s="44" t="s">
        <v>2449</v>
      </c>
      <c r="U474" s="31" t="s">
        <v>75</v>
      </c>
      <c r="V474" s="31" t="s">
        <v>75</v>
      </c>
      <c r="W474" s="31" t="s">
        <v>75</v>
      </c>
      <c r="X474" s="31">
        <v>245297491.40000001</v>
      </c>
      <c r="Y474" s="31">
        <v>245297491.40000001</v>
      </c>
      <c r="Z474" s="31" t="s">
        <v>75</v>
      </c>
      <c r="AA474" s="31" t="s">
        <v>75</v>
      </c>
      <c r="AB474" s="31" t="s">
        <v>75</v>
      </c>
      <c r="AC474" s="31" t="s">
        <v>75</v>
      </c>
      <c r="AD474" s="31" t="s">
        <v>75</v>
      </c>
      <c r="AE474" s="31" t="s">
        <v>75</v>
      </c>
      <c r="AF474" s="31" t="s">
        <v>75</v>
      </c>
      <c r="AG474" s="31" t="s">
        <v>75</v>
      </c>
      <c r="AH474" s="31" t="s">
        <v>75</v>
      </c>
      <c r="AI474" s="8"/>
    </row>
    <row r="475" spans="1:35" x14ac:dyDescent="0.25">
      <c r="A475" s="42" t="s">
        <v>1507</v>
      </c>
      <c r="B475" s="43" t="s">
        <v>1887</v>
      </c>
      <c r="C475" s="44" t="s">
        <v>2450</v>
      </c>
      <c r="D475" s="31" t="s">
        <v>75</v>
      </c>
      <c r="E475" s="31" t="s">
        <v>75</v>
      </c>
      <c r="F475" s="31" t="s">
        <v>75</v>
      </c>
      <c r="G475" s="31">
        <v>1078548734.8599999</v>
      </c>
      <c r="H475" s="31">
        <v>18000000</v>
      </c>
      <c r="I475" s="31" t="s">
        <v>75</v>
      </c>
      <c r="J475" s="31" t="s">
        <v>75</v>
      </c>
      <c r="K475" s="31" t="s">
        <v>75</v>
      </c>
      <c r="L475" s="31" t="s">
        <v>75</v>
      </c>
      <c r="M475" s="31" t="s">
        <v>75</v>
      </c>
      <c r="N475" s="31">
        <v>971148734.86000001</v>
      </c>
      <c r="O475" s="31" t="s">
        <v>75</v>
      </c>
      <c r="P475" s="32">
        <v>89400000</v>
      </c>
      <c r="Q475" s="32" t="s">
        <v>75</v>
      </c>
      <c r="R475" s="42" t="s">
        <v>1507</v>
      </c>
      <c r="S475" s="43" t="s">
        <v>1887</v>
      </c>
      <c r="T475" s="44" t="s">
        <v>2450</v>
      </c>
      <c r="U475" s="31" t="s">
        <v>75</v>
      </c>
      <c r="V475" s="31" t="s">
        <v>75</v>
      </c>
      <c r="W475" s="31" t="s">
        <v>75</v>
      </c>
      <c r="X475" s="31">
        <v>138445284.03999999</v>
      </c>
      <c r="Y475" s="31">
        <v>3000000</v>
      </c>
      <c r="Z475" s="31" t="s">
        <v>75</v>
      </c>
      <c r="AA475" s="31" t="s">
        <v>75</v>
      </c>
      <c r="AB475" s="31" t="s">
        <v>75</v>
      </c>
      <c r="AC475" s="31" t="s">
        <v>75</v>
      </c>
      <c r="AD475" s="31" t="s">
        <v>75</v>
      </c>
      <c r="AE475" s="31">
        <v>124862305.67</v>
      </c>
      <c r="AF475" s="31" t="s">
        <v>75</v>
      </c>
      <c r="AG475" s="31">
        <v>10582978.369999999</v>
      </c>
      <c r="AH475" s="31" t="s">
        <v>75</v>
      </c>
      <c r="AI475" s="8"/>
    </row>
    <row r="476" spans="1:35" ht="23.25" x14ac:dyDescent="0.25">
      <c r="A476" s="42" t="s">
        <v>1939</v>
      </c>
      <c r="B476" s="43" t="s">
        <v>1887</v>
      </c>
      <c r="C476" s="44" t="s">
        <v>2451</v>
      </c>
      <c r="D476" s="31">
        <v>1497202165.8599999</v>
      </c>
      <c r="E476" s="31" t="s">
        <v>75</v>
      </c>
      <c r="F476" s="31">
        <v>1497202165.8599999</v>
      </c>
      <c r="G476" s="31" t="s">
        <v>75</v>
      </c>
      <c r="H476" s="31" t="s">
        <v>75</v>
      </c>
      <c r="I476" s="31" t="s">
        <v>75</v>
      </c>
      <c r="J476" s="31" t="s">
        <v>75</v>
      </c>
      <c r="K476" s="31">
        <v>1210643900</v>
      </c>
      <c r="L476" s="31" t="s">
        <v>75</v>
      </c>
      <c r="M476" s="31" t="s">
        <v>75</v>
      </c>
      <c r="N476" s="31">
        <v>14770360</v>
      </c>
      <c r="O476" s="31">
        <v>271787905.86000001</v>
      </c>
      <c r="P476" s="32" t="s">
        <v>75</v>
      </c>
      <c r="Q476" s="32" t="s">
        <v>75</v>
      </c>
      <c r="R476" s="42" t="s">
        <v>1939</v>
      </c>
      <c r="S476" s="43" t="s">
        <v>1887</v>
      </c>
      <c r="T476" s="44" t="s">
        <v>2451</v>
      </c>
      <c r="U476" s="31">
        <v>974047532.10000002</v>
      </c>
      <c r="V476" s="31" t="s">
        <v>75</v>
      </c>
      <c r="W476" s="31">
        <v>974047532.10000002</v>
      </c>
      <c r="X476" s="31" t="s">
        <v>75</v>
      </c>
      <c r="Y476" s="31" t="s">
        <v>75</v>
      </c>
      <c r="Z476" s="31" t="s">
        <v>75</v>
      </c>
      <c r="AA476" s="31" t="s">
        <v>75</v>
      </c>
      <c r="AB476" s="31">
        <v>810513386.75999999</v>
      </c>
      <c r="AC476" s="31" t="s">
        <v>75</v>
      </c>
      <c r="AD476" s="31" t="s">
        <v>75</v>
      </c>
      <c r="AE476" s="31">
        <v>8433781.2599999998</v>
      </c>
      <c r="AF476" s="31">
        <v>155100364.08000001</v>
      </c>
      <c r="AG476" s="31" t="s">
        <v>75</v>
      </c>
      <c r="AH476" s="31" t="s">
        <v>75</v>
      </c>
      <c r="AI476" s="8"/>
    </row>
    <row r="477" spans="1:35" x14ac:dyDescent="0.25">
      <c r="A477" s="42" t="s">
        <v>1941</v>
      </c>
      <c r="B477" s="43" t="s">
        <v>1887</v>
      </c>
      <c r="C477" s="44" t="s">
        <v>2452</v>
      </c>
      <c r="D477" s="31">
        <v>1497202165.8599999</v>
      </c>
      <c r="E477" s="31" t="s">
        <v>75</v>
      </c>
      <c r="F477" s="31">
        <v>1497202165.8599999</v>
      </c>
      <c r="G477" s="31" t="s">
        <v>75</v>
      </c>
      <c r="H477" s="31" t="s">
        <v>75</v>
      </c>
      <c r="I477" s="31" t="s">
        <v>75</v>
      </c>
      <c r="J477" s="31" t="s">
        <v>75</v>
      </c>
      <c r="K477" s="31">
        <v>1210643900</v>
      </c>
      <c r="L477" s="31" t="s">
        <v>75</v>
      </c>
      <c r="M477" s="31" t="s">
        <v>75</v>
      </c>
      <c r="N477" s="31">
        <v>14770360</v>
      </c>
      <c r="O477" s="31">
        <v>271787905.86000001</v>
      </c>
      <c r="P477" s="32" t="s">
        <v>75</v>
      </c>
      <c r="Q477" s="32" t="s">
        <v>75</v>
      </c>
      <c r="R477" s="42" t="s">
        <v>1941</v>
      </c>
      <c r="S477" s="43" t="s">
        <v>1887</v>
      </c>
      <c r="T477" s="44" t="s">
        <v>2452</v>
      </c>
      <c r="U477" s="31">
        <v>974047532.10000002</v>
      </c>
      <c r="V477" s="31" t="s">
        <v>75</v>
      </c>
      <c r="W477" s="31">
        <v>974047532.10000002</v>
      </c>
      <c r="X477" s="31" t="s">
        <v>75</v>
      </c>
      <c r="Y477" s="31" t="s">
        <v>75</v>
      </c>
      <c r="Z477" s="31" t="s">
        <v>75</v>
      </c>
      <c r="AA477" s="31" t="s">
        <v>75</v>
      </c>
      <c r="AB477" s="31">
        <v>810513386.75999999</v>
      </c>
      <c r="AC477" s="31" t="s">
        <v>75</v>
      </c>
      <c r="AD477" s="31" t="s">
        <v>75</v>
      </c>
      <c r="AE477" s="31">
        <v>8433781.2599999998</v>
      </c>
      <c r="AF477" s="31">
        <v>155100364.08000001</v>
      </c>
      <c r="AG477" s="31" t="s">
        <v>75</v>
      </c>
      <c r="AH477" s="31" t="s">
        <v>75</v>
      </c>
      <c r="AI477" s="8"/>
    </row>
    <row r="478" spans="1:35" ht="34.5" x14ac:dyDescent="0.25">
      <c r="A478" s="42" t="s">
        <v>2119</v>
      </c>
      <c r="B478" s="43" t="s">
        <v>1887</v>
      </c>
      <c r="C478" s="44" t="s">
        <v>2453</v>
      </c>
      <c r="D478" s="31">
        <v>1443859560.8399999</v>
      </c>
      <c r="E478" s="31" t="s">
        <v>75</v>
      </c>
      <c r="F478" s="31">
        <v>1443859560.8399999</v>
      </c>
      <c r="G478" s="31" t="s">
        <v>75</v>
      </c>
      <c r="H478" s="31" t="s">
        <v>75</v>
      </c>
      <c r="I478" s="31" t="s">
        <v>75</v>
      </c>
      <c r="J478" s="31" t="s">
        <v>75</v>
      </c>
      <c r="K478" s="31">
        <v>1158426300</v>
      </c>
      <c r="L478" s="31" t="s">
        <v>75</v>
      </c>
      <c r="M478" s="31" t="s">
        <v>75</v>
      </c>
      <c r="N478" s="31">
        <v>14770360</v>
      </c>
      <c r="O478" s="31">
        <v>270662900.83999997</v>
      </c>
      <c r="P478" s="32" t="s">
        <v>75</v>
      </c>
      <c r="Q478" s="32" t="s">
        <v>75</v>
      </c>
      <c r="R478" s="42" t="s">
        <v>2119</v>
      </c>
      <c r="S478" s="43" t="s">
        <v>1887</v>
      </c>
      <c r="T478" s="44" t="s">
        <v>2453</v>
      </c>
      <c r="U478" s="31">
        <v>941876147.28999996</v>
      </c>
      <c r="V478" s="31" t="s">
        <v>75</v>
      </c>
      <c r="W478" s="31">
        <v>941876147.28999996</v>
      </c>
      <c r="X478" s="31" t="s">
        <v>75</v>
      </c>
      <c r="Y478" s="31" t="s">
        <v>75</v>
      </c>
      <c r="Z478" s="31" t="s">
        <v>75</v>
      </c>
      <c r="AA478" s="31" t="s">
        <v>75</v>
      </c>
      <c r="AB478" s="31">
        <v>779467006.97000003</v>
      </c>
      <c r="AC478" s="31" t="s">
        <v>75</v>
      </c>
      <c r="AD478" s="31" t="s">
        <v>75</v>
      </c>
      <c r="AE478" s="31">
        <v>8433781.2599999998</v>
      </c>
      <c r="AF478" s="31">
        <v>153975359.06</v>
      </c>
      <c r="AG478" s="31" t="s">
        <v>75</v>
      </c>
      <c r="AH478" s="31" t="s">
        <v>75</v>
      </c>
      <c r="AI478" s="8"/>
    </row>
    <row r="479" spans="1:35" x14ac:dyDescent="0.25">
      <c r="A479" s="42" t="s">
        <v>1943</v>
      </c>
      <c r="B479" s="43" t="s">
        <v>1887</v>
      </c>
      <c r="C479" s="44" t="s">
        <v>2454</v>
      </c>
      <c r="D479" s="31">
        <v>53342605.020000003</v>
      </c>
      <c r="E479" s="31" t="s">
        <v>75</v>
      </c>
      <c r="F479" s="31">
        <v>53342605.020000003</v>
      </c>
      <c r="G479" s="31" t="s">
        <v>75</v>
      </c>
      <c r="H479" s="31" t="s">
        <v>75</v>
      </c>
      <c r="I479" s="31" t="s">
        <v>75</v>
      </c>
      <c r="J479" s="31" t="s">
        <v>75</v>
      </c>
      <c r="K479" s="31">
        <v>52217600</v>
      </c>
      <c r="L479" s="31" t="s">
        <v>75</v>
      </c>
      <c r="M479" s="31" t="s">
        <v>75</v>
      </c>
      <c r="N479" s="31" t="s">
        <v>75</v>
      </c>
      <c r="O479" s="31">
        <v>1125005.02</v>
      </c>
      <c r="P479" s="32" t="s">
        <v>75</v>
      </c>
      <c r="Q479" s="32" t="s">
        <v>75</v>
      </c>
      <c r="R479" s="42" t="s">
        <v>1943</v>
      </c>
      <c r="S479" s="43" t="s">
        <v>1887</v>
      </c>
      <c r="T479" s="44" t="s">
        <v>2454</v>
      </c>
      <c r="U479" s="31">
        <v>32171384.809999999</v>
      </c>
      <c r="V479" s="31" t="s">
        <v>75</v>
      </c>
      <c r="W479" s="31">
        <v>32171384.809999999</v>
      </c>
      <c r="X479" s="31" t="s">
        <v>75</v>
      </c>
      <c r="Y479" s="31" t="s">
        <v>75</v>
      </c>
      <c r="Z479" s="31" t="s">
        <v>75</v>
      </c>
      <c r="AA479" s="31" t="s">
        <v>75</v>
      </c>
      <c r="AB479" s="31">
        <v>31046379.789999999</v>
      </c>
      <c r="AC479" s="31" t="s">
        <v>75</v>
      </c>
      <c r="AD479" s="31" t="s">
        <v>75</v>
      </c>
      <c r="AE479" s="31" t="s">
        <v>75</v>
      </c>
      <c r="AF479" s="31">
        <v>1125005.02</v>
      </c>
      <c r="AG479" s="31" t="s">
        <v>75</v>
      </c>
      <c r="AH479" s="31" t="s">
        <v>75</v>
      </c>
      <c r="AI479" s="8"/>
    </row>
    <row r="480" spans="1:35" x14ac:dyDescent="0.25">
      <c r="A480" s="42" t="s">
        <v>1908</v>
      </c>
      <c r="B480" s="43" t="s">
        <v>1887</v>
      </c>
      <c r="C480" s="44" t="s">
        <v>2455</v>
      </c>
      <c r="D480" s="31">
        <v>217724721.52000001</v>
      </c>
      <c r="E480" s="31" t="s">
        <v>75</v>
      </c>
      <c r="F480" s="31">
        <v>217724721.52000001</v>
      </c>
      <c r="G480" s="31" t="s">
        <v>75</v>
      </c>
      <c r="H480" s="31">
        <v>106782000</v>
      </c>
      <c r="I480" s="31" t="s">
        <v>75</v>
      </c>
      <c r="J480" s="31" t="s">
        <v>75</v>
      </c>
      <c r="K480" s="31">
        <v>55378102.649999999</v>
      </c>
      <c r="L480" s="31" t="s">
        <v>75</v>
      </c>
      <c r="M480" s="31" t="s">
        <v>75</v>
      </c>
      <c r="N480" s="31">
        <v>2204242</v>
      </c>
      <c r="O480" s="31">
        <v>53360376.869999997</v>
      </c>
      <c r="P480" s="32" t="s">
        <v>75</v>
      </c>
      <c r="Q480" s="32" t="s">
        <v>75</v>
      </c>
      <c r="R480" s="42" t="s">
        <v>1908</v>
      </c>
      <c r="S480" s="43" t="s">
        <v>1887</v>
      </c>
      <c r="T480" s="44" t="s">
        <v>2455</v>
      </c>
      <c r="U480" s="31">
        <v>97760326.920000002</v>
      </c>
      <c r="V480" s="31" t="s">
        <v>75</v>
      </c>
      <c r="W480" s="31">
        <v>97760326.920000002</v>
      </c>
      <c r="X480" s="31" t="s">
        <v>75</v>
      </c>
      <c r="Y480" s="31">
        <v>50180390.75</v>
      </c>
      <c r="Z480" s="31" t="s">
        <v>75</v>
      </c>
      <c r="AA480" s="31" t="s">
        <v>75</v>
      </c>
      <c r="AB480" s="31">
        <v>23948337.289999999</v>
      </c>
      <c r="AC480" s="31" t="s">
        <v>75</v>
      </c>
      <c r="AD480" s="31" t="s">
        <v>75</v>
      </c>
      <c r="AE480" s="31">
        <v>1904242</v>
      </c>
      <c r="AF480" s="31">
        <v>21727356.879999999</v>
      </c>
      <c r="AG480" s="31" t="s">
        <v>75</v>
      </c>
      <c r="AH480" s="31" t="s">
        <v>75</v>
      </c>
      <c r="AI480" s="8"/>
    </row>
    <row r="481" spans="1:35" ht="34.5" x14ac:dyDescent="0.25">
      <c r="A481" s="42" t="s">
        <v>2139</v>
      </c>
      <c r="B481" s="43" t="s">
        <v>1887</v>
      </c>
      <c r="C481" s="44" t="s">
        <v>2456</v>
      </c>
      <c r="D481" s="31">
        <v>98893235.019999996</v>
      </c>
      <c r="E481" s="31" t="s">
        <v>75</v>
      </c>
      <c r="F481" s="31">
        <v>98893235.019999996</v>
      </c>
      <c r="G481" s="31" t="s">
        <v>75</v>
      </c>
      <c r="H481" s="31" t="s">
        <v>75</v>
      </c>
      <c r="I481" s="31" t="s">
        <v>75</v>
      </c>
      <c r="J481" s="31" t="s">
        <v>75</v>
      </c>
      <c r="K481" s="31">
        <v>54346502.649999999</v>
      </c>
      <c r="L481" s="31" t="s">
        <v>75</v>
      </c>
      <c r="M481" s="31" t="s">
        <v>75</v>
      </c>
      <c r="N481" s="31" t="s">
        <v>75</v>
      </c>
      <c r="O481" s="31">
        <v>44546732.369999997</v>
      </c>
      <c r="P481" s="32" t="s">
        <v>75</v>
      </c>
      <c r="Q481" s="32" t="s">
        <v>75</v>
      </c>
      <c r="R481" s="42" t="s">
        <v>2139</v>
      </c>
      <c r="S481" s="43" t="s">
        <v>1887</v>
      </c>
      <c r="T481" s="44" t="s">
        <v>2456</v>
      </c>
      <c r="U481" s="31">
        <v>43262152.659999996</v>
      </c>
      <c r="V481" s="31" t="s">
        <v>75</v>
      </c>
      <c r="W481" s="31">
        <v>43262152.659999996</v>
      </c>
      <c r="X481" s="31" t="s">
        <v>75</v>
      </c>
      <c r="Y481" s="31" t="s">
        <v>75</v>
      </c>
      <c r="Z481" s="31" t="s">
        <v>75</v>
      </c>
      <c r="AA481" s="31" t="s">
        <v>75</v>
      </c>
      <c r="AB481" s="31">
        <v>22978341.579999998</v>
      </c>
      <c r="AC481" s="31" t="s">
        <v>75</v>
      </c>
      <c r="AD481" s="31" t="s">
        <v>75</v>
      </c>
      <c r="AE481" s="31" t="s">
        <v>75</v>
      </c>
      <c r="AF481" s="31">
        <v>20283811.079999998</v>
      </c>
      <c r="AG481" s="31" t="s">
        <v>75</v>
      </c>
      <c r="AH481" s="31" t="s">
        <v>75</v>
      </c>
      <c r="AI481" s="8"/>
    </row>
    <row r="482" spans="1:35" ht="45.75" x14ac:dyDescent="0.25">
      <c r="A482" s="42" t="s">
        <v>2141</v>
      </c>
      <c r="B482" s="43" t="s">
        <v>1887</v>
      </c>
      <c r="C482" s="44" t="s">
        <v>2457</v>
      </c>
      <c r="D482" s="31">
        <v>96713632.370000005</v>
      </c>
      <c r="E482" s="31" t="s">
        <v>75</v>
      </c>
      <c r="F482" s="31">
        <v>96713632.370000005</v>
      </c>
      <c r="G482" s="31" t="s">
        <v>75</v>
      </c>
      <c r="H482" s="31" t="s">
        <v>75</v>
      </c>
      <c r="I482" s="31" t="s">
        <v>75</v>
      </c>
      <c r="J482" s="31" t="s">
        <v>75</v>
      </c>
      <c r="K482" s="31">
        <v>52166900</v>
      </c>
      <c r="L482" s="31" t="s">
        <v>75</v>
      </c>
      <c r="M482" s="31" t="s">
        <v>75</v>
      </c>
      <c r="N482" s="31" t="s">
        <v>75</v>
      </c>
      <c r="O482" s="31">
        <v>44546732.369999997</v>
      </c>
      <c r="P482" s="32" t="s">
        <v>75</v>
      </c>
      <c r="Q482" s="32" t="s">
        <v>75</v>
      </c>
      <c r="R482" s="42" t="s">
        <v>2141</v>
      </c>
      <c r="S482" s="43" t="s">
        <v>1887</v>
      </c>
      <c r="T482" s="44" t="s">
        <v>2457</v>
      </c>
      <c r="U482" s="31">
        <v>41912152.659999996</v>
      </c>
      <c r="V482" s="31" t="s">
        <v>75</v>
      </c>
      <c r="W482" s="31">
        <v>41912152.659999996</v>
      </c>
      <c r="X482" s="31" t="s">
        <v>75</v>
      </c>
      <c r="Y482" s="31" t="s">
        <v>75</v>
      </c>
      <c r="Z482" s="31" t="s">
        <v>75</v>
      </c>
      <c r="AA482" s="31" t="s">
        <v>75</v>
      </c>
      <c r="AB482" s="31">
        <v>21628341.579999998</v>
      </c>
      <c r="AC482" s="31" t="s">
        <v>75</v>
      </c>
      <c r="AD482" s="31" t="s">
        <v>75</v>
      </c>
      <c r="AE482" s="31" t="s">
        <v>75</v>
      </c>
      <c r="AF482" s="31">
        <v>20283811.079999998</v>
      </c>
      <c r="AG482" s="31" t="s">
        <v>75</v>
      </c>
      <c r="AH482" s="31" t="s">
        <v>75</v>
      </c>
      <c r="AI482" s="8"/>
    </row>
    <row r="483" spans="1:35" ht="45.75" x14ac:dyDescent="0.25">
      <c r="A483" s="42" t="s">
        <v>2301</v>
      </c>
      <c r="B483" s="43" t="s">
        <v>1887</v>
      </c>
      <c r="C483" s="44" t="s">
        <v>2458</v>
      </c>
      <c r="D483" s="31">
        <v>2179602.65</v>
      </c>
      <c r="E483" s="31" t="s">
        <v>75</v>
      </c>
      <c r="F483" s="31">
        <v>2179602.65</v>
      </c>
      <c r="G483" s="31" t="s">
        <v>75</v>
      </c>
      <c r="H483" s="31" t="s">
        <v>75</v>
      </c>
      <c r="I483" s="31" t="s">
        <v>75</v>
      </c>
      <c r="J483" s="31" t="s">
        <v>75</v>
      </c>
      <c r="K483" s="31">
        <v>2179602.65</v>
      </c>
      <c r="L483" s="31" t="s">
        <v>75</v>
      </c>
      <c r="M483" s="31" t="s">
        <v>75</v>
      </c>
      <c r="N483" s="31" t="s">
        <v>75</v>
      </c>
      <c r="O483" s="31" t="s">
        <v>75</v>
      </c>
      <c r="P483" s="32" t="s">
        <v>75</v>
      </c>
      <c r="Q483" s="32" t="s">
        <v>75</v>
      </c>
      <c r="R483" s="42" t="s">
        <v>2301</v>
      </c>
      <c r="S483" s="43" t="s">
        <v>1887</v>
      </c>
      <c r="T483" s="44" t="s">
        <v>2458</v>
      </c>
      <c r="U483" s="31">
        <v>1350000</v>
      </c>
      <c r="V483" s="31" t="s">
        <v>75</v>
      </c>
      <c r="W483" s="31">
        <v>1350000</v>
      </c>
      <c r="X483" s="31" t="s">
        <v>75</v>
      </c>
      <c r="Y483" s="31" t="s">
        <v>75</v>
      </c>
      <c r="Z483" s="31" t="s">
        <v>75</v>
      </c>
      <c r="AA483" s="31" t="s">
        <v>75</v>
      </c>
      <c r="AB483" s="31">
        <v>1350000</v>
      </c>
      <c r="AC483" s="31" t="s">
        <v>75</v>
      </c>
      <c r="AD483" s="31" t="s">
        <v>75</v>
      </c>
      <c r="AE483" s="31" t="s">
        <v>75</v>
      </c>
      <c r="AF483" s="31" t="s">
        <v>75</v>
      </c>
      <c r="AG483" s="31" t="s">
        <v>75</v>
      </c>
      <c r="AH483" s="31" t="s">
        <v>75</v>
      </c>
      <c r="AI483" s="8"/>
    </row>
    <row r="484" spans="1:35" x14ac:dyDescent="0.25">
      <c r="A484" s="42" t="s">
        <v>1978</v>
      </c>
      <c r="B484" s="43" t="s">
        <v>1887</v>
      </c>
      <c r="C484" s="44" t="s">
        <v>2459</v>
      </c>
      <c r="D484" s="31">
        <v>5251328.9000000004</v>
      </c>
      <c r="E484" s="31" t="s">
        <v>75</v>
      </c>
      <c r="F484" s="31">
        <v>5251328.9000000004</v>
      </c>
      <c r="G484" s="31" t="s">
        <v>75</v>
      </c>
      <c r="H484" s="31" t="s">
        <v>75</v>
      </c>
      <c r="I484" s="31" t="s">
        <v>75</v>
      </c>
      <c r="J484" s="31" t="s">
        <v>75</v>
      </c>
      <c r="K484" s="31">
        <v>1019200</v>
      </c>
      <c r="L484" s="31" t="s">
        <v>75</v>
      </c>
      <c r="M484" s="31" t="s">
        <v>75</v>
      </c>
      <c r="N484" s="31">
        <v>2204242</v>
      </c>
      <c r="O484" s="31">
        <v>2027886.9</v>
      </c>
      <c r="P484" s="32" t="s">
        <v>75</v>
      </c>
      <c r="Q484" s="32" t="s">
        <v>75</v>
      </c>
      <c r="R484" s="42" t="s">
        <v>1978</v>
      </c>
      <c r="S484" s="43" t="s">
        <v>1887</v>
      </c>
      <c r="T484" s="44" t="s">
        <v>2459</v>
      </c>
      <c r="U484" s="31">
        <v>3060159.61</v>
      </c>
      <c r="V484" s="31" t="s">
        <v>75</v>
      </c>
      <c r="W484" s="31">
        <v>3060159.61</v>
      </c>
      <c r="X484" s="31" t="s">
        <v>75</v>
      </c>
      <c r="Y484" s="31" t="s">
        <v>75</v>
      </c>
      <c r="Z484" s="31" t="s">
        <v>75</v>
      </c>
      <c r="AA484" s="31" t="s">
        <v>75</v>
      </c>
      <c r="AB484" s="31">
        <v>969072.71</v>
      </c>
      <c r="AC484" s="31" t="s">
        <v>75</v>
      </c>
      <c r="AD484" s="31" t="s">
        <v>75</v>
      </c>
      <c r="AE484" s="31">
        <v>1904242</v>
      </c>
      <c r="AF484" s="31">
        <v>186844.9</v>
      </c>
      <c r="AG484" s="31" t="s">
        <v>75</v>
      </c>
      <c r="AH484" s="31" t="s">
        <v>75</v>
      </c>
      <c r="AI484" s="8"/>
    </row>
    <row r="485" spans="1:35" ht="23.25" x14ac:dyDescent="0.25">
      <c r="A485" s="42" t="s">
        <v>1980</v>
      </c>
      <c r="B485" s="43" t="s">
        <v>1887</v>
      </c>
      <c r="C485" s="44" t="s">
        <v>2460</v>
      </c>
      <c r="D485" s="31">
        <v>5251328.9000000004</v>
      </c>
      <c r="E485" s="31" t="s">
        <v>75</v>
      </c>
      <c r="F485" s="31">
        <v>5251328.9000000004</v>
      </c>
      <c r="G485" s="31" t="s">
        <v>75</v>
      </c>
      <c r="H485" s="31" t="s">
        <v>75</v>
      </c>
      <c r="I485" s="31" t="s">
        <v>75</v>
      </c>
      <c r="J485" s="31" t="s">
        <v>75</v>
      </c>
      <c r="K485" s="31">
        <v>1019200</v>
      </c>
      <c r="L485" s="31" t="s">
        <v>75</v>
      </c>
      <c r="M485" s="31" t="s">
        <v>75</v>
      </c>
      <c r="N485" s="31">
        <v>2204242</v>
      </c>
      <c r="O485" s="31">
        <v>2027886.9</v>
      </c>
      <c r="P485" s="32" t="s">
        <v>75</v>
      </c>
      <c r="Q485" s="32" t="s">
        <v>75</v>
      </c>
      <c r="R485" s="42" t="s">
        <v>1980</v>
      </c>
      <c r="S485" s="43" t="s">
        <v>1887</v>
      </c>
      <c r="T485" s="44" t="s">
        <v>2460</v>
      </c>
      <c r="U485" s="31">
        <v>3060159.61</v>
      </c>
      <c r="V485" s="31" t="s">
        <v>75</v>
      </c>
      <c r="W485" s="31">
        <v>3060159.61</v>
      </c>
      <c r="X485" s="31" t="s">
        <v>75</v>
      </c>
      <c r="Y485" s="31" t="s">
        <v>75</v>
      </c>
      <c r="Z485" s="31" t="s">
        <v>75</v>
      </c>
      <c r="AA485" s="31" t="s">
        <v>75</v>
      </c>
      <c r="AB485" s="31">
        <v>969072.71</v>
      </c>
      <c r="AC485" s="31" t="s">
        <v>75</v>
      </c>
      <c r="AD485" s="31" t="s">
        <v>75</v>
      </c>
      <c r="AE485" s="31">
        <v>1904242</v>
      </c>
      <c r="AF485" s="31">
        <v>186844.9</v>
      </c>
      <c r="AG485" s="31" t="s">
        <v>75</v>
      </c>
      <c r="AH485" s="31" t="s">
        <v>75</v>
      </c>
      <c r="AI485" s="8"/>
    </row>
    <row r="486" spans="1:35" x14ac:dyDescent="0.25">
      <c r="A486" s="42" t="s">
        <v>1910</v>
      </c>
      <c r="B486" s="43" t="s">
        <v>1887</v>
      </c>
      <c r="C486" s="44" t="s">
        <v>2461</v>
      </c>
      <c r="D486" s="31">
        <v>113580157.59999999</v>
      </c>
      <c r="E486" s="31" t="s">
        <v>75</v>
      </c>
      <c r="F486" s="31">
        <v>113580157.59999999</v>
      </c>
      <c r="G486" s="31" t="s">
        <v>75</v>
      </c>
      <c r="H486" s="31">
        <v>106782000</v>
      </c>
      <c r="I486" s="31" t="s">
        <v>75</v>
      </c>
      <c r="J486" s="31" t="s">
        <v>75</v>
      </c>
      <c r="K486" s="31">
        <v>12400</v>
      </c>
      <c r="L486" s="31" t="s">
        <v>75</v>
      </c>
      <c r="M486" s="31" t="s">
        <v>75</v>
      </c>
      <c r="N486" s="31" t="s">
        <v>75</v>
      </c>
      <c r="O486" s="31">
        <v>6785757.5999999996</v>
      </c>
      <c r="P486" s="32" t="s">
        <v>75</v>
      </c>
      <c r="Q486" s="32" t="s">
        <v>75</v>
      </c>
      <c r="R486" s="42" t="s">
        <v>1910</v>
      </c>
      <c r="S486" s="43" t="s">
        <v>1887</v>
      </c>
      <c r="T486" s="44" t="s">
        <v>2461</v>
      </c>
      <c r="U486" s="31">
        <v>51438014.649999999</v>
      </c>
      <c r="V486" s="31" t="s">
        <v>75</v>
      </c>
      <c r="W486" s="31">
        <v>51438014.649999999</v>
      </c>
      <c r="X486" s="31" t="s">
        <v>75</v>
      </c>
      <c r="Y486" s="31">
        <v>50180390.75</v>
      </c>
      <c r="Z486" s="31" t="s">
        <v>75</v>
      </c>
      <c r="AA486" s="31" t="s">
        <v>75</v>
      </c>
      <c r="AB486" s="31">
        <v>923</v>
      </c>
      <c r="AC486" s="31" t="s">
        <v>75</v>
      </c>
      <c r="AD486" s="31" t="s">
        <v>75</v>
      </c>
      <c r="AE486" s="31" t="s">
        <v>75</v>
      </c>
      <c r="AF486" s="31">
        <v>1256700.8999999999</v>
      </c>
      <c r="AG486" s="31" t="s">
        <v>75</v>
      </c>
      <c r="AH486" s="31" t="s">
        <v>75</v>
      </c>
      <c r="AI486" s="8"/>
    </row>
    <row r="487" spans="1:35" x14ac:dyDescent="0.25">
      <c r="A487" s="42" t="s">
        <v>1947</v>
      </c>
      <c r="B487" s="43" t="s">
        <v>1887</v>
      </c>
      <c r="C487" s="44" t="s">
        <v>2462</v>
      </c>
      <c r="D487" s="31">
        <v>106961299</v>
      </c>
      <c r="E487" s="31" t="s">
        <v>75</v>
      </c>
      <c r="F487" s="31">
        <v>106961299</v>
      </c>
      <c r="G487" s="31" t="s">
        <v>75</v>
      </c>
      <c r="H487" s="31">
        <v>106350000</v>
      </c>
      <c r="I487" s="31" t="s">
        <v>75</v>
      </c>
      <c r="J487" s="31" t="s">
        <v>75</v>
      </c>
      <c r="K487" s="31" t="s">
        <v>75</v>
      </c>
      <c r="L487" s="31" t="s">
        <v>75</v>
      </c>
      <c r="M487" s="31" t="s">
        <v>75</v>
      </c>
      <c r="N487" s="31" t="s">
        <v>75</v>
      </c>
      <c r="O487" s="31">
        <v>611299</v>
      </c>
      <c r="P487" s="32" t="s">
        <v>75</v>
      </c>
      <c r="Q487" s="32" t="s">
        <v>75</v>
      </c>
      <c r="R487" s="42" t="s">
        <v>1947</v>
      </c>
      <c r="S487" s="43" t="s">
        <v>1887</v>
      </c>
      <c r="T487" s="44" t="s">
        <v>2462</v>
      </c>
      <c r="U487" s="31">
        <v>50612799</v>
      </c>
      <c r="V487" s="31" t="s">
        <v>75</v>
      </c>
      <c r="W487" s="31">
        <v>50612799</v>
      </c>
      <c r="X487" s="31" t="s">
        <v>75</v>
      </c>
      <c r="Y487" s="31">
        <v>50074585</v>
      </c>
      <c r="Z487" s="31" t="s">
        <v>75</v>
      </c>
      <c r="AA487" s="31" t="s">
        <v>75</v>
      </c>
      <c r="AB487" s="31" t="s">
        <v>75</v>
      </c>
      <c r="AC487" s="31" t="s">
        <v>75</v>
      </c>
      <c r="AD487" s="31" t="s">
        <v>75</v>
      </c>
      <c r="AE487" s="31" t="s">
        <v>75</v>
      </c>
      <c r="AF487" s="31">
        <v>538214</v>
      </c>
      <c r="AG487" s="31" t="s">
        <v>75</v>
      </c>
      <c r="AH487" s="31" t="s">
        <v>75</v>
      </c>
      <c r="AI487" s="8"/>
    </row>
    <row r="488" spans="1:35" x14ac:dyDescent="0.25">
      <c r="A488" s="42" t="s">
        <v>1949</v>
      </c>
      <c r="B488" s="43" t="s">
        <v>1887</v>
      </c>
      <c r="C488" s="44" t="s">
        <v>2463</v>
      </c>
      <c r="D488" s="31">
        <v>1525611.67</v>
      </c>
      <c r="E488" s="31" t="s">
        <v>75</v>
      </c>
      <c r="F488" s="31">
        <v>1525611.67</v>
      </c>
      <c r="G488" s="31" t="s">
        <v>75</v>
      </c>
      <c r="H488" s="31">
        <v>412000</v>
      </c>
      <c r="I488" s="31" t="s">
        <v>75</v>
      </c>
      <c r="J488" s="31" t="s">
        <v>75</v>
      </c>
      <c r="K488" s="31">
        <v>12400</v>
      </c>
      <c r="L488" s="31" t="s">
        <v>75</v>
      </c>
      <c r="M488" s="31" t="s">
        <v>75</v>
      </c>
      <c r="N488" s="31" t="s">
        <v>75</v>
      </c>
      <c r="O488" s="31">
        <v>1101211.67</v>
      </c>
      <c r="P488" s="32" t="s">
        <v>75</v>
      </c>
      <c r="Q488" s="32" t="s">
        <v>75</v>
      </c>
      <c r="R488" s="42" t="s">
        <v>1949</v>
      </c>
      <c r="S488" s="43" t="s">
        <v>1887</v>
      </c>
      <c r="T488" s="44" t="s">
        <v>2463</v>
      </c>
      <c r="U488" s="31">
        <v>477311.75</v>
      </c>
      <c r="V488" s="31" t="s">
        <v>75</v>
      </c>
      <c r="W488" s="31">
        <v>477311.75</v>
      </c>
      <c r="X488" s="31" t="s">
        <v>75</v>
      </c>
      <c r="Y488" s="31">
        <v>105805.75</v>
      </c>
      <c r="Z488" s="31" t="s">
        <v>75</v>
      </c>
      <c r="AA488" s="31" t="s">
        <v>75</v>
      </c>
      <c r="AB488" s="31">
        <v>923</v>
      </c>
      <c r="AC488" s="31" t="s">
        <v>75</v>
      </c>
      <c r="AD488" s="31" t="s">
        <v>75</v>
      </c>
      <c r="AE488" s="31" t="s">
        <v>75</v>
      </c>
      <c r="AF488" s="31">
        <v>370583</v>
      </c>
      <c r="AG488" s="31" t="s">
        <v>75</v>
      </c>
      <c r="AH488" s="31" t="s">
        <v>75</v>
      </c>
      <c r="AI488" s="8"/>
    </row>
    <row r="489" spans="1:35" x14ac:dyDescent="0.25">
      <c r="A489" s="42" t="s">
        <v>1912</v>
      </c>
      <c r="B489" s="43" t="s">
        <v>1887</v>
      </c>
      <c r="C489" s="44" t="s">
        <v>2464</v>
      </c>
      <c r="D489" s="31">
        <v>5093246.93</v>
      </c>
      <c r="E489" s="31" t="s">
        <v>75</v>
      </c>
      <c r="F489" s="31">
        <v>5093246.93</v>
      </c>
      <c r="G489" s="31" t="s">
        <v>75</v>
      </c>
      <c r="H489" s="31">
        <v>20000</v>
      </c>
      <c r="I489" s="31" t="s">
        <v>75</v>
      </c>
      <c r="J489" s="31" t="s">
        <v>75</v>
      </c>
      <c r="K489" s="31" t="s">
        <v>75</v>
      </c>
      <c r="L489" s="31" t="s">
        <v>75</v>
      </c>
      <c r="M489" s="31" t="s">
        <v>75</v>
      </c>
      <c r="N489" s="31" t="s">
        <v>75</v>
      </c>
      <c r="O489" s="31">
        <v>5073246.93</v>
      </c>
      <c r="P489" s="32" t="s">
        <v>75</v>
      </c>
      <c r="Q489" s="32" t="s">
        <v>75</v>
      </c>
      <c r="R489" s="42" t="s">
        <v>1912</v>
      </c>
      <c r="S489" s="43" t="s">
        <v>1887</v>
      </c>
      <c r="T489" s="44" t="s">
        <v>2464</v>
      </c>
      <c r="U489" s="31">
        <v>347903.9</v>
      </c>
      <c r="V489" s="31" t="s">
        <v>75</v>
      </c>
      <c r="W489" s="31">
        <v>347903.9</v>
      </c>
      <c r="X489" s="31" t="s">
        <v>75</v>
      </c>
      <c r="Y489" s="31" t="s">
        <v>75</v>
      </c>
      <c r="Z489" s="31" t="s">
        <v>75</v>
      </c>
      <c r="AA489" s="31" t="s">
        <v>75</v>
      </c>
      <c r="AB489" s="31" t="s">
        <v>75</v>
      </c>
      <c r="AC489" s="31" t="s">
        <v>75</v>
      </c>
      <c r="AD489" s="31" t="s">
        <v>75</v>
      </c>
      <c r="AE489" s="31" t="s">
        <v>75</v>
      </c>
      <c r="AF489" s="31">
        <v>347903.9</v>
      </c>
      <c r="AG489" s="31" t="s">
        <v>75</v>
      </c>
      <c r="AH489" s="31" t="s">
        <v>75</v>
      </c>
      <c r="AI489" s="8"/>
    </row>
    <row r="490" spans="1:35" x14ac:dyDescent="0.25">
      <c r="A490" s="42" t="s">
        <v>2465</v>
      </c>
      <c r="B490" s="43" t="s">
        <v>1887</v>
      </c>
      <c r="C490" s="44" t="s">
        <v>2466</v>
      </c>
      <c r="D490" s="31">
        <v>76574234.840000004</v>
      </c>
      <c r="E490" s="31" t="s">
        <v>75</v>
      </c>
      <c r="F490" s="31">
        <v>76574234.840000004</v>
      </c>
      <c r="G490" s="31" t="s">
        <v>75</v>
      </c>
      <c r="H490" s="31">
        <v>76574234.840000004</v>
      </c>
      <c r="I490" s="31" t="s">
        <v>75</v>
      </c>
      <c r="J490" s="31" t="s">
        <v>75</v>
      </c>
      <c r="K490" s="31" t="s">
        <v>75</v>
      </c>
      <c r="L490" s="31" t="s">
        <v>75</v>
      </c>
      <c r="M490" s="31" t="s">
        <v>75</v>
      </c>
      <c r="N490" s="31" t="s">
        <v>75</v>
      </c>
      <c r="O490" s="31" t="s">
        <v>75</v>
      </c>
      <c r="P490" s="32" t="s">
        <v>75</v>
      </c>
      <c r="Q490" s="32" t="s">
        <v>75</v>
      </c>
      <c r="R490" s="42" t="s">
        <v>2465</v>
      </c>
      <c r="S490" s="43" t="s">
        <v>1887</v>
      </c>
      <c r="T490" s="44" t="s">
        <v>2466</v>
      </c>
      <c r="U490" s="31">
        <v>17010931.07</v>
      </c>
      <c r="V490" s="31" t="s">
        <v>75</v>
      </c>
      <c r="W490" s="31">
        <v>17010931.07</v>
      </c>
      <c r="X490" s="31" t="s">
        <v>75</v>
      </c>
      <c r="Y490" s="31">
        <v>17010931.07</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1892</v>
      </c>
      <c r="B491" s="43" t="s">
        <v>1887</v>
      </c>
      <c r="C491" s="44" t="s">
        <v>2467</v>
      </c>
      <c r="D491" s="31">
        <v>31076800</v>
      </c>
      <c r="E491" s="31" t="s">
        <v>75</v>
      </c>
      <c r="F491" s="31">
        <v>31076800</v>
      </c>
      <c r="G491" s="31" t="s">
        <v>75</v>
      </c>
      <c r="H491" s="31">
        <v>31076800</v>
      </c>
      <c r="I491" s="31" t="s">
        <v>75</v>
      </c>
      <c r="J491" s="31" t="s">
        <v>75</v>
      </c>
      <c r="K491" s="31" t="s">
        <v>75</v>
      </c>
      <c r="L491" s="31" t="s">
        <v>75</v>
      </c>
      <c r="M491" s="31" t="s">
        <v>75</v>
      </c>
      <c r="N491" s="31" t="s">
        <v>75</v>
      </c>
      <c r="O491" s="31" t="s">
        <v>75</v>
      </c>
      <c r="P491" s="32" t="s">
        <v>75</v>
      </c>
      <c r="Q491" s="32" t="s">
        <v>75</v>
      </c>
      <c r="R491" s="42" t="s">
        <v>1892</v>
      </c>
      <c r="S491" s="43" t="s">
        <v>1887</v>
      </c>
      <c r="T491" s="44" t="s">
        <v>2467</v>
      </c>
      <c r="U491" s="31">
        <v>13738214.939999999</v>
      </c>
      <c r="V491" s="31" t="s">
        <v>75</v>
      </c>
      <c r="W491" s="31">
        <v>13738214.939999999</v>
      </c>
      <c r="X491" s="31" t="s">
        <v>75</v>
      </c>
      <c r="Y491" s="31">
        <v>13738214.939999999</v>
      </c>
      <c r="Z491" s="31" t="s">
        <v>75</v>
      </c>
      <c r="AA491" s="31" t="s">
        <v>75</v>
      </c>
      <c r="AB491" s="31" t="s">
        <v>75</v>
      </c>
      <c r="AC491" s="31" t="s">
        <v>75</v>
      </c>
      <c r="AD491" s="31" t="s">
        <v>75</v>
      </c>
      <c r="AE491" s="31" t="s">
        <v>75</v>
      </c>
      <c r="AF491" s="31" t="s">
        <v>75</v>
      </c>
      <c r="AG491" s="31" t="s">
        <v>75</v>
      </c>
      <c r="AH491" s="31" t="s">
        <v>75</v>
      </c>
      <c r="AI491" s="8"/>
    </row>
    <row r="492" spans="1:35" ht="23.25" x14ac:dyDescent="0.25">
      <c r="A492" s="42" t="s">
        <v>1894</v>
      </c>
      <c r="B492" s="43" t="s">
        <v>1887</v>
      </c>
      <c r="C492" s="44" t="s">
        <v>2468</v>
      </c>
      <c r="D492" s="31">
        <v>31076800</v>
      </c>
      <c r="E492" s="31" t="s">
        <v>75</v>
      </c>
      <c r="F492" s="31">
        <v>31076800</v>
      </c>
      <c r="G492" s="31" t="s">
        <v>75</v>
      </c>
      <c r="H492" s="31">
        <v>31076800</v>
      </c>
      <c r="I492" s="31" t="s">
        <v>75</v>
      </c>
      <c r="J492" s="31" t="s">
        <v>75</v>
      </c>
      <c r="K492" s="31" t="s">
        <v>75</v>
      </c>
      <c r="L492" s="31" t="s">
        <v>75</v>
      </c>
      <c r="M492" s="31" t="s">
        <v>75</v>
      </c>
      <c r="N492" s="31" t="s">
        <v>75</v>
      </c>
      <c r="O492" s="31" t="s">
        <v>75</v>
      </c>
      <c r="P492" s="32" t="s">
        <v>75</v>
      </c>
      <c r="Q492" s="32" t="s">
        <v>75</v>
      </c>
      <c r="R492" s="42" t="s">
        <v>1894</v>
      </c>
      <c r="S492" s="43" t="s">
        <v>1887</v>
      </c>
      <c r="T492" s="44" t="s">
        <v>2468</v>
      </c>
      <c r="U492" s="31">
        <v>13738214.939999999</v>
      </c>
      <c r="V492" s="31" t="s">
        <v>75</v>
      </c>
      <c r="W492" s="31">
        <v>13738214.939999999</v>
      </c>
      <c r="X492" s="31" t="s">
        <v>75</v>
      </c>
      <c r="Y492" s="31">
        <v>13738214.939999999</v>
      </c>
      <c r="Z492" s="31" t="s">
        <v>75</v>
      </c>
      <c r="AA492" s="31" t="s">
        <v>75</v>
      </c>
      <c r="AB492" s="31" t="s">
        <v>75</v>
      </c>
      <c r="AC492" s="31" t="s">
        <v>75</v>
      </c>
      <c r="AD492" s="31" t="s">
        <v>75</v>
      </c>
      <c r="AE492" s="31" t="s">
        <v>75</v>
      </c>
      <c r="AF492" s="31" t="s">
        <v>75</v>
      </c>
      <c r="AG492" s="31" t="s">
        <v>75</v>
      </c>
      <c r="AH492" s="31" t="s">
        <v>75</v>
      </c>
      <c r="AI492" s="8"/>
    </row>
    <row r="493" spans="1:35" x14ac:dyDescent="0.25">
      <c r="A493" s="42" t="s">
        <v>1896</v>
      </c>
      <c r="B493" s="43" t="s">
        <v>1887</v>
      </c>
      <c r="C493" s="44" t="s">
        <v>2469</v>
      </c>
      <c r="D493" s="31">
        <v>22549500</v>
      </c>
      <c r="E493" s="31" t="s">
        <v>75</v>
      </c>
      <c r="F493" s="31">
        <v>22549500</v>
      </c>
      <c r="G493" s="31" t="s">
        <v>75</v>
      </c>
      <c r="H493" s="31">
        <v>22549500</v>
      </c>
      <c r="I493" s="31" t="s">
        <v>75</v>
      </c>
      <c r="J493" s="31" t="s">
        <v>75</v>
      </c>
      <c r="K493" s="31" t="s">
        <v>75</v>
      </c>
      <c r="L493" s="31" t="s">
        <v>75</v>
      </c>
      <c r="M493" s="31" t="s">
        <v>75</v>
      </c>
      <c r="N493" s="31" t="s">
        <v>75</v>
      </c>
      <c r="O493" s="31" t="s">
        <v>75</v>
      </c>
      <c r="P493" s="32" t="s">
        <v>75</v>
      </c>
      <c r="Q493" s="32" t="s">
        <v>75</v>
      </c>
      <c r="R493" s="42" t="s">
        <v>1896</v>
      </c>
      <c r="S493" s="43" t="s">
        <v>1887</v>
      </c>
      <c r="T493" s="44" t="s">
        <v>2469</v>
      </c>
      <c r="U493" s="31">
        <v>10060853.119999999</v>
      </c>
      <c r="V493" s="31" t="s">
        <v>75</v>
      </c>
      <c r="W493" s="31">
        <v>10060853.119999999</v>
      </c>
      <c r="X493" s="31" t="s">
        <v>75</v>
      </c>
      <c r="Y493" s="31">
        <v>10060853.119999999</v>
      </c>
      <c r="Z493" s="31" t="s">
        <v>75</v>
      </c>
      <c r="AA493" s="31" t="s">
        <v>75</v>
      </c>
      <c r="AB493" s="31" t="s">
        <v>75</v>
      </c>
      <c r="AC493" s="31" t="s">
        <v>75</v>
      </c>
      <c r="AD493" s="31" t="s">
        <v>75</v>
      </c>
      <c r="AE493" s="31" t="s">
        <v>75</v>
      </c>
      <c r="AF493" s="31" t="s">
        <v>75</v>
      </c>
      <c r="AG493" s="31" t="s">
        <v>75</v>
      </c>
      <c r="AH493" s="31" t="s">
        <v>75</v>
      </c>
      <c r="AI493" s="8"/>
    </row>
    <row r="494" spans="1:35" ht="23.25" x14ac:dyDescent="0.25">
      <c r="A494" s="42" t="s">
        <v>1898</v>
      </c>
      <c r="B494" s="43" t="s">
        <v>1887</v>
      </c>
      <c r="C494" s="44" t="s">
        <v>2470</v>
      </c>
      <c r="D494" s="31">
        <v>1454000</v>
      </c>
      <c r="E494" s="31" t="s">
        <v>75</v>
      </c>
      <c r="F494" s="31">
        <v>1454000</v>
      </c>
      <c r="G494" s="31" t="s">
        <v>75</v>
      </c>
      <c r="H494" s="31">
        <v>1454000</v>
      </c>
      <c r="I494" s="31" t="s">
        <v>75</v>
      </c>
      <c r="J494" s="31" t="s">
        <v>75</v>
      </c>
      <c r="K494" s="31" t="s">
        <v>75</v>
      </c>
      <c r="L494" s="31" t="s">
        <v>75</v>
      </c>
      <c r="M494" s="31" t="s">
        <v>75</v>
      </c>
      <c r="N494" s="31" t="s">
        <v>75</v>
      </c>
      <c r="O494" s="31" t="s">
        <v>75</v>
      </c>
      <c r="P494" s="32" t="s">
        <v>75</v>
      </c>
      <c r="Q494" s="32" t="s">
        <v>75</v>
      </c>
      <c r="R494" s="42" t="s">
        <v>1898</v>
      </c>
      <c r="S494" s="43" t="s">
        <v>1887</v>
      </c>
      <c r="T494" s="44" t="s">
        <v>2470</v>
      </c>
      <c r="U494" s="31">
        <v>822916.2</v>
      </c>
      <c r="V494" s="31" t="s">
        <v>75</v>
      </c>
      <c r="W494" s="31">
        <v>822916.2</v>
      </c>
      <c r="X494" s="31" t="s">
        <v>75</v>
      </c>
      <c r="Y494" s="31">
        <v>822916.2</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1900</v>
      </c>
      <c r="B495" s="43" t="s">
        <v>1887</v>
      </c>
      <c r="C495" s="44" t="s">
        <v>2471</v>
      </c>
      <c r="D495" s="31">
        <v>7073300</v>
      </c>
      <c r="E495" s="31" t="s">
        <v>75</v>
      </c>
      <c r="F495" s="31">
        <v>7073300</v>
      </c>
      <c r="G495" s="31" t="s">
        <v>75</v>
      </c>
      <c r="H495" s="31">
        <v>7073300</v>
      </c>
      <c r="I495" s="31" t="s">
        <v>75</v>
      </c>
      <c r="J495" s="31" t="s">
        <v>75</v>
      </c>
      <c r="K495" s="31" t="s">
        <v>75</v>
      </c>
      <c r="L495" s="31" t="s">
        <v>75</v>
      </c>
      <c r="M495" s="31" t="s">
        <v>75</v>
      </c>
      <c r="N495" s="31" t="s">
        <v>75</v>
      </c>
      <c r="O495" s="31" t="s">
        <v>75</v>
      </c>
      <c r="P495" s="32" t="s">
        <v>75</v>
      </c>
      <c r="Q495" s="32" t="s">
        <v>75</v>
      </c>
      <c r="R495" s="42" t="s">
        <v>1900</v>
      </c>
      <c r="S495" s="43" t="s">
        <v>1887</v>
      </c>
      <c r="T495" s="44" t="s">
        <v>2471</v>
      </c>
      <c r="U495" s="31">
        <v>2854445.62</v>
      </c>
      <c r="V495" s="31" t="s">
        <v>75</v>
      </c>
      <c r="W495" s="31">
        <v>2854445.62</v>
      </c>
      <c r="X495" s="31" t="s">
        <v>75</v>
      </c>
      <c r="Y495" s="31">
        <v>2854445.62</v>
      </c>
      <c r="Z495" s="31" t="s">
        <v>75</v>
      </c>
      <c r="AA495" s="31" t="s">
        <v>75</v>
      </c>
      <c r="AB495" s="31" t="s">
        <v>75</v>
      </c>
      <c r="AC495" s="31" t="s">
        <v>75</v>
      </c>
      <c r="AD495" s="31" t="s">
        <v>75</v>
      </c>
      <c r="AE495" s="31" t="s">
        <v>75</v>
      </c>
      <c r="AF495" s="31" t="s">
        <v>75</v>
      </c>
      <c r="AG495" s="31" t="s">
        <v>75</v>
      </c>
      <c r="AH495" s="31" t="s">
        <v>75</v>
      </c>
      <c r="AI495" s="8"/>
    </row>
    <row r="496" spans="1:35" ht="23.25" x14ac:dyDescent="0.25">
      <c r="A496" s="42" t="s">
        <v>1902</v>
      </c>
      <c r="B496" s="43" t="s">
        <v>1887</v>
      </c>
      <c r="C496" s="44" t="s">
        <v>2472</v>
      </c>
      <c r="D496" s="31">
        <v>45497434.840000004</v>
      </c>
      <c r="E496" s="31" t="s">
        <v>75</v>
      </c>
      <c r="F496" s="31">
        <v>45497434.840000004</v>
      </c>
      <c r="G496" s="31" t="s">
        <v>75</v>
      </c>
      <c r="H496" s="31">
        <v>45497434.840000004</v>
      </c>
      <c r="I496" s="31" t="s">
        <v>75</v>
      </c>
      <c r="J496" s="31" t="s">
        <v>75</v>
      </c>
      <c r="K496" s="31" t="s">
        <v>75</v>
      </c>
      <c r="L496" s="31" t="s">
        <v>75</v>
      </c>
      <c r="M496" s="31" t="s">
        <v>75</v>
      </c>
      <c r="N496" s="31" t="s">
        <v>75</v>
      </c>
      <c r="O496" s="31" t="s">
        <v>75</v>
      </c>
      <c r="P496" s="32" t="s">
        <v>75</v>
      </c>
      <c r="Q496" s="32" t="s">
        <v>75</v>
      </c>
      <c r="R496" s="42" t="s">
        <v>1902</v>
      </c>
      <c r="S496" s="43" t="s">
        <v>1887</v>
      </c>
      <c r="T496" s="44" t="s">
        <v>2472</v>
      </c>
      <c r="U496" s="31">
        <v>3272716.13</v>
      </c>
      <c r="V496" s="31" t="s">
        <v>75</v>
      </c>
      <c r="W496" s="31">
        <v>3272716.13</v>
      </c>
      <c r="X496" s="31" t="s">
        <v>75</v>
      </c>
      <c r="Y496" s="31">
        <v>3272716.13</v>
      </c>
      <c r="Z496" s="31" t="s">
        <v>75</v>
      </c>
      <c r="AA496" s="31" t="s">
        <v>75</v>
      </c>
      <c r="AB496" s="31" t="s">
        <v>75</v>
      </c>
      <c r="AC496" s="31" t="s">
        <v>75</v>
      </c>
      <c r="AD496" s="31" t="s">
        <v>75</v>
      </c>
      <c r="AE496" s="31" t="s">
        <v>75</v>
      </c>
      <c r="AF496" s="31" t="s">
        <v>75</v>
      </c>
      <c r="AG496" s="31" t="s">
        <v>75</v>
      </c>
      <c r="AH496" s="31" t="s">
        <v>75</v>
      </c>
      <c r="AI496" s="8"/>
    </row>
    <row r="497" spans="1:35" ht="23.25" x14ac:dyDescent="0.25">
      <c r="A497" s="42" t="s">
        <v>1904</v>
      </c>
      <c r="B497" s="43" t="s">
        <v>1887</v>
      </c>
      <c r="C497" s="44" t="s">
        <v>2473</v>
      </c>
      <c r="D497" s="31">
        <v>45497434.840000004</v>
      </c>
      <c r="E497" s="31" t="s">
        <v>75</v>
      </c>
      <c r="F497" s="31">
        <v>45497434.840000004</v>
      </c>
      <c r="G497" s="31" t="s">
        <v>75</v>
      </c>
      <c r="H497" s="31">
        <v>45497434.840000004</v>
      </c>
      <c r="I497" s="31" t="s">
        <v>75</v>
      </c>
      <c r="J497" s="31" t="s">
        <v>75</v>
      </c>
      <c r="K497" s="31" t="s">
        <v>75</v>
      </c>
      <c r="L497" s="31" t="s">
        <v>75</v>
      </c>
      <c r="M497" s="31" t="s">
        <v>75</v>
      </c>
      <c r="N497" s="31" t="s">
        <v>75</v>
      </c>
      <c r="O497" s="31" t="s">
        <v>75</v>
      </c>
      <c r="P497" s="32" t="s">
        <v>75</v>
      </c>
      <c r="Q497" s="32" t="s">
        <v>75</v>
      </c>
      <c r="R497" s="42" t="s">
        <v>1904</v>
      </c>
      <c r="S497" s="43" t="s">
        <v>1887</v>
      </c>
      <c r="T497" s="44" t="s">
        <v>2473</v>
      </c>
      <c r="U497" s="31">
        <v>3272716.13</v>
      </c>
      <c r="V497" s="31" t="s">
        <v>75</v>
      </c>
      <c r="W497" s="31">
        <v>3272716.13</v>
      </c>
      <c r="X497" s="31" t="s">
        <v>75</v>
      </c>
      <c r="Y497" s="31">
        <v>3272716.13</v>
      </c>
      <c r="Z497" s="31" t="s">
        <v>75</v>
      </c>
      <c r="AA497" s="31" t="s">
        <v>75</v>
      </c>
      <c r="AB497" s="31" t="s">
        <v>75</v>
      </c>
      <c r="AC497" s="31" t="s">
        <v>75</v>
      </c>
      <c r="AD497" s="31" t="s">
        <v>75</v>
      </c>
      <c r="AE497" s="31" t="s">
        <v>75</v>
      </c>
      <c r="AF497" s="31" t="s">
        <v>75</v>
      </c>
      <c r="AG497" s="31" t="s">
        <v>75</v>
      </c>
      <c r="AH497" s="31" t="s">
        <v>75</v>
      </c>
      <c r="AI497" s="8"/>
    </row>
    <row r="498" spans="1:35" x14ac:dyDescent="0.25">
      <c r="A498" s="42" t="s">
        <v>1906</v>
      </c>
      <c r="B498" s="43" t="s">
        <v>1887</v>
      </c>
      <c r="C498" s="44" t="s">
        <v>2474</v>
      </c>
      <c r="D498" s="31">
        <v>45497434.840000004</v>
      </c>
      <c r="E498" s="31" t="s">
        <v>75</v>
      </c>
      <c r="F498" s="31">
        <v>45497434.840000004</v>
      </c>
      <c r="G498" s="31" t="s">
        <v>75</v>
      </c>
      <c r="H498" s="31">
        <v>45497434.840000004</v>
      </c>
      <c r="I498" s="31" t="s">
        <v>75</v>
      </c>
      <c r="J498" s="31" t="s">
        <v>75</v>
      </c>
      <c r="K498" s="31" t="s">
        <v>75</v>
      </c>
      <c r="L498" s="31" t="s">
        <v>75</v>
      </c>
      <c r="M498" s="31" t="s">
        <v>75</v>
      </c>
      <c r="N498" s="31" t="s">
        <v>75</v>
      </c>
      <c r="O498" s="31" t="s">
        <v>75</v>
      </c>
      <c r="P498" s="32" t="s">
        <v>75</v>
      </c>
      <c r="Q498" s="32" t="s">
        <v>75</v>
      </c>
      <c r="R498" s="42" t="s">
        <v>1906</v>
      </c>
      <c r="S498" s="43" t="s">
        <v>1887</v>
      </c>
      <c r="T498" s="44" t="s">
        <v>2474</v>
      </c>
      <c r="U498" s="31">
        <v>3272716.13</v>
      </c>
      <c r="V498" s="31" t="s">
        <v>75</v>
      </c>
      <c r="W498" s="31">
        <v>3272716.13</v>
      </c>
      <c r="X498" s="31" t="s">
        <v>75</v>
      </c>
      <c r="Y498" s="31">
        <v>3272716.13</v>
      </c>
      <c r="Z498" s="31" t="s">
        <v>75</v>
      </c>
      <c r="AA498" s="31" t="s">
        <v>75</v>
      </c>
      <c r="AB498" s="31" t="s">
        <v>75</v>
      </c>
      <c r="AC498" s="31" t="s">
        <v>75</v>
      </c>
      <c r="AD498" s="31" t="s">
        <v>75</v>
      </c>
      <c r="AE498" s="31" t="s">
        <v>75</v>
      </c>
      <c r="AF498" s="31" t="s">
        <v>75</v>
      </c>
      <c r="AG498" s="31" t="s">
        <v>75</v>
      </c>
      <c r="AH498" s="31" t="s">
        <v>75</v>
      </c>
      <c r="AI498" s="8"/>
    </row>
    <row r="499" spans="1:35" ht="23.25" x14ac:dyDescent="0.25">
      <c r="A499" s="42" t="s">
        <v>2475</v>
      </c>
      <c r="B499" s="43" t="s">
        <v>1887</v>
      </c>
      <c r="C499" s="44" t="s">
        <v>2476</v>
      </c>
      <c r="D499" s="31">
        <v>3400000</v>
      </c>
      <c r="E499" s="31" t="s">
        <v>75</v>
      </c>
      <c r="F499" s="31">
        <v>3400000</v>
      </c>
      <c r="G499" s="31" t="s">
        <v>75</v>
      </c>
      <c r="H499" s="31">
        <v>3400000</v>
      </c>
      <c r="I499" s="31" t="s">
        <v>75</v>
      </c>
      <c r="J499" s="31" t="s">
        <v>75</v>
      </c>
      <c r="K499" s="31" t="s">
        <v>75</v>
      </c>
      <c r="L499" s="31" t="s">
        <v>75</v>
      </c>
      <c r="M499" s="31" t="s">
        <v>75</v>
      </c>
      <c r="N499" s="31" t="s">
        <v>75</v>
      </c>
      <c r="O499" s="31" t="s">
        <v>75</v>
      </c>
      <c r="P499" s="32" t="s">
        <v>75</v>
      </c>
      <c r="Q499" s="32" t="s">
        <v>75</v>
      </c>
      <c r="R499" s="42" t="s">
        <v>2475</v>
      </c>
      <c r="S499" s="43" t="s">
        <v>1887</v>
      </c>
      <c r="T499" s="44" t="s">
        <v>2476</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23.25" x14ac:dyDescent="0.25">
      <c r="A500" s="42" t="s">
        <v>1902</v>
      </c>
      <c r="B500" s="43" t="s">
        <v>1887</v>
      </c>
      <c r="C500" s="44" t="s">
        <v>2477</v>
      </c>
      <c r="D500" s="31">
        <v>3400000</v>
      </c>
      <c r="E500" s="31" t="s">
        <v>75</v>
      </c>
      <c r="F500" s="31">
        <v>3400000</v>
      </c>
      <c r="G500" s="31" t="s">
        <v>75</v>
      </c>
      <c r="H500" s="31">
        <v>3400000</v>
      </c>
      <c r="I500" s="31" t="s">
        <v>75</v>
      </c>
      <c r="J500" s="31" t="s">
        <v>75</v>
      </c>
      <c r="K500" s="31" t="s">
        <v>75</v>
      </c>
      <c r="L500" s="31" t="s">
        <v>75</v>
      </c>
      <c r="M500" s="31" t="s">
        <v>75</v>
      </c>
      <c r="N500" s="31" t="s">
        <v>75</v>
      </c>
      <c r="O500" s="31" t="s">
        <v>75</v>
      </c>
      <c r="P500" s="32" t="s">
        <v>75</v>
      </c>
      <c r="Q500" s="32" t="s">
        <v>75</v>
      </c>
      <c r="R500" s="42" t="s">
        <v>1902</v>
      </c>
      <c r="S500" s="43" t="s">
        <v>1887</v>
      </c>
      <c r="T500" s="44" t="s">
        <v>2477</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23.25" x14ac:dyDescent="0.25">
      <c r="A501" s="42" t="s">
        <v>1904</v>
      </c>
      <c r="B501" s="43" t="s">
        <v>1887</v>
      </c>
      <c r="C501" s="44" t="s">
        <v>2478</v>
      </c>
      <c r="D501" s="31">
        <v>3400000</v>
      </c>
      <c r="E501" s="31" t="s">
        <v>75</v>
      </c>
      <c r="F501" s="31">
        <v>3400000</v>
      </c>
      <c r="G501" s="31" t="s">
        <v>75</v>
      </c>
      <c r="H501" s="31">
        <v>3400000</v>
      </c>
      <c r="I501" s="31" t="s">
        <v>75</v>
      </c>
      <c r="J501" s="31" t="s">
        <v>75</v>
      </c>
      <c r="K501" s="31" t="s">
        <v>75</v>
      </c>
      <c r="L501" s="31" t="s">
        <v>75</v>
      </c>
      <c r="M501" s="31" t="s">
        <v>75</v>
      </c>
      <c r="N501" s="31" t="s">
        <v>75</v>
      </c>
      <c r="O501" s="31" t="s">
        <v>75</v>
      </c>
      <c r="P501" s="32" t="s">
        <v>75</v>
      </c>
      <c r="Q501" s="32" t="s">
        <v>75</v>
      </c>
      <c r="R501" s="42" t="s">
        <v>1904</v>
      </c>
      <c r="S501" s="43" t="s">
        <v>1887</v>
      </c>
      <c r="T501" s="44" t="s">
        <v>2478</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23.25" x14ac:dyDescent="0.25">
      <c r="A502" s="42" t="s">
        <v>2479</v>
      </c>
      <c r="B502" s="43" t="s">
        <v>1887</v>
      </c>
      <c r="C502" s="44" t="s">
        <v>2480</v>
      </c>
      <c r="D502" s="31">
        <v>3400000</v>
      </c>
      <c r="E502" s="31" t="s">
        <v>75</v>
      </c>
      <c r="F502" s="31">
        <v>3400000</v>
      </c>
      <c r="G502" s="31" t="s">
        <v>75</v>
      </c>
      <c r="H502" s="31">
        <v>3400000</v>
      </c>
      <c r="I502" s="31" t="s">
        <v>75</v>
      </c>
      <c r="J502" s="31" t="s">
        <v>75</v>
      </c>
      <c r="K502" s="31" t="s">
        <v>75</v>
      </c>
      <c r="L502" s="31" t="s">
        <v>75</v>
      </c>
      <c r="M502" s="31" t="s">
        <v>75</v>
      </c>
      <c r="N502" s="31" t="s">
        <v>75</v>
      </c>
      <c r="O502" s="31" t="s">
        <v>75</v>
      </c>
      <c r="P502" s="32" t="s">
        <v>75</v>
      </c>
      <c r="Q502" s="32" t="s">
        <v>75</v>
      </c>
      <c r="R502" s="42" t="s">
        <v>2479</v>
      </c>
      <c r="S502" s="43" t="s">
        <v>1887</v>
      </c>
      <c r="T502" s="44" t="s">
        <v>2480</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x14ac:dyDescent="0.25">
      <c r="A503" s="42" t="s">
        <v>2481</v>
      </c>
      <c r="B503" s="43" t="s">
        <v>1887</v>
      </c>
      <c r="C503" s="44" t="s">
        <v>2482</v>
      </c>
      <c r="D503" s="31">
        <v>2662660153.1100001</v>
      </c>
      <c r="E503" s="31" t="s">
        <v>75</v>
      </c>
      <c r="F503" s="31">
        <v>2662660153.1100001</v>
      </c>
      <c r="G503" s="31">
        <v>33134497.52</v>
      </c>
      <c r="H503" s="31">
        <v>2527514420.27</v>
      </c>
      <c r="I503" s="31" t="s">
        <v>75</v>
      </c>
      <c r="J503" s="31" t="s">
        <v>75</v>
      </c>
      <c r="K503" s="31">
        <v>27000700</v>
      </c>
      <c r="L503" s="31" t="s">
        <v>75</v>
      </c>
      <c r="M503" s="31" t="s">
        <v>75</v>
      </c>
      <c r="N503" s="31">
        <v>105941696.47</v>
      </c>
      <c r="O503" s="31">
        <v>18383285.510000002</v>
      </c>
      <c r="P503" s="32">
        <v>16954548.379999999</v>
      </c>
      <c r="Q503" s="32" t="s">
        <v>75</v>
      </c>
      <c r="R503" s="42" t="s">
        <v>2481</v>
      </c>
      <c r="S503" s="43" t="s">
        <v>1887</v>
      </c>
      <c r="T503" s="44" t="s">
        <v>2482</v>
      </c>
      <c r="U503" s="31">
        <v>692739787.15999997</v>
      </c>
      <c r="V503" s="31" t="s">
        <v>75</v>
      </c>
      <c r="W503" s="31">
        <v>692739787.15999997</v>
      </c>
      <c r="X503" s="31">
        <v>5898199.6399999997</v>
      </c>
      <c r="Y503" s="31">
        <v>651852523.70000005</v>
      </c>
      <c r="Z503" s="31" t="s">
        <v>75</v>
      </c>
      <c r="AA503" s="31" t="s">
        <v>75</v>
      </c>
      <c r="AB503" s="31">
        <v>2008427.28</v>
      </c>
      <c r="AC503" s="31" t="s">
        <v>75</v>
      </c>
      <c r="AD503" s="31" t="s">
        <v>75</v>
      </c>
      <c r="AE503" s="31">
        <v>36478207.979999997</v>
      </c>
      <c r="AF503" s="31">
        <v>4171479.01</v>
      </c>
      <c r="AG503" s="31">
        <v>4127348.83</v>
      </c>
      <c r="AH503" s="31" t="s">
        <v>75</v>
      </c>
      <c r="AI503" s="8"/>
    </row>
    <row r="504" spans="1:35" ht="45.75" x14ac:dyDescent="0.25">
      <c r="A504" s="42" t="s">
        <v>1892</v>
      </c>
      <c r="B504" s="43" t="s">
        <v>1887</v>
      </c>
      <c r="C504" s="44" t="s">
        <v>2483</v>
      </c>
      <c r="D504" s="31">
        <v>168488237.5</v>
      </c>
      <c r="E504" s="31" t="s">
        <v>75</v>
      </c>
      <c r="F504" s="31">
        <v>168488237.5</v>
      </c>
      <c r="G504" s="31" t="s">
        <v>75</v>
      </c>
      <c r="H504" s="31">
        <v>123428800</v>
      </c>
      <c r="I504" s="31" t="s">
        <v>75</v>
      </c>
      <c r="J504" s="31" t="s">
        <v>75</v>
      </c>
      <c r="K504" s="31" t="s">
        <v>75</v>
      </c>
      <c r="L504" s="31" t="s">
        <v>75</v>
      </c>
      <c r="M504" s="31" t="s">
        <v>75</v>
      </c>
      <c r="N504" s="31">
        <v>45059437.5</v>
      </c>
      <c r="O504" s="31" t="s">
        <v>75</v>
      </c>
      <c r="P504" s="32" t="s">
        <v>75</v>
      </c>
      <c r="Q504" s="32" t="s">
        <v>75</v>
      </c>
      <c r="R504" s="42" t="s">
        <v>1892</v>
      </c>
      <c r="S504" s="43" t="s">
        <v>1887</v>
      </c>
      <c r="T504" s="44" t="s">
        <v>2483</v>
      </c>
      <c r="U504" s="31">
        <v>77661204.269999996</v>
      </c>
      <c r="V504" s="31" t="s">
        <v>75</v>
      </c>
      <c r="W504" s="31">
        <v>77661204.269999996</v>
      </c>
      <c r="X504" s="31" t="s">
        <v>75</v>
      </c>
      <c r="Y504" s="31">
        <v>53691722.409999996</v>
      </c>
      <c r="Z504" s="31" t="s">
        <v>75</v>
      </c>
      <c r="AA504" s="31" t="s">
        <v>75</v>
      </c>
      <c r="AB504" s="31" t="s">
        <v>75</v>
      </c>
      <c r="AC504" s="31" t="s">
        <v>75</v>
      </c>
      <c r="AD504" s="31" t="s">
        <v>75</v>
      </c>
      <c r="AE504" s="31">
        <v>23969481.859999999</v>
      </c>
      <c r="AF504" s="31" t="s">
        <v>75</v>
      </c>
      <c r="AG504" s="31" t="s">
        <v>75</v>
      </c>
      <c r="AH504" s="31" t="s">
        <v>75</v>
      </c>
      <c r="AI504" s="8"/>
    </row>
    <row r="505" spans="1:35" x14ac:dyDescent="0.25">
      <c r="A505" s="42" t="s">
        <v>1989</v>
      </c>
      <c r="B505" s="43" t="s">
        <v>1887</v>
      </c>
      <c r="C505" s="44" t="s">
        <v>2484</v>
      </c>
      <c r="D505" s="31">
        <v>6142900</v>
      </c>
      <c r="E505" s="31" t="s">
        <v>75</v>
      </c>
      <c r="F505" s="31">
        <v>6142900</v>
      </c>
      <c r="G505" s="31" t="s">
        <v>75</v>
      </c>
      <c r="H505" s="31" t="s">
        <v>75</v>
      </c>
      <c r="I505" s="31" t="s">
        <v>75</v>
      </c>
      <c r="J505" s="31" t="s">
        <v>75</v>
      </c>
      <c r="K505" s="31" t="s">
        <v>75</v>
      </c>
      <c r="L505" s="31" t="s">
        <v>75</v>
      </c>
      <c r="M505" s="31" t="s">
        <v>75</v>
      </c>
      <c r="N505" s="31">
        <v>6142900</v>
      </c>
      <c r="O505" s="31" t="s">
        <v>75</v>
      </c>
      <c r="P505" s="32" t="s">
        <v>75</v>
      </c>
      <c r="Q505" s="32" t="s">
        <v>75</v>
      </c>
      <c r="R505" s="42" t="s">
        <v>1989</v>
      </c>
      <c r="S505" s="43" t="s">
        <v>1887</v>
      </c>
      <c r="T505" s="44" t="s">
        <v>2484</v>
      </c>
      <c r="U505" s="31">
        <v>2787845.71</v>
      </c>
      <c r="V505" s="31" t="s">
        <v>75</v>
      </c>
      <c r="W505" s="31">
        <v>2787845.71</v>
      </c>
      <c r="X505" s="31" t="s">
        <v>75</v>
      </c>
      <c r="Y505" s="31" t="s">
        <v>75</v>
      </c>
      <c r="Z505" s="31" t="s">
        <v>75</v>
      </c>
      <c r="AA505" s="31" t="s">
        <v>75</v>
      </c>
      <c r="AB505" s="31" t="s">
        <v>75</v>
      </c>
      <c r="AC505" s="31" t="s">
        <v>75</v>
      </c>
      <c r="AD505" s="31" t="s">
        <v>75</v>
      </c>
      <c r="AE505" s="31">
        <v>2787845.71</v>
      </c>
      <c r="AF505" s="31" t="s">
        <v>75</v>
      </c>
      <c r="AG505" s="31" t="s">
        <v>75</v>
      </c>
      <c r="AH505" s="31" t="s">
        <v>75</v>
      </c>
      <c r="AI505" s="8"/>
    </row>
    <row r="506" spans="1:35" x14ac:dyDescent="0.25">
      <c r="A506" s="42" t="s">
        <v>1991</v>
      </c>
      <c r="B506" s="43" t="s">
        <v>1887</v>
      </c>
      <c r="C506" s="44" t="s">
        <v>2485</v>
      </c>
      <c r="D506" s="31">
        <v>4718000</v>
      </c>
      <c r="E506" s="31" t="s">
        <v>75</v>
      </c>
      <c r="F506" s="31">
        <v>4718000</v>
      </c>
      <c r="G506" s="31" t="s">
        <v>75</v>
      </c>
      <c r="H506" s="31" t="s">
        <v>75</v>
      </c>
      <c r="I506" s="31" t="s">
        <v>75</v>
      </c>
      <c r="J506" s="31" t="s">
        <v>75</v>
      </c>
      <c r="K506" s="31" t="s">
        <v>75</v>
      </c>
      <c r="L506" s="31" t="s">
        <v>75</v>
      </c>
      <c r="M506" s="31" t="s">
        <v>75</v>
      </c>
      <c r="N506" s="31">
        <v>4718000</v>
      </c>
      <c r="O506" s="31" t="s">
        <v>75</v>
      </c>
      <c r="P506" s="32" t="s">
        <v>75</v>
      </c>
      <c r="Q506" s="32" t="s">
        <v>75</v>
      </c>
      <c r="R506" s="42" t="s">
        <v>1991</v>
      </c>
      <c r="S506" s="43" t="s">
        <v>1887</v>
      </c>
      <c r="T506" s="44" t="s">
        <v>2485</v>
      </c>
      <c r="U506" s="31">
        <v>2279195.0299999998</v>
      </c>
      <c r="V506" s="31" t="s">
        <v>75</v>
      </c>
      <c r="W506" s="31">
        <v>2279195.0299999998</v>
      </c>
      <c r="X506" s="31" t="s">
        <v>75</v>
      </c>
      <c r="Y506" s="31" t="s">
        <v>75</v>
      </c>
      <c r="Z506" s="31" t="s">
        <v>75</v>
      </c>
      <c r="AA506" s="31" t="s">
        <v>75</v>
      </c>
      <c r="AB506" s="31" t="s">
        <v>75</v>
      </c>
      <c r="AC506" s="31" t="s">
        <v>75</v>
      </c>
      <c r="AD506" s="31" t="s">
        <v>75</v>
      </c>
      <c r="AE506" s="31">
        <v>2279195.0299999998</v>
      </c>
      <c r="AF506" s="31" t="s">
        <v>75</v>
      </c>
      <c r="AG506" s="31" t="s">
        <v>75</v>
      </c>
      <c r="AH506" s="31" t="s">
        <v>75</v>
      </c>
      <c r="AI506" s="8"/>
    </row>
    <row r="507" spans="1:35" ht="34.5" x14ac:dyDescent="0.25">
      <c r="A507" s="42" t="s">
        <v>1993</v>
      </c>
      <c r="B507" s="43" t="s">
        <v>1887</v>
      </c>
      <c r="C507" s="44" t="s">
        <v>2486</v>
      </c>
      <c r="D507" s="31">
        <v>1424900</v>
      </c>
      <c r="E507" s="31" t="s">
        <v>75</v>
      </c>
      <c r="F507" s="31">
        <v>1424900</v>
      </c>
      <c r="G507" s="31" t="s">
        <v>75</v>
      </c>
      <c r="H507" s="31" t="s">
        <v>75</v>
      </c>
      <c r="I507" s="31" t="s">
        <v>75</v>
      </c>
      <c r="J507" s="31" t="s">
        <v>75</v>
      </c>
      <c r="K507" s="31" t="s">
        <v>75</v>
      </c>
      <c r="L507" s="31" t="s">
        <v>75</v>
      </c>
      <c r="M507" s="31" t="s">
        <v>75</v>
      </c>
      <c r="N507" s="31">
        <v>1424900</v>
      </c>
      <c r="O507" s="31" t="s">
        <v>75</v>
      </c>
      <c r="P507" s="32" t="s">
        <v>75</v>
      </c>
      <c r="Q507" s="32" t="s">
        <v>75</v>
      </c>
      <c r="R507" s="42" t="s">
        <v>1993</v>
      </c>
      <c r="S507" s="43" t="s">
        <v>1887</v>
      </c>
      <c r="T507" s="44" t="s">
        <v>2486</v>
      </c>
      <c r="U507" s="31">
        <v>508650.68</v>
      </c>
      <c r="V507" s="31" t="s">
        <v>75</v>
      </c>
      <c r="W507" s="31">
        <v>508650.68</v>
      </c>
      <c r="X507" s="31" t="s">
        <v>75</v>
      </c>
      <c r="Y507" s="31" t="s">
        <v>75</v>
      </c>
      <c r="Z507" s="31" t="s">
        <v>75</v>
      </c>
      <c r="AA507" s="31" t="s">
        <v>75</v>
      </c>
      <c r="AB507" s="31" t="s">
        <v>75</v>
      </c>
      <c r="AC507" s="31" t="s">
        <v>75</v>
      </c>
      <c r="AD507" s="31" t="s">
        <v>75</v>
      </c>
      <c r="AE507" s="31">
        <v>508650.68</v>
      </c>
      <c r="AF507" s="31" t="s">
        <v>75</v>
      </c>
      <c r="AG507" s="31" t="s">
        <v>75</v>
      </c>
      <c r="AH507" s="31" t="s">
        <v>75</v>
      </c>
      <c r="AI507" s="8"/>
    </row>
    <row r="508" spans="1:35" ht="23.25" x14ac:dyDescent="0.25">
      <c r="A508" s="42" t="s">
        <v>1894</v>
      </c>
      <c r="B508" s="43" t="s">
        <v>1887</v>
      </c>
      <c r="C508" s="44" t="s">
        <v>2487</v>
      </c>
      <c r="D508" s="31">
        <v>162345337.5</v>
      </c>
      <c r="E508" s="31" t="s">
        <v>75</v>
      </c>
      <c r="F508" s="31">
        <v>162345337.5</v>
      </c>
      <c r="G508" s="31" t="s">
        <v>75</v>
      </c>
      <c r="H508" s="31">
        <v>123428800</v>
      </c>
      <c r="I508" s="31" t="s">
        <v>75</v>
      </c>
      <c r="J508" s="31" t="s">
        <v>75</v>
      </c>
      <c r="K508" s="31" t="s">
        <v>75</v>
      </c>
      <c r="L508" s="31" t="s">
        <v>75</v>
      </c>
      <c r="M508" s="31" t="s">
        <v>75</v>
      </c>
      <c r="N508" s="31">
        <v>38916537.5</v>
      </c>
      <c r="O508" s="31" t="s">
        <v>75</v>
      </c>
      <c r="P508" s="32" t="s">
        <v>75</v>
      </c>
      <c r="Q508" s="32" t="s">
        <v>75</v>
      </c>
      <c r="R508" s="42" t="s">
        <v>1894</v>
      </c>
      <c r="S508" s="43" t="s">
        <v>1887</v>
      </c>
      <c r="T508" s="44" t="s">
        <v>2487</v>
      </c>
      <c r="U508" s="31">
        <v>74873358.560000002</v>
      </c>
      <c r="V508" s="31" t="s">
        <v>75</v>
      </c>
      <c r="W508" s="31">
        <v>74873358.560000002</v>
      </c>
      <c r="X508" s="31" t="s">
        <v>75</v>
      </c>
      <c r="Y508" s="31">
        <v>53691722.409999996</v>
      </c>
      <c r="Z508" s="31" t="s">
        <v>75</v>
      </c>
      <c r="AA508" s="31" t="s">
        <v>75</v>
      </c>
      <c r="AB508" s="31" t="s">
        <v>75</v>
      </c>
      <c r="AC508" s="31" t="s">
        <v>75</v>
      </c>
      <c r="AD508" s="31" t="s">
        <v>75</v>
      </c>
      <c r="AE508" s="31">
        <v>21181636.149999999</v>
      </c>
      <c r="AF508" s="31" t="s">
        <v>75</v>
      </c>
      <c r="AG508" s="31" t="s">
        <v>75</v>
      </c>
      <c r="AH508" s="31" t="s">
        <v>75</v>
      </c>
      <c r="AI508" s="8"/>
    </row>
    <row r="509" spans="1:35" x14ac:dyDescent="0.25">
      <c r="A509" s="42" t="s">
        <v>1896</v>
      </c>
      <c r="B509" s="43" t="s">
        <v>1887</v>
      </c>
      <c r="C509" s="44" t="s">
        <v>2488</v>
      </c>
      <c r="D509" s="31">
        <v>117334389</v>
      </c>
      <c r="E509" s="31" t="s">
        <v>75</v>
      </c>
      <c r="F509" s="31">
        <v>117334389</v>
      </c>
      <c r="G509" s="31" t="s">
        <v>75</v>
      </c>
      <c r="H509" s="31">
        <v>89823100</v>
      </c>
      <c r="I509" s="31" t="s">
        <v>75</v>
      </c>
      <c r="J509" s="31" t="s">
        <v>75</v>
      </c>
      <c r="K509" s="31" t="s">
        <v>75</v>
      </c>
      <c r="L509" s="31" t="s">
        <v>75</v>
      </c>
      <c r="M509" s="31" t="s">
        <v>75</v>
      </c>
      <c r="N509" s="31">
        <v>27511289</v>
      </c>
      <c r="O509" s="31" t="s">
        <v>75</v>
      </c>
      <c r="P509" s="32" t="s">
        <v>75</v>
      </c>
      <c r="Q509" s="32" t="s">
        <v>75</v>
      </c>
      <c r="R509" s="42" t="s">
        <v>1896</v>
      </c>
      <c r="S509" s="43" t="s">
        <v>1887</v>
      </c>
      <c r="T509" s="44" t="s">
        <v>2488</v>
      </c>
      <c r="U509" s="31">
        <v>55677009.5</v>
      </c>
      <c r="V509" s="31" t="s">
        <v>75</v>
      </c>
      <c r="W509" s="31">
        <v>55677009.5</v>
      </c>
      <c r="X509" s="31" t="s">
        <v>75</v>
      </c>
      <c r="Y509" s="31">
        <v>38885544.43</v>
      </c>
      <c r="Z509" s="31" t="s">
        <v>75</v>
      </c>
      <c r="AA509" s="31" t="s">
        <v>75</v>
      </c>
      <c r="AB509" s="31" t="s">
        <v>75</v>
      </c>
      <c r="AC509" s="31" t="s">
        <v>75</v>
      </c>
      <c r="AD509" s="31" t="s">
        <v>75</v>
      </c>
      <c r="AE509" s="31">
        <v>16791465.07</v>
      </c>
      <c r="AF509" s="31" t="s">
        <v>75</v>
      </c>
      <c r="AG509" s="31" t="s">
        <v>75</v>
      </c>
      <c r="AH509" s="31" t="s">
        <v>75</v>
      </c>
      <c r="AI509" s="8"/>
    </row>
    <row r="510" spans="1:35" ht="23.25" x14ac:dyDescent="0.25">
      <c r="A510" s="42" t="s">
        <v>1898</v>
      </c>
      <c r="B510" s="43" t="s">
        <v>1887</v>
      </c>
      <c r="C510" s="44" t="s">
        <v>2489</v>
      </c>
      <c r="D510" s="31">
        <v>5331702</v>
      </c>
      <c r="E510" s="31" t="s">
        <v>75</v>
      </c>
      <c r="F510" s="31">
        <v>5331702</v>
      </c>
      <c r="G510" s="31" t="s">
        <v>75</v>
      </c>
      <c r="H510" s="31">
        <v>5310400</v>
      </c>
      <c r="I510" s="31" t="s">
        <v>75</v>
      </c>
      <c r="J510" s="31" t="s">
        <v>75</v>
      </c>
      <c r="K510" s="31" t="s">
        <v>75</v>
      </c>
      <c r="L510" s="31" t="s">
        <v>75</v>
      </c>
      <c r="M510" s="31" t="s">
        <v>75</v>
      </c>
      <c r="N510" s="31">
        <v>21302</v>
      </c>
      <c r="O510" s="31" t="s">
        <v>75</v>
      </c>
      <c r="P510" s="32" t="s">
        <v>75</v>
      </c>
      <c r="Q510" s="32" t="s">
        <v>75</v>
      </c>
      <c r="R510" s="42" t="s">
        <v>1898</v>
      </c>
      <c r="S510" s="43" t="s">
        <v>1887</v>
      </c>
      <c r="T510" s="44" t="s">
        <v>2489</v>
      </c>
      <c r="U510" s="31">
        <v>3561005</v>
      </c>
      <c r="V510" s="31" t="s">
        <v>75</v>
      </c>
      <c r="W510" s="31">
        <v>3561005</v>
      </c>
      <c r="X510" s="31" t="s">
        <v>75</v>
      </c>
      <c r="Y510" s="31">
        <v>3550405</v>
      </c>
      <c r="Z510" s="31" t="s">
        <v>75</v>
      </c>
      <c r="AA510" s="31" t="s">
        <v>75</v>
      </c>
      <c r="AB510" s="31" t="s">
        <v>75</v>
      </c>
      <c r="AC510" s="31" t="s">
        <v>75</v>
      </c>
      <c r="AD510" s="31" t="s">
        <v>75</v>
      </c>
      <c r="AE510" s="31">
        <v>10600</v>
      </c>
      <c r="AF510" s="31" t="s">
        <v>75</v>
      </c>
      <c r="AG510" s="31" t="s">
        <v>75</v>
      </c>
      <c r="AH510" s="31" t="s">
        <v>75</v>
      </c>
      <c r="AI510" s="8"/>
    </row>
    <row r="511" spans="1:35" ht="34.5" x14ac:dyDescent="0.25">
      <c r="A511" s="42" t="s">
        <v>1900</v>
      </c>
      <c r="B511" s="43" t="s">
        <v>1887</v>
      </c>
      <c r="C511" s="44" t="s">
        <v>2490</v>
      </c>
      <c r="D511" s="31">
        <v>39679246.5</v>
      </c>
      <c r="E511" s="31" t="s">
        <v>75</v>
      </c>
      <c r="F511" s="31">
        <v>39679246.5</v>
      </c>
      <c r="G511" s="31" t="s">
        <v>75</v>
      </c>
      <c r="H511" s="31">
        <v>28295300</v>
      </c>
      <c r="I511" s="31" t="s">
        <v>75</v>
      </c>
      <c r="J511" s="31" t="s">
        <v>75</v>
      </c>
      <c r="K511" s="31" t="s">
        <v>75</v>
      </c>
      <c r="L511" s="31" t="s">
        <v>75</v>
      </c>
      <c r="M511" s="31" t="s">
        <v>75</v>
      </c>
      <c r="N511" s="31">
        <v>11383946.5</v>
      </c>
      <c r="O511" s="31" t="s">
        <v>75</v>
      </c>
      <c r="P511" s="32" t="s">
        <v>75</v>
      </c>
      <c r="Q511" s="32" t="s">
        <v>75</v>
      </c>
      <c r="R511" s="42" t="s">
        <v>1900</v>
      </c>
      <c r="S511" s="43" t="s">
        <v>1887</v>
      </c>
      <c r="T511" s="44" t="s">
        <v>2490</v>
      </c>
      <c r="U511" s="31">
        <v>15635344.060000001</v>
      </c>
      <c r="V511" s="31" t="s">
        <v>75</v>
      </c>
      <c r="W511" s="31">
        <v>15635344.060000001</v>
      </c>
      <c r="X511" s="31" t="s">
        <v>75</v>
      </c>
      <c r="Y511" s="31">
        <v>11255772.98</v>
      </c>
      <c r="Z511" s="31" t="s">
        <v>75</v>
      </c>
      <c r="AA511" s="31" t="s">
        <v>75</v>
      </c>
      <c r="AB511" s="31" t="s">
        <v>75</v>
      </c>
      <c r="AC511" s="31" t="s">
        <v>75</v>
      </c>
      <c r="AD511" s="31" t="s">
        <v>75</v>
      </c>
      <c r="AE511" s="31">
        <v>4379571.08</v>
      </c>
      <c r="AF511" s="31" t="s">
        <v>75</v>
      </c>
      <c r="AG511" s="31" t="s">
        <v>75</v>
      </c>
      <c r="AH511" s="31" t="s">
        <v>75</v>
      </c>
      <c r="AI511" s="8"/>
    </row>
    <row r="512" spans="1:35" ht="23.25" x14ac:dyDescent="0.25">
      <c r="A512" s="42" t="s">
        <v>1902</v>
      </c>
      <c r="B512" s="43" t="s">
        <v>1887</v>
      </c>
      <c r="C512" s="44" t="s">
        <v>2491</v>
      </c>
      <c r="D512" s="31">
        <v>154298954.97</v>
      </c>
      <c r="E512" s="31" t="s">
        <v>75</v>
      </c>
      <c r="F512" s="31">
        <v>154298954.97</v>
      </c>
      <c r="G512" s="31" t="s">
        <v>75</v>
      </c>
      <c r="H512" s="31">
        <v>54276800</v>
      </c>
      <c r="I512" s="31" t="s">
        <v>75</v>
      </c>
      <c r="J512" s="31" t="s">
        <v>75</v>
      </c>
      <c r="K512" s="31">
        <v>24650700</v>
      </c>
      <c r="L512" s="31" t="s">
        <v>75</v>
      </c>
      <c r="M512" s="31" t="s">
        <v>75</v>
      </c>
      <c r="N512" s="31">
        <v>44999321.079999998</v>
      </c>
      <c r="O512" s="31">
        <v>13420185.51</v>
      </c>
      <c r="P512" s="32">
        <v>16951948.379999999</v>
      </c>
      <c r="Q512" s="32" t="s">
        <v>75</v>
      </c>
      <c r="R512" s="42" t="s">
        <v>1902</v>
      </c>
      <c r="S512" s="43" t="s">
        <v>1887</v>
      </c>
      <c r="T512" s="44" t="s">
        <v>2491</v>
      </c>
      <c r="U512" s="31">
        <v>31969485.27</v>
      </c>
      <c r="V512" s="31" t="s">
        <v>75</v>
      </c>
      <c r="W512" s="31">
        <v>31969485.27</v>
      </c>
      <c r="X512" s="31" t="s">
        <v>75</v>
      </c>
      <c r="Y512" s="31">
        <v>18646523.5</v>
      </c>
      <c r="Z512" s="31" t="s">
        <v>75</v>
      </c>
      <c r="AA512" s="31" t="s">
        <v>75</v>
      </c>
      <c r="AB512" s="31">
        <v>1658427.28</v>
      </c>
      <c r="AC512" s="31" t="s">
        <v>75</v>
      </c>
      <c r="AD512" s="31" t="s">
        <v>75</v>
      </c>
      <c r="AE512" s="31">
        <v>5416993.5</v>
      </c>
      <c r="AF512" s="31">
        <v>2120192.16</v>
      </c>
      <c r="AG512" s="31">
        <v>4127348.83</v>
      </c>
      <c r="AH512" s="31" t="s">
        <v>75</v>
      </c>
      <c r="AI512" s="8"/>
    </row>
    <row r="513" spans="1:35" ht="23.25" x14ac:dyDescent="0.25">
      <c r="A513" s="42" t="s">
        <v>1904</v>
      </c>
      <c r="B513" s="43" t="s">
        <v>1887</v>
      </c>
      <c r="C513" s="44" t="s">
        <v>2492</v>
      </c>
      <c r="D513" s="31">
        <v>154298954.97</v>
      </c>
      <c r="E513" s="31" t="s">
        <v>75</v>
      </c>
      <c r="F513" s="31">
        <v>154298954.97</v>
      </c>
      <c r="G513" s="31" t="s">
        <v>75</v>
      </c>
      <c r="H513" s="31">
        <v>54276800</v>
      </c>
      <c r="I513" s="31" t="s">
        <v>75</v>
      </c>
      <c r="J513" s="31" t="s">
        <v>75</v>
      </c>
      <c r="K513" s="31">
        <v>24650700</v>
      </c>
      <c r="L513" s="31" t="s">
        <v>75</v>
      </c>
      <c r="M513" s="31" t="s">
        <v>75</v>
      </c>
      <c r="N513" s="31">
        <v>44999321.079999998</v>
      </c>
      <c r="O513" s="31">
        <v>13420185.51</v>
      </c>
      <c r="P513" s="32">
        <v>16951948.379999999</v>
      </c>
      <c r="Q513" s="32" t="s">
        <v>75</v>
      </c>
      <c r="R513" s="42" t="s">
        <v>1904</v>
      </c>
      <c r="S513" s="43" t="s">
        <v>1887</v>
      </c>
      <c r="T513" s="44" t="s">
        <v>2492</v>
      </c>
      <c r="U513" s="31">
        <v>31969485.27</v>
      </c>
      <c r="V513" s="31" t="s">
        <v>75</v>
      </c>
      <c r="W513" s="31">
        <v>31969485.27</v>
      </c>
      <c r="X513" s="31" t="s">
        <v>75</v>
      </c>
      <c r="Y513" s="31">
        <v>18646523.5</v>
      </c>
      <c r="Z513" s="31" t="s">
        <v>75</v>
      </c>
      <c r="AA513" s="31" t="s">
        <v>75</v>
      </c>
      <c r="AB513" s="31">
        <v>1658427.28</v>
      </c>
      <c r="AC513" s="31" t="s">
        <v>75</v>
      </c>
      <c r="AD513" s="31" t="s">
        <v>75</v>
      </c>
      <c r="AE513" s="31">
        <v>5416993.5</v>
      </c>
      <c r="AF513" s="31">
        <v>2120192.16</v>
      </c>
      <c r="AG513" s="31">
        <v>4127348.83</v>
      </c>
      <c r="AH513" s="31" t="s">
        <v>75</v>
      </c>
      <c r="AI513" s="8"/>
    </row>
    <row r="514" spans="1:35" ht="23.25" x14ac:dyDescent="0.25">
      <c r="A514" s="42" t="s">
        <v>1923</v>
      </c>
      <c r="B514" s="43" t="s">
        <v>1887</v>
      </c>
      <c r="C514" s="44" t="s">
        <v>2493</v>
      </c>
      <c r="D514" s="31">
        <v>196798.18</v>
      </c>
      <c r="E514" s="31" t="s">
        <v>75</v>
      </c>
      <c r="F514" s="31">
        <v>196798.18</v>
      </c>
      <c r="G514" s="31" t="s">
        <v>75</v>
      </c>
      <c r="H514" s="31" t="s">
        <v>75</v>
      </c>
      <c r="I514" s="31" t="s">
        <v>75</v>
      </c>
      <c r="J514" s="31" t="s">
        <v>75</v>
      </c>
      <c r="K514" s="31" t="s">
        <v>75</v>
      </c>
      <c r="L514" s="31" t="s">
        <v>75</v>
      </c>
      <c r="M514" s="31" t="s">
        <v>75</v>
      </c>
      <c r="N514" s="31">
        <v>196798.18</v>
      </c>
      <c r="O514" s="31" t="s">
        <v>75</v>
      </c>
      <c r="P514" s="32" t="s">
        <v>75</v>
      </c>
      <c r="Q514" s="32" t="s">
        <v>75</v>
      </c>
      <c r="R514" s="42" t="s">
        <v>1923</v>
      </c>
      <c r="S514" s="43" t="s">
        <v>1887</v>
      </c>
      <c r="T514" s="44" t="s">
        <v>2493</v>
      </c>
      <c r="U514" s="31">
        <v>84103.039999999994</v>
      </c>
      <c r="V514" s="31" t="s">
        <v>75</v>
      </c>
      <c r="W514" s="31">
        <v>84103.039999999994</v>
      </c>
      <c r="X514" s="31" t="s">
        <v>75</v>
      </c>
      <c r="Y514" s="31" t="s">
        <v>75</v>
      </c>
      <c r="Z514" s="31" t="s">
        <v>75</v>
      </c>
      <c r="AA514" s="31" t="s">
        <v>75</v>
      </c>
      <c r="AB514" s="31" t="s">
        <v>75</v>
      </c>
      <c r="AC514" s="31" t="s">
        <v>75</v>
      </c>
      <c r="AD514" s="31" t="s">
        <v>75</v>
      </c>
      <c r="AE514" s="31">
        <v>84103.039999999994</v>
      </c>
      <c r="AF514" s="31" t="s">
        <v>75</v>
      </c>
      <c r="AG514" s="31" t="s">
        <v>75</v>
      </c>
      <c r="AH514" s="31" t="s">
        <v>75</v>
      </c>
      <c r="AI514" s="8"/>
    </row>
    <row r="515" spans="1:35" x14ac:dyDescent="0.25">
      <c r="A515" s="42" t="s">
        <v>1906</v>
      </c>
      <c r="B515" s="43" t="s">
        <v>1887</v>
      </c>
      <c r="C515" s="44" t="s">
        <v>2494</v>
      </c>
      <c r="D515" s="31">
        <v>149909076.61000001</v>
      </c>
      <c r="E515" s="31" t="s">
        <v>75</v>
      </c>
      <c r="F515" s="31">
        <v>149909076.61000001</v>
      </c>
      <c r="G515" s="31" t="s">
        <v>75</v>
      </c>
      <c r="H515" s="31">
        <v>54276800</v>
      </c>
      <c r="I515" s="31" t="s">
        <v>75</v>
      </c>
      <c r="J515" s="31" t="s">
        <v>75</v>
      </c>
      <c r="K515" s="31">
        <v>24512700</v>
      </c>
      <c r="L515" s="31" t="s">
        <v>75</v>
      </c>
      <c r="M515" s="31" t="s">
        <v>75</v>
      </c>
      <c r="N515" s="31">
        <v>40902022.899999999</v>
      </c>
      <c r="O515" s="31">
        <v>13420185.51</v>
      </c>
      <c r="P515" s="32">
        <v>16797368.199999999</v>
      </c>
      <c r="Q515" s="32" t="s">
        <v>75</v>
      </c>
      <c r="R515" s="42" t="s">
        <v>1906</v>
      </c>
      <c r="S515" s="43" t="s">
        <v>1887</v>
      </c>
      <c r="T515" s="44" t="s">
        <v>2494</v>
      </c>
      <c r="U515" s="31">
        <v>31452303.93</v>
      </c>
      <c r="V515" s="31" t="s">
        <v>75</v>
      </c>
      <c r="W515" s="31">
        <v>31452303.93</v>
      </c>
      <c r="X515" s="31" t="s">
        <v>75</v>
      </c>
      <c r="Y515" s="31">
        <v>18646523.5</v>
      </c>
      <c r="Z515" s="31" t="s">
        <v>75</v>
      </c>
      <c r="AA515" s="31" t="s">
        <v>75</v>
      </c>
      <c r="AB515" s="31">
        <v>1520427.28</v>
      </c>
      <c r="AC515" s="31" t="s">
        <v>75</v>
      </c>
      <c r="AD515" s="31" t="s">
        <v>75</v>
      </c>
      <c r="AE515" s="31">
        <v>5155892.34</v>
      </c>
      <c r="AF515" s="31">
        <v>2120192.16</v>
      </c>
      <c r="AG515" s="31">
        <v>4009268.65</v>
      </c>
      <c r="AH515" s="31" t="s">
        <v>75</v>
      </c>
      <c r="AI515" s="8"/>
    </row>
    <row r="516" spans="1:35" ht="34.5" x14ac:dyDescent="0.25">
      <c r="A516" s="42" t="s">
        <v>1963</v>
      </c>
      <c r="B516" s="43" t="s">
        <v>1887</v>
      </c>
      <c r="C516" s="44" t="s">
        <v>2495</v>
      </c>
      <c r="D516" s="31">
        <v>3935180.18</v>
      </c>
      <c r="E516" s="31" t="s">
        <v>75</v>
      </c>
      <c r="F516" s="31">
        <v>3935180.18</v>
      </c>
      <c r="G516" s="31" t="s">
        <v>75</v>
      </c>
      <c r="H516" s="31" t="s">
        <v>75</v>
      </c>
      <c r="I516" s="31" t="s">
        <v>75</v>
      </c>
      <c r="J516" s="31" t="s">
        <v>75</v>
      </c>
      <c r="K516" s="31">
        <v>138000</v>
      </c>
      <c r="L516" s="31" t="s">
        <v>75</v>
      </c>
      <c r="M516" s="31" t="s">
        <v>75</v>
      </c>
      <c r="N516" s="31">
        <v>3642600</v>
      </c>
      <c r="O516" s="31" t="s">
        <v>75</v>
      </c>
      <c r="P516" s="32">
        <v>154580.18</v>
      </c>
      <c r="Q516" s="32" t="s">
        <v>75</v>
      </c>
      <c r="R516" s="42" t="s">
        <v>1963</v>
      </c>
      <c r="S516" s="43" t="s">
        <v>1887</v>
      </c>
      <c r="T516" s="44" t="s">
        <v>2495</v>
      </c>
      <c r="U516" s="31">
        <v>256080.18</v>
      </c>
      <c r="V516" s="31" t="s">
        <v>75</v>
      </c>
      <c r="W516" s="31">
        <v>256080.18</v>
      </c>
      <c r="X516" s="31" t="s">
        <v>75</v>
      </c>
      <c r="Y516" s="31" t="s">
        <v>75</v>
      </c>
      <c r="Z516" s="31" t="s">
        <v>75</v>
      </c>
      <c r="AA516" s="31" t="s">
        <v>75</v>
      </c>
      <c r="AB516" s="31">
        <v>138000</v>
      </c>
      <c r="AC516" s="31" t="s">
        <v>75</v>
      </c>
      <c r="AD516" s="31" t="s">
        <v>75</v>
      </c>
      <c r="AE516" s="31" t="s">
        <v>75</v>
      </c>
      <c r="AF516" s="31" t="s">
        <v>75</v>
      </c>
      <c r="AG516" s="31">
        <v>118080.18</v>
      </c>
      <c r="AH516" s="31" t="s">
        <v>75</v>
      </c>
      <c r="AI516" s="8"/>
    </row>
    <row r="517" spans="1:35" x14ac:dyDescent="0.25">
      <c r="A517" s="42" t="s">
        <v>1926</v>
      </c>
      <c r="B517" s="43" t="s">
        <v>1887</v>
      </c>
      <c r="C517" s="44" t="s">
        <v>2496</v>
      </c>
      <c r="D517" s="31">
        <v>257900</v>
      </c>
      <c r="E517" s="31" t="s">
        <v>75</v>
      </c>
      <c r="F517" s="31">
        <v>257900</v>
      </c>
      <c r="G517" s="31" t="s">
        <v>75</v>
      </c>
      <c r="H517" s="31" t="s">
        <v>75</v>
      </c>
      <c r="I517" s="31" t="s">
        <v>75</v>
      </c>
      <c r="J517" s="31" t="s">
        <v>75</v>
      </c>
      <c r="K517" s="31" t="s">
        <v>75</v>
      </c>
      <c r="L517" s="31" t="s">
        <v>75</v>
      </c>
      <c r="M517" s="31" t="s">
        <v>75</v>
      </c>
      <c r="N517" s="31">
        <v>257900</v>
      </c>
      <c r="O517" s="31" t="s">
        <v>75</v>
      </c>
      <c r="P517" s="32" t="s">
        <v>75</v>
      </c>
      <c r="Q517" s="32" t="s">
        <v>75</v>
      </c>
      <c r="R517" s="42" t="s">
        <v>1926</v>
      </c>
      <c r="S517" s="43" t="s">
        <v>1887</v>
      </c>
      <c r="T517" s="44" t="s">
        <v>2496</v>
      </c>
      <c r="U517" s="31">
        <v>176998.12</v>
      </c>
      <c r="V517" s="31" t="s">
        <v>75</v>
      </c>
      <c r="W517" s="31">
        <v>176998.12</v>
      </c>
      <c r="X517" s="31" t="s">
        <v>75</v>
      </c>
      <c r="Y517" s="31" t="s">
        <v>75</v>
      </c>
      <c r="Z517" s="31" t="s">
        <v>75</v>
      </c>
      <c r="AA517" s="31" t="s">
        <v>75</v>
      </c>
      <c r="AB517" s="31" t="s">
        <v>75</v>
      </c>
      <c r="AC517" s="31" t="s">
        <v>75</v>
      </c>
      <c r="AD517" s="31" t="s">
        <v>75</v>
      </c>
      <c r="AE517" s="31">
        <v>176998.12</v>
      </c>
      <c r="AF517" s="31" t="s">
        <v>75</v>
      </c>
      <c r="AG517" s="31" t="s">
        <v>75</v>
      </c>
      <c r="AH517" s="31" t="s">
        <v>75</v>
      </c>
      <c r="AI517" s="8"/>
    </row>
    <row r="518" spans="1:35" ht="23.25" x14ac:dyDescent="0.25">
      <c r="A518" s="42" t="s">
        <v>1969</v>
      </c>
      <c r="B518" s="43" t="s">
        <v>1887</v>
      </c>
      <c r="C518" s="44" t="s">
        <v>2497</v>
      </c>
      <c r="D518" s="31">
        <v>1959393688.51</v>
      </c>
      <c r="E518" s="31" t="s">
        <v>75</v>
      </c>
      <c r="F518" s="31">
        <v>1959393688.51</v>
      </c>
      <c r="G518" s="31" t="s">
        <v>75</v>
      </c>
      <c r="H518" s="31">
        <v>1959393688.51</v>
      </c>
      <c r="I518" s="31" t="s">
        <v>75</v>
      </c>
      <c r="J518" s="31" t="s">
        <v>75</v>
      </c>
      <c r="K518" s="31" t="s">
        <v>75</v>
      </c>
      <c r="L518" s="31" t="s">
        <v>75</v>
      </c>
      <c r="M518" s="31" t="s">
        <v>75</v>
      </c>
      <c r="N518" s="31" t="s">
        <v>75</v>
      </c>
      <c r="O518" s="31" t="s">
        <v>75</v>
      </c>
      <c r="P518" s="32" t="s">
        <v>75</v>
      </c>
      <c r="Q518" s="32" t="s">
        <v>75</v>
      </c>
      <c r="R518" s="42" t="s">
        <v>1969</v>
      </c>
      <c r="S518" s="43" t="s">
        <v>1887</v>
      </c>
      <c r="T518" s="44" t="s">
        <v>2497</v>
      </c>
      <c r="U518" s="31">
        <v>448652098.55000001</v>
      </c>
      <c r="V518" s="31" t="s">
        <v>75</v>
      </c>
      <c r="W518" s="31">
        <v>448652098.55000001</v>
      </c>
      <c r="X518" s="31" t="s">
        <v>75</v>
      </c>
      <c r="Y518" s="31">
        <v>448652098.55000001</v>
      </c>
      <c r="Z518" s="31" t="s">
        <v>75</v>
      </c>
      <c r="AA518" s="31" t="s">
        <v>75</v>
      </c>
      <c r="AB518" s="31" t="s">
        <v>75</v>
      </c>
      <c r="AC518" s="31" t="s">
        <v>75</v>
      </c>
      <c r="AD518" s="31" t="s">
        <v>75</v>
      </c>
      <c r="AE518" s="31" t="s">
        <v>75</v>
      </c>
      <c r="AF518" s="31" t="s">
        <v>75</v>
      </c>
      <c r="AG518" s="31" t="s">
        <v>75</v>
      </c>
      <c r="AH518" s="31" t="s">
        <v>75</v>
      </c>
      <c r="AI518" s="8"/>
    </row>
    <row r="519" spans="1:35" x14ac:dyDescent="0.25">
      <c r="A519" s="42" t="s">
        <v>1971</v>
      </c>
      <c r="B519" s="43" t="s">
        <v>1887</v>
      </c>
      <c r="C519" s="44" t="s">
        <v>2498</v>
      </c>
      <c r="D519" s="31">
        <v>1509376493</v>
      </c>
      <c r="E519" s="31" t="s">
        <v>75</v>
      </c>
      <c r="F519" s="31">
        <v>1509376493</v>
      </c>
      <c r="G519" s="31" t="s">
        <v>75</v>
      </c>
      <c r="H519" s="31">
        <v>1509376493</v>
      </c>
      <c r="I519" s="31" t="s">
        <v>75</v>
      </c>
      <c r="J519" s="31" t="s">
        <v>75</v>
      </c>
      <c r="K519" s="31" t="s">
        <v>75</v>
      </c>
      <c r="L519" s="31" t="s">
        <v>75</v>
      </c>
      <c r="M519" s="31" t="s">
        <v>75</v>
      </c>
      <c r="N519" s="31" t="s">
        <v>75</v>
      </c>
      <c r="O519" s="31" t="s">
        <v>75</v>
      </c>
      <c r="P519" s="32" t="s">
        <v>75</v>
      </c>
      <c r="Q519" s="32" t="s">
        <v>75</v>
      </c>
      <c r="R519" s="42" t="s">
        <v>1971</v>
      </c>
      <c r="S519" s="43" t="s">
        <v>1887</v>
      </c>
      <c r="T519" s="44" t="s">
        <v>2498</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23.25" x14ac:dyDescent="0.25">
      <c r="A520" s="42" t="s">
        <v>1973</v>
      </c>
      <c r="B520" s="43" t="s">
        <v>1887</v>
      </c>
      <c r="C520" s="44" t="s">
        <v>2499</v>
      </c>
      <c r="D520" s="31">
        <v>1509376493</v>
      </c>
      <c r="E520" s="31" t="s">
        <v>75</v>
      </c>
      <c r="F520" s="31">
        <v>1509376493</v>
      </c>
      <c r="G520" s="31" t="s">
        <v>75</v>
      </c>
      <c r="H520" s="31">
        <v>1509376493</v>
      </c>
      <c r="I520" s="31" t="s">
        <v>75</v>
      </c>
      <c r="J520" s="31" t="s">
        <v>75</v>
      </c>
      <c r="K520" s="31" t="s">
        <v>75</v>
      </c>
      <c r="L520" s="31" t="s">
        <v>75</v>
      </c>
      <c r="M520" s="31" t="s">
        <v>75</v>
      </c>
      <c r="N520" s="31" t="s">
        <v>75</v>
      </c>
      <c r="O520" s="31" t="s">
        <v>75</v>
      </c>
      <c r="P520" s="32" t="s">
        <v>75</v>
      </c>
      <c r="Q520" s="32" t="s">
        <v>75</v>
      </c>
      <c r="R520" s="42" t="s">
        <v>1973</v>
      </c>
      <c r="S520" s="43" t="s">
        <v>1887</v>
      </c>
      <c r="T520" s="44" t="s">
        <v>2499</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x14ac:dyDescent="0.25">
      <c r="A521" s="42" t="s">
        <v>2500</v>
      </c>
      <c r="B521" s="43" t="s">
        <v>1887</v>
      </c>
      <c r="C521" s="44" t="s">
        <v>2501</v>
      </c>
      <c r="D521" s="31">
        <v>74483600</v>
      </c>
      <c r="E521" s="31" t="s">
        <v>75</v>
      </c>
      <c r="F521" s="31">
        <v>74483600</v>
      </c>
      <c r="G521" s="31" t="s">
        <v>75</v>
      </c>
      <c r="H521" s="31">
        <v>74483600</v>
      </c>
      <c r="I521" s="31" t="s">
        <v>75</v>
      </c>
      <c r="J521" s="31" t="s">
        <v>75</v>
      </c>
      <c r="K521" s="31" t="s">
        <v>75</v>
      </c>
      <c r="L521" s="31" t="s">
        <v>75</v>
      </c>
      <c r="M521" s="31" t="s">
        <v>75</v>
      </c>
      <c r="N521" s="31" t="s">
        <v>75</v>
      </c>
      <c r="O521" s="31" t="s">
        <v>75</v>
      </c>
      <c r="P521" s="32" t="s">
        <v>75</v>
      </c>
      <c r="Q521" s="32" t="s">
        <v>75</v>
      </c>
      <c r="R521" s="42" t="s">
        <v>2500</v>
      </c>
      <c r="S521" s="43" t="s">
        <v>1887</v>
      </c>
      <c r="T521" s="44" t="s">
        <v>2501</v>
      </c>
      <c r="U521" s="31">
        <v>73118503.040000007</v>
      </c>
      <c r="V521" s="31" t="s">
        <v>75</v>
      </c>
      <c r="W521" s="31">
        <v>73118503.040000007</v>
      </c>
      <c r="X521" s="31" t="s">
        <v>75</v>
      </c>
      <c r="Y521" s="31">
        <v>73118503.040000007</v>
      </c>
      <c r="Z521" s="31" t="s">
        <v>75</v>
      </c>
      <c r="AA521" s="31" t="s">
        <v>75</v>
      </c>
      <c r="AB521" s="31" t="s">
        <v>75</v>
      </c>
      <c r="AC521" s="31" t="s">
        <v>75</v>
      </c>
      <c r="AD521" s="31" t="s">
        <v>75</v>
      </c>
      <c r="AE521" s="31" t="s">
        <v>75</v>
      </c>
      <c r="AF521" s="31" t="s">
        <v>75</v>
      </c>
      <c r="AG521" s="31" t="s">
        <v>75</v>
      </c>
      <c r="AH521" s="31" t="s">
        <v>75</v>
      </c>
      <c r="AI521" s="8"/>
    </row>
    <row r="522" spans="1:35" ht="34.5" x14ac:dyDescent="0.25">
      <c r="A522" s="42" t="s">
        <v>2502</v>
      </c>
      <c r="B522" s="43" t="s">
        <v>1887</v>
      </c>
      <c r="C522" s="44" t="s">
        <v>2503</v>
      </c>
      <c r="D522" s="31">
        <v>74483600</v>
      </c>
      <c r="E522" s="31" t="s">
        <v>75</v>
      </c>
      <c r="F522" s="31">
        <v>74483600</v>
      </c>
      <c r="G522" s="31" t="s">
        <v>75</v>
      </c>
      <c r="H522" s="31">
        <v>74483600</v>
      </c>
      <c r="I522" s="31" t="s">
        <v>75</v>
      </c>
      <c r="J522" s="31" t="s">
        <v>75</v>
      </c>
      <c r="K522" s="31" t="s">
        <v>75</v>
      </c>
      <c r="L522" s="31" t="s">
        <v>75</v>
      </c>
      <c r="M522" s="31" t="s">
        <v>75</v>
      </c>
      <c r="N522" s="31" t="s">
        <v>75</v>
      </c>
      <c r="O522" s="31" t="s">
        <v>75</v>
      </c>
      <c r="P522" s="32" t="s">
        <v>75</v>
      </c>
      <c r="Q522" s="32" t="s">
        <v>75</v>
      </c>
      <c r="R522" s="42" t="s">
        <v>2502</v>
      </c>
      <c r="S522" s="43" t="s">
        <v>1887</v>
      </c>
      <c r="T522" s="44" t="s">
        <v>2503</v>
      </c>
      <c r="U522" s="31">
        <v>73118503.040000007</v>
      </c>
      <c r="V522" s="31" t="s">
        <v>75</v>
      </c>
      <c r="W522" s="31">
        <v>73118503.040000007</v>
      </c>
      <c r="X522" s="31" t="s">
        <v>75</v>
      </c>
      <c r="Y522" s="31">
        <v>73118503.040000007</v>
      </c>
      <c r="Z522" s="31" t="s">
        <v>75</v>
      </c>
      <c r="AA522" s="31" t="s">
        <v>75</v>
      </c>
      <c r="AB522" s="31" t="s">
        <v>75</v>
      </c>
      <c r="AC522" s="31" t="s">
        <v>75</v>
      </c>
      <c r="AD522" s="31" t="s">
        <v>75</v>
      </c>
      <c r="AE522" s="31" t="s">
        <v>75</v>
      </c>
      <c r="AF522" s="31" t="s">
        <v>75</v>
      </c>
      <c r="AG522" s="31" t="s">
        <v>75</v>
      </c>
      <c r="AH522" s="31" t="s">
        <v>75</v>
      </c>
      <c r="AI522" s="8"/>
    </row>
    <row r="523" spans="1:35" ht="68.25" x14ac:dyDescent="0.25">
      <c r="A523" s="42" t="s">
        <v>2414</v>
      </c>
      <c r="B523" s="43" t="s">
        <v>1887</v>
      </c>
      <c r="C523" s="44" t="s">
        <v>2504</v>
      </c>
      <c r="D523" s="31">
        <v>375533595.50999999</v>
      </c>
      <c r="E523" s="31" t="s">
        <v>75</v>
      </c>
      <c r="F523" s="31">
        <v>375533595.50999999</v>
      </c>
      <c r="G523" s="31" t="s">
        <v>75</v>
      </c>
      <c r="H523" s="31">
        <v>375533595.50999999</v>
      </c>
      <c r="I523" s="31" t="s">
        <v>75</v>
      </c>
      <c r="J523" s="31" t="s">
        <v>75</v>
      </c>
      <c r="K523" s="31" t="s">
        <v>75</v>
      </c>
      <c r="L523" s="31" t="s">
        <v>75</v>
      </c>
      <c r="M523" s="31" t="s">
        <v>75</v>
      </c>
      <c r="N523" s="31" t="s">
        <v>75</v>
      </c>
      <c r="O523" s="31" t="s">
        <v>75</v>
      </c>
      <c r="P523" s="32" t="s">
        <v>75</v>
      </c>
      <c r="Q523" s="32" t="s">
        <v>75</v>
      </c>
      <c r="R523" s="42" t="s">
        <v>2414</v>
      </c>
      <c r="S523" s="43" t="s">
        <v>1887</v>
      </c>
      <c r="T523" s="44" t="s">
        <v>2504</v>
      </c>
      <c r="U523" s="31">
        <v>375533595.50999999</v>
      </c>
      <c r="V523" s="31" t="s">
        <v>75</v>
      </c>
      <c r="W523" s="31">
        <v>375533595.50999999</v>
      </c>
      <c r="X523" s="31" t="s">
        <v>75</v>
      </c>
      <c r="Y523" s="31">
        <v>375533595.50999999</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2416</v>
      </c>
      <c r="B524" s="43" t="s">
        <v>1887</v>
      </c>
      <c r="C524" s="44" t="s">
        <v>2505</v>
      </c>
      <c r="D524" s="31">
        <v>375533595.50999999</v>
      </c>
      <c r="E524" s="31" t="s">
        <v>75</v>
      </c>
      <c r="F524" s="31">
        <v>375533595.50999999</v>
      </c>
      <c r="G524" s="31" t="s">
        <v>75</v>
      </c>
      <c r="H524" s="31">
        <v>375533595.50999999</v>
      </c>
      <c r="I524" s="31" t="s">
        <v>75</v>
      </c>
      <c r="J524" s="31" t="s">
        <v>75</v>
      </c>
      <c r="K524" s="31" t="s">
        <v>75</v>
      </c>
      <c r="L524" s="31" t="s">
        <v>75</v>
      </c>
      <c r="M524" s="31" t="s">
        <v>75</v>
      </c>
      <c r="N524" s="31" t="s">
        <v>75</v>
      </c>
      <c r="O524" s="31" t="s">
        <v>75</v>
      </c>
      <c r="P524" s="32" t="s">
        <v>75</v>
      </c>
      <c r="Q524" s="32" t="s">
        <v>75</v>
      </c>
      <c r="R524" s="42" t="s">
        <v>2416</v>
      </c>
      <c r="S524" s="43" t="s">
        <v>1887</v>
      </c>
      <c r="T524" s="44" t="s">
        <v>2505</v>
      </c>
      <c r="U524" s="31">
        <v>375533595.50999999</v>
      </c>
      <c r="V524" s="31" t="s">
        <v>75</v>
      </c>
      <c r="W524" s="31">
        <v>375533595.50999999</v>
      </c>
      <c r="X524" s="31" t="s">
        <v>75</v>
      </c>
      <c r="Y524" s="31">
        <v>375533595.50999999</v>
      </c>
      <c r="Z524" s="31" t="s">
        <v>75</v>
      </c>
      <c r="AA524" s="31" t="s">
        <v>75</v>
      </c>
      <c r="AB524" s="31" t="s">
        <v>75</v>
      </c>
      <c r="AC524" s="31" t="s">
        <v>75</v>
      </c>
      <c r="AD524" s="31" t="s">
        <v>75</v>
      </c>
      <c r="AE524" s="31" t="s">
        <v>75</v>
      </c>
      <c r="AF524" s="31" t="s">
        <v>75</v>
      </c>
      <c r="AG524" s="31" t="s">
        <v>75</v>
      </c>
      <c r="AH524" s="31" t="s">
        <v>75</v>
      </c>
      <c r="AI524" s="8"/>
    </row>
    <row r="525" spans="1:35" x14ac:dyDescent="0.25">
      <c r="A525" s="42" t="s">
        <v>1936</v>
      </c>
      <c r="B525" s="43" t="s">
        <v>1887</v>
      </c>
      <c r="C525" s="44" t="s">
        <v>2506</v>
      </c>
      <c r="D525" s="31" t="s">
        <v>75</v>
      </c>
      <c r="E525" s="31" t="s">
        <v>75</v>
      </c>
      <c r="F525" s="31" t="s">
        <v>75</v>
      </c>
      <c r="G525" s="31">
        <v>33134497.52</v>
      </c>
      <c r="H525" s="31">
        <v>22774800</v>
      </c>
      <c r="I525" s="31" t="s">
        <v>75</v>
      </c>
      <c r="J525" s="31" t="s">
        <v>75</v>
      </c>
      <c r="K525" s="31" t="s">
        <v>75</v>
      </c>
      <c r="L525" s="31" t="s">
        <v>75</v>
      </c>
      <c r="M525" s="31" t="s">
        <v>75</v>
      </c>
      <c r="N525" s="31">
        <v>6190997.5199999996</v>
      </c>
      <c r="O525" s="31">
        <v>4166100</v>
      </c>
      <c r="P525" s="32">
        <v>2600</v>
      </c>
      <c r="Q525" s="32" t="s">
        <v>75</v>
      </c>
      <c r="R525" s="42" t="s">
        <v>1936</v>
      </c>
      <c r="S525" s="43" t="s">
        <v>1887</v>
      </c>
      <c r="T525" s="44" t="s">
        <v>2506</v>
      </c>
      <c r="U525" s="31" t="s">
        <v>75</v>
      </c>
      <c r="V525" s="31" t="s">
        <v>75</v>
      </c>
      <c r="W525" s="31" t="s">
        <v>75</v>
      </c>
      <c r="X525" s="31">
        <v>5898199.6399999997</v>
      </c>
      <c r="Y525" s="31">
        <v>2650000</v>
      </c>
      <c r="Z525" s="31" t="s">
        <v>75</v>
      </c>
      <c r="AA525" s="31" t="s">
        <v>75</v>
      </c>
      <c r="AB525" s="31" t="s">
        <v>75</v>
      </c>
      <c r="AC525" s="31" t="s">
        <v>75</v>
      </c>
      <c r="AD525" s="31" t="s">
        <v>75</v>
      </c>
      <c r="AE525" s="31">
        <v>1722099.64</v>
      </c>
      <c r="AF525" s="31">
        <v>1526100</v>
      </c>
      <c r="AG525" s="31" t="s">
        <v>75</v>
      </c>
      <c r="AH525" s="31" t="s">
        <v>75</v>
      </c>
      <c r="AI525" s="8"/>
    </row>
    <row r="526" spans="1:35" x14ac:dyDescent="0.25">
      <c r="A526" s="42" t="s">
        <v>2111</v>
      </c>
      <c r="B526" s="43" t="s">
        <v>1887</v>
      </c>
      <c r="C526" s="44" t="s">
        <v>2507</v>
      </c>
      <c r="D526" s="31" t="s">
        <v>75</v>
      </c>
      <c r="E526" s="31" t="s">
        <v>75</v>
      </c>
      <c r="F526" s="31" t="s">
        <v>75</v>
      </c>
      <c r="G526" s="31">
        <v>22774800</v>
      </c>
      <c r="H526" s="31">
        <v>22774800</v>
      </c>
      <c r="I526" s="31" t="s">
        <v>75</v>
      </c>
      <c r="J526" s="31" t="s">
        <v>75</v>
      </c>
      <c r="K526" s="31" t="s">
        <v>75</v>
      </c>
      <c r="L526" s="31" t="s">
        <v>75</v>
      </c>
      <c r="M526" s="31" t="s">
        <v>75</v>
      </c>
      <c r="N526" s="31" t="s">
        <v>75</v>
      </c>
      <c r="O526" s="31" t="s">
        <v>75</v>
      </c>
      <c r="P526" s="32" t="s">
        <v>75</v>
      </c>
      <c r="Q526" s="32" t="s">
        <v>75</v>
      </c>
      <c r="R526" s="42" t="s">
        <v>2111</v>
      </c>
      <c r="S526" s="43" t="s">
        <v>1887</v>
      </c>
      <c r="T526" s="44" t="s">
        <v>2507</v>
      </c>
      <c r="U526" s="31" t="s">
        <v>75</v>
      </c>
      <c r="V526" s="31" t="s">
        <v>75</v>
      </c>
      <c r="W526" s="31" t="s">
        <v>75</v>
      </c>
      <c r="X526" s="31">
        <v>2650000</v>
      </c>
      <c r="Y526" s="31">
        <v>2650000</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2364</v>
      </c>
      <c r="B527" s="43" t="s">
        <v>1887</v>
      </c>
      <c r="C527" s="44" t="s">
        <v>2508</v>
      </c>
      <c r="D527" s="31" t="s">
        <v>75</v>
      </c>
      <c r="E527" s="31" t="s">
        <v>75</v>
      </c>
      <c r="F527" s="31" t="s">
        <v>75</v>
      </c>
      <c r="G527" s="31">
        <v>22774800</v>
      </c>
      <c r="H527" s="31">
        <v>22774800</v>
      </c>
      <c r="I527" s="31" t="s">
        <v>75</v>
      </c>
      <c r="J527" s="31" t="s">
        <v>75</v>
      </c>
      <c r="K527" s="31" t="s">
        <v>75</v>
      </c>
      <c r="L527" s="31" t="s">
        <v>75</v>
      </c>
      <c r="M527" s="31" t="s">
        <v>75</v>
      </c>
      <c r="N527" s="31" t="s">
        <v>75</v>
      </c>
      <c r="O527" s="31" t="s">
        <v>75</v>
      </c>
      <c r="P527" s="32" t="s">
        <v>75</v>
      </c>
      <c r="Q527" s="32" t="s">
        <v>75</v>
      </c>
      <c r="R527" s="42" t="s">
        <v>2364</v>
      </c>
      <c r="S527" s="43" t="s">
        <v>1887</v>
      </c>
      <c r="T527" s="44" t="s">
        <v>2508</v>
      </c>
      <c r="U527" s="31" t="s">
        <v>75</v>
      </c>
      <c r="V527" s="31" t="s">
        <v>75</v>
      </c>
      <c r="W527" s="31" t="s">
        <v>75</v>
      </c>
      <c r="X527" s="31">
        <v>2650000</v>
      </c>
      <c r="Y527" s="31">
        <v>2650000</v>
      </c>
      <c r="Z527" s="31" t="s">
        <v>75</v>
      </c>
      <c r="AA527" s="31" t="s">
        <v>75</v>
      </c>
      <c r="AB527" s="31" t="s">
        <v>75</v>
      </c>
      <c r="AC527" s="31" t="s">
        <v>75</v>
      </c>
      <c r="AD527" s="31" t="s">
        <v>75</v>
      </c>
      <c r="AE527" s="31" t="s">
        <v>75</v>
      </c>
      <c r="AF527" s="31" t="s">
        <v>75</v>
      </c>
      <c r="AG527" s="31" t="s">
        <v>75</v>
      </c>
      <c r="AH527" s="31" t="s">
        <v>75</v>
      </c>
      <c r="AI527" s="8"/>
    </row>
    <row r="528" spans="1:35" x14ac:dyDescent="0.25">
      <c r="A528" s="42" t="s">
        <v>1507</v>
      </c>
      <c r="B528" s="43" t="s">
        <v>1887</v>
      </c>
      <c r="C528" s="44" t="s">
        <v>2509</v>
      </c>
      <c r="D528" s="31" t="s">
        <v>75</v>
      </c>
      <c r="E528" s="31" t="s">
        <v>75</v>
      </c>
      <c r="F528" s="31" t="s">
        <v>75</v>
      </c>
      <c r="G528" s="31">
        <v>10359697.52</v>
      </c>
      <c r="H528" s="31" t="s">
        <v>75</v>
      </c>
      <c r="I528" s="31" t="s">
        <v>75</v>
      </c>
      <c r="J528" s="31" t="s">
        <v>75</v>
      </c>
      <c r="K528" s="31" t="s">
        <v>75</v>
      </c>
      <c r="L528" s="31" t="s">
        <v>75</v>
      </c>
      <c r="M528" s="31" t="s">
        <v>75</v>
      </c>
      <c r="N528" s="31">
        <v>6190997.5199999996</v>
      </c>
      <c r="O528" s="31">
        <v>4166100</v>
      </c>
      <c r="P528" s="32">
        <v>2600</v>
      </c>
      <c r="Q528" s="32" t="s">
        <v>75</v>
      </c>
      <c r="R528" s="42" t="s">
        <v>1507</v>
      </c>
      <c r="S528" s="43" t="s">
        <v>1887</v>
      </c>
      <c r="T528" s="44" t="s">
        <v>2509</v>
      </c>
      <c r="U528" s="31" t="s">
        <v>75</v>
      </c>
      <c r="V528" s="31" t="s">
        <v>75</v>
      </c>
      <c r="W528" s="31" t="s">
        <v>75</v>
      </c>
      <c r="X528" s="31">
        <v>3248199.64</v>
      </c>
      <c r="Y528" s="31" t="s">
        <v>75</v>
      </c>
      <c r="Z528" s="31" t="s">
        <v>75</v>
      </c>
      <c r="AA528" s="31" t="s">
        <v>75</v>
      </c>
      <c r="AB528" s="31" t="s">
        <v>75</v>
      </c>
      <c r="AC528" s="31" t="s">
        <v>75</v>
      </c>
      <c r="AD528" s="31" t="s">
        <v>75</v>
      </c>
      <c r="AE528" s="31">
        <v>1722099.64</v>
      </c>
      <c r="AF528" s="31">
        <v>1526100</v>
      </c>
      <c r="AG528" s="31" t="s">
        <v>75</v>
      </c>
      <c r="AH528" s="31" t="s">
        <v>75</v>
      </c>
      <c r="AI528" s="8"/>
    </row>
    <row r="529" spans="1:35" ht="23.25" x14ac:dyDescent="0.25">
      <c r="A529" s="42" t="s">
        <v>1939</v>
      </c>
      <c r="B529" s="43" t="s">
        <v>1887</v>
      </c>
      <c r="C529" s="44" t="s">
        <v>2510</v>
      </c>
      <c r="D529" s="31">
        <v>209448203</v>
      </c>
      <c r="E529" s="31" t="s">
        <v>75</v>
      </c>
      <c r="F529" s="31">
        <v>209448203</v>
      </c>
      <c r="G529" s="31" t="s">
        <v>75</v>
      </c>
      <c r="H529" s="31">
        <v>200317037.21000001</v>
      </c>
      <c r="I529" s="31" t="s">
        <v>75</v>
      </c>
      <c r="J529" s="31" t="s">
        <v>75</v>
      </c>
      <c r="K529" s="31" t="s">
        <v>75</v>
      </c>
      <c r="L529" s="31" t="s">
        <v>75</v>
      </c>
      <c r="M529" s="31" t="s">
        <v>75</v>
      </c>
      <c r="N529" s="31">
        <v>8619165.7899999991</v>
      </c>
      <c r="O529" s="31">
        <v>512000</v>
      </c>
      <c r="P529" s="32" t="s">
        <v>75</v>
      </c>
      <c r="Q529" s="32" t="s">
        <v>75</v>
      </c>
      <c r="R529" s="42" t="s">
        <v>1939</v>
      </c>
      <c r="S529" s="43" t="s">
        <v>1887</v>
      </c>
      <c r="T529" s="44" t="s">
        <v>2510</v>
      </c>
      <c r="U529" s="31">
        <v>109818495.14</v>
      </c>
      <c r="V529" s="31" t="s">
        <v>75</v>
      </c>
      <c r="W529" s="31">
        <v>109818495.14</v>
      </c>
      <c r="X529" s="31" t="s">
        <v>75</v>
      </c>
      <c r="Y529" s="31">
        <v>104562179.25</v>
      </c>
      <c r="Z529" s="31" t="s">
        <v>75</v>
      </c>
      <c r="AA529" s="31" t="s">
        <v>75</v>
      </c>
      <c r="AB529" s="31" t="s">
        <v>75</v>
      </c>
      <c r="AC529" s="31" t="s">
        <v>75</v>
      </c>
      <c r="AD529" s="31" t="s">
        <v>75</v>
      </c>
      <c r="AE529" s="31">
        <v>5016129.04</v>
      </c>
      <c r="AF529" s="31">
        <v>240186.85</v>
      </c>
      <c r="AG529" s="31" t="s">
        <v>75</v>
      </c>
      <c r="AH529" s="31" t="s">
        <v>75</v>
      </c>
      <c r="AI529" s="8"/>
    </row>
    <row r="530" spans="1:35" x14ac:dyDescent="0.25">
      <c r="A530" s="42" t="s">
        <v>1941</v>
      </c>
      <c r="B530" s="43" t="s">
        <v>1887</v>
      </c>
      <c r="C530" s="44" t="s">
        <v>2511</v>
      </c>
      <c r="D530" s="31">
        <v>36468398.240000002</v>
      </c>
      <c r="E530" s="31" t="s">
        <v>75</v>
      </c>
      <c r="F530" s="31">
        <v>36468398.240000002</v>
      </c>
      <c r="G530" s="31" t="s">
        <v>75</v>
      </c>
      <c r="H530" s="31">
        <v>34869100</v>
      </c>
      <c r="I530" s="31" t="s">
        <v>75</v>
      </c>
      <c r="J530" s="31" t="s">
        <v>75</v>
      </c>
      <c r="K530" s="31" t="s">
        <v>75</v>
      </c>
      <c r="L530" s="31" t="s">
        <v>75</v>
      </c>
      <c r="M530" s="31" t="s">
        <v>75</v>
      </c>
      <c r="N530" s="31">
        <v>1599298.24</v>
      </c>
      <c r="O530" s="31" t="s">
        <v>75</v>
      </c>
      <c r="P530" s="32" t="s">
        <v>75</v>
      </c>
      <c r="Q530" s="32" t="s">
        <v>75</v>
      </c>
      <c r="R530" s="42" t="s">
        <v>1941</v>
      </c>
      <c r="S530" s="43" t="s">
        <v>1887</v>
      </c>
      <c r="T530" s="44" t="s">
        <v>2511</v>
      </c>
      <c r="U530" s="31">
        <v>15838314.01</v>
      </c>
      <c r="V530" s="31" t="s">
        <v>75</v>
      </c>
      <c r="W530" s="31">
        <v>15838314.01</v>
      </c>
      <c r="X530" s="31" t="s">
        <v>75</v>
      </c>
      <c r="Y530" s="31">
        <v>15192052.52</v>
      </c>
      <c r="Z530" s="31" t="s">
        <v>75</v>
      </c>
      <c r="AA530" s="31" t="s">
        <v>75</v>
      </c>
      <c r="AB530" s="31" t="s">
        <v>75</v>
      </c>
      <c r="AC530" s="31" t="s">
        <v>75</v>
      </c>
      <c r="AD530" s="31" t="s">
        <v>75</v>
      </c>
      <c r="AE530" s="31">
        <v>646261.49</v>
      </c>
      <c r="AF530" s="31" t="s">
        <v>75</v>
      </c>
      <c r="AG530" s="31" t="s">
        <v>75</v>
      </c>
      <c r="AH530" s="31" t="s">
        <v>75</v>
      </c>
      <c r="AI530" s="8"/>
    </row>
    <row r="531" spans="1:35" ht="34.5" x14ac:dyDescent="0.25">
      <c r="A531" s="42" t="s">
        <v>2119</v>
      </c>
      <c r="B531" s="43" t="s">
        <v>1887</v>
      </c>
      <c r="C531" s="44" t="s">
        <v>2512</v>
      </c>
      <c r="D531" s="31">
        <v>36144047.479999997</v>
      </c>
      <c r="E531" s="31" t="s">
        <v>75</v>
      </c>
      <c r="F531" s="31">
        <v>36144047.479999997</v>
      </c>
      <c r="G531" s="31" t="s">
        <v>75</v>
      </c>
      <c r="H531" s="31">
        <v>34831947.479999997</v>
      </c>
      <c r="I531" s="31" t="s">
        <v>75</v>
      </c>
      <c r="J531" s="31" t="s">
        <v>75</v>
      </c>
      <c r="K531" s="31" t="s">
        <v>75</v>
      </c>
      <c r="L531" s="31" t="s">
        <v>75</v>
      </c>
      <c r="M531" s="31" t="s">
        <v>75</v>
      </c>
      <c r="N531" s="31">
        <v>1312100</v>
      </c>
      <c r="O531" s="31" t="s">
        <v>75</v>
      </c>
      <c r="P531" s="32" t="s">
        <v>75</v>
      </c>
      <c r="Q531" s="32" t="s">
        <v>75</v>
      </c>
      <c r="R531" s="42" t="s">
        <v>2119</v>
      </c>
      <c r="S531" s="43" t="s">
        <v>1887</v>
      </c>
      <c r="T531" s="44" t="s">
        <v>2512</v>
      </c>
      <c r="U531" s="31">
        <v>15617637.550000001</v>
      </c>
      <c r="V531" s="31" t="s">
        <v>75</v>
      </c>
      <c r="W531" s="31">
        <v>15617637.550000001</v>
      </c>
      <c r="X531" s="31" t="s">
        <v>75</v>
      </c>
      <c r="Y531" s="31">
        <v>15154900</v>
      </c>
      <c r="Z531" s="31" t="s">
        <v>75</v>
      </c>
      <c r="AA531" s="31" t="s">
        <v>75</v>
      </c>
      <c r="AB531" s="31" t="s">
        <v>75</v>
      </c>
      <c r="AC531" s="31" t="s">
        <v>75</v>
      </c>
      <c r="AD531" s="31" t="s">
        <v>75</v>
      </c>
      <c r="AE531" s="31">
        <v>462737.55</v>
      </c>
      <c r="AF531" s="31" t="s">
        <v>75</v>
      </c>
      <c r="AG531" s="31" t="s">
        <v>75</v>
      </c>
      <c r="AH531" s="31" t="s">
        <v>75</v>
      </c>
      <c r="AI531" s="8"/>
    </row>
    <row r="532" spans="1:35" x14ac:dyDescent="0.25">
      <c r="A532" s="42" t="s">
        <v>1943</v>
      </c>
      <c r="B532" s="43" t="s">
        <v>1887</v>
      </c>
      <c r="C532" s="44" t="s">
        <v>2513</v>
      </c>
      <c r="D532" s="31">
        <v>314350.76</v>
      </c>
      <c r="E532" s="31" t="s">
        <v>75</v>
      </c>
      <c r="F532" s="31">
        <v>314350.76</v>
      </c>
      <c r="G532" s="31" t="s">
        <v>75</v>
      </c>
      <c r="H532" s="31">
        <v>37152.519999999997</v>
      </c>
      <c r="I532" s="31" t="s">
        <v>75</v>
      </c>
      <c r="J532" s="31" t="s">
        <v>75</v>
      </c>
      <c r="K532" s="31" t="s">
        <v>75</v>
      </c>
      <c r="L532" s="31" t="s">
        <v>75</v>
      </c>
      <c r="M532" s="31" t="s">
        <v>75</v>
      </c>
      <c r="N532" s="31">
        <v>277198.24</v>
      </c>
      <c r="O532" s="31" t="s">
        <v>75</v>
      </c>
      <c r="P532" s="32" t="s">
        <v>75</v>
      </c>
      <c r="Q532" s="32" t="s">
        <v>75</v>
      </c>
      <c r="R532" s="42" t="s">
        <v>1943</v>
      </c>
      <c r="S532" s="43" t="s">
        <v>1887</v>
      </c>
      <c r="T532" s="44" t="s">
        <v>2513</v>
      </c>
      <c r="U532" s="31">
        <v>220676.46</v>
      </c>
      <c r="V532" s="31" t="s">
        <v>75</v>
      </c>
      <c r="W532" s="31">
        <v>220676.46</v>
      </c>
      <c r="X532" s="31" t="s">
        <v>75</v>
      </c>
      <c r="Y532" s="31">
        <v>37152.519999999997</v>
      </c>
      <c r="Z532" s="31" t="s">
        <v>75</v>
      </c>
      <c r="AA532" s="31" t="s">
        <v>75</v>
      </c>
      <c r="AB532" s="31" t="s">
        <v>75</v>
      </c>
      <c r="AC532" s="31" t="s">
        <v>75</v>
      </c>
      <c r="AD532" s="31" t="s">
        <v>75</v>
      </c>
      <c r="AE532" s="31">
        <v>183523.94</v>
      </c>
      <c r="AF532" s="31" t="s">
        <v>75</v>
      </c>
      <c r="AG532" s="31" t="s">
        <v>75</v>
      </c>
      <c r="AH532" s="31" t="s">
        <v>75</v>
      </c>
      <c r="AI532" s="8"/>
    </row>
    <row r="533" spans="1:35" x14ac:dyDescent="0.25">
      <c r="A533" s="42" t="s">
        <v>2122</v>
      </c>
      <c r="B533" s="43" t="s">
        <v>1887</v>
      </c>
      <c r="C533" s="44" t="s">
        <v>2514</v>
      </c>
      <c r="D533" s="31">
        <v>10000</v>
      </c>
      <c r="E533" s="31" t="s">
        <v>75</v>
      </c>
      <c r="F533" s="31">
        <v>10000</v>
      </c>
      <c r="G533" s="31" t="s">
        <v>75</v>
      </c>
      <c r="H533" s="31" t="s">
        <v>75</v>
      </c>
      <c r="I533" s="31" t="s">
        <v>75</v>
      </c>
      <c r="J533" s="31" t="s">
        <v>75</v>
      </c>
      <c r="K533" s="31" t="s">
        <v>75</v>
      </c>
      <c r="L533" s="31" t="s">
        <v>75</v>
      </c>
      <c r="M533" s="31" t="s">
        <v>75</v>
      </c>
      <c r="N533" s="31">
        <v>10000</v>
      </c>
      <c r="O533" s="31" t="s">
        <v>75</v>
      </c>
      <c r="P533" s="32" t="s">
        <v>75</v>
      </c>
      <c r="Q533" s="32" t="s">
        <v>75</v>
      </c>
      <c r="R533" s="42" t="s">
        <v>2122</v>
      </c>
      <c r="S533" s="43" t="s">
        <v>1887</v>
      </c>
      <c r="T533" s="44" t="s">
        <v>2514</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x14ac:dyDescent="0.25">
      <c r="A534" s="42" t="s">
        <v>2062</v>
      </c>
      <c r="B534" s="43" t="s">
        <v>1887</v>
      </c>
      <c r="C534" s="44" t="s">
        <v>2515</v>
      </c>
      <c r="D534" s="31">
        <v>7531867.5499999998</v>
      </c>
      <c r="E534" s="31" t="s">
        <v>75</v>
      </c>
      <c r="F534" s="31">
        <v>7531867.5499999998</v>
      </c>
      <c r="G534" s="31" t="s">
        <v>75</v>
      </c>
      <c r="H534" s="31" t="s">
        <v>75</v>
      </c>
      <c r="I534" s="31" t="s">
        <v>75</v>
      </c>
      <c r="J534" s="31" t="s">
        <v>75</v>
      </c>
      <c r="K534" s="31" t="s">
        <v>75</v>
      </c>
      <c r="L534" s="31" t="s">
        <v>75</v>
      </c>
      <c r="M534" s="31" t="s">
        <v>75</v>
      </c>
      <c r="N534" s="31">
        <v>7019867.5499999998</v>
      </c>
      <c r="O534" s="31">
        <v>512000</v>
      </c>
      <c r="P534" s="32" t="s">
        <v>75</v>
      </c>
      <c r="Q534" s="32" t="s">
        <v>75</v>
      </c>
      <c r="R534" s="42" t="s">
        <v>2062</v>
      </c>
      <c r="S534" s="43" t="s">
        <v>1887</v>
      </c>
      <c r="T534" s="44" t="s">
        <v>2515</v>
      </c>
      <c r="U534" s="31">
        <v>4610054.4000000004</v>
      </c>
      <c r="V534" s="31" t="s">
        <v>75</v>
      </c>
      <c r="W534" s="31">
        <v>4610054.4000000004</v>
      </c>
      <c r="X534" s="31" t="s">
        <v>75</v>
      </c>
      <c r="Y534" s="31" t="s">
        <v>75</v>
      </c>
      <c r="Z534" s="31" t="s">
        <v>75</v>
      </c>
      <c r="AA534" s="31" t="s">
        <v>75</v>
      </c>
      <c r="AB534" s="31" t="s">
        <v>75</v>
      </c>
      <c r="AC534" s="31" t="s">
        <v>75</v>
      </c>
      <c r="AD534" s="31" t="s">
        <v>75</v>
      </c>
      <c r="AE534" s="31">
        <v>4369867.55</v>
      </c>
      <c r="AF534" s="31">
        <v>240186.85</v>
      </c>
      <c r="AG534" s="31" t="s">
        <v>75</v>
      </c>
      <c r="AH534" s="31" t="s">
        <v>75</v>
      </c>
      <c r="AI534" s="8"/>
    </row>
    <row r="535" spans="1:35" ht="45.75" x14ac:dyDescent="0.25">
      <c r="A535" s="42" t="s">
        <v>2064</v>
      </c>
      <c r="B535" s="43" t="s">
        <v>1887</v>
      </c>
      <c r="C535" s="44" t="s">
        <v>2516</v>
      </c>
      <c r="D535" s="31">
        <v>7019867.5499999998</v>
      </c>
      <c r="E535" s="31" t="s">
        <v>75</v>
      </c>
      <c r="F535" s="31">
        <v>7019867.5499999998</v>
      </c>
      <c r="G535" s="31" t="s">
        <v>75</v>
      </c>
      <c r="H535" s="31" t="s">
        <v>75</v>
      </c>
      <c r="I535" s="31" t="s">
        <v>75</v>
      </c>
      <c r="J535" s="31" t="s">
        <v>75</v>
      </c>
      <c r="K535" s="31" t="s">
        <v>75</v>
      </c>
      <c r="L535" s="31" t="s">
        <v>75</v>
      </c>
      <c r="M535" s="31" t="s">
        <v>75</v>
      </c>
      <c r="N535" s="31">
        <v>7019867.5499999998</v>
      </c>
      <c r="O535" s="31" t="s">
        <v>75</v>
      </c>
      <c r="P535" s="32" t="s">
        <v>75</v>
      </c>
      <c r="Q535" s="32" t="s">
        <v>75</v>
      </c>
      <c r="R535" s="42" t="s">
        <v>2064</v>
      </c>
      <c r="S535" s="43" t="s">
        <v>1887</v>
      </c>
      <c r="T535" s="44" t="s">
        <v>2516</v>
      </c>
      <c r="U535" s="31">
        <v>4369867.55</v>
      </c>
      <c r="V535" s="31" t="s">
        <v>75</v>
      </c>
      <c r="W535" s="31">
        <v>4369867.55</v>
      </c>
      <c r="X535" s="31" t="s">
        <v>75</v>
      </c>
      <c r="Y535" s="31" t="s">
        <v>75</v>
      </c>
      <c r="Z535" s="31" t="s">
        <v>75</v>
      </c>
      <c r="AA535" s="31" t="s">
        <v>75</v>
      </c>
      <c r="AB535" s="31" t="s">
        <v>75</v>
      </c>
      <c r="AC535" s="31" t="s">
        <v>75</v>
      </c>
      <c r="AD535" s="31" t="s">
        <v>75</v>
      </c>
      <c r="AE535" s="31">
        <v>4369867.55</v>
      </c>
      <c r="AF535" s="31" t="s">
        <v>75</v>
      </c>
      <c r="AG535" s="31" t="s">
        <v>75</v>
      </c>
      <c r="AH535" s="31" t="s">
        <v>75</v>
      </c>
      <c r="AI535" s="8"/>
    </row>
    <row r="536" spans="1:35" x14ac:dyDescent="0.25">
      <c r="A536" s="42" t="s">
        <v>2126</v>
      </c>
      <c r="B536" s="43" t="s">
        <v>1887</v>
      </c>
      <c r="C536" s="44" t="s">
        <v>2517</v>
      </c>
      <c r="D536" s="31">
        <v>512000</v>
      </c>
      <c r="E536" s="31" t="s">
        <v>75</v>
      </c>
      <c r="F536" s="31">
        <v>512000</v>
      </c>
      <c r="G536" s="31" t="s">
        <v>75</v>
      </c>
      <c r="H536" s="31" t="s">
        <v>75</v>
      </c>
      <c r="I536" s="31" t="s">
        <v>75</v>
      </c>
      <c r="J536" s="31" t="s">
        <v>75</v>
      </c>
      <c r="K536" s="31" t="s">
        <v>75</v>
      </c>
      <c r="L536" s="31" t="s">
        <v>75</v>
      </c>
      <c r="M536" s="31" t="s">
        <v>75</v>
      </c>
      <c r="N536" s="31" t="s">
        <v>75</v>
      </c>
      <c r="O536" s="31">
        <v>512000</v>
      </c>
      <c r="P536" s="32" t="s">
        <v>75</v>
      </c>
      <c r="Q536" s="32" t="s">
        <v>75</v>
      </c>
      <c r="R536" s="42" t="s">
        <v>2126</v>
      </c>
      <c r="S536" s="43" t="s">
        <v>1887</v>
      </c>
      <c r="T536" s="44" t="s">
        <v>2517</v>
      </c>
      <c r="U536" s="31">
        <v>240186.85</v>
      </c>
      <c r="V536" s="31" t="s">
        <v>75</v>
      </c>
      <c r="W536" s="31">
        <v>240186.85</v>
      </c>
      <c r="X536" s="31" t="s">
        <v>75</v>
      </c>
      <c r="Y536" s="31" t="s">
        <v>75</v>
      </c>
      <c r="Z536" s="31" t="s">
        <v>75</v>
      </c>
      <c r="AA536" s="31" t="s">
        <v>75</v>
      </c>
      <c r="AB536" s="31" t="s">
        <v>75</v>
      </c>
      <c r="AC536" s="31" t="s">
        <v>75</v>
      </c>
      <c r="AD536" s="31" t="s">
        <v>75</v>
      </c>
      <c r="AE536" s="31" t="s">
        <v>75</v>
      </c>
      <c r="AF536" s="31">
        <v>240186.85</v>
      </c>
      <c r="AG536" s="31" t="s">
        <v>75</v>
      </c>
      <c r="AH536" s="31" t="s">
        <v>75</v>
      </c>
      <c r="AI536" s="8"/>
    </row>
    <row r="537" spans="1:35" ht="45.75" x14ac:dyDescent="0.25">
      <c r="A537" s="42" t="s">
        <v>2130</v>
      </c>
      <c r="B537" s="43" t="s">
        <v>1887</v>
      </c>
      <c r="C537" s="44" t="s">
        <v>2518</v>
      </c>
      <c r="D537" s="31">
        <v>165447937.21000001</v>
      </c>
      <c r="E537" s="31" t="s">
        <v>75</v>
      </c>
      <c r="F537" s="31">
        <v>165447937.21000001</v>
      </c>
      <c r="G537" s="31" t="s">
        <v>75</v>
      </c>
      <c r="H537" s="31">
        <v>165447937.21000001</v>
      </c>
      <c r="I537" s="31" t="s">
        <v>75</v>
      </c>
      <c r="J537" s="31" t="s">
        <v>75</v>
      </c>
      <c r="K537" s="31" t="s">
        <v>75</v>
      </c>
      <c r="L537" s="31" t="s">
        <v>75</v>
      </c>
      <c r="M537" s="31" t="s">
        <v>75</v>
      </c>
      <c r="N537" s="31" t="s">
        <v>75</v>
      </c>
      <c r="O537" s="31" t="s">
        <v>75</v>
      </c>
      <c r="P537" s="32" t="s">
        <v>75</v>
      </c>
      <c r="Q537" s="32" t="s">
        <v>75</v>
      </c>
      <c r="R537" s="42" t="s">
        <v>2130</v>
      </c>
      <c r="S537" s="43" t="s">
        <v>1887</v>
      </c>
      <c r="T537" s="44" t="s">
        <v>2518</v>
      </c>
      <c r="U537" s="31">
        <v>89370126.730000004</v>
      </c>
      <c r="V537" s="31" t="s">
        <v>75</v>
      </c>
      <c r="W537" s="31">
        <v>89370126.730000004</v>
      </c>
      <c r="X537" s="31" t="s">
        <v>75</v>
      </c>
      <c r="Y537" s="31">
        <v>89370126.730000004</v>
      </c>
      <c r="Z537" s="31" t="s">
        <v>75</v>
      </c>
      <c r="AA537" s="31" t="s">
        <v>75</v>
      </c>
      <c r="AB537" s="31" t="s">
        <v>75</v>
      </c>
      <c r="AC537" s="31" t="s">
        <v>75</v>
      </c>
      <c r="AD537" s="31" t="s">
        <v>75</v>
      </c>
      <c r="AE537" s="31" t="s">
        <v>75</v>
      </c>
      <c r="AF537" s="31" t="s">
        <v>75</v>
      </c>
      <c r="AG537" s="31" t="s">
        <v>75</v>
      </c>
      <c r="AH537" s="31" t="s">
        <v>75</v>
      </c>
      <c r="AI537" s="8"/>
    </row>
    <row r="538" spans="1:35" ht="23.25" x14ac:dyDescent="0.25">
      <c r="A538" s="42" t="s">
        <v>2136</v>
      </c>
      <c r="B538" s="43" t="s">
        <v>1887</v>
      </c>
      <c r="C538" s="44" t="s">
        <v>2519</v>
      </c>
      <c r="D538" s="31">
        <v>165447937.21000001</v>
      </c>
      <c r="E538" s="31" t="s">
        <v>75</v>
      </c>
      <c r="F538" s="31">
        <v>165447937.21000001</v>
      </c>
      <c r="G538" s="31" t="s">
        <v>75</v>
      </c>
      <c r="H538" s="31">
        <v>165447937.21000001</v>
      </c>
      <c r="I538" s="31" t="s">
        <v>75</v>
      </c>
      <c r="J538" s="31" t="s">
        <v>75</v>
      </c>
      <c r="K538" s="31" t="s">
        <v>75</v>
      </c>
      <c r="L538" s="31" t="s">
        <v>75</v>
      </c>
      <c r="M538" s="31" t="s">
        <v>75</v>
      </c>
      <c r="N538" s="31" t="s">
        <v>75</v>
      </c>
      <c r="O538" s="31" t="s">
        <v>75</v>
      </c>
      <c r="P538" s="32" t="s">
        <v>75</v>
      </c>
      <c r="Q538" s="32" t="s">
        <v>75</v>
      </c>
      <c r="R538" s="42" t="s">
        <v>2136</v>
      </c>
      <c r="S538" s="43" t="s">
        <v>1887</v>
      </c>
      <c r="T538" s="44" t="s">
        <v>2519</v>
      </c>
      <c r="U538" s="31">
        <v>89370126.730000004</v>
      </c>
      <c r="V538" s="31" t="s">
        <v>75</v>
      </c>
      <c r="W538" s="31">
        <v>89370126.730000004</v>
      </c>
      <c r="X538" s="31" t="s">
        <v>75</v>
      </c>
      <c r="Y538" s="31">
        <v>89370126.730000004</v>
      </c>
      <c r="Z538" s="31" t="s">
        <v>75</v>
      </c>
      <c r="AA538" s="31" t="s">
        <v>75</v>
      </c>
      <c r="AB538" s="31" t="s">
        <v>75</v>
      </c>
      <c r="AC538" s="31" t="s">
        <v>75</v>
      </c>
      <c r="AD538" s="31" t="s">
        <v>75</v>
      </c>
      <c r="AE538" s="31" t="s">
        <v>75</v>
      </c>
      <c r="AF538" s="31" t="s">
        <v>75</v>
      </c>
      <c r="AG538" s="31" t="s">
        <v>75</v>
      </c>
      <c r="AH538" s="31" t="s">
        <v>75</v>
      </c>
      <c r="AI538" s="8"/>
    </row>
    <row r="539" spans="1:35" x14ac:dyDescent="0.25">
      <c r="A539" s="42" t="s">
        <v>1908</v>
      </c>
      <c r="B539" s="43" t="s">
        <v>1887</v>
      </c>
      <c r="C539" s="44" t="s">
        <v>2520</v>
      </c>
      <c r="D539" s="31">
        <v>171031069.13</v>
      </c>
      <c r="E539" s="31" t="s">
        <v>75</v>
      </c>
      <c r="F539" s="31">
        <v>171031069.13</v>
      </c>
      <c r="G539" s="31" t="s">
        <v>75</v>
      </c>
      <c r="H539" s="31">
        <v>167323294.55000001</v>
      </c>
      <c r="I539" s="31" t="s">
        <v>75</v>
      </c>
      <c r="J539" s="31" t="s">
        <v>75</v>
      </c>
      <c r="K539" s="31">
        <v>2350000</v>
      </c>
      <c r="L539" s="31" t="s">
        <v>75</v>
      </c>
      <c r="M539" s="31" t="s">
        <v>75</v>
      </c>
      <c r="N539" s="31">
        <v>1072774.58</v>
      </c>
      <c r="O539" s="31">
        <v>285000</v>
      </c>
      <c r="P539" s="32" t="s">
        <v>75</v>
      </c>
      <c r="Q539" s="32" t="s">
        <v>75</v>
      </c>
      <c r="R539" s="42" t="s">
        <v>1908</v>
      </c>
      <c r="S539" s="43" t="s">
        <v>1887</v>
      </c>
      <c r="T539" s="44" t="s">
        <v>2520</v>
      </c>
      <c r="U539" s="31">
        <v>24638503.93</v>
      </c>
      <c r="V539" s="31" t="s">
        <v>75</v>
      </c>
      <c r="W539" s="31">
        <v>24638503.93</v>
      </c>
      <c r="X539" s="31" t="s">
        <v>75</v>
      </c>
      <c r="Y539" s="31">
        <v>23649999.989999998</v>
      </c>
      <c r="Z539" s="31" t="s">
        <v>75</v>
      </c>
      <c r="AA539" s="31" t="s">
        <v>75</v>
      </c>
      <c r="AB539" s="31">
        <v>350000</v>
      </c>
      <c r="AC539" s="31" t="s">
        <v>75</v>
      </c>
      <c r="AD539" s="31" t="s">
        <v>75</v>
      </c>
      <c r="AE539" s="31">
        <v>353503.94</v>
      </c>
      <c r="AF539" s="31">
        <v>285000</v>
      </c>
      <c r="AG539" s="31" t="s">
        <v>75</v>
      </c>
      <c r="AH539" s="31" t="s">
        <v>75</v>
      </c>
      <c r="AI539" s="8"/>
    </row>
    <row r="540" spans="1:35" ht="34.5" x14ac:dyDescent="0.25">
      <c r="A540" s="42" t="s">
        <v>2139</v>
      </c>
      <c r="B540" s="43" t="s">
        <v>1887</v>
      </c>
      <c r="C540" s="44" t="s">
        <v>2521</v>
      </c>
      <c r="D540" s="31">
        <v>169702294.55000001</v>
      </c>
      <c r="E540" s="31" t="s">
        <v>75</v>
      </c>
      <c r="F540" s="31">
        <v>169702294.55000001</v>
      </c>
      <c r="G540" s="31" t="s">
        <v>75</v>
      </c>
      <c r="H540" s="31">
        <v>167316294.55000001</v>
      </c>
      <c r="I540" s="31" t="s">
        <v>75</v>
      </c>
      <c r="J540" s="31" t="s">
        <v>75</v>
      </c>
      <c r="K540" s="31">
        <v>2350000</v>
      </c>
      <c r="L540" s="31" t="s">
        <v>75</v>
      </c>
      <c r="M540" s="31" t="s">
        <v>75</v>
      </c>
      <c r="N540" s="31">
        <v>36000</v>
      </c>
      <c r="O540" s="31" t="s">
        <v>75</v>
      </c>
      <c r="P540" s="32" t="s">
        <v>75</v>
      </c>
      <c r="Q540" s="32" t="s">
        <v>75</v>
      </c>
      <c r="R540" s="42" t="s">
        <v>2139</v>
      </c>
      <c r="S540" s="43" t="s">
        <v>1887</v>
      </c>
      <c r="T540" s="44" t="s">
        <v>2521</v>
      </c>
      <c r="U540" s="31">
        <v>23999999.989999998</v>
      </c>
      <c r="V540" s="31" t="s">
        <v>75</v>
      </c>
      <c r="W540" s="31">
        <v>23999999.989999998</v>
      </c>
      <c r="X540" s="31" t="s">
        <v>75</v>
      </c>
      <c r="Y540" s="31">
        <v>23649999.989999998</v>
      </c>
      <c r="Z540" s="31" t="s">
        <v>75</v>
      </c>
      <c r="AA540" s="31" t="s">
        <v>75</v>
      </c>
      <c r="AB540" s="31">
        <v>350000</v>
      </c>
      <c r="AC540" s="31" t="s">
        <v>75</v>
      </c>
      <c r="AD540" s="31" t="s">
        <v>75</v>
      </c>
      <c r="AE540" s="31" t="s">
        <v>75</v>
      </c>
      <c r="AF540" s="31" t="s">
        <v>75</v>
      </c>
      <c r="AG540" s="31" t="s">
        <v>75</v>
      </c>
      <c r="AH540" s="31" t="s">
        <v>75</v>
      </c>
      <c r="AI540" s="8"/>
    </row>
    <row r="541" spans="1:35" ht="45.75" x14ac:dyDescent="0.25">
      <c r="A541" s="42" t="s">
        <v>2141</v>
      </c>
      <c r="B541" s="43" t="s">
        <v>1887</v>
      </c>
      <c r="C541" s="44" t="s">
        <v>2522</v>
      </c>
      <c r="D541" s="31">
        <v>70121660.239999995</v>
      </c>
      <c r="E541" s="31" t="s">
        <v>75</v>
      </c>
      <c r="F541" s="31">
        <v>70121660.239999995</v>
      </c>
      <c r="G541" s="31" t="s">
        <v>75</v>
      </c>
      <c r="H541" s="31">
        <v>67751660.239999995</v>
      </c>
      <c r="I541" s="31" t="s">
        <v>75</v>
      </c>
      <c r="J541" s="31" t="s">
        <v>75</v>
      </c>
      <c r="K541" s="31">
        <v>2350000</v>
      </c>
      <c r="L541" s="31" t="s">
        <v>75</v>
      </c>
      <c r="M541" s="31" t="s">
        <v>75</v>
      </c>
      <c r="N541" s="31">
        <v>20000</v>
      </c>
      <c r="O541" s="31" t="s">
        <v>75</v>
      </c>
      <c r="P541" s="32" t="s">
        <v>75</v>
      </c>
      <c r="Q541" s="32" t="s">
        <v>75</v>
      </c>
      <c r="R541" s="42" t="s">
        <v>2141</v>
      </c>
      <c r="S541" s="43" t="s">
        <v>1887</v>
      </c>
      <c r="T541" s="44" t="s">
        <v>2522</v>
      </c>
      <c r="U541" s="31">
        <v>8250000</v>
      </c>
      <c r="V541" s="31" t="s">
        <v>75</v>
      </c>
      <c r="W541" s="31">
        <v>8250000</v>
      </c>
      <c r="X541" s="31" t="s">
        <v>75</v>
      </c>
      <c r="Y541" s="31">
        <v>7900000</v>
      </c>
      <c r="Z541" s="31" t="s">
        <v>75</v>
      </c>
      <c r="AA541" s="31" t="s">
        <v>75</v>
      </c>
      <c r="AB541" s="31">
        <v>350000</v>
      </c>
      <c r="AC541" s="31" t="s">
        <v>75</v>
      </c>
      <c r="AD541" s="31" t="s">
        <v>75</v>
      </c>
      <c r="AE541" s="31" t="s">
        <v>75</v>
      </c>
      <c r="AF541" s="31" t="s">
        <v>75</v>
      </c>
      <c r="AG541" s="31" t="s">
        <v>75</v>
      </c>
      <c r="AH541" s="31" t="s">
        <v>75</v>
      </c>
      <c r="AI541" s="8"/>
    </row>
    <row r="542" spans="1:35" ht="45.75" x14ac:dyDescent="0.25">
      <c r="A542" s="42" t="s">
        <v>2301</v>
      </c>
      <c r="B542" s="43" t="s">
        <v>1887</v>
      </c>
      <c r="C542" s="44" t="s">
        <v>2523</v>
      </c>
      <c r="D542" s="31">
        <v>94320314.310000002</v>
      </c>
      <c r="E542" s="31" t="s">
        <v>75</v>
      </c>
      <c r="F542" s="31">
        <v>94320314.310000002</v>
      </c>
      <c r="G542" s="31" t="s">
        <v>75</v>
      </c>
      <c r="H542" s="31">
        <v>94304314.310000002</v>
      </c>
      <c r="I542" s="31" t="s">
        <v>75</v>
      </c>
      <c r="J542" s="31" t="s">
        <v>75</v>
      </c>
      <c r="K542" s="31" t="s">
        <v>75</v>
      </c>
      <c r="L542" s="31" t="s">
        <v>75</v>
      </c>
      <c r="M542" s="31" t="s">
        <v>75</v>
      </c>
      <c r="N542" s="31">
        <v>16000</v>
      </c>
      <c r="O542" s="31" t="s">
        <v>75</v>
      </c>
      <c r="P542" s="32" t="s">
        <v>75</v>
      </c>
      <c r="Q542" s="32" t="s">
        <v>75</v>
      </c>
      <c r="R542" s="42" t="s">
        <v>2301</v>
      </c>
      <c r="S542" s="43" t="s">
        <v>1887</v>
      </c>
      <c r="T542" s="44" t="s">
        <v>2523</v>
      </c>
      <c r="U542" s="31">
        <v>15749999.99</v>
      </c>
      <c r="V542" s="31" t="s">
        <v>75</v>
      </c>
      <c r="W542" s="31">
        <v>15749999.99</v>
      </c>
      <c r="X542" s="31" t="s">
        <v>75</v>
      </c>
      <c r="Y542" s="31">
        <v>15749999.99</v>
      </c>
      <c r="Z542" s="31" t="s">
        <v>75</v>
      </c>
      <c r="AA542" s="31" t="s">
        <v>75</v>
      </c>
      <c r="AB542" s="31" t="s">
        <v>75</v>
      </c>
      <c r="AC542" s="31" t="s">
        <v>75</v>
      </c>
      <c r="AD542" s="31" t="s">
        <v>75</v>
      </c>
      <c r="AE542" s="31" t="s">
        <v>75</v>
      </c>
      <c r="AF542" s="31" t="s">
        <v>75</v>
      </c>
      <c r="AG542" s="31" t="s">
        <v>75</v>
      </c>
      <c r="AH542" s="31" t="s">
        <v>75</v>
      </c>
      <c r="AI542" s="8"/>
    </row>
    <row r="543" spans="1:35" ht="23.25" x14ac:dyDescent="0.25">
      <c r="A543" s="42" t="s">
        <v>2524</v>
      </c>
      <c r="B543" s="43" t="s">
        <v>1887</v>
      </c>
      <c r="C543" s="44" t="s">
        <v>2525</v>
      </c>
      <c r="D543" s="31">
        <v>5260320</v>
      </c>
      <c r="E543" s="31" t="s">
        <v>75</v>
      </c>
      <c r="F543" s="31">
        <v>5260320</v>
      </c>
      <c r="G543" s="31" t="s">
        <v>75</v>
      </c>
      <c r="H543" s="31">
        <v>5260320</v>
      </c>
      <c r="I543" s="31" t="s">
        <v>75</v>
      </c>
      <c r="J543" s="31" t="s">
        <v>75</v>
      </c>
      <c r="K543" s="31" t="s">
        <v>75</v>
      </c>
      <c r="L543" s="31" t="s">
        <v>75</v>
      </c>
      <c r="M543" s="31" t="s">
        <v>75</v>
      </c>
      <c r="N543" s="31" t="s">
        <v>75</v>
      </c>
      <c r="O543" s="31" t="s">
        <v>75</v>
      </c>
      <c r="P543" s="32" t="s">
        <v>75</v>
      </c>
      <c r="Q543" s="32" t="s">
        <v>75</v>
      </c>
      <c r="R543" s="42" t="s">
        <v>2524</v>
      </c>
      <c r="S543" s="43" t="s">
        <v>1887</v>
      </c>
      <c r="T543" s="44" t="s">
        <v>2525</v>
      </c>
      <c r="U543" s="31" t="s">
        <v>75</v>
      </c>
      <c r="V543" s="31" t="s">
        <v>75</v>
      </c>
      <c r="W543" s="31" t="s">
        <v>75</v>
      </c>
      <c r="X543" s="31" t="s">
        <v>75</v>
      </c>
      <c r="Y543" s="31" t="s">
        <v>75</v>
      </c>
      <c r="Z543" s="31" t="s">
        <v>75</v>
      </c>
      <c r="AA543" s="31" t="s">
        <v>75</v>
      </c>
      <c r="AB543" s="31" t="s">
        <v>75</v>
      </c>
      <c r="AC543" s="31" t="s">
        <v>75</v>
      </c>
      <c r="AD543" s="31" t="s">
        <v>75</v>
      </c>
      <c r="AE543" s="31" t="s">
        <v>75</v>
      </c>
      <c r="AF543" s="31" t="s">
        <v>75</v>
      </c>
      <c r="AG543" s="31" t="s">
        <v>75</v>
      </c>
      <c r="AH543" s="31" t="s">
        <v>75</v>
      </c>
      <c r="AI543" s="8"/>
    </row>
    <row r="544" spans="1:35" x14ac:dyDescent="0.25">
      <c r="A544" s="42" t="s">
        <v>1978</v>
      </c>
      <c r="B544" s="43" t="s">
        <v>1887</v>
      </c>
      <c r="C544" s="44" t="s">
        <v>2526</v>
      </c>
      <c r="D544" s="31">
        <v>590000</v>
      </c>
      <c r="E544" s="31" t="s">
        <v>75</v>
      </c>
      <c r="F544" s="31">
        <v>590000</v>
      </c>
      <c r="G544" s="31" t="s">
        <v>75</v>
      </c>
      <c r="H544" s="31" t="s">
        <v>75</v>
      </c>
      <c r="I544" s="31" t="s">
        <v>75</v>
      </c>
      <c r="J544" s="31" t="s">
        <v>75</v>
      </c>
      <c r="K544" s="31" t="s">
        <v>75</v>
      </c>
      <c r="L544" s="31" t="s">
        <v>75</v>
      </c>
      <c r="M544" s="31" t="s">
        <v>75</v>
      </c>
      <c r="N544" s="31">
        <v>305000</v>
      </c>
      <c r="O544" s="31">
        <v>285000</v>
      </c>
      <c r="P544" s="32" t="s">
        <v>75</v>
      </c>
      <c r="Q544" s="32" t="s">
        <v>75</v>
      </c>
      <c r="R544" s="42" t="s">
        <v>1978</v>
      </c>
      <c r="S544" s="43" t="s">
        <v>1887</v>
      </c>
      <c r="T544" s="44" t="s">
        <v>2526</v>
      </c>
      <c r="U544" s="31">
        <v>590000</v>
      </c>
      <c r="V544" s="31" t="s">
        <v>75</v>
      </c>
      <c r="W544" s="31">
        <v>590000</v>
      </c>
      <c r="X544" s="31" t="s">
        <v>75</v>
      </c>
      <c r="Y544" s="31" t="s">
        <v>75</v>
      </c>
      <c r="Z544" s="31" t="s">
        <v>75</v>
      </c>
      <c r="AA544" s="31" t="s">
        <v>75</v>
      </c>
      <c r="AB544" s="31" t="s">
        <v>75</v>
      </c>
      <c r="AC544" s="31" t="s">
        <v>75</v>
      </c>
      <c r="AD544" s="31" t="s">
        <v>75</v>
      </c>
      <c r="AE544" s="31">
        <v>305000</v>
      </c>
      <c r="AF544" s="31">
        <v>285000</v>
      </c>
      <c r="AG544" s="31" t="s">
        <v>75</v>
      </c>
      <c r="AH544" s="31" t="s">
        <v>75</v>
      </c>
      <c r="AI544" s="8"/>
    </row>
    <row r="545" spans="1:35" ht="23.25" x14ac:dyDescent="0.25">
      <c r="A545" s="42" t="s">
        <v>1980</v>
      </c>
      <c r="B545" s="43" t="s">
        <v>1887</v>
      </c>
      <c r="C545" s="44" t="s">
        <v>2527</v>
      </c>
      <c r="D545" s="31">
        <v>590000</v>
      </c>
      <c r="E545" s="31" t="s">
        <v>75</v>
      </c>
      <c r="F545" s="31">
        <v>590000</v>
      </c>
      <c r="G545" s="31" t="s">
        <v>75</v>
      </c>
      <c r="H545" s="31" t="s">
        <v>75</v>
      </c>
      <c r="I545" s="31" t="s">
        <v>75</v>
      </c>
      <c r="J545" s="31" t="s">
        <v>75</v>
      </c>
      <c r="K545" s="31" t="s">
        <v>75</v>
      </c>
      <c r="L545" s="31" t="s">
        <v>75</v>
      </c>
      <c r="M545" s="31" t="s">
        <v>75</v>
      </c>
      <c r="N545" s="31">
        <v>305000</v>
      </c>
      <c r="O545" s="31">
        <v>285000</v>
      </c>
      <c r="P545" s="32" t="s">
        <v>75</v>
      </c>
      <c r="Q545" s="32" t="s">
        <v>75</v>
      </c>
      <c r="R545" s="42" t="s">
        <v>1980</v>
      </c>
      <c r="S545" s="43" t="s">
        <v>1887</v>
      </c>
      <c r="T545" s="44" t="s">
        <v>2527</v>
      </c>
      <c r="U545" s="31">
        <v>590000</v>
      </c>
      <c r="V545" s="31" t="s">
        <v>75</v>
      </c>
      <c r="W545" s="31">
        <v>590000</v>
      </c>
      <c r="X545" s="31" t="s">
        <v>75</v>
      </c>
      <c r="Y545" s="31" t="s">
        <v>75</v>
      </c>
      <c r="Z545" s="31" t="s">
        <v>75</v>
      </c>
      <c r="AA545" s="31" t="s">
        <v>75</v>
      </c>
      <c r="AB545" s="31" t="s">
        <v>75</v>
      </c>
      <c r="AC545" s="31" t="s">
        <v>75</v>
      </c>
      <c r="AD545" s="31" t="s">
        <v>75</v>
      </c>
      <c r="AE545" s="31">
        <v>305000</v>
      </c>
      <c r="AF545" s="31">
        <v>285000</v>
      </c>
      <c r="AG545" s="31" t="s">
        <v>75</v>
      </c>
      <c r="AH545" s="31" t="s">
        <v>75</v>
      </c>
      <c r="AI545" s="8"/>
    </row>
    <row r="546" spans="1:35" x14ac:dyDescent="0.25">
      <c r="A546" s="42" t="s">
        <v>1910</v>
      </c>
      <c r="B546" s="43" t="s">
        <v>1887</v>
      </c>
      <c r="C546" s="44" t="s">
        <v>2528</v>
      </c>
      <c r="D546" s="31">
        <v>738774.58</v>
      </c>
      <c r="E546" s="31" t="s">
        <v>75</v>
      </c>
      <c r="F546" s="31">
        <v>738774.58</v>
      </c>
      <c r="G546" s="31" t="s">
        <v>75</v>
      </c>
      <c r="H546" s="31">
        <v>7000</v>
      </c>
      <c r="I546" s="31" t="s">
        <v>75</v>
      </c>
      <c r="J546" s="31" t="s">
        <v>75</v>
      </c>
      <c r="K546" s="31" t="s">
        <v>75</v>
      </c>
      <c r="L546" s="31" t="s">
        <v>75</v>
      </c>
      <c r="M546" s="31" t="s">
        <v>75</v>
      </c>
      <c r="N546" s="31">
        <v>731774.58</v>
      </c>
      <c r="O546" s="31" t="s">
        <v>75</v>
      </c>
      <c r="P546" s="32" t="s">
        <v>75</v>
      </c>
      <c r="Q546" s="32" t="s">
        <v>75</v>
      </c>
      <c r="R546" s="42" t="s">
        <v>1910</v>
      </c>
      <c r="S546" s="43" t="s">
        <v>1887</v>
      </c>
      <c r="T546" s="44" t="s">
        <v>2528</v>
      </c>
      <c r="U546" s="31">
        <v>48503.94</v>
      </c>
      <c r="V546" s="31" t="s">
        <v>75</v>
      </c>
      <c r="W546" s="31">
        <v>48503.94</v>
      </c>
      <c r="X546" s="31" t="s">
        <v>75</v>
      </c>
      <c r="Y546" s="31" t="s">
        <v>75</v>
      </c>
      <c r="Z546" s="31" t="s">
        <v>75</v>
      </c>
      <c r="AA546" s="31" t="s">
        <v>75</v>
      </c>
      <c r="AB546" s="31" t="s">
        <v>75</v>
      </c>
      <c r="AC546" s="31" t="s">
        <v>75</v>
      </c>
      <c r="AD546" s="31" t="s">
        <v>75</v>
      </c>
      <c r="AE546" s="31">
        <v>48503.94</v>
      </c>
      <c r="AF546" s="31" t="s">
        <v>75</v>
      </c>
      <c r="AG546" s="31" t="s">
        <v>75</v>
      </c>
      <c r="AH546" s="31" t="s">
        <v>75</v>
      </c>
      <c r="AI546" s="8"/>
    </row>
    <row r="547" spans="1:35" x14ac:dyDescent="0.25">
      <c r="A547" s="42" t="s">
        <v>1947</v>
      </c>
      <c r="B547" s="43" t="s">
        <v>1887</v>
      </c>
      <c r="C547" s="44" t="s">
        <v>2529</v>
      </c>
      <c r="D547" s="31">
        <v>12500</v>
      </c>
      <c r="E547" s="31" t="s">
        <v>75</v>
      </c>
      <c r="F547" s="31">
        <v>12500</v>
      </c>
      <c r="G547" s="31" t="s">
        <v>75</v>
      </c>
      <c r="H547" s="31" t="s">
        <v>75</v>
      </c>
      <c r="I547" s="31" t="s">
        <v>75</v>
      </c>
      <c r="J547" s="31" t="s">
        <v>75</v>
      </c>
      <c r="K547" s="31" t="s">
        <v>75</v>
      </c>
      <c r="L547" s="31" t="s">
        <v>75</v>
      </c>
      <c r="M547" s="31" t="s">
        <v>75</v>
      </c>
      <c r="N547" s="31">
        <v>12500</v>
      </c>
      <c r="O547" s="31" t="s">
        <v>75</v>
      </c>
      <c r="P547" s="32" t="s">
        <v>75</v>
      </c>
      <c r="Q547" s="32" t="s">
        <v>75</v>
      </c>
      <c r="R547" s="42" t="s">
        <v>1947</v>
      </c>
      <c r="S547" s="43" t="s">
        <v>1887</v>
      </c>
      <c r="T547" s="44" t="s">
        <v>2529</v>
      </c>
      <c r="U547" s="31">
        <v>3500</v>
      </c>
      <c r="V547" s="31" t="s">
        <v>75</v>
      </c>
      <c r="W547" s="31">
        <v>3500</v>
      </c>
      <c r="X547" s="31" t="s">
        <v>75</v>
      </c>
      <c r="Y547" s="31" t="s">
        <v>75</v>
      </c>
      <c r="Z547" s="31" t="s">
        <v>75</v>
      </c>
      <c r="AA547" s="31" t="s">
        <v>75</v>
      </c>
      <c r="AB547" s="31" t="s">
        <v>75</v>
      </c>
      <c r="AC547" s="31" t="s">
        <v>75</v>
      </c>
      <c r="AD547" s="31" t="s">
        <v>75</v>
      </c>
      <c r="AE547" s="31">
        <v>3500</v>
      </c>
      <c r="AF547" s="31" t="s">
        <v>75</v>
      </c>
      <c r="AG547" s="31" t="s">
        <v>75</v>
      </c>
      <c r="AH547" s="31" t="s">
        <v>75</v>
      </c>
      <c r="AI547" s="8"/>
    </row>
    <row r="548" spans="1:35" x14ac:dyDescent="0.25">
      <c r="A548" s="42" t="s">
        <v>1949</v>
      </c>
      <c r="B548" s="43" t="s">
        <v>1887</v>
      </c>
      <c r="C548" s="44" t="s">
        <v>2530</v>
      </c>
      <c r="D548" s="31">
        <v>11733</v>
      </c>
      <c r="E548" s="31" t="s">
        <v>75</v>
      </c>
      <c r="F548" s="31">
        <v>11733</v>
      </c>
      <c r="G548" s="31" t="s">
        <v>75</v>
      </c>
      <c r="H548" s="31" t="s">
        <v>75</v>
      </c>
      <c r="I548" s="31" t="s">
        <v>75</v>
      </c>
      <c r="J548" s="31" t="s">
        <v>75</v>
      </c>
      <c r="K548" s="31" t="s">
        <v>75</v>
      </c>
      <c r="L548" s="31" t="s">
        <v>75</v>
      </c>
      <c r="M548" s="31" t="s">
        <v>75</v>
      </c>
      <c r="N548" s="31">
        <v>11733</v>
      </c>
      <c r="O548" s="31" t="s">
        <v>75</v>
      </c>
      <c r="P548" s="32" t="s">
        <v>75</v>
      </c>
      <c r="Q548" s="32" t="s">
        <v>75</v>
      </c>
      <c r="R548" s="42" t="s">
        <v>1949</v>
      </c>
      <c r="S548" s="43" t="s">
        <v>1887</v>
      </c>
      <c r="T548" s="44" t="s">
        <v>2530</v>
      </c>
      <c r="U548" s="31">
        <v>4310</v>
      </c>
      <c r="V548" s="31" t="s">
        <v>75</v>
      </c>
      <c r="W548" s="31">
        <v>4310</v>
      </c>
      <c r="X548" s="31" t="s">
        <v>75</v>
      </c>
      <c r="Y548" s="31" t="s">
        <v>75</v>
      </c>
      <c r="Z548" s="31" t="s">
        <v>75</v>
      </c>
      <c r="AA548" s="31" t="s">
        <v>75</v>
      </c>
      <c r="AB548" s="31" t="s">
        <v>75</v>
      </c>
      <c r="AC548" s="31" t="s">
        <v>75</v>
      </c>
      <c r="AD548" s="31" t="s">
        <v>75</v>
      </c>
      <c r="AE548" s="31">
        <v>4310</v>
      </c>
      <c r="AF548" s="31" t="s">
        <v>75</v>
      </c>
      <c r="AG548" s="31" t="s">
        <v>75</v>
      </c>
      <c r="AH548" s="31" t="s">
        <v>75</v>
      </c>
      <c r="AI548" s="8"/>
    </row>
    <row r="549" spans="1:35" x14ac:dyDescent="0.25">
      <c r="A549" s="42" t="s">
        <v>1912</v>
      </c>
      <c r="B549" s="43" t="s">
        <v>1887</v>
      </c>
      <c r="C549" s="44" t="s">
        <v>2531</v>
      </c>
      <c r="D549" s="31">
        <v>714541.58</v>
      </c>
      <c r="E549" s="31" t="s">
        <v>75</v>
      </c>
      <c r="F549" s="31">
        <v>714541.58</v>
      </c>
      <c r="G549" s="31" t="s">
        <v>75</v>
      </c>
      <c r="H549" s="31">
        <v>7000</v>
      </c>
      <c r="I549" s="31" t="s">
        <v>75</v>
      </c>
      <c r="J549" s="31" t="s">
        <v>75</v>
      </c>
      <c r="K549" s="31" t="s">
        <v>75</v>
      </c>
      <c r="L549" s="31" t="s">
        <v>75</v>
      </c>
      <c r="M549" s="31" t="s">
        <v>75</v>
      </c>
      <c r="N549" s="31">
        <v>707541.58</v>
      </c>
      <c r="O549" s="31" t="s">
        <v>75</v>
      </c>
      <c r="P549" s="32" t="s">
        <v>75</v>
      </c>
      <c r="Q549" s="32" t="s">
        <v>75</v>
      </c>
      <c r="R549" s="42" t="s">
        <v>1912</v>
      </c>
      <c r="S549" s="43" t="s">
        <v>1887</v>
      </c>
      <c r="T549" s="44" t="s">
        <v>2531</v>
      </c>
      <c r="U549" s="31">
        <v>40693.94</v>
      </c>
      <c r="V549" s="31" t="s">
        <v>75</v>
      </c>
      <c r="W549" s="31">
        <v>40693.94</v>
      </c>
      <c r="X549" s="31" t="s">
        <v>75</v>
      </c>
      <c r="Y549" s="31" t="s">
        <v>75</v>
      </c>
      <c r="Z549" s="31" t="s">
        <v>75</v>
      </c>
      <c r="AA549" s="31" t="s">
        <v>75</v>
      </c>
      <c r="AB549" s="31" t="s">
        <v>75</v>
      </c>
      <c r="AC549" s="31" t="s">
        <v>75</v>
      </c>
      <c r="AD549" s="31" t="s">
        <v>75</v>
      </c>
      <c r="AE549" s="31">
        <v>40693.94</v>
      </c>
      <c r="AF549" s="31" t="s">
        <v>75</v>
      </c>
      <c r="AG549" s="31" t="s">
        <v>75</v>
      </c>
      <c r="AH549" s="31" t="s">
        <v>75</v>
      </c>
      <c r="AI549" s="8"/>
    </row>
    <row r="550" spans="1:35" x14ac:dyDescent="0.25">
      <c r="A550" s="42" t="s">
        <v>2532</v>
      </c>
      <c r="B550" s="43" t="s">
        <v>1887</v>
      </c>
      <c r="C550" s="44" t="s">
        <v>2533</v>
      </c>
      <c r="D550" s="31">
        <v>9108202108.0699997</v>
      </c>
      <c r="E550" s="31" t="s">
        <v>75</v>
      </c>
      <c r="F550" s="31">
        <v>9108202108.0699997</v>
      </c>
      <c r="G550" s="31">
        <v>2724038948.9200001</v>
      </c>
      <c r="H550" s="31">
        <v>3831100307.5100002</v>
      </c>
      <c r="I550" s="31" t="s">
        <v>75</v>
      </c>
      <c r="J550" s="31" t="s">
        <v>75</v>
      </c>
      <c r="K550" s="31">
        <v>2798359668.4000001</v>
      </c>
      <c r="L550" s="31" t="s">
        <v>75</v>
      </c>
      <c r="M550" s="31" t="s">
        <v>75</v>
      </c>
      <c r="N550" s="31">
        <v>1167151062.26</v>
      </c>
      <c r="O550" s="31">
        <v>3060977444.4699998</v>
      </c>
      <c r="P550" s="32">
        <v>974652574.35000002</v>
      </c>
      <c r="Q550" s="32" t="s">
        <v>75</v>
      </c>
      <c r="R550" s="42" t="s">
        <v>2532</v>
      </c>
      <c r="S550" s="43" t="s">
        <v>1887</v>
      </c>
      <c r="T550" s="44" t="s">
        <v>2533</v>
      </c>
      <c r="U550" s="31">
        <v>3472999090.4699998</v>
      </c>
      <c r="V550" s="31" t="s">
        <v>75</v>
      </c>
      <c r="W550" s="31">
        <v>3472999090.4699998</v>
      </c>
      <c r="X550" s="31">
        <v>1061786390.9</v>
      </c>
      <c r="Y550" s="31">
        <v>1632436965.4400001</v>
      </c>
      <c r="Z550" s="31" t="s">
        <v>75</v>
      </c>
      <c r="AA550" s="31" t="s">
        <v>75</v>
      </c>
      <c r="AB550" s="31">
        <v>965258141.77999997</v>
      </c>
      <c r="AC550" s="31" t="s">
        <v>75</v>
      </c>
      <c r="AD550" s="31" t="s">
        <v>75</v>
      </c>
      <c r="AE550" s="31">
        <v>507514559.74000001</v>
      </c>
      <c r="AF550" s="31">
        <v>1196684928.0799999</v>
      </c>
      <c r="AG550" s="31">
        <v>232890886.33000001</v>
      </c>
      <c r="AH550" s="31" t="s">
        <v>75</v>
      </c>
      <c r="AI550" s="8"/>
    </row>
    <row r="551" spans="1:35" x14ac:dyDescent="0.25">
      <c r="A551" s="42" t="s">
        <v>2534</v>
      </c>
      <c r="B551" s="43" t="s">
        <v>1887</v>
      </c>
      <c r="C551" s="44" t="s">
        <v>2535</v>
      </c>
      <c r="D551" s="31">
        <v>1980175930.6400001</v>
      </c>
      <c r="E551" s="31" t="s">
        <v>75</v>
      </c>
      <c r="F551" s="31">
        <v>1980175930.6400001</v>
      </c>
      <c r="G551" s="31">
        <v>1009454040.9</v>
      </c>
      <c r="H551" s="31">
        <v>1592382802.51</v>
      </c>
      <c r="I551" s="31" t="s">
        <v>75</v>
      </c>
      <c r="J551" s="31" t="s">
        <v>75</v>
      </c>
      <c r="K551" s="31">
        <v>1269512017.8199999</v>
      </c>
      <c r="L551" s="31" t="s">
        <v>75</v>
      </c>
      <c r="M551" s="31" t="s">
        <v>75</v>
      </c>
      <c r="N551" s="31">
        <v>62723882.75</v>
      </c>
      <c r="O551" s="31">
        <v>63121772.969999999</v>
      </c>
      <c r="P551" s="32">
        <v>1889495.49</v>
      </c>
      <c r="Q551" s="32" t="s">
        <v>75</v>
      </c>
      <c r="R551" s="42" t="s">
        <v>2534</v>
      </c>
      <c r="S551" s="43" t="s">
        <v>1887</v>
      </c>
      <c r="T551" s="44" t="s">
        <v>2535</v>
      </c>
      <c r="U551" s="31">
        <v>555951155.53999996</v>
      </c>
      <c r="V551" s="31" t="s">
        <v>75</v>
      </c>
      <c r="W551" s="31">
        <v>555951155.53999996</v>
      </c>
      <c r="X551" s="31">
        <v>121304627.70999999</v>
      </c>
      <c r="Y551" s="31">
        <v>405331573.07999998</v>
      </c>
      <c r="Z551" s="31" t="s">
        <v>75</v>
      </c>
      <c r="AA551" s="31" t="s">
        <v>75</v>
      </c>
      <c r="AB551" s="31">
        <v>224883510.72999999</v>
      </c>
      <c r="AC551" s="31" t="s">
        <v>75</v>
      </c>
      <c r="AD551" s="31" t="s">
        <v>75</v>
      </c>
      <c r="AE551" s="31">
        <v>24359291.809999999</v>
      </c>
      <c r="AF551" s="31">
        <v>22020852.850000001</v>
      </c>
      <c r="AG551" s="31">
        <v>660554.78</v>
      </c>
      <c r="AH551" s="31" t="s">
        <v>75</v>
      </c>
      <c r="AI551" s="8"/>
    </row>
    <row r="552" spans="1:35" ht="23.25" x14ac:dyDescent="0.25">
      <c r="A552" s="42" t="s">
        <v>1902</v>
      </c>
      <c r="B552" s="43" t="s">
        <v>1887</v>
      </c>
      <c r="C552" s="44" t="s">
        <v>2536</v>
      </c>
      <c r="D552" s="31">
        <v>208220766.09</v>
      </c>
      <c r="E552" s="31" t="s">
        <v>75</v>
      </c>
      <c r="F552" s="31">
        <v>208220766.09</v>
      </c>
      <c r="G552" s="31" t="s">
        <v>75</v>
      </c>
      <c r="H552" s="31">
        <v>6086892.3099999996</v>
      </c>
      <c r="I552" s="31" t="s">
        <v>75</v>
      </c>
      <c r="J552" s="31" t="s">
        <v>75</v>
      </c>
      <c r="K552" s="31">
        <v>138478939.27000001</v>
      </c>
      <c r="L552" s="31" t="s">
        <v>75</v>
      </c>
      <c r="M552" s="31" t="s">
        <v>75</v>
      </c>
      <c r="N552" s="31">
        <v>24851266.23</v>
      </c>
      <c r="O552" s="31">
        <v>37001475.759999998</v>
      </c>
      <c r="P552" s="32">
        <v>1802192.52</v>
      </c>
      <c r="Q552" s="32" t="s">
        <v>75</v>
      </c>
      <c r="R552" s="42" t="s">
        <v>1902</v>
      </c>
      <c r="S552" s="43" t="s">
        <v>1887</v>
      </c>
      <c r="T552" s="44" t="s">
        <v>2536</v>
      </c>
      <c r="U552" s="31">
        <v>55025702.039999999</v>
      </c>
      <c r="V552" s="31" t="s">
        <v>75</v>
      </c>
      <c r="W552" s="31">
        <v>55025702.039999999</v>
      </c>
      <c r="X552" s="31" t="s">
        <v>75</v>
      </c>
      <c r="Y552" s="31">
        <v>381970.75</v>
      </c>
      <c r="Z552" s="31" t="s">
        <v>75</v>
      </c>
      <c r="AA552" s="31" t="s">
        <v>75</v>
      </c>
      <c r="AB552" s="31">
        <v>36399118.409999996</v>
      </c>
      <c r="AC552" s="31" t="s">
        <v>75</v>
      </c>
      <c r="AD552" s="31" t="s">
        <v>75</v>
      </c>
      <c r="AE552" s="31">
        <v>9754846.0700000003</v>
      </c>
      <c r="AF552" s="31">
        <v>7916515</v>
      </c>
      <c r="AG552" s="31">
        <v>573251.81000000006</v>
      </c>
      <c r="AH552" s="31" t="s">
        <v>75</v>
      </c>
      <c r="AI552" s="8"/>
    </row>
    <row r="553" spans="1:35" ht="23.25" x14ac:dyDescent="0.25">
      <c r="A553" s="42" t="s">
        <v>1904</v>
      </c>
      <c r="B553" s="43" t="s">
        <v>1887</v>
      </c>
      <c r="C553" s="44" t="s">
        <v>2537</v>
      </c>
      <c r="D553" s="31">
        <v>208220766.09</v>
      </c>
      <c r="E553" s="31" t="s">
        <v>75</v>
      </c>
      <c r="F553" s="31">
        <v>208220766.09</v>
      </c>
      <c r="G553" s="31" t="s">
        <v>75</v>
      </c>
      <c r="H553" s="31">
        <v>6086892.3099999996</v>
      </c>
      <c r="I553" s="31" t="s">
        <v>75</v>
      </c>
      <c r="J553" s="31" t="s">
        <v>75</v>
      </c>
      <c r="K553" s="31">
        <v>138478939.27000001</v>
      </c>
      <c r="L553" s="31" t="s">
        <v>75</v>
      </c>
      <c r="M553" s="31" t="s">
        <v>75</v>
      </c>
      <c r="N553" s="31">
        <v>24851266.23</v>
      </c>
      <c r="O553" s="31">
        <v>37001475.759999998</v>
      </c>
      <c r="P553" s="32">
        <v>1802192.52</v>
      </c>
      <c r="Q553" s="32" t="s">
        <v>75</v>
      </c>
      <c r="R553" s="42" t="s">
        <v>1904</v>
      </c>
      <c r="S553" s="43" t="s">
        <v>1887</v>
      </c>
      <c r="T553" s="44" t="s">
        <v>2537</v>
      </c>
      <c r="U553" s="31">
        <v>55025702.039999999</v>
      </c>
      <c r="V553" s="31" t="s">
        <v>75</v>
      </c>
      <c r="W553" s="31">
        <v>55025702.039999999</v>
      </c>
      <c r="X553" s="31" t="s">
        <v>75</v>
      </c>
      <c r="Y553" s="31">
        <v>381970.75</v>
      </c>
      <c r="Z553" s="31" t="s">
        <v>75</v>
      </c>
      <c r="AA553" s="31" t="s">
        <v>75</v>
      </c>
      <c r="AB553" s="31">
        <v>36399118.409999996</v>
      </c>
      <c r="AC553" s="31" t="s">
        <v>75</v>
      </c>
      <c r="AD553" s="31" t="s">
        <v>75</v>
      </c>
      <c r="AE553" s="31">
        <v>9754846.0700000003</v>
      </c>
      <c r="AF553" s="31">
        <v>7916515</v>
      </c>
      <c r="AG553" s="31">
        <v>573251.81000000006</v>
      </c>
      <c r="AH553" s="31" t="s">
        <v>75</v>
      </c>
      <c r="AI553" s="8"/>
    </row>
    <row r="554" spans="1:35" ht="23.25" x14ac:dyDescent="0.25">
      <c r="A554" s="42" t="s">
        <v>2001</v>
      </c>
      <c r="B554" s="43" t="s">
        <v>1887</v>
      </c>
      <c r="C554" s="44" t="s">
        <v>2538</v>
      </c>
      <c r="D554" s="31">
        <v>4823891</v>
      </c>
      <c r="E554" s="31" t="s">
        <v>75</v>
      </c>
      <c r="F554" s="31">
        <v>4823891</v>
      </c>
      <c r="G554" s="31" t="s">
        <v>75</v>
      </c>
      <c r="H554" s="31" t="s">
        <v>75</v>
      </c>
      <c r="I554" s="31" t="s">
        <v>75</v>
      </c>
      <c r="J554" s="31" t="s">
        <v>75</v>
      </c>
      <c r="K554" s="31">
        <v>334000</v>
      </c>
      <c r="L554" s="31" t="s">
        <v>75</v>
      </c>
      <c r="M554" s="31" t="s">
        <v>75</v>
      </c>
      <c r="N554" s="31">
        <v>512000</v>
      </c>
      <c r="O554" s="31">
        <v>3634991</v>
      </c>
      <c r="P554" s="32">
        <v>342900</v>
      </c>
      <c r="Q554" s="32" t="s">
        <v>75</v>
      </c>
      <c r="R554" s="42" t="s">
        <v>2001</v>
      </c>
      <c r="S554" s="43" t="s">
        <v>1887</v>
      </c>
      <c r="T554" s="44" t="s">
        <v>2538</v>
      </c>
      <c r="U554" s="31">
        <v>477952.98</v>
      </c>
      <c r="V554" s="31" t="s">
        <v>75</v>
      </c>
      <c r="W554" s="31">
        <v>477952.98</v>
      </c>
      <c r="X554" s="31" t="s">
        <v>75</v>
      </c>
      <c r="Y554" s="31" t="s">
        <v>75</v>
      </c>
      <c r="Z554" s="31" t="s">
        <v>75</v>
      </c>
      <c r="AA554" s="31" t="s">
        <v>75</v>
      </c>
      <c r="AB554" s="31" t="s">
        <v>75</v>
      </c>
      <c r="AC554" s="31" t="s">
        <v>75</v>
      </c>
      <c r="AD554" s="31" t="s">
        <v>75</v>
      </c>
      <c r="AE554" s="31">
        <v>143428.07</v>
      </c>
      <c r="AF554" s="31">
        <v>236296.41</v>
      </c>
      <c r="AG554" s="31">
        <v>98228.5</v>
      </c>
      <c r="AH554" s="31" t="s">
        <v>75</v>
      </c>
      <c r="AI554" s="8"/>
    </row>
    <row r="555" spans="1:35" x14ac:dyDescent="0.25">
      <c r="A555" s="42" t="s">
        <v>1906</v>
      </c>
      <c r="B555" s="43" t="s">
        <v>1887</v>
      </c>
      <c r="C555" s="44" t="s">
        <v>2539</v>
      </c>
      <c r="D555" s="31">
        <v>197260235.09</v>
      </c>
      <c r="E555" s="31" t="s">
        <v>75</v>
      </c>
      <c r="F555" s="31">
        <v>197260235.09</v>
      </c>
      <c r="G555" s="31" t="s">
        <v>75</v>
      </c>
      <c r="H555" s="31">
        <v>6086892.3099999996</v>
      </c>
      <c r="I555" s="31" t="s">
        <v>75</v>
      </c>
      <c r="J555" s="31" t="s">
        <v>75</v>
      </c>
      <c r="K555" s="31">
        <v>133798599.27</v>
      </c>
      <c r="L555" s="31" t="s">
        <v>75</v>
      </c>
      <c r="M555" s="31" t="s">
        <v>75</v>
      </c>
      <c r="N555" s="31">
        <v>24339266.23</v>
      </c>
      <c r="O555" s="31">
        <v>31576184.760000002</v>
      </c>
      <c r="P555" s="32">
        <v>1459292.52</v>
      </c>
      <c r="Q555" s="32" t="s">
        <v>75</v>
      </c>
      <c r="R555" s="42" t="s">
        <v>1906</v>
      </c>
      <c r="S555" s="43" t="s">
        <v>1887</v>
      </c>
      <c r="T555" s="44" t="s">
        <v>2539</v>
      </c>
      <c r="U555" s="31">
        <v>53075028.340000004</v>
      </c>
      <c r="V555" s="31" t="s">
        <v>75</v>
      </c>
      <c r="W555" s="31">
        <v>53075028.340000004</v>
      </c>
      <c r="X555" s="31" t="s">
        <v>75</v>
      </c>
      <c r="Y555" s="31">
        <v>381970.75</v>
      </c>
      <c r="Z555" s="31" t="s">
        <v>75</v>
      </c>
      <c r="AA555" s="31" t="s">
        <v>75</v>
      </c>
      <c r="AB555" s="31">
        <v>35530936.280000001</v>
      </c>
      <c r="AC555" s="31" t="s">
        <v>75</v>
      </c>
      <c r="AD555" s="31" t="s">
        <v>75</v>
      </c>
      <c r="AE555" s="31">
        <v>9611418</v>
      </c>
      <c r="AF555" s="31">
        <v>7075680</v>
      </c>
      <c r="AG555" s="31">
        <v>475023.31</v>
      </c>
      <c r="AH555" s="31" t="s">
        <v>75</v>
      </c>
      <c r="AI555" s="8"/>
    </row>
    <row r="556" spans="1:35" x14ac:dyDescent="0.25">
      <c r="A556" s="42" t="s">
        <v>1926</v>
      </c>
      <c r="B556" s="43" t="s">
        <v>1887</v>
      </c>
      <c r="C556" s="44" t="s">
        <v>2540</v>
      </c>
      <c r="D556" s="31">
        <v>6136640</v>
      </c>
      <c r="E556" s="31" t="s">
        <v>75</v>
      </c>
      <c r="F556" s="31">
        <v>6136640</v>
      </c>
      <c r="G556" s="31" t="s">
        <v>75</v>
      </c>
      <c r="H556" s="31" t="s">
        <v>75</v>
      </c>
      <c r="I556" s="31" t="s">
        <v>75</v>
      </c>
      <c r="J556" s="31" t="s">
        <v>75</v>
      </c>
      <c r="K556" s="31">
        <v>4346340</v>
      </c>
      <c r="L556" s="31" t="s">
        <v>75</v>
      </c>
      <c r="M556" s="31" t="s">
        <v>75</v>
      </c>
      <c r="N556" s="31" t="s">
        <v>75</v>
      </c>
      <c r="O556" s="31">
        <v>1790300</v>
      </c>
      <c r="P556" s="32" t="s">
        <v>75</v>
      </c>
      <c r="Q556" s="32" t="s">
        <v>75</v>
      </c>
      <c r="R556" s="42" t="s">
        <v>1926</v>
      </c>
      <c r="S556" s="43" t="s">
        <v>1887</v>
      </c>
      <c r="T556" s="44" t="s">
        <v>2540</v>
      </c>
      <c r="U556" s="31">
        <v>1472720.72</v>
      </c>
      <c r="V556" s="31" t="s">
        <v>75</v>
      </c>
      <c r="W556" s="31">
        <v>1472720.72</v>
      </c>
      <c r="X556" s="31" t="s">
        <v>75</v>
      </c>
      <c r="Y556" s="31" t="s">
        <v>75</v>
      </c>
      <c r="Z556" s="31" t="s">
        <v>75</v>
      </c>
      <c r="AA556" s="31" t="s">
        <v>75</v>
      </c>
      <c r="AB556" s="31">
        <v>868182.13</v>
      </c>
      <c r="AC556" s="31" t="s">
        <v>75</v>
      </c>
      <c r="AD556" s="31" t="s">
        <v>75</v>
      </c>
      <c r="AE556" s="31" t="s">
        <v>75</v>
      </c>
      <c r="AF556" s="31">
        <v>604538.59</v>
      </c>
      <c r="AG556" s="31" t="s">
        <v>75</v>
      </c>
      <c r="AH556" s="31" t="s">
        <v>75</v>
      </c>
      <c r="AI556" s="8"/>
    </row>
    <row r="557" spans="1:35" ht="23.25" x14ac:dyDescent="0.25">
      <c r="A557" s="42" t="s">
        <v>1969</v>
      </c>
      <c r="B557" s="43" t="s">
        <v>1887</v>
      </c>
      <c r="C557" s="44" t="s">
        <v>2541</v>
      </c>
      <c r="D557" s="31">
        <v>993754408.30999994</v>
      </c>
      <c r="E557" s="31" t="s">
        <v>75</v>
      </c>
      <c r="F557" s="31">
        <v>993754408.30999994</v>
      </c>
      <c r="G557" s="31" t="s">
        <v>75</v>
      </c>
      <c r="H557" s="31">
        <v>354380319.13</v>
      </c>
      <c r="I557" s="31" t="s">
        <v>75</v>
      </c>
      <c r="J557" s="31" t="s">
        <v>75</v>
      </c>
      <c r="K557" s="31">
        <v>637658589.17999995</v>
      </c>
      <c r="L557" s="31" t="s">
        <v>75</v>
      </c>
      <c r="M557" s="31" t="s">
        <v>75</v>
      </c>
      <c r="N557" s="31">
        <v>1715500</v>
      </c>
      <c r="O557" s="31" t="s">
        <v>75</v>
      </c>
      <c r="P557" s="32" t="s">
        <v>75</v>
      </c>
      <c r="Q557" s="32" t="s">
        <v>75</v>
      </c>
      <c r="R557" s="42" t="s">
        <v>1969</v>
      </c>
      <c r="S557" s="43" t="s">
        <v>1887</v>
      </c>
      <c r="T557" s="44" t="s">
        <v>2541</v>
      </c>
      <c r="U557" s="31">
        <v>291774337.69999999</v>
      </c>
      <c r="V557" s="31" t="s">
        <v>75</v>
      </c>
      <c r="W557" s="31">
        <v>291774337.69999999</v>
      </c>
      <c r="X557" s="31" t="s">
        <v>75</v>
      </c>
      <c r="Y557" s="31">
        <v>208507038.22</v>
      </c>
      <c r="Z557" s="31" t="s">
        <v>75</v>
      </c>
      <c r="AA557" s="31" t="s">
        <v>75</v>
      </c>
      <c r="AB557" s="31">
        <v>83267299.480000004</v>
      </c>
      <c r="AC557" s="31" t="s">
        <v>75</v>
      </c>
      <c r="AD557" s="31" t="s">
        <v>75</v>
      </c>
      <c r="AE557" s="31" t="s">
        <v>75</v>
      </c>
      <c r="AF557" s="31" t="s">
        <v>75</v>
      </c>
      <c r="AG557" s="31" t="s">
        <v>75</v>
      </c>
      <c r="AH557" s="31" t="s">
        <v>75</v>
      </c>
      <c r="AI557" s="8"/>
    </row>
    <row r="558" spans="1:35" x14ac:dyDescent="0.25">
      <c r="A558" s="42" t="s">
        <v>1971</v>
      </c>
      <c r="B558" s="43" t="s">
        <v>1887</v>
      </c>
      <c r="C558" s="44" t="s">
        <v>2542</v>
      </c>
      <c r="D558" s="31">
        <v>993754408.30999994</v>
      </c>
      <c r="E558" s="31" t="s">
        <v>75</v>
      </c>
      <c r="F558" s="31">
        <v>993754408.30999994</v>
      </c>
      <c r="G558" s="31" t="s">
        <v>75</v>
      </c>
      <c r="H558" s="31">
        <v>354380319.13</v>
      </c>
      <c r="I558" s="31" t="s">
        <v>75</v>
      </c>
      <c r="J558" s="31" t="s">
        <v>75</v>
      </c>
      <c r="K558" s="31">
        <v>637658589.17999995</v>
      </c>
      <c r="L558" s="31" t="s">
        <v>75</v>
      </c>
      <c r="M558" s="31" t="s">
        <v>75</v>
      </c>
      <c r="N558" s="31">
        <v>1715500</v>
      </c>
      <c r="O558" s="31" t="s">
        <v>75</v>
      </c>
      <c r="P558" s="32" t="s">
        <v>75</v>
      </c>
      <c r="Q558" s="32" t="s">
        <v>75</v>
      </c>
      <c r="R558" s="42" t="s">
        <v>1971</v>
      </c>
      <c r="S558" s="43" t="s">
        <v>1887</v>
      </c>
      <c r="T558" s="44" t="s">
        <v>2542</v>
      </c>
      <c r="U558" s="31">
        <v>291774337.69999999</v>
      </c>
      <c r="V558" s="31" t="s">
        <v>75</v>
      </c>
      <c r="W558" s="31">
        <v>291774337.69999999</v>
      </c>
      <c r="X558" s="31" t="s">
        <v>75</v>
      </c>
      <c r="Y558" s="31">
        <v>208507038.22</v>
      </c>
      <c r="Z558" s="31" t="s">
        <v>75</v>
      </c>
      <c r="AA558" s="31" t="s">
        <v>75</v>
      </c>
      <c r="AB558" s="31">
        <v>83267299.480000004</v>
      </c>
      <c r="AC558" s="31" t="s">
        <v>75</v>
      </c>
      <c r="AD558" s="31" t="s">
        <v>75</v>
      </c>
      <c r="AE558" s="31" t="s">
        <v>75</v>
      </c>
      <c r="AF558" s="31" t="s">
        <v>75</v>
      </c>
      <c r="AG558" s="31" t="s">
        <v>75</v>
      </c>
      <c r="AH558" s="31" t="s">
        <v>75</v>
      </c>
      <c r="AI558" s="8"/>
    </row>
    <row r="559" spans="1:35" ht="23.25" x14ac:dyDescent="0.25">
      <c r="A559" s="42" t="s">
        <v>2107</v>
      </c>
      <c r="B559" s="43" t="s">
        <v>1887</v>
      </c>
      <c r="C559" s="44" t="s">
        <v>2543</v>
      </c>
      <c r="D559" s="31">
        <v>135322900.02000001</v>
      </c>
      <c r="E559" s="31" t="s">
        <v>75</v>
      </c>
      <c r="F559" s="31">
        <v>135322900.02000001</v>
      </c>
      <c r="G559" s="31" t="s">
        <v>75</v>
      </c>
      <c r="H559" s="31">
        <v>88607400</v>
      </c>
      <c r="I559" s="31" t="s">
        <v>75</v>
      </c>
      <c r="J559" s="31" t="s">
        <v>75</v>
      </c>
      <c r="K559" s="31">
        <v>45000000.020000003</v>
      </c>
      <c r="L559" s="31" t="s">
        <v>75</v>
      </c>
      <c r="M559" s="31" t="s">
        <v>75</v>
      </c>
      <c r="N559" s="31">
        <v>1715500</v>
      </c>
      <c r="O559" s="31" t="s">
        <v>75</v>
      </c>
      <c r="P559" s="32" t="s">
        <v>75</v>
      </c>
      <c r="Q559" s="32" t="s">
        <v>75</v>
      </c>
      <c r="R559" s="42" t="s">
        <v>2107</v>
      </c>
      <c r="S559" s="43" t="s">
        <v>1887</v>
      </c>
      <c r="T559" s="44" t="s">
        <v>2543</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23.25" x14ac:dyDescent="0.25">
      <c r="A560" s="42" t="s">
        <v>1973</v>
      </c>
      <c r="B560" s="43" t="s">
        <v>1887</v>
      </c>
      <c r="C560" s="44" t="s">
        <v>2544</v>
      </c>
      <c r="D560" s="31">
        <v>858431508.28999996</v>
      </c>
      <c r="E560" s="31" t="s">
        <v>75</v>
      </c>
      <c r="F560" s="31">
        <v>858431508.28999996</v>
      </c>
      <c r="G560" s="31" t="s">
        <v>75</v>
      </c>
      <c r="H560" s="31">
        <v>265772919.13</v>
      </c>
      <c r="I560" s="31" t="s">
        <v>75</v>
      </c>
      <c r="J560" s="31" t="s">
        <v>75</v>
      </c>
      <c r="K560" s="31">
        <v>592658589.15999997</v>
      </c>
      <c r="L560" s="31" t="s">
        <v>75</v>
      </c>
      <c r="M560" s="31" t="s">
        <v>75</v>
      </c>
      <c r="N560" s="31" t="s">
        <v>75</v>
      </c>
      <c r="O560" s="31" t="s">
        <v>75</v>
      </c>
      <c r="P560" s="32" t="s">
        <v>75</v>
      </c>
      <c r="Q560" s="32" t="s">
        <v>75</v>
      </c>
      <c r="R560" s="42" t="s">
        <v>1973</v>
      </c>
      <c r="S560" s="43" t="s">
        <v>1887</v>
      </c>
      <c r="T560" s="44" t="s">
        <v>2544</v>
      </c>
      <c r="U560" s="31">
        <v>291774337.69999999</v>
      </c>
      <c r="V560" s="31" t="s">
        <v>75</v>
      </c>
      <c r="W560" s="31">
        <v>291774337.69999999</v>
      </c>
      <c r="X560" s="31" t="s">
        <v>75</v>
      </c>
      <c r="Y560" s="31">
        <v>208507038.22</v>
      </c>
      <c r="Z560" s="31" t="s">
        <v>75</v>
      </c>
      <c r="AA560" s="31" t="s">
        <v>75</v>
      </c>
      <c r="AB560" s="31">
        <v>83267299.480000004</v>
      </c>
      <c r="AC560" s="31" t="s">
        <v>75</v>
      </c>
      <c r="AD560" s="31" t="s">
        <v>75</v>
      </c>
      <c r="AE560" s="31" t="s">
        <v>75</v>
      </c>
      <c r="AF560" s="31" t="s">
        <v>75</v>
      </c>
      <c r="AG560" s="31" t="s">
        <v>75</v>
      </c>
      <c r="AH560" s="31" t="s">
        <v>75</v>
      </c>
      <c r="AI560" s="8"/>
    </row>
    <row r="561" spans="1:35" x14ac:dyDescent="0.25">
      <c r="A561" s="42" t="s">
        <v>1936</v>
      </c>
      <c r="B561" s="43" t="s">
        <v>1887</v>
      </c>
      <c r="C561" s="44" t="s">
        <v>2545</v>
      </c>
      <c r="D561" s="31" t="s">
        <v>75</v>
      </c>
      <c r="E561" s="31" t="s">
        <v>75</v>
      </c>
      <c r="F561" s="31" t="s">
        <v>75</v>
      </c>
      <c r="G561" s="31">
        <v>1009454040.9</v>
      </c>
      <c r="H561" s="31">
        <v>989604191.07000005</v>
      </c>
      <c r="I561" s="31" t="s">
        <v>75</v>
      </c>
      <c r="J561" s="31" t="s">
        <v>75</v>
      </c>
      <c r="K561" s="31" t="s">
        <v>75</v>
      </c>
      <c r="L561" s="31" t="s">
        <v>75</v>
      </c>
      <c r="M561" s="31" t="s">
        <v>75</v>
      </c>
      <c r="N561" s="31">
        <v>76900</v>
      </c>
      <c r="O561" s="31">
        <v>19772949.829999998</v>
      </c>
      <c r="P561" s="32" t="s">
        <v>75</v>
      </c>
      <c r="Q561" s="32" t="s">
        <v>75</v>
      </c>
      <c r="R561" s="42" t="s">
        <v>1936</v>
      </c>
      <c r="S561" s="43" t="s">
        <v>1887</v>
      </c>
      <c r="T561" s="44" t="s">
        <v>2545</v>
      </c>
      <c r="U561" s="31" t="s">
        <v>75</v>
      </c>
      <c r="V561" s="31" t="s">
        <v>75</v>
      </c>
      <c r="W561" s="31" t="s">
        <v>75</v>
      </c>
      <c r="X561" s="31">
        <v>121304627.70999999</v>
      </c>
      <c r="Y561" s="31">
        <v>112476878.23999999</v>
      </c>
      <c r="Z561" s="31" t="s">
        <v>75</v>
      </c>
      <c r="AA561" s="31" t="s">
        <v>75</v>
      </c>
      <c r="AB561" s="31" t="s">
        <v>75</v>
      </c>
      <c r="AC561" s="31" t="s">
        <v>75</v>
      </c>
      <c r="AD561" s="31" t="s">
        <v>75</v>
      </c>
      <c r="AE561" s="31" t="s">
        <v>75</v>
      </c>
      <c r="AF561" s="31">
        <v>8827749.4700000007</v>
      </c>
      <c r="AG561" s="31" t="s">
        <v>75</v>
      </c>
      <c r="AH561" s="31" t="s">
        <v>75</v>
      </c>
      <c r="AI561" s="8"/>
    </row>
    <row r="562" spans="1:35" x14ac:dyDescent="0.25">
      <c r="A562" s="42" t="s">
        <v>2111</v>
      </c>
      <c r="B562" s="43" t="s">
        <v>1887</v>
      </c>
      <c r="C562" s="44" t="s">
        <v>2546</v>
      </c>
      <c r="D562" s="31" t="s">
        <v>75</v>
      </c>
      <c r="E562" s="31" t="s">
        <v>75</v>
      </c>
      <c r="F562" s="31" t="s">
        <v>75</v>
      </c>
      <c r="G562" s="31">
        <v>989604191.07000005</v>
      </c>
      <c r="H562" s="31">
        <v>989604191.07000005</v>
      </c>
      <c r="I562" s="31" t="s">
        <v>75</v>
      </c>
      <c r="J562" s="31" t="s">
        <v>75</v>
      </c>
      <c r="K562" s="31" t="s">
        <v>75</v>
      </c>
      <c r="L562" s="31" t="s">
        <v>75</v>
      </c>
      <c r="M562" s="31" t="s">
        <v>75</v>
      </c>
      <c r="N562" s="31" t="s">
        <v>75</v>
      </c>
      <c r="O562" s="31" t="s">
        <v>75</v>
      </c>
      <c r="P562" s="32" t="s">
        <v>75</v>
      </c>
      <c r="Q562" s="32" t="s">
        <v>75</v>
      </c>
      <c r="R562" s="42" t="s">
        <v>2111</v>
      </c>
      <c r="S562" s="43" t="s">
        <v>1887</v>
      </c>
      <c r="T562" s="44" t="s">
        <v>2546</v>
      </c>
      <c r="U562" s="31" t="s">
        <v>75</v>
      </c>
      <c r="V562" s="31" t="s">
        <v>75</v>
      </c>
      <c r="W562" s="31" t="s">
        <v>75</v>
      </c>
      <c r="X562" s="31">
        <v>112476878.23999999</v>
      </c>
      <c r="Y562" s="31">
        <v>112476878.23999999</v>
      </c>
      <c r="Z562" s="31" t="s">
        <v>75</v>
      </c>
      <c r="AA562" s="31" t="s">
        <v>75</v>
      </c>
      <c r="AB562" s="31" t="s">
        <v>75</v>
      </c>
      <c r="AC562" s="31" t="s">
        <v>75</v>
      </c>
      <c r="AD562" s="31" t="s">
        <v>75</v>
      </c>
      <c r="AE562" s="31" t="s">
        <v>75</v>
      </c>
      <c r="AF562" s="31" t="s">
        <v>75</v>
      </c>
      <c r="AG562" s="31" t="s">
        <v>75</v>
      </c>
      <c r="AH562" s="31" t="s">
        <v>75</v>
      </c>
      <c r="AI562" s="8"/>
    </row>
    <row r="563" spans="1:35" x14ac:dyDescent="0.25">
      <c r="A563" s="42" t="s">
        <v>2113</v>
      </c>
      <c r="B563" s="43" t="s">
        <v>1887</v>
      </c>
      <c r="C563" s="44" t="s">
        <v>2547</v>
      </c>
      <c r="D563" s="31" t="s">
        <v>75</v>
      </c>
      <c r="E563" s="31" t="s">
        <v>75</v>
      </c>
      <c r="F563" s="31" t="s">
        <v>75</v>
      </c>
      <c r="G563" s="31">
        <v>989604191.07000005</v>
      </c>
      <c r="H563" s="31">
        <v>989604191.07000005</v>
      </c>
      <c r="I563" s="31" t="s">
        <v>75</v>
      </c>
      <c r="J563" s="31" t="s">
        <v>75</v>
      </c>
      <c r="K563" s="31" t="s">
        <v>75</v>
      </c>
      <c r="L563" s="31" t="s">
        <v>75</v>
      </c>
      <c r="M563" s="31" t="s">
        <v>75</v>
      </c>
      <c r="N563" s="31" t="s">
        <v>75</v>
      </c>
      <c r="O563" s="31" t="s">
        <v>75</v>
      </c>
      <c r="P563" s="32" t="s">
        <v>75</v>
      </c>
      <c r="Q563" s="32" t="s">
        <v>75</v>
      </c>
      <c r="R563" s="42" t="s">
        <v>2113</v>
      </c>
      <c r="S563" s="43" t="s">
        <v>1887</v>
      </c>
      <c r="T563" s="44" t="s">
        <v>2547</v>
      </c>
      <c r="U563" s="31" t="s">
        <v>75</v>
      </c>
      <c r="V563" s="31" t="s">
        <v>75</v>
      </c>
      <c r="W563" s="31" t="s">
        <v>75</v>
      </c>
      <c r="X563" s="31">
        <v>112476878.23999999</v>
      </c>
      <c r="Y563" s="31">
        <v>112476878.23999999</v>
      </c>
      <c r="Z563" s="31" t="s">
        <v>75</v>
      </c>
      <c r="AA563" s="31" t="s">
        <v>75</v>
      </c>
      <c r="AB563" s="31" t="s">
        <v>75</v>
      </c>
      <c r="AC563" s="31" t="s">
        <v>75</v>
      </c>
      <c r="AD563" s="31" t="s">
        <v>75</v>
      </c>
      <c r="AE563" s="31" t="s">
        <v>75</v>
      </c>
      <c r="AF563" s="31" t="s">
        <v>75</v>
      </c>
      <c r="AG563" s="31" t="s">
        <v>75</v>
      </c>
      <c r="AH563" s="31" t="s">
        <v>75</v>
      </c>
      <c r="AI563" s="8"/>
    </row>
    <row r="564" spans="1:35" x14ac:dyDescent="0.25">
      <c r="A564" s="42" t="s">
        <v>1507</v>
      </c>
      <c r="B564" s="43" t="s">
        <v>1887</v>
      </c>
      <c r="C564" s="44" t="s">
        <v>2548</v>
      </c>
      <c r="D564" s="31" t="s">
        <v>75</v>
      </c>
      <c r="E564" s="31" t="s">
        <v>75</v>
      </c>
      <c r="F564" s="31" t="s">
        <v>75</v>
      </c>
      <c r="G564" s="31">
        <v>19849849.829999998</v>
      </c>
      <c r="H564" s="31" t="s">
        <v>75</v>
      </c>
      <c r="I564" s="31" t="s">
        <v>75</v>
      </c>
      <c r="J564" s="31" t="s">
        <v>75</v>
      </c>
      <c r="K564" s="31" t="s">
        <v>75</v>
      </c>
      <c r="L564" s="31" t="s">
        <v>75</v>
      </c>
      <c r="M564" s="31" t="s">
        <v>75</v>
      </c>
      <c r="N564" s="31">
        <v>76900</v>
      </c>
      <c r="O564" s="31">
        <v>19772949.829999998</v>
      </c>
      <c r="P564" s="32" t="s">
        <v>75</v>
      </c>
      <c r="Q564" s="32" t="s">
        <v>75</v>
      </c>
      <c r="R564" s="42" t="s">
        <v>1507</v>
      </c>
      <c r="S564" s="43" t="s">
        <v>1887</v>
      </c>
      <c r="T564" s="44" t="s">
        <v>2548</v>
      </c>
      <c r="U564" s="31" t="s">
        <v>75</v>
      </c>
      <c r="V564" s="31" t="s">
        <v>75</v>
      </c>
      <c r="W564" s="31" t="s">
        <v>75</v>
      </c>
      <c r="X564" s="31">
        <v>8827749.4700000007</v>
      </c>
      <c r="Y564" s="31" t="s">
        <v>75</v>
      </c>
      <c r="Z564" s="31" t="s">
        <v>75</v>
      </c>
      <c r="AA564" s="31" t="s">
        <v>75</v>
      </c>
      <c r="AB564" s="31" t="s">
        <v>75</v>
      </c>
      <c r="AC564" s="31" t="s">
        <v>75</v>
      </c>
      <c r="AD564" s="31" t="s">
        <v>75</v>
      </c>
      <c r="AE564" s="31" t="s">
        <v>75</v>
      </c>
      <c r="AF564" s="31">
        <v>8827749.4700000007</v>
      </c>
      <c r="AG564" s="31" t="s">
        <v>75</v>
      </c>
      <c r="AH564" s="31" t="s">
        <v>75</v>
      </c>
      <c r="AI564" s="8"/>
    </row>
    <row r="565" spans="1:35" ht="23.25" x14ac:dyDescent="0.25">
      <c r="A565" s="42" t="s">
        <v>1939</v>
      </c>
      <c r="B565" s="43" t="s">
        <v>1887</v>
      </c>
      <c r="C565" s="44" t="s">
        <v>2549</v>
      </c>
      <c r="D565" s="31">
        <v>185128500</v>
      </c>
      <c r="E565" s="31" t="s">
        <v>75</v>
      </c>
      <c r="F565" s="31">
        <v>185128500</v>
      </c>
      <c r="G565" s="31" t="s">
        <v>75</v>
      </c>
      <c r="H565" s="31">
        <v>185063500</v>
      </c>
      <c r="I565" s="31" t="s">
        <v>75</v>
      </c>
      <c r="J565" s="31" t="s">
        <v>75</v>
      </c>
      <c r="K565" s="31" t="s">
        <v>75</v>
      </c>
      <c r="L565" s="31" t="s">
        <v>75</v>
      </c>
      <c r="M565" s="31" t="s">
        <v>75</v>
      </c>
      <c r="N565" s="31">
        <v>65000</v>
      </c>
      <c r="O565" s="31" t="s">
        <v>75</v>
      </c>
      <c r="P565" s="32" t="s">
        <v>75</v>
      </c>
      <c r="Q565" s="32" t="s">
        <v>75</v>
      </c>
      <c r="R565" s="42" t="s">
        <v>1939</v>
      </c>
      <c r="S565" s="43" t="s">
        <v>1887</v>
      </c>
      <c r="T565" s="44" t="s">
        <v>2549</v>
      </c>
      <c r="U565" s="31">
        <v>57666810.450000003</v>
      </c>
      <c r="V565" s="31" t="s">
        <v>75</v>
      </c>
      <c r="W565" s="31">
        <v>57666810.450000003</v>
      </c>
      <c r="X565" s="31" t="s">
        <v>75</v>
      </c>
      <c r="Y565" s="31">
        <v>57613210.950000003</v>
      </c>
      <c r="Z565" s="31" t="s">
        <v>75</v>
      </c>
      <c r="AA565" s="31" t="s">
        <v>75</v>
      </c>
      <c r="AB565" s="31" t="s">
        <v>75</v>
      </c>
      <c r="AC565" s="31" t="s">
        <v>75</v>
      </c>
      <c r="AD565" s="31" t="s">
        <v>75</v>
      </c>
      <c r="AE565" s="31">
        <v>53599.5</v>
      </c>
      <c r="AF565" s="31" t="s">
        <v>75</v>
      </c>
      <c r="AG565" s="31" t="s">
        <v>75</v>
      </c>
      <c r="AH565" s="31" t="s">
        <v>75</v>
      </c>
      <c r="AI565" s="8"/>
    </row>
    <row r="566" spans="1:35" x14ac:dyDescent="0.25">
      <c r="A566" s="42" t="s">
        <v>1941</v>
      </c>
      <c r="B566" s="43" t="s">
        <v>1887</v>
      </c>
      <c r="C566" s="44" t="s">
        <v>2550</v>
      </c>
      <c r="D566" s="31">
        <v>65000</v>
      </c>
      <c r="E566" s="31" t="s">
        <v>75</v>
      </c>
      <c r="F566" s="31">
        <v>65000</v>
      </c>
      <c r="G566" s="31" t="s">
        <v>75</v>
      </c>
      <c r="H566" s="31" t="s">
        <v>75</v>
      </c>
      <c r="I566" s="31" t="s">
        <v>75</v>
      </c>
      <c r="J566" s="31" t="s">
        <v>75</v>
      </c>
      <c r="K566" s="31" t="s">
        <v>75</v>
      </c>
      <c r="L566" s="31" t="s">
        <v>75</v>
      </c>
      <c r="M566" s="31" t="s">
        <v>75</v>
      </c>
      <c r="N566" s="31">
        <v>65000</v>
      </c>
      <c r="O566" s="31" t="s">
        <v>75</v>
      </c>
      <c r="P566" s="32" t="s">
        <v>75</v>
      </c>
      <c r="Q566" s="32" t="s">
        <v>75</v>
      </c>
      <c r="R566" s="42" t="s">
        <v>1941</v>
      </c>
      <c r="S566" s="43" t="s">
        <v>1887</v>
      </c>
      <c r="T566" s="44" t="s">
        <v>2550</v>
      </c>
      <c r="U566" s="31">
        <v>53599.5</v>
      </c>
      <c r="V566" s="31" t="s">
        <v>75</v>
      </c>
      <c r="W566" s="31">
        <v>53599.5</v>
      </c>
      <c r="X566" s="31" t="s">
        <v>75</v>
      </c>
      <c r="Y566" s="31" t="s">
        <v>75</v>
      </c>
      <c r="Z566" s="31" t="s">
        <v>75</v>
      </c>
      <c r="AA566" s="31" t="s">
        <v>75</v>
      </c>
      <c r="AB566" s="31" t="s">
        <v>75</v>
      </c>
      <c r="AC566" s="31" t="s">
        <v>75</v>
      </c>
      <c r="AD566" s="31" t="s">
        <v>75</v>
      </c>
      <c r="AE566" s="31">
        <v>53599.5</v>
      </c>
      <c r="AF566" s="31" t="s">
        <v>75</v>
      </c>
      <c r="AG566" s="31" t="s">
        <v>75</v>
      </c>
      <c r="AH566" s="31" t="s">
        <v>75</v>
      </c>
      <c r="AI566" s="8"/>
    </row>
    <row r="567" spans="1:35" ht="34.5" x14ac:dyDescent="0.25">
      <c r="A567" s="42" t="s">
        <v>2119</v>
      </c>
      <c r="B567" s="43" t="s">
        <v>1887</v>
      </c>
      <c r="C567" s="44" t="s">
        <v>2551</v>
      </c>
      <c r="D567" s="31">
        <v>65000</v>
      </c>
      <c r="E567" s="31" t="s">
        <v>75</v>
      </c>
      <c r="F567" s="31">
        <v>65000</v>
      </c>
      <c r="G567" s="31" t="s">
        <v>75</v>
      </c>
      <c r="H567" s="31" t="s">
        <v>75</v>
      </c>
      <c r="I567" s="31" t="s">
        <v>75</v>
      </c>
      <c r="J567" s="31" t="s">
        <v>75</v>
      </c>
      <c r="K567" s="31" t="s">
        <v>75</v>
      </c>
      <c r="L567" s="31" t="s">
        <v>75</v>
      </c>
      <c r="M567" s="31" t="s">
        <v>75</v>
      </c>
      <c r="N567" s="31">
        <v>65000</v>
      </c>
      <c r="O567" s="31" t="s">
        <v>75</v>
      </c>
      <c r="P567" s="32" t="s">
        <v>75</v>
      </c>
      <c r="Q567" s="32" t="s">
        <v>75</v>
      </c>
      <c r="R567" s="42" t="s">
        <v>2119</v>
      </c>
      <c r="S567" s="43" t="s">
        <v>1887</v>
      </c>
      <c r="T567" s="44" t="s">
        <v>2551</v>
      </c>
      <c r="U567" s="31">
        <v>53599.5</v>
      </c>
      <c r="V567" s="31" t="s">
        <v>75</v>
      </c>
      <c r="W567" s="31">
        <v>53599.5</v>
      </c>
      <c r="X567" s="31" t="s">
        <v>75</v>
      </c>
      <c r="Y567" s="31" t="s">
        <v>75</v>
      </c>
      <c r="Z567" s="31" t="s">
        <v>75</v>
      </c>
      <c r="AA567" s="31" t="s">
        <v>75</v>
      </c>
      <c r="AB567" s="31" t="s">
        <v>75</v>
      </c>
      <c r="AC567" s="31" t="s">
        <v>75</v>
      </c>
      <c r="AD567" s="31" t="s">
        <v>75</v>
      </c>
      <c r="AE567" s="31">
        <v>53599.5</v>
      </c>
      <c r="AF567" s="31" t="s">
        <v>75</v>
      </c>
      <c r="AG567" s="31" t="s">
        <v>75</v>
      </c>
      <c r="AH567" s="31" t="s">
        <v>75</v>
      </c>
      <c r="AI567" s="8"/>
    </row>
    <row r="568" spans="1:35" ht="45.75" x14ac:dyDescent="0.25">
      <c r="A568" s="42" t="s">
        <v>2130</v>
      </c>
      <c r="B568" s="43" t="s">
        <v>1887</v>
      </c>
      <c r="C568" s="44" t="s">
        <v>2552</v>
      </c>
      <c r="D568" s="31">
        <v>185063500</v>
      </c>
      <c r="E568" s="31" t="s">
        <v>75</v>
      </c>
      <c r="F568" s="31">
        <v>185063500</v>
      </c>
      <c r="G568" s="31" t="s">
        <v>75</v>
      </c>
      <c r="H568" s="31">
        <v>185063500</v>
      </c>
      <c r="I568" s="31" t="s">
        <v>75</v>
      </c>
      <c r="J568" s="31" t="s">
        <v>75</v>
      </c>
      <c r="K568" s="31" t="s">
        <v>75</v>
      </c>
      <c r="L568" s="31" t="s">
        <v>75</v>
      </c>
      <c r="M568" s="31" t="s">
        <v>75</v>
      </c>
      <c r="N568" s="31" t="s">
        <v>75</v>
      </c>
      <c r="O568" s="31" t="s">
        <v>75</v>
      </c>
      <c r="P568" s="32" t="s">
        <v>75</v>
      </c>
      <c r="Q568" s="32" t="s">
        <v>75</v>
      </c>
      <c r="R568" s="42" t="s">
        <v>2130</v>
      </c>
      <c r="S568" s="43" t="s">
        <v>1887</v>
      </c>
      <c r="T568" s="44" t="s">
        <v>2552</v>
      </c>
      <c r="U568" s="31">
        <v>57613210.950000003</v>
      </c>
      <c r="V568" s="31" t="s">
        <v>75</v>
      </c>
      <c r="W568" s="31">
        <v>57613210.950000003</v>
      </c>
      <c r="X568" s="31" t="s">
        <v>75</v>
      </c>
      <c r="Y568" s="31">
        <v>57613210.950000003</v>
      </c>
      <c r="Z568" s="31" t="s">
        <v>75</v>
      </c>
      <c r="AA568" s="31" t="s">
        <v>75</v>
      </c>
      <c r="AB568" s="31" t="s">
        <v>75</v>
      </c>
      <c r="AC568" s="31" t="s">
        <v>75</v>
      </c>
      <c r="AD568" s="31" t="s">
        <v>75</v>
      </c>
      <c r="AE568" s="31" t="s">
        <v>75</v>
      </c>
      <c r="AF568" s="31" t="s">
        <v>75</v>
      </c>
      <c r="AG568" s="31" t="s">
        <v>75</v>
      </c>
      <c r="AH568" s="31" t="s">
        <v>75</v>
      </c>
      <c r="AI568" s="8"/>
    </row>
    <row r="569" spans="1:35" ht="23.25" x14ac:dyDescent="0.25">
      <c r="A569" s="42" t="s">
        <v>2134</v>
      </c>
      <c r="B569" s="43" t="s">
        <v>1887</v>
      </c>
      <c r="C569" s="44" t="s">
        <v>2553</v>
      </c>
      <c r="D569" s="31">
        <v>165063500</v>
      </c>
      <c r="E569" s="31" t="s">
        <v>75</v>
      </c>
      <c r="F569" s="31">
        <v>165063500</v>
      </c>
      <c r="G569" s="31" t="s">
        <v>75</v>
      </c>
      <c r="H569" s="31">
        <v>165063500</v>
      </c>
      <c r="I569" s="31" t="s">
        <v>75</v>
      </c>
      <c r="J569" s="31" t="s">
        <v>75</v>
      </c>
      <c r="K569" s="31" t="s">
        <v>75</v>
      </c>
      <c r="L569" s="31" t="s">
        <v>75</v>
      </c>
      <c r="M569" s="31" t="s">
        <v>75</v>
      </c>
      <c r="N569" s="31" t="s">
        <v>75</v>
      </c>
      <c r="O569" s="31" t="s">
        <v>75</v>
      </c>
      <c r="P569" s="32" t="s">
        <v>75</v>
      </c>
      <c r="Q569" s="32" t="s">
        <v>75</v>
      </c>
      <c r="R569" s="42" t="s">
        <v>2134</v>
      </c>
      <c r="S569" s="43" t="s">
        <v>1887</v>
      </c>
      <c r="T569" s="44" t="s">
        <v>2553</v>
      </c>
      <c r="U569" s="31">
        <v>48606074.390000001</v>
      </c>
      <c r="V569" s="31" t="s">
        <v>75</v>
      </c>
      <c r="W569" s="31">
        <v>48606074.390000001</v>
      </c>
      <c r="X569" s="31" t="s">
        <v>75</v>
      </c>
      <c r="Y569" s="31">
        <v>48606074.390000001</v>
      </c>
      <c r="Z569" s="31" t="s">
        <v>75</v>
      </c>
      <c r="AA569" s="31" t="s">
        <v>75</v>
      </c>
      <c r="AB569" s="31" t="s">
        <v>75</v>
      </c>
      <c r="AC569" s="31" t="s">
        <v>75</v>
      </c>
      <c r="AD569" s="31" t="s">
        <v>75</v>
      </c>
      <c r="AE569" s="31" t="s">
        <v>75</v>
      </c>
      <c r="AF569" s="31" t="s">
        <v>75</v>
      </c>
      <c r="AG569" s="31" t="s">
        <v>75</v>
      </c>
      <c r="AH569" s="31" t="s">
        <v>75</v>
      </c>
      <c r="AI569" s="8"/>
    </row>
    <row r="570" spans="1:35" ht="23.25" x14ac:dyDescent="0.25">
      <c r="A570" s="42" t="s">
        <v>2136</v>
      </c>
      <c r="B570" s="43" t="s">
        <v>1887</v>
      </c>
      <c r="C570" s="44" t="s">
        <v>2554</v>
      </c>
      <c r="D570" s="31">
        <v>20000000</v>
      </c>
      <c r="E570" s="31" t="s">
        <v>75</v>
      </c>
      <c r="F570" s="31">
        <v>20000000</v>
      </c>
      <c r="G570" s="31" t="s">
        <v>75</v>
      </c>
      <c r="H570" s="31">
        <v>20000000</v>
      </c>
      <c r="I570" s="31" t="s">
        <v>75</v>
      </c>
      <c r="J570" s="31" t="s">
        <v>75</v>
      </c>
      <c r="K570" s="31" t="s">
        <v>75</v>
      </c>
      <c r="L570" s="31" t="s">
        <v>75</v>
      </c>
      <c r="M570" s="31" t="s">
        <v>75</v>
      </c>
      <c r="N570" s="31" t="s">
        <v>75</v>
      </c>
      <c r="O570" s="31" t="s">
        <v>75</v>
      </c>
      <c r="P570" s="32" t="s">
        <v>75</v>
      </c>
      <c r="Q570" s="32" t="s">
        <v>75</v>
      </c>
      <c r="R570" s="42" t="s">
        <v>2136</v>
      </c>
      <c r="S570" s="43" t="s">
        <v>1887</v>
      </c>
      <c r="T570" s="44" t="s">
        <v>2554</v>
      </c>
      <c r="U570" s="31">
        <v>9007136.5600000005</v>
      </c>
      <c r="V570" s="31" t="s">
        <v>75</v>
      </c>
      <c r="W570" s="31">
        <v>9007136.5600000005</v>
      </c>
      <c r="X570" s="31" t="s">
        <v>75</v>
      </c>
      <c r="Y570" s="31">
        <v>9007136.5600000005</v>
      </c>
      <c r="Z570" s="31" t="s">
        <v>75</v>
      </c>
      <c r="AA570" s="31" t="s">
        <v>75</v>
      </c>
      <c r="AB570" s="31" t="s">
        <v>75</v>
      </c>
      <c r="AC570" s="31" t="s">
        <v>75</v>
      </c>
      <c r="AD570" s="31" t="s">
        <v>75</v>
      </c>
      <c r="AE570" s="31" t="s">
        <v>75</v>
      </c>
      <c r="AF570" s="31" t="s">
        <v>75</v>
      </c>
      <c r="AG570" s="31" t="s">
        <v>75</v>
      </c>
      <c r="AH570" s="31" t="s">
        <v>75</v>
      </c>
      <c r="AI570" s="8"/>
    </row>
    <row r="571" spans="1:35" x14ac:dyDescent="0.25">
      <c r="A571" s="42" t="s">
        <v>1908</v>
      </c>
      <c r="B571" s="43" t="s">
        <v>1887</v>
      </c>
      <c r="C571" s="44" t="s">
        <v>2555</v>
      </c>
      <c r="D571" s="31">
        <v>593072256.24000001</v>
      </c>
      <c r="E571" s="31" t="s">
        <v>75</v>
      </c>
      <c r="F571" s="31">
        <v>593072256.24000001</v>
      </c>
      <c r="G571" s="31" t="s">
        <v>75</v>
      </c>
      <c r="H571" s="31">
        <v>57247900</v>
      </c>
      <c r="I571" s="31" t="s">
        <v>75</v>
      </c>
      <c r="J571" s="31" t="s">
        <v>75</v>
      </c>
      <c r="K571" s="31">
        <v>493374489.37</v>
      </c>
      <c r="L571" s="31" t="s">
        <v>75</v>
      </c>
      <c r="M571" s="31" t="s">
        <v>75</v>
      </c>
      <c r="N571" s="31">
        <v>36015216.520000003</v>
      </c>
      <c r="O571" s="31">
        <v>6347347.3799999999</v>
      </c>
      <c r="P571" s="32">
        <v>87302.97</v>
      </c>
      <c r="Q571" s="32" t="s">
        <v>75</v>
      </c>
      <c r="R571" s="42" t="s">
        <v>1908</v>
      </c>
      <c r="S571" s="43" t="s">
        <v>1887</v>
      </c>
      <c r="T571" s="44" t="s">
        <v>2555</v>
      </c>
      <c r="U571" s="31">
        <v>151484305.34999999</v>
      </c>
      <c r="V571" s="31" t="s">
        <v>75</v>
      </c>
      <c r="W571" s="31">
        <v>151484305.34999999</v>
      </c>
      <c r="X571" s="31" t="s">
        <v>75</v>
      </c>
      <c r="Y571" s="31">
        <v>26352474.920000002</v>
      </c>
      <c r="Z571" s="31" t="s">
        <v>75</v>
      </c>
      <c r="AA571" s="31" t="s">
        <v>75</v>
      </c>
      <c r="AB571" s="31">
        <v>105217092.84</v>
      </c>
      <c r="AC571" s="31" t="s">
        <v>75</v>
      </c>
      <c r="AD571" s="31" t="s">
        <v>75</v>
      </c>
      <c r="AE571" s="31">
        <v>14550846.24</v>
      </c>
      <c r="AF571" s="31">
        <v>5276588.38</v>
      </c>
      <c r="AG571" s="31">
        <v>87302.97</v>
      </c>
      <c r="AH571" s="31" t="s">
        <v>75</v>
      </c>
      <c r="AI571" s="8"/>
    </row>
    <row r="572" spans="1:35" ht="34.5" x14ac:dyDescent="0.25">
      <c r="A572" s="42" t="s">
        <v>2139</v>
      </c>
      <c r="B572" s="43" t="s">
        <v>1887</v>
      </c>
      <c r="C572" s="44" t="s">
        <v>2556</v>
      </c>
      <c r="D572" s="31">
        <v>776600</v>
      </c>
      <c r="E572" s="31" t="s">
        <v>75</v>
      </c>
      <c r="F572" s="31">
        <v>776600</v>
      </c>
      <c r="G572" s="31" t="s">
        <v>75</v>
      </c>
      <c r="H572" s="31" t="s">
        <v>75</v>
      </c>
      <c r="I572" s="31" t="s">
        <v>75</v>
      </c>
      <c r="J572" s="31" t="s">
        <v>75</v>
      </c>
      <c r="K572" s="31">
        <v>276600</v>
      </c>
      <c r="L572" s="31" t="s">
        <v>75</v>
      </c>
      <c r="M572" s="31" t="s">
        <v>75</v>
      </c>
      <c r="N572" s="31" t="s">
        <v>75</v>
      </c>
      <c r="O572" s="31">
        <v>500000</v>
      </c>
      <c r="P572" s="32" t="s">
        <v>75</v>
      </c>
      <c r="Q572" s="32" t="s">
        <v>75</v>
      </c>
      <c r="R572" s="42" t="s">
        <v>2139</v>
      </c>
      <c r="S572" s="43" t="s">
        <v>1887</v>
      </c>
      <c r="T572" s="44" t="s">
        <v>2556</v>
      </c>
      <c r="U572" s="31">
        <v>203488.45</v>
      </c>
      <c r="V572" s="31" t="s">
        <v>75</v>
      </c>
      <c r="W572" s="31">
        <v>203488.45</v>
      </c>
      <c r="X572" s="31" t="s">
        <v>75</v>
      </c>
      <c r="Y572" s="31" t="s">
        <v>75</v>
      </c>
      <c r="Z572" s="31" t="s">
        <v>75</v>
      </c>
      <c r="AA572" s="31" t="s">
        <v>75</v>
      </c>
      <c r="AB572" s="31">
        <v>203488.45</v>
      </c>
      <c r="AC572" s="31" t="s">
        <v>75</v>
      </c>
      <c r="AD572" s="31" t="s">
        <v>75</v>
      </c>
      <c r="AE572" s="31" t="s">
        <v>75</v>
      </c>
      <c r="AF572" s="31" t="s">
        <v>75</v>
      </c>
      <c r="AG572" s="31" t="s">
        <v>75</v>
      </c>
      <c r="AH572" s="31" t="s">
        <v>75</v>
      </c>
      <c r="AI572" s="8"/>
    </row>
    <row r="573" spans="1:35" ht="45.75" x14ac:dyDescent="0.25">
      <c r="A573" s="42" t="s">
        <v>2141</v>
      </c>
      <c r="B573" s="43" t="s">
        <v>1887</v>
      </c>
      <c r="C573" s="44" t="s">
        <v>2557</v>
      </c>
      <c r="D573" s="31">
        <v>776600</v>
      </c>
      <c r="E573" s="31" t="s">
        <v>75</v>
      </c>
      <c r="F573" s="31">
        <v>776600</v>
      </c>
      <c r="G573" s="31" t="s">
        <v>75</v>
      </c>
      <c r="H573" s="31" t="s">
        <v>75</v>
      </c>
      <c r="I573" s="31" t="s">
        <v>75</v>
      </c>
      <c r="J573" s="31" t="s">
        <v>75</v>
      </c>
      <c r="K573" s="31">
        <v>276600</v>
      </c>
      <c r="L573" s="31" t="s">
        <v>75</v>
      </c>
      <c r="M573" s="31" t="s">
        <v>75</v>
      </c>
      <c r="N573" s="31" t="s">
        <v>75</v>
      </c>
      <c r="O573" s="31">
        <v>500000</v>
      </c>
      <c r="P573" s="32" t="s">
        <v>75</v>
      </c>
      <c r="Q573" s="32" t="s">
        <v>75</v>
      </c>
      <c r="R573" s="42" t="s">
        <v>2141</v>
      </c>
      <c r="S573" s="43" t="s">
        <v>1887</v>
      </c>
      <c r="T573" s="44" t="s">
        <v>2557</v>
      </c>
      <c r="U573" s="31">
        <v>203488.45</v>
      </c>
      <c r="V573" s="31" t="s">
        <v>75</v>
      </c>
      <c r="W573" s="31">
        <v>203488.45</v>
      </c>
      <c r="X573" s="31" t="s">
        <v>75</v>
      </c>
      <c r="Y573" s="31" t="s">
        <v>75</v>
      </c>
      <c r="Z573" s="31" t="s">
        <v>75</v>
      </c>
      <c r="AA573" s="31" t="s">
        <v>75</v>
      </c>
      <c r="AB573" s="31">
        <v>203488.45</v>
      </c>
      <c r="AC573" s="31" t="s">
        <v>75</v>
      </c>
      <c r="AD573" s="31" t="s">
        <v>75</v>
      </c>
      <c r="AE573" s="31" t="s">
        <v>75</v>
      </c>
      <c r="AF573" s="31" t="s">
        <v>75</v>
      </c>
      <c r="AG573" s="31" t="s">
        <v>75</v>
      </c>
      <c r="AH573" s="31" t="s">
        <v>75</v>
      </c>
      <c r="AI573" s="8"/>
    </row>
    <row r="574" spans="1:35" x14ac:dyDescent="0.25">
      <c r="A574" s="42" t="s">
        <v>1978</v>
      </c>
      <c r="B574" s="43" t="s">
        <v>1887</v>
      </c>
      <c r="C574" s="44" t="s">
        <v>2558</v>
      </c>
      <c r="D574" s="31">
        <v>126641404.34999999</v>
      </c>
      <c r="E574" s="31" t="s">
        <v>75</v>
      </c>
      <c r="F574" s="31">
        <v>126641404.34999999</v>
      </c>
      <c r="G574" s="31" t="s">
        <v>75</v>
      </c>
      <c r="H574" s="31" t="s">
        <v>75</v>
      </c>
      <c r="I574" s="31" t="s">
        <v>75</v>
      </c>
      <c r="J574" s="31" t="s">
        <v>75</v>
      </c>
      <c r="K574" s="31">
        <v>119275100</v>
      </c>
      <c r="L574" s="31" t="s">
        <v>75</v>
      </c>
      <c r="M574" s="31" t="s">
        <v>75</v>
      </c>
      <c r="N574" s="31">
        <v>4015100</v>
      </c>
      <c r="O574" s="31">
        <v>3263901.38</v>
      </c>
      <c r="P574" s="32">
        <v>87302.97</v>
      </c>
      <c r="Q574" s="32" t="s">
        <v>75</v>
      </c>
      <c r="R574" s="42" t="s">
        <v>1978</v>
      </c>
      <c r="S574" s="43" t="s">
        <v>1887</v>
      </c>
      <c r="T574" s="44" t="s">
        <v>2558</v>
      </c>
      <c r="U574" s="31">
        <v>88835363.709999993</v>
      </c>
      <c r="V574" s="31" t="s">
        <v>75</v>
      </c>
      <c r="W574" s="31">
        <v>88835363.709999993</v>
      </c>
      <c r="X574" s="31" t="s">
        <v>75</v>
      </c>
      <c r="Y574" s="31" t="s">
        <v>75</v>
      </c>
      <c r="Z574" s="31" t="s">
        <v>75</v>
      </c>
      <c r="AA574" s="31" t="s">
        <v>75</v>
      </c>
      <c r="AB574" s="31">
        <v>81516028.329999998</v>
      </c>
      <c r="AC574" s="31" t="s">
        <v>75</v>
      </c>
      <c r="AD574" s="31" t="s">
        <v>75</v>
      </c>
      <c r="AE574" s="31">
        <v>3968131.03</v>
      </c>
      <c r="AF574" s="31">
        <v>3263901.38</v>
      </c>
      <c r="AG574" s="31">
        <v>87302.97</v>
      </c>
      <c r="AH574" s="31" t="s">
        <v>75</v>
      </c>
      <c r="AI574" s="8"/>
    </row>
    <row r="575" spans="1:35" ht="23.25" x14ac:dyDescent="0.25">
      <c r="A575" s="42" t="s">
        <v>1980</v>
      </c>
      <c r="B575" s="43" t="s">
        <v>1887</v>
      </c>
      <c r="C575" s="44" t="s">
        <v>2559</v>
      </c>
      <c r="D575" s="31">
        <v>126641404.34999999</v>
      </c>
      <c r="E575" s="31" t="s">
        <v>75</v>
      </c>
      <c r="F575" s="31">
        <v>126641404.34999999</v>
      </c>
      <c r="G575" s="31" t="s">
        <v>75</v>
      </c>
      <c r="H575" s="31" t="s">
        <v>75</v>
      </c>
      <c r="I575" s="31" t="s">
        <v>75</v>
      </c>
      <c r="J575" s="31" t="s">
        <v>75</v>
      </c>
      <c r="K575" s="31">
        <v>119275100</v>
      </c>
      <c r="L575" s="31" t="s">
        <v>75</v>
      </c>
      <c r="M575" s="31" t="s">
        <v>75</v>
      </c>
      <c r="N575" s="31">
        <v>4015100</v>
      </c>
      <c r="O575" s="31">
        <v>3263901.38</v>
      </c>
      <c r="P575" s="32">
        <v>87302.97</v>
      </c>
      <c r="Q575" s="32" t="s">
        <v>75</v>
      </c>
      <c r="R575" s="42" t="s">
        <v>1980</v>
      </c>
      <c r="S575" s="43" t="s">
        <v>1887</v>
      </c>
      <c r="T575" s="44" t="s">
        <v>2559</v>
      </c>
      <c r="U575" s="31">
        <v>88835363.709999993</v>
      </c>
      <c r="V575" s="31" t="s">
        <v>75</v>
      </c>
      <c r="W575" s="31">
        <v>88835363.709999993</v>
      </c>
      <c r="X575" s="31" t="s">
        <v>75</v>
      </c>
      <c r="Y575" s="31" t="s">
        <v>75</v>
      </c>
      <c r="Z575" s="31" t="s">
        <v>75</v>
      </c>
      <c r="AA575" s="31" t="s">
        <v>75</v>
      </c>
      <c r="AB575" s="31">
        <v>81516028.329999998</v>
      </c>
      <c r="AC575" s="31" t="s">
        <v>75</v>
      </c>
      <c r="AD575" s="31" t="s">
        <v>75</v>
      </c>
      <c r="AE575" s="31">
        <v>3968131.03</v>
      </c>
      <c r="AF575" s="31">
        <v>3263901.38</v>
      </c>
      <c r="AG575" s="31">
        <v>87302.97</v>
      </c>
      <c r="AH575" s="31" t="s">
        <v>75</v>
      </c>
      <c r="AI575" s="8"/>
    </row>
    <row r="576" spans="1:35" x14ac:dyDescent="0.25">
      <c r="A576" s="42" t="s">
        <v>1910</v>
      </c>
      <c r="B576" s="43" t="s">
        <v>1887</v>
      </c>
      <c r="C576" s="44" t="s">
        <v>2560</v>
      </c>
      <c r="D576" s="31">
        <v>465654251.88999999</v>
      </c>
      <c r="E576" s="31" t="s">
        <v>75</v>
      </c>
      <c r="F576" s="31">
        <v>465654251.88999999</v>
      </c>
      <c r="G576" s="31" t="s">
        <v>75</v>
      </c>
      <c r="H576" s="31">
        <v>57247900</v>
      </c>
      <c r="I576" s="31" t="s">
        <v>75</v>
      </c>
      <c r="J576" s="31" t="s">
        <v>75</v>
      </c>
      <c r="K576" s="31">
        <v>373822789.37</v>
      </c>
      <c r="L576" s="31" t="s">
        <v>75</v>
      </c>
      <c r="M576" s="31" t="s">
        <v>75</v>
      </c>
      <c r="N576" s="31">
        <v>32000116.52</v>
      </c>
      <c r="O576" s="31">
        <v>2583446</v>
      </c>
      <c r="P576" s="32" t="s">
        <v>75</v>
      </c>
      <c r="Q576" s="32" t="s">
        <v>75</v>
      </c>
      <c r="R576" s="42" t="s">
        <v>1910</v>
      </c>
      <c r="S576" s="43" t="s">
        <v>1887</v>
      </c>
      <c r="T576" s="44" t="s">
        <v>2560</v>
      </c>
      <c r="U576" s="31">
        <v>62445453.189999998</v>
      </c>
      <c r="V576" s="31" t="s">
        <v>75</v>
      </c>
      <c r="W576" s="31">
        <v>62445453.189999998</v>
      </c>
      <c r="X576" s="31" t="s">
        <v>75</v>
      </c>
      <c r="Y576" s="31">
        <v>26352474.920000002</v>
      </c>
      <c r="Z576" s="31" t="s">
        <v>75</v>
      </c>
      <c r="AA576" s="31" t="s">
        <v>75</v>
      </c>
      <c r="AB576" s="31">
        <v>23497576.059999999</v>
      </c>
      <c r="AC576" s="31" t="s">
        <v>75</v>
      </c>
      <c r="AD576" s="31" t="s">
        <v>75</v>
      </c>
      <c r="AE576" s="31">
        <v>10582715.210000001</v>
      </c>
      <c r="AF576" s="31">
        <v>2012687</v>
      </c>
      <c r="AG576" s="31" t="s">
        <v>75</v>
      </c>
      <c r="AH576" s="31" t="s">
        <v>75</v>
      </c>
      <c r="AI576" s="8"/>
    </row>
    <row r="577" spans="1:35" x14ac:dyDescent="0.25">
      <c r="A577" s="42" t="s">
        <v>1947</v>
      </c>
      <c r="B577" s="43" t="s">
        <v>1887</v>
      </c>
      <c r="C577" s="44" t="s">
        <v>2561</v>
      </c>
      <c r="D577" s="31">
        <v>57215853.079999998</v>
      </c>
      <c r="E577" s="31" t="s">
        <v>75</v>
      </c>
      <c r="F577" s="31">
        <v>57215853.079999998</v>
      </c>
      <c r="G577" s="31" t="s">
        <v>75</v>
      </c>
      <c r="H577" s="31">
        <v>57130853.079999998</v>
      </c>
      <c r="I577" s="31" t="s">
        <v>75</v>
      </c>
      <c r="J577" s="31" t="s">
        <v>75</v>
      </c>
      <c r="K577" s="31" t="s">
        <v>75</v>
      </c>
      <c r="L577" s="31" t="s">
        <v>75</v>
      </c>
      <c r="M577" s="31" t="s">
        <v>75</v>
      </c>
      <c r="N577" s="31" t="s">
        <v>75</v>
      </c>
      <c r="O577" s="31">
        <v>85000</v>
      </c>
      <c r="P577" s="32" t="s">
        <v>75</v>
      </c>
      <c r="Q577" s="32" t="s">
        <v>75</v>
      </c>
      <c r="R577" s="42" t="s">
        <v>1947</v>
      </c>
      <c r="S577" s="43" t="s">
        <v>1887</v>
      </c>
      <c r="T577" s="44" t="s">
        <v>2561</v>
      </c>
      <c r="U577" s="31">
        <v>26235428</v>
      </c>
      <c r="V577" s="31" t="s">
        <v>75</v>
      </c>
      <c r="W577" s="31">
        <v>26235428</v>
      </c>
      <c r="X577" s="31" t="s">
        <v>75</v>
      </c>
      <c r="Y577" s="31">
        <v>26235428</v>
      </c>
      <c r="Z577" s="31" t="s">
        <v>75</v>
      </c>
      <c r="AA577" s="31" t="s">
        <v>75</v>
      </c>
      <c r="AB577" s="31" t="s">
        <v>75</v>
      </c>
      <c r="AC577" s="31" t="s">
        <v>75</v>
      </c>
      <c r="AD577" s="31" t="s">
        <v>75</v>
      </c>
      <c r="AE577" s="31" t="s">
        <v>75</v>
      </c>
      <c r="AF577" s="31" t="s">
        <v>75</v>
      </c>
      <c r="AG577" s="31" t="s">
        <v>75</v>
      </c>
      <c r="AH577" s="31" t="s">
        <v>75</v>
      </c>
      <c r="AI577" s="8"/>
    </row>
    <row r="578" spans="1:35" x14ac:dyDescent="0.25">
      <c r="A578" s="42" t="s">
        <v>1912</v>
      </c>
      <c r="B578" s="43" t="s">
        <v>1887</v>
      </c>
      <c r="C578" s="44" t="s">
        <v>2562</v>
      </c>
      <c r="D578" s="31">
        <v>408438398.81</v>
      </c>
      <c r="E578" s="31" t="s">
        <v>75</v>
      </c>
      <c r="F578" s="31">
        <v>408438398.81</v>
      </c>
      <c r="G578" s="31" t="s">
        <v>75</v>
      </c>
      <c r="H578" s="31">
        <v>117046.92</v>
      </c>
      <c r="I578" s="31" t="s">
        <v>75</v>
      </c>
      <c r="J578" s="31" t="s">
        <v>75</v>
      </c>
      <c r="K578" s="31">
        <v>373822789.37</v>
      </c>
      <c r="L578" s="31" t="s">
        <v>75</v>
      </c>
      <c r="M578" s="31" t="s">
        <v>75</v>
      </c>
      <c r="N578" s="31">
        <v>32000116.52</v>
      </c>
      <c r="O578" s="31">
        <v>2498446</v>
      </c>
      <c r="P578" s="32" t="s">
        <v>75</v>
      </c>
      <c r="Q578" s="32" t="s">
        <v>75</v>
      </c>
      <c r="R578" s="42" t="s">
        <v>1912</v>
      </c>
      <c r="S578" s="43" t="s">
        <v>1887</v>
      </c>
      <c r="T578" s="44" t="s">
        <v>2562</v>
      </c>
      <c r="U578" s="31">
        <v>36210025.189999998</v>
      </c>
      <c r="V578" s="31" t="s">
        <v>75</v>
      </c>
      <c r="W578" s="31">
        <v>36210025.189999998</v>
      </c>
      <c r="X578" s="31" t="s">
        <v>75</v>
      </c>
      <c r="Y578" s="31">
        <v>117046.92</v>
      </c>
      <c r="Z578" s="31" t="s">
        <v>75</v>
      </c>
      <c r="AA578" s="31" t="s">
        <v>75</v>
      </c>
      <c r="AB578" s="31">
        <v>23497576.059999999</v>
      </c>
      <c r="AC578" s="31" t="s">
        <v>75</v>
      </c>
      <c r="AD578" s="31" t="s">
        <v>75</v>
      </c>
      <c r="AE578" s="31">
        <v>10582715.210000001</v>
      </c>
      <c r="AF578" s="31">
        <v>2012687</v>
      </c>
      <c r="AG578" s="31" t="s">
        <v>75</v>
      </c>
      <c r="AH578" s="31" t="s">
        <v>75</v>
      </c>
      <c r="AI578" s="8"/>
    </row>
    <row r="579" spans="1:35" x14ac:dyDescent="0.25">
      <c r="A579" s="42" t="s">
        <v>2563</v>
      </c>
      <c r="B579" s="43" t="s">
        <v>1887</v>
      </c>
      <c r="C579" s="44" t="s">
        <v>2564</v>
      </c>
      <c r="D579" s="31">
        <v>2451150311.71</v>
      </c>
      <c r="E579" s="31" t="s">
        <v>75</v>
      </c>
      <c r="F579" s="31">
        <v>2451150311.71</v>
      </c>
      <c r="G579" s="31">
        <v>655747708.97000003</v>
      </c>
      <c r="H579" s="31">
        <v>646994805.16999996</v>
      </c>
      <c r="I579" s="31" t="s">
        <v>75</v>
      </c>
      <c r="J579" s="31" t="s">
        <v>75</v>
      </c>
      <c r="K579" s="31">
        <v>239764822.36000001</v>
      </c>
      <c r="L579" s="31" t="s">
        <v>75</v>
      </c>
      <c r="M579" s="31" t="s">
        <v>75</v>
      </c>
      <c r="N579" s="31">
        <v>880288580.17999995</v>
      </c>
      <c r="O579" s="31">
        <v>828116667.67999995</v>
      </c>
      <c r="P579" s="32">
        <v>511733145.29000002</v>
      </c>
      <c r="Q579" s="32" t="s">
        <v>75</v>
      </c>
      <c r="R579" s="42" t="s">
        <v>2563</v>
      </c>
      <c r="S579" s="43" t="s">
        <v>1887</v>
      </c>
      <c r="T579" s="44" t="s">
        <v>2564</v>
      </c>
      <c r="U579" s="31">
        <v>767791397.44000006</v>
      </c>
      <c r="V579" s="31" t="s">
        <v>75</v>
      </c>
      <c r="W579" s="31">
        <v>767791397.44000006</v>
      </c>
      <c r="X579" s="31">
        <v>192513232.43000001</v>
      </c>
      <c r="Y579" s="31">
        <v>191352265.50999999</v>
      </c>
      <c r="Z579" s="31" t="s">
        <v>75</v>
      </c>
      <c r="AA579" s="31" t="s">
        <v>75</v>
      </c>
      <c r="AB579" s="31">
        <v>92981466.379999995</v>
      </c>
      <c r="AC579" s="31" t="s">
        <v>75</v>
      </c>
      <c r="AD579" s="31" t="s">
        <v>75</v>
      </c>
      <c r="AE579" s="31">
        <v>370011556.62</v>
      </c>
      <c r="AF579" s="31">
        <v>204276916.31</v>
      </c>
      <c r="AG579" s="31">
        <v>101682425.05</v>
      </c>
      <c r="AH579" s="31" t="s">
        <v>75</v>
      </c>
      <c r="AI579" s="8"/>
    </row>
    <row r="580" spans="1:35" ht="45.75" x14ac:dyDescent="0.25">
      <c r="A580" s="42" t="s">
        <v>1892</v>
      </c>
      <c r="B580" s="43" t="s">
        <v>1887</v>
      </c>
      <c r="C580" s="44" t="s">
        <v>2565</v>
      </c>
      <c r="D580" s="31">
        <v>149070822.25999999</v>
      </c>
      <c r="E580" s="31" t="s">
        <v>75</v>
      </c>
      <c r="F580" s="31">
        <v>149070822.25999999</v>
      </c>
      <c r="G580" s="31" t="s">
        <v>75</v>
      </c>
      <c r="H580" s="31" t="s">
        <v>75</v>
      </c>
      <c r="I580" s="31" t="s">
        <v>75</v>
      </c>
      <c r="J580" s="31" t="s">
        <v>75</v>
      </c>
      <c r="K580" s="31">
        <v>8579850</v>
      </c>
      <c r="L580" s="31" t="s">
        <v>75</v>
      </c>
      <c r="M580" s="31" t="s">
        <v>75</v>
      </c>
      <c r="N580" s="31">
        <v>140490972.25999999</v>
      </c>
      <c r="O580" s="31" t="s">
        <v>75</v>
      </c>
      <c r="P580" s="32" t="s">
        <v>75</v>
      </c>
      <c r="Q580" s="32" t="s">
        <v>75</v>
      </c>
      <c r="R580" s="42" t="s">
        <v>1892</v>
      </c>
      <c r="S580" s="43" t="s">
        <v>1887</v>
      </c>
      <c r="T580" s="44" t="s">
        <v>2565</v>
      </c>
      <c r="U580" s="31">
        <v>83104252.019999996</v>
      </c>
      <c r="V580" s="31" t="s">
        <v>75</v>
      </c>
      <c r="W580" s="31">
        <v>83104252.019999996</v>
      </c>
      <c r="X580" s="31" t="s">
        <v>75</v>
      </c>
      <c r="Y580" s="31" t="s">
        <v>75</v>
      </c>
      <c r="Z580" s="31" t="s">
        <v>75</v>
      </c>
      <c r="AA580" s="31" t="s">
        <v>75</v>
      </c>
      <c r="AB580" s="31">
        <v>5237295.1399999997</v>
      </c>
      <c r="AC580" s="31" t="s">
        <v>75</v>
      </c>
      <c r="AD580" s="31" t="s">
        <v>75</v>
      </c>
      <c r="AE580" s="31">
        <v>77866956.879999995</v>
      </c>
      <c r="AF580" s="31" t="s">
        <v>75</v>
      </c>
      <c r="AG580" s="31" t="s">
        <v>75</v>
      </c>
      <c r="AH580" s="31" t="s">
        <v>75</v>
      </c>
      <c r="AI580" s="8"/>
    </row>
    <row r="581" spans="1:35" x14ac:dyDescent="0.25">
      <c r="A581" s="42" t="s">
        <v>1989</v>
      </c>
      <c r="B581" s="43" t="s">
        <v>1887</v>
      </c>
      <c r="C581" s="44" t="s">
        <v>2566</v>
      </c>
      <c r="D581" s="31">
        <v>149070822.25999999</v>
      </c>
      <c r="E581" s="31" t="s">
        <v>75</v>
      </c>
      <c r="F581" s="31">
        <v>149070822.25999999</v>
      </c>
      <c r="G581" s="31" t="s">
        <v>75</v>
      </c>
      <c r="H581" s="31" t="s">
        <v>75</v>
      </c>
      <c r="I581" s="31" t="s">
        <v>75</v>
      </c>
      <c r="J581" s="31" t="s">
        <v>75</v>
      </c>
      <c r="K581" s="31">
        <v>8579850</v>
      </c>
      <c r="L581" s="31" t="s">
        <v>75</v>
      </c>
      <c r="M581" s="31" t="s">
        <v>75</v>
      </c>
      <c r="N581" s="31">
        <v>140490972.25999999</v>
      </c>
      <c r="O581" s="31" t="s">
        <v>75</v>
      </c>
      <c r="P581" s="32" t="s">
        <v>75</v>
      </c>
      <c r="Q581" s="32" t="s">
        <v>75</v>
      </c>
      <c r="R581" s="42" t="s">
        <v>1989</v>
      </c>
      <c r="S581" s="43" t="s">
        <v>1887</v>
      </c>
      <c r="T581" s="44" t="s">
        <v>2566</v>
      </c>
      <c r="U581" s="31">
        <v>83104252.019999996</v>
      </c>
      <c r="V581" s="31" t="s">
        <v>75</v>
      </c>
      <c r="W581" s="31">
        <v>83104252.019999996</v>
      </c>
      <c r="X581" s="31" t="s">
        <v>75</v>
      </c>
      <c r="Y581" s="31" t="s">
        <v>75</v>
      </c>
      <c r="Z581" s="31" t="s">
        <v>75</v>
      </c>
      <c r="AA581" s="31" t="s">
        <v>75</v>
      </c>
      <c r="AB581" s="31">
        <v>5237295.1399999997</v>
      </c>
      <c r="AC581" s="31" t="s">
        <v>75</v>
      </c>
      <c r="AD581" s="31" t="s">
        <v>75</v>
      </c>
      <c r="AE581" s="31">
        <v>77866956.879999995</v>
      </c>
      <c r="AF581" s="31" t="s">
        <v>75</v>
      </c>
      <c r="AG581" s="31" t="s">
        <v>75</v>
      </c>
      <c r="AH581" s="31" t="s">
        <v>75</v>
      </c>
      <c r="AI581" s="8"/>
    </row>
    <row r="582" spans="1:35" x14ac:dyDescent="0.25">
      <c r="A582" s="42" t="s">
        <v>1991</v>
      </c>
      <c r="B582" s="43" t="s">
        <v>1887</v>
      </c>
      <c r="C582" s="44" t="s">
        <v>2567</v>
      </c>
      <c r="D582" s="31">
        <v>114206130.18000001</v>
      </c>
      <c r="E582" s="31" t="s">
        <v>75</v>
      </c>
      <c r="F582" s="31">
        <v>114206130.18000001</v>
      </c>
      <c r="G582" s="31" t="s">
        <v>75</v>
      </c>
      <c r="H582" s="31" t="s">
        <v>75</v>
      </c>
      <c r="I582" s="31" t="s">
        <v>75</v>
      </c>
      <c r="J582" s="31" t="s">
        <v>75</v>
      </c>
      <c r="K582" s="31">
        <v>6589800</v>
      </c>
      <c r="L582" s="31" t="s">
        <v>75</v>
      </c>
      <c r="M582" s="31" t="s">
        <v>75</v>
      </c>
      <c r="N582" s="31">
        <v>107616330.18000001</v>
      </c>
      <c r="O582" s="31" t="s">
        <v>75</v>
      </c>
      <c r="P582" s="32" t="s">
        <v>75</v>
      </c>
      <c r="Q582" s="32" t="s">
        <v>75</v>
      </c>
      <c r="R582" s="42" t="s">
        <v>1991</v>
      </c>
      <c r="S582" s="43" t="s">
        <v>1887</v>
      </c>
      <c r="T582" s="44" t="s">
        <v>2567</v>
      </c>
      <c r="U582" s="31">
        <v>65367800.210000001</v>
      </c>
      <c r="V582" s="31" t="s">
        <v>75</v>
      </c>
      <c r="W582" s="31">
        <v>65367800.210000001</v>
      </c>
      <c r="X582" s="31" t="s">
        <v>75</v>
      </c>
      <c r="Y582" s="31" t="s">
        <v>75</v>
      </c>
      <c r="Z582" s="31" t="s">
        <v>75</v>
      </c>
      <c r="AA582" s="31" t="s">
        <v>75</v>
      </c>
      <c r="AB582" s="31">
        <v>4058194.68</v>
      </c>
      <c r="AC582" s="31" t="s">
        <v>75</v>
      </c>
      <c r="AD582" s="31" t="s">
        <v>75</v>
      </c>
      <c r="AE582" s="31">
        <v>61309605.530000001</v>
      </c>
      <c r="AF582" s="31" t="s">
        <v>75</v>
      </c>
      <c r="AG582" s="31" t="s">
        <v>75</v>
      </c>
      <c r="AH582" s="31" t="s">
        <v>75</v>
      </c>
      <c r="AI582" s="8"/>
    </row>
    <row r="583" spans="1:35" ht="23.25" x14ac:dyDescent="0.25">
      <c r="A583" s="42" t="s">
        <v>2071</v>
      </c>
      <c r="B583" s="43" t="s">
        <v>1887</v>
      </c>
      <c r="C583" s="44" t="s">
        <v>2568</v>
      </c>
      <c r="D583" s="31">
        <v>150000</v>
      </c>
      <c r="E583" s="31" t="s">
        <v>75</v>
      </c>
      <c r="F583" s="31">
        <v>150000</v>
      </c>
      <c r="G583" s="31" t="s">
        <v>75</v>
      </c>
      <c r="H583" s="31" t="s">
        <v>75</v>
      </c>
      <c r="I583" s="31" t="s">
        <v>75</v>
      </c>
      <c r="J583" s="31" t="s">
        <v>75</v>
      </c>
      <c r="K583" s="31" t="s">
        <v>75</v>
      </c>
      <c r="L583" s="31" t="s">
        <v>75</v>
      </c>
      <c r="M583" s="31" t="s">
        <v>75</v>
      </c>
      <c r="N583" s="31">
        <v>150000</v>
      </c>
      <c r="O583" s="31" t="s">
        <v>75</v>
      </c>
      <c r="P583" s="32" t="s">
        <v>75</v>
      </c>
      <c r="Q583" s="32" t="s">
        <v>75</v>
      </c>
      <c r="R583" s="42" t="s">
        <v>2071</v>
      </c>
      <c r="S583" s="43" t="s">
        <v>1887</v>
      </c>
      <c r="T583" s="44" t="s">
        <v>2568</v>
      </c>
      <c r="U583" s="31">
        <v>25576.77</v>
      </c>
      <c r="V583" s="31" t="s">
        <v>75</v>
      </c>
      <c r="W583" s="31">
        <v>25576.77</v>
      </c>
      <c r="X583" s="31" t="s">
        <v>75</v>
      </c>
      <c r="Y583" s="31" t="s">
        <v>75</v>
      </c>
      <c r="Z583" s="31" t="s">
        <v>75</v>
      </c>
      <c r="AA583" s="31" t="s">
        <v>75</v>
      </c>
      <c r="AB583" s="31" t="s">
        <v>75</v>
      </c>
      <c r="AC583" s="31" t="s">
        <v>75</v>
      </c>
      <c r="AD583" s="31" t="s">
        <v>75</v>
      </c>
      <c r="AE583" s="31">
        <v>25576.77</v>
      </c>
      <c r="AF583" s="31" t="s">
        <v>75</v>
      </c>
      <c r="AG583" s="31" t="s">
        <v>75</v>
      </c>
      <c r="AH583" s="31" t="s">
        <v>75</v>
      </c>
      <c r="AI583" s="8"/>
    </row>
    <row r="584" spans="1:35" ht="34.5" x14ac:dyDescent="0.25">
      <c r="A584" s="42" t="s">
        <v>1993</v>
      </c>
      <c r="B584" s="43" t="s">
        <v>1887</v>
      </c>
      <c r="C584" s="44" t="s">
        <v>2569</v>
      </c>
      <c r="D584" s="31">
        <v>34714692.079999998</v>
      </c>
      <c r="E584" s="31" t="s">
        <v>75</v>
      </c>
      <c r="F584" s="31">
        <v>34714692.079999998</v>
      </c>
      <c r="G584" s="31" t="s">
        <v>75</v>
      </c>
      <c r="H584" s="31" t="s">
        <v>75</v>
      </c>
      <c r="I584" s="31" t="s">
        <v>75</v>
      </c>
      <c r="J584" s="31" t="s">
        <v>75</v>
      </c>
      <c r="K584" s="31">
        <v>1990050</v>
      </c>
      <c r="L584" s="31" t="s">
        <v>75</v>
      </c>
      <c r="M584" s="31" t="s">
        <v>75</v>
      </c>
      <c r="N584" s="31">
        <v>32724642.079999998</v>
      </c>
      <c r="O584" s="31" t="s">
        <v>75</v>
      </c>
      <c r="P584" s="32" t="s">
        <v>75</v>
      </c>
      <c r="Q584" s="32" t="s">
        <v>75</v>
      </c>
      <c r="R584" s="42" t="s">
        <v>1993</v>
      </c>
      <c r="S584" s="43" t="s">
        <v>1887</v>
      </c>
      <c r="T584" s="44" t="s">
        <v>2569</v>
      </c>
      <c r="U584" s="31">
        <v>17710875.039999999</v>
      </c>
      <c r="V584" s="31" t="s">
        <v>75</v>
      </c>
      <c r="W584" s="31">
        <v>17710875.039999999</v>
      </c>
      <c r="X584" s="31" t="s">
        <v>75</v>
      </c>
      <c r="Y584" s="31" t="s">
        <v>75</v>
      </c>
      <c r="Z584" s="31" t="s">
        <v>75</v>
      </c>
      <c r="AA584" s="31" t="s">
        <v>75</v>
      </c>
      <c r="AB584" s="31">
        <v>1179100.46</v>
      </c>
      <c r="AC584" s="31" t="s">
        <v>75</v>
      </c>
      <c r="AD584" s="31" t="s">
        <v>75</v>
      </c>
      <c r="AE584" s="31">
        <v>16531774.58</v>
      </c>
      <c r="AF584" s="31" t="s">
        <v>75</v>
      </c>
      <c r="AG584" s="31" t="s">
        <v>75</v>
      </c>
      <c r="AH584" s="31" t="s">
        <v>75</v>
      </c>
      <c r="AI584" s="8"/>
    </row>
    <row r="585" spans="1:35" ht="23.25" x14ac:dyDescent="0.25">
      <c r="A585" s="42" t="s">
        <v>1902</v>
      </c>
      <c r="B585" s="43" t="s">
        <v>1887</v>
      </c>
      <c r="C585" s="44" t="s">
        <v>2570</v>
      </c>
      <c r="D585" s="31">
        <v>992797658.37</v>
      </c>
      <c r="E585" s="31" t="s">
        <v>75</v>
      </c>
      <c r="F585" s="31">
        <v>992797658.37</v>
      </c>
      <c r="G585" s="31" t="s">
        <v>75</v>
      </c>
      <c r="H585" s="31" t="s">
        <v>75</v>
      </c>
      <c r="I585" s="31" t="s">
        <v>75</v>
      </c>
      <c r="J585" s="31" t="s">
        <v>75</v>
      </c>
      <c r="K585" s="31">
        <v>121075719</v>
      </c>
      <c r="L585" s="31" t="s">
        <v>75</v>
      </c>
      <c r="M585" s="31" t="s">
        <v>75</v>
      </c>
      <c r="N585" s="31">
        <v>505820324</v>
      </c>
      <c r="O585" s="31">
        <v>61381388.380000003</v>
      </c>
      <c r="P585" s="32">
        <v>304520226.99000001</v>
      </c>
      <c r="Q585" s="32" t="s">
        <v>75</v>
      </c>
      <c r="R585" s="42" t="s">
        <v>1902</v>
      </c>
      <c r="S585" s="43" t="s">
        <v>1887</v>
      </c>
      <c r="T585" s="44" t="s">
        <v>2570</v>
      </c>
      <c r="U585" s="31">
        <v>288562003.62</v>
      </c>
      <c r="V585" s="31" t="s">
        <v>75</v>
      </c>
      <c r="W585" s="31">
        <v>288562003.62</v>
      </c>
      <c r="X585" s="31" t="s">
        <v>75</v>
      </c>
      <c r="Y585" s="31" t="s">
        <v>75</v>
      </c>
      <c r="Z585" s="31" t="s">
        <v>75</v>
      </c>
      <c r="AA585" s="31" t="s">
        <v>75</v>
      </c>
      <c r="AB585" s="31">
        <v>46091421.789999999</v>
      </c>
      <c r="AC585" s="31" t="s">
        <v>75</v>
      </c>
      <c r="AD585" s="31" t="s">
        <v>75</v>
      </c>
      <c r="AE585" s="31">
        <v>194250196.08000001</v>
      </c>
      <c r="AF585" s="31">
        <v>11162021.609999999</v>
      </c>
      <c r="AG585" s="31">
        <v>37058364.140000001</v>
      </c>
      <c r="AH585" s="31" t="s">
        <v>75</v>
      </c>
      <c r="AI585" s="8"/>
    </row>
    <row r="586" spans="1:35" ht="23.25" x14ac:dyDescent="0.25">
      <c r="A586" s="42" t="s">
        <v>1904</v>
      </c>
      <c r="B586" s="43" t="s">
        <v>1887</v>
      </c>
      <c r="C586" s="44" t="s">
        <v>2571</v>
      </c>
      <c r="D586" s="31">
        <v>992797658.37</v>
      </c>
      <c r="E586" s="31" t="s">
        <v>75</v>
      </c>
      <c r="F586" s="31">
        <v>992797658.37</v>
      </c>
      <c r="G586" s="31" t="s">
        <v>75</v>
      </c>
      <c r="H586" s="31" t="s">
        <v>75</v>
      </c>
      <c r="I586" s="31" t="s">
        <v>75</v>
      </c>
      <c r="J586" s="31" t="s">
        <v>75</v>
      </c>
      <c r="K586" s="31">
        <v>121075719</v>
      </c>
      <c r="L586" s="31" t="s">
        <v>75</v>
      </c>
      <c r="M586" s="31" t="s">
        <v>75</v>
      </c>
      <c r="N586" s="31">
        <v>505820324</v>
      </c>
      <c r="O586" s="31">
        <v>61381388.380000003</v>
      </c>
      <c r="P586" s="32">
        <v>304520226.99000001</v>
      </c>
      <c r="Q586" s="32" t="s">
        <v>75</v>
      </c>
      <c r="R586" s="42" t="s">
        <v>1904</v>
      </c>
      <c r="S586" s="43" t="s">
        <v>1887</v>
      </c>
      <c r="T586" s="44" t="s">
        <v>2571</v>
      </c>
      <c r="U586" s="31">
        <v>288562003.62</v>
      </c>
      <c r="V586" s="31" t="s">
        <v>75</v>
      </c>
      <c r="W586" s="31">
        <v>288562003.62</v>
      </c>
      <c r="X586" s="31" t="s">
        <v>75</v>
      </c>
      <c r="Y586" s="31" t="s">
        <v>75</v>
      </c>
      <c r="Z586" s="31" t="s">
        <v>75</v>
      </c>
      <c r="AA586" s="31" t="s">
        <v>75</v>
      </c>
      <c r="AB586" s="31">
        <v>46091421.789999999</v>
      </c>
      <c r="AC586" s="31" t="s">
        <v>75</v>
      </c>
      <c r="AD586" s="31" t="s">
        <v>75</v>
      </c>
      <c r="AE586" s="31">
        <v>194250196.08000001</v>
      </c>
      <c r="AF586" s="31">
        <v>11162021.609999999</v>
      </c>
      <c r="AG586" s="31">
        <v>37058364.140000001</v>
      </c>
      <c r="AH586" s="31" t="s">
        <v>75</v>
      </c>
      <c r="AI586" s="8"/>
    </row>
    <row r="587" spans="1:35" ht="23.25" x14ac:dyDescent="0.25">
      <c r="A587" s="42" t="s">
        <v>1923</v>
      </c>
      <c r="B587" s="43" t="s">
        <v>1887</v>
      </c>
      <c r="C587" s="44" t="s">
        <v>2572</v>
      </c>
      <c r="D587" s="31">
        <v>1513816</v>
      </c>
      <c r="E587" s="31" t="s">
        <v>75</v>
      </c>
      <c r="F587" s="31">
        <v>1513816</v>
      </c>
      <c r="G587" s="31" t="s">
        <v>75</v>
      </c>
      <c r="H587" s="31" t="s">
        <v>75</v>
      </c>
      <c r="I587" s="31" t="s">
        <v>75</v>
      </c>
      <c r="J587" s="31" t="s">
        <v>75</v>
      </c>
      <c r="K587" s="31" t="s">
        <v>75</v>
      </c>
      <c r="L587" s="31" t="s">
        <v>75</v>
      </c>
      <c r="M587" s="31" t="s">
        <v>75</v>
      </c>
      <c r="N587" s="31">
        <v>1513816</v>
      </c>
      <c r="O587" s="31" t="s">
        <v>75</v>
      </c>
      <c r="P587" s="32" t="s">
        <v>75</v>
      </c>
      <c r="Q587" s="32" t="s">
        <v>75</v>
      </c>
      <c r="R587" s="42" t="s">
        <v>1923</v>
      </c>
      <c r="S587" s="43" t="s">
        <v>1887</v>
      </c>
      <c r="T587" s="44" t="s">
        <v>2572</v>
      </c>
      <c r="U587" s="31">
        <v>884166.95</v>
      </c>
      <c r="V587" s="31" t="s">
        <v>75</v>
      </c>
      <c r="W587" s="31">
        <v>884166.95</v>
      </c>
      <c r="X587" s="31" t="s">
        <v>75</v>
      </c>
      <c r="Y587" s="31" t="s">
        <v>75</v>
      </c>
      <c r="Z587" s="31" t="s">
        <v>75</v>
      </c>
      <c r="AA587" s="31" t="s">
        <v>75</v>
      </c>
      <c r="AB587" s="31" t="s">
        <v>75</v>
      </c>
      <c r="AC587" s="31" t="s">
        <v>75</v>
      </c>
      <c r="AD587" s="31" t="s">
        <v>75</v>
      </c>
      <c r="AE587" s="31">
        <v>884166.95</v>
      </c>
      <c r="AF587" s="31" t="s">
        <v>75</v>
      </c>
      <c r="AG587" s="31" t="s">
        <v>75</v>
      </c>
      <c r="AH587" s="31" t="s">
        <v>75</v>
      </c>
      <c r="AI587" s="8"/>
    </row>
    <row r="588" spans="1:35" ht="23.25" x14ac:dyDescent="0.25">
      <c r="A588" s="42" t="s">
        <v>2001</v>
      </c>
      <c r="B588" s="43" t="s">
        <v>1887</v>
      </c>
      <c r="C588" s="44" t="s">
        <v>2573</v>
      </c>
      <c r="D588" s="31">
        <v>148671954.62</v>
      </c>
      <c r="E588" s="31" t="s">
        <v>75</v>
      </c>
      <c r="F588" s="31">
        <v>148671954.62</v>
      </c>
      <c r="G588" s="31" t="s">
        <v>75</v>
      </c>
      <c r="H588" s="31" t="s">
        <v>75</v>
      </c>
      <c r="I588" s="31" t="s">
        <v>75</v>
      </c>
      <c r="J588" s="31" t="s">
        <v>75</v>
      </c>
      <c r="K588" s="31">
        <v>46695523</v>
      </c>
      <c r="L588" s="31" t="s">
        <v>75</v>
      </c>
      <c r="M588" s="31" t="s">
        <v>75</v>
      </c>
      <c r="N588" s="31">
        <v>635400</v>
      </c>
      <c r="O588" s="31">
        <v>19587653.690000001</v>
      </c>
      <c r="P588" s="32">
        <v>81753377.930000007</v>
      </c>
      <c r="Q588" s="32" t="s">
        <v>75</v>
      </c>
      <c r="R588" s="42" t="s">
        <v>2001</v>
      </c>
      <c r="S588" s="43" t="s">
        <v>1887</v>
      </c>
      <c r="T588" s="44" t="s">
        <v>2573</v>
      </c>
      <c r="U588" s="31">
        <v>8181154.8399999999</v>
      </c>
      <c r="V588" s="31" t="s">
        <v>75</v>
      </c>
      <c r="W588" s="31">
        <v>8181154.8399999999</v>
      </c>
      <c r="X588" s="31" t="s">
        <v>75</v>
      </c>
      <c r="Y588" s="31" t="s">
        <v>75</v>
      </c>
      <c r="Z588" s="31" t="s">
        <v>75</v>
      </c>
      <c r="AA588" s="31" t="s">
        <v>75</v>
      </c>
      <c r="AB588" s="31">
        <v>1925483.12</v>
      </c>
      <c r="AC588" s="31" t="s">
        <v>75</v>
      </c>
      <c r="AD588" s="31" t="s">
        <v>75</v>
      </c>
      <c r="AE588" s="31">
        <v>190616.4</v>
      </c>
      <c r="AF588" s="31">
        <v>5623025.4400000004</v>
      </c>
      <c r="AG588" s="31">
        <v>442029.88</v>
      </c>
      <c r="AH588" s="31" t="s">
        <v>75</v>
      </c>
      <c r="AI588" s="8"/>
    </row>
    <row r="589" spans="1:35" x14ac:dyDescent="0.25">
      <c r="A589" s="42" t="s">
        <v>1906</v>
      </c>
      <c r="B589" s="43" t="s">
        <v>1887</v>
      </c>
      <c r="C589" s="44" t="s">
        <v>2574</v>
      </c>
      <c r="D589" s="31">
        <v>362848764.25</v>
      </c>
      <c r="E589" s="31" t="s">
        <v>75</v>
      </c>
      <c r="F589" s="31">
        <v>362848764.25</v>
      </c>
      <c r="G589" s="31" t="s">
        <v>75</v>
      </c>
      <c r="H589" s="31" t="s">
        <v>75</v>
      </c>
      <c r="I589" s="31" t="s">
        <v>75</v>
      </c>
      <c r="J589" s="31" t="s">
        <v>75</v>
      </c>
      <c r="K589" s="31">
        <v>20515696</v>
      </c>
      <c r="L589" s="31" t="s">
        <v>75</v>
      </c>
      <c r="M589" s="31" t="s">
        <v>75</v>
      </c>
      <c r="N589" s="31">
        <v>78384733.5</v>
      </c>
      <c r="O589" s="31">
        <v>41793734.689999998</v>
      </c>
      <c r="P589" s="32">
        <v>222154600.06</v>
      </c>
      <c r="Q589" s="32" t="s">
        <v>75</v>
      </c>
      <c r="R589" s="42" t="s">
        <v>1906</v>
      </c>
      <c r="S589" s="43" t="s">
        <v>1887</v>
      </c>
      <c r="T589" s="44" t="s">
        <v>2574</v>
      </c>
      <c r="U589" s="31">
        <v>82871251.959999993</v>
      </c>
      <c r="V589" s="31" t="s">
        <v>75</v>
      </c>
      <c r="W589" s="31">
        <v>82871251.959999993</v>
      </c>
      <c r="X589" s="31" t="s">
        <v>75</v>
      </c>
      <c r="Y589" s="31" t="s">
        <v>75</v>
      </c>
      <c r="Z589" s="31" t="s">
        <v>75</v>
      </c>
      <c r="AA589" s="31" t="s">
        <v>75</v>
      </c>
      <c r="AB589" s="31">
        <v>5174596.66</v>
      </c>
      <c r="AC589" s="31" t="s">
        <v>75</v>
      </c>
      <c r="AD589" s="31" t="s">
        <v>75</v>
      </c>
      <c r="AE589" s="31">
        <v>35714348.390000001</v>
      </c>
      <c r="AF589" s="31">
        <v>5538996.1699999999</v>
      </c>
      <c r="AG589" s="31">
        <v>36443310.740000002</v>
      </c>
      <c r="AH589" s="31" t="s">
        <v>75</v>
      </c>
      <c r="AI589" s="8"/>
    </row>
    <row r="590" spans="1:35" x14ac:dyDescent="0.25">
      <c r="A590" s="42" t="s">
        <v>1926</v>
      </c>
      <c r="B590" s="43" t="s">
        <v>1887</v>
      </c>
      <c r="C590" s="44" t="s">
        <v>2575</v>
      </c>
      <c r="D590" s="31">
        <v>479763123.5</v>
      </c>
      <c r="E590" s="31" t="s">
        <v>75</v>
      </c>
      <c r="F590" s="31">
        <v>479763123.5</v>
      </c>
      <c r="G590" s="31" t="s">
        <v>75</v>
      </c>
      <c r="H590" s="31" t="s">
        <v>75</v>
      </c>
      <c r="I590" s="31" t="s">
        <v>75</v>
      </c>
      <c r="J590" s="31" t="s">
        <v>75</v>
      </c>
      <c r="K590" s="31">
        <v>53864500</v>
      </c>
      <c r="L590" s="31" t="s">
        <v>75</v>
      </c>
      <c r="M590" s="31" t="s">
        <v>75</v>
      </c>
      <c r="N590" s="31">
        <v>425286374.5</v>
      </c>
      <c r="O590" s="31" t="s">
        <v>75</v>
      </c>
      <c r="P590" s="32">
        <v>612249</v>
      </c>
      <c r="Q590" s="32" t="s">
        <v>75</v>
      </c>
      <c r="R590" s="42" t="s">
        <v>1926</v>
      </c>
      <c r="S590" s="43" t="s">
        <v>1887</v>
      </c>
      <c r="T590" s="44" t="s">
        <v>2575</v>
      </c>
      <c r="U590" s="31">
        <v>196625429.87</v>
      </c>
      <c r="V590" s="31" t="s">
        <v>75</v>
      </c>
      <c r="W590" s="31">
        <v>196625429.87</v>
      </c>
      <c r="X590" s="31" t="s">
        <v>75</v>
      </c>
      <c r="Y590" s="31" t="s">
        <v>75</v>
      </c>
      <c r="Z590" s="31" t="s">
        <v>75</v>
      </c>
      <c r="AA590" s="31" t="s">
        <v>75</v>
      </c>
      <c r="AB590" s="31">
        <v>38991342.009999998</v>
      </c>
      <c r="AC590" s="31" t="s">
        <v>75</v>
      </c>
      <c r="AD590" s="31" t="s">
        <v>75</v>
      </c>
      <c r="AE590" s="31">
        <v>157461064.34</v>
      </c>
      <c r="AF590" s="31" t="s">
        <v>75</v>
      </c>
      <c r="AG590" s="31">
        <v>173023.52</v>
      </c>
      <c r="AH590" s="31" t="s">
        <v>75</v>
      </c>
      <c r="AI590" s="8"/>
    </row>
    <row r="591" spans="1:35" ht="23.25" x14ac:dyDescent="0.25">
      <c r="A591" s="42" t="s">
        <v>1969</v>
      </c>
      <c r="B591" s="43" t="s">
        <v>1887</v>
      </c>
      <c r="C591" s="44" t="s">
        <v>2576</v>
      </c>
      <c r="D591" s="31">
        <v>1198751130.4100001</v>
      </c>
      <c r="E591" s="31" t="s">
        <v>75</v>
      </c>
      <c r="F591" s="31">
        <v>1198751130.4100001</v>
      </c>
      <c r="G591" s="31" t="s">
        <v>75</v>
      </c>
      <c r="H591" s="31" t="s">
        <v>75</v>
      </c>
      <c r="I591" s="31" t="s">
        <v>75</v>
      </c>
      <c r="J591" s="31" t="s">
        <v>75</v>
      </c>
      <c r="K591" s="31">
        <v>50245353.359999999</v>
      </c>
      <c r="L591" s="31" t="s">
        <v>75</v>
      </c>
      <c r="M591" s="31" t="s">
        <v>75</v>
      </c>
      <c r="N591" s="31">
        <v>216899865.28999999</v>
      </c>
      <c r="O591" s="31">
        <v>741956820.25999999</v>
      </c>
      <c r="P591" s="32">
        <v>189649091.5</v>
      </c>
      <c r="Q591" s="32" t="s">
        <v>75</v>
      </c>
      <c r="R591" s="42" t="s">
        <v>1969</v>
      </c>
      <c r="S591" s="43" t="s">
        <v>1887</v>
      </c>
      <c r="T591" s="44" t="s">
        <v>2576</v>
      </c>
      <c r="U591" s="31">
        <v>337611353.06</v>
      </c>
      <c r="V591" s="31" t="s">
        <v>75</v>
      </c>
      <c r="W591" s="31">
        <v>337611353.06</v>
      </c>
      <c r="X591" s="31" t="s">
        <v>75</v>
      </c>
      <c r="Y591" s="31" t="s">
        <v>75</v>
      </c>
      <c r="Z591" s="31" t="s">
        <v>75</v>
      </c>
      <c r="AA591" s="31" t="s">
        <v>75</v>
      </c>
      <c r="AB591" s="31">
        <v>3780061.55</v>
      </c>
      <c r="AC591" s="31" t="s">
        <v>75</v>
      </c>
      <c r="AD591" s="31" t="s">
        <v>75</v>
      </c>
      <c r="AE591" s="31">
        <v>90877499.799999997</v>
      </c>
      <c r="AF591" s="31">
        <v>183696806.5</v>
      </c>
      <c r="AG591" s="31">
        <v>59256985.210000001</v>
      </c>
      <c r="AH591" s="31" t="s">
        <v>75</v>
      </c>
      <c r="AI591" s="8"/>
    </row>
    <row r="592" spans="1:35" x14ac:dyDescent="0.25">
      <c r="A592" s="42" t="s">
        <v>1971</v>
      </c>
      <c r="B592" s="43" t="s">
        <v>1887</v>
      </c>
      <c r="C592" s="44" t="s">
        <v>2577</v>
      </c>
      <c r="D592" s="31">
        <v>1195405521.1199999</v>
      </c>
      <c r="E592" s="31" t="s">
        <v>75</v>
      </c>
      <c r="F592" s="31">
        <v>1195405521.1199999</v>
      </c>
      <c r="G592" s="31" t="s">
        <v>75</v>
      </c>
      <c r="H592" s="31" t="s">
        <v>75</v>
      </c>
      <c r="I592" s="31" t="s">
        <v>75</v>
      </c>
      <c r="J592" s="31" t="s">
        <v>75</v>
      </c>
      <c r="K592" s="31">
        <v>50245353.359999999</v>
      </c>
      <c r="L592" s="31" t="s">
        <v>75</v>
      </c>
      <c r="M592" s="31" t="s">
        <v>75</v>
      </c>
      <c r="N592" s="31">
        <v>213554256</v>
      </c>
      <c r="O592" s="31">
        <v>741956820.25999999</v>
      </c>
      <c r="P592" s="32">
        <v>189649091.5</v>
      </c>
      <c r="Q592" s="32" t="s">
        <v>75</v>
      </c>
      <c r="R592" s="42" t="s">
        <v>1971</v>
      </c>
      <c r="S592" s="43" t="s">
        <v>1887</v>
      </c>
      <c r="T592" s="44" t="s">
        <v>2577</v>
      </c>
      <c r="U592" s="31">
        <v>334265743.76999998</v>
      </c>
      <c r="V592" s="31" t="s">
        <v>75</v>
      </c>
      <c r="W592" s="31">
        <v>334265743.76999998</v>
      </c>
      <c r="X592" s="31" t="s">
        <v>75</v>
      </c>
      <c r="Y592" s="31" t="s">
        <v>75</v>
      </c>
      <c r="Z592" s="31" t="s">
        <v>75</v>
      </c>
      <c r="AA592" s="31" t="s">
        <v>75</v>
      </c>
      <c r="AB592" s="31">
        <v>3780061.55</v>
      </c>
      <c r="AC592" s="31" t="s">
        <v>75</v>
      </c>
      <c r="AD592" s="31" t="s">
        <v>75</v>
      </c>
      <c r="AE592" s="31">
        <v>87531890.510000005</v>
      </c>
      <c r="AF592" s="31">
        <v>183696806.5</v>
      </c>
      <c r="AG592" s="31">
        <v>59256985.210000001</v>
      </c>
      <c r="AH592" s="31" t="s">
        <v>75</v>
      </c>
      <c r="AI592" s="8"/>
    </row>
    <row r="593" spans="1:35" ht="23.25" x14ac:dyDescent="0.25">
      <c r="A593" s="42" t="s">
        <v>1973</v>
      </c>
      <c r="B593" s="43" t="s">
        <v>1887</v>
      </c>
      <c r="C593" s="44" t="s">
        <v>2578</v>
      </c>
      <c r="D593" s="31">
        <v>1195405521.1199999</v>
      </c>
      <c r="E593" s="31" t="s">
        <v>75</v>
      </c>
      <c r="F593" s="31">
        <v>1195405521.1199999</v>
      </c>
      <c r="G593" s="31" t="s">
        <v>75</v>
      </c>
      <c r="H593" s="31" t="s">
        <v>75</v>
      </c>
      <c r="I593" s="31" t="s">
        <v>75</v>
      </c>
      <c r="J593" s="31" t="s">
        <v>75</v>
      </c>
      <c r="K593" s="31">
        <v>50245353.359999999</v>
      </c>
      <c r="L593" s="31" t="s">
        <v>75</v>
      </c>
      <c r="M593" s="31" t="s">
        <v>75</v>
      </c>
      <c r="N593" s="31">
        <v>213554256</v>
      </c>
      <c r="O593" s="31">
        <v>741956820.25999999</v>
      </c>
      <c r="P593" s="32">
        <v>189649091.5</v>
      </c>
      <c r="Q593" s="32" t="s">
        <v>75</v>
      </c>
      <c r="R593" s="42" t="s">
        <v>1973</v>
      </c>
      <c r="S593" s="43" t="s">
        <v>1887</v>
      </c>
      <c r="T593" s="44" t="s">
        <v>2578</v>
      </c>
      <c r="U593" s="31">
        <v>334265743.76999998</v>
      </c>
      <c r="V593" s="31" t="s">
        <v>75</v>
      </c>
      <c r="W593" s="31">
        <v>334265743.76999998</v>
      </c>
      <c r="X593" s="31" t="s">
        <v>75</v>
      </c>
      <c r="Y593" s="31" t="s">
        <v>75</v>
      </c>
      <c r="Z593" s="31" t="s">
        <v>75</v>
      </c>
      <c r="AA593" s="31" t="s">
        <v>75</v>
      </c>
      <c r="AB593" s="31">
        <v>3780061.55</v>
      </c>
      <c r="AC593" s="31" t="s">
        <v>75</v>
      </c>
      <c r="AD593" s="31" t="s">
        <v>75</v>
      </c>
      <c r="AE593" s="31">
        <v>87531890.510000005</v>
      </c>
      <c r="AF593" s="31">
        <v>183696806.5</v>
      </c>
      <c r="AG593" s="31">
        <v>59256985.210000001</v>
      </c>
      <c r="AH593" s="31" t="s">
        <v>75</v>
      </c>
      <c r="AI593" s="8"/>
    </row>
    <row r="594" spans="1:35" ht="68.25" x14ac:dyDescent="0.25">
      <c r="A594" s="42" t="s">
        <v>2414</v>
      </c>
      <c r="B594" s="43" t="s">
        <v>1887</v>
      </c>
      <c r="C594" s="44" t="s">
        <v>2579</v>
      </c>
      <c r="D594" s="31">
        <v>3345609.29</v>
      </c>
      <c r="E594" s="31" t="s">
        <v>75</v>
      </c>
      <c r="F594" s="31">
        <v>3345609.29</v>
      </c>
      <c r="G594" s="31" t="s">
        <v>75</v>
      </c>
      <c r="H594" s="31" t="s">
        <v>75</v>
      </c>
      <c r="I594" s="31" t="s">
        <v>75</v>
      </c>
      <c r="J594" s="31" t="s">
        <v>75</v>
      </c>
      <c r="K594" s="31" t="s">
        <v>75</v>
      </c>
      <c r="L594" s="31" t="s">
        <v>75</v>
      </c>
      <c r="M594" s="31" t="s">
        <v>75</v>
      </c>
      <c r="N594" s="31">
        <v>3345609.29</v>
      </c>
      <c r="O594" s="31" t="s">
        <v>75</v>
      </c>
      <c r="P594" s="32" t="s">
        <v>75</v>
      </c>
      <c r="Q594" s="32" t="s">
        <v>75</v>
      </c>
      <c r="R594" s="42" t="s">
        <v>2414</v>
      </c>
      <c r="S594" s="43" t="s">
        <v>1887</v>
      </c>
      <c r="T594" s="44" t="s">
        <v>2579</v>
      </c>
      <c r="U594" s="31">
        <v>3345609.29</v>
      </c>
      <c r="V594" s="31" t="s">
        <v>75</v>
      </c>
      <c r="W594" s="31">
        <v>3345609.29</v>
      </c>
      <c r="X594" s="31" t="s">
        <v>75</v>
      </c>
      <c r="Y594" s="31" t="s">
        <v>75</v>
      </c>
      <c r="Z594" s="31" t="s">
        <v>75</v>
      </c>
      <c r="AA594" s="31" t="s">
        <v>75</v>
      </c>
      <c r="AB594" s="31" t="s">
        <v>75</v>
      </c>
      <c r="AC594" s="31" t="s">
        <v>75</v>
      </c>
      <c r="AD594" s="31" t="s">
        <v>75</v>
      </c>
      <c r="AE594" s="31">
        <v>3345609.29</v>
      </c>
      <c r="AF594" s="31" t="s">
        <v>75</v>
      </c>
      <c r="AG594" s="31" t="s">
        <v>75</v>
      </c>
      <c r="AH594" s="31" t="s">
        <v>75</v>
      </c>
      <c r="AI594" s="8"/>
    </row>
    <row r="595" spans="1:35" ht="45.75" x14ac:dyDescent="0.25">
      <c r="A595" s="42" t="s">
        <v>2416</v>
      </c>
      <c r="B595" s="43" t="s">
        <v>1887</v>
      </c>
      <c r="C595" s="44" t="s">
        <v>2580</v>
      </c>
      <c r="D595" s="31">
        <v>3345609.29</v>
      </c>
      <c r="E595" s="31" t="s">
        <v>75</v>
      </c>
      <c r="F595" s="31">
        <v>3345609.29</v>
      </c>
      <c r="G595" s="31" t="s">
        <v>75</v>
      </c>
      <c r="H595" s="31" t="s">
        <v>75</v>
      </c>
      <c r="I595" s="31" t="s">
        <v>75</v>
      </c>
      <c r="J595" s="31" t="s">
        <v>75</v>
      </c>
      <c r="K595" s="31" t="s">
        <v>75</v>
      </c>
      <c r="L595" s="31" t="s">
        <v>75</v>
      </c>
      <c r="M595" s="31" t="s">
        <v>75</v>
      </c>
      <c r="N595" s="31">
        <v>3345609.29</v>
      </c>
      <c r="O595" s="31" t="s">
        <v>75</v>
      </c>
      <c r="P595" s="32" t="s">
        <v>75</v>
      </c>
      <c r="Q595" s="32" t="s">
        <v>75</v>
      </c>
      <c r="R595" s="42" t="s">
        <v>2416</v>
      </c>
      <c r="S595" s="43" t="s">
        <v>1887</v>
      </c>
      <c r="T595" s="44" t="s">
        <v>2580</v>
      </c>
      <c r="U595" s="31">
        <v>3345609.29</v>
      </c>
      <c r="V595" s="31" t="s">
        <v>75</v>
      </c>
      <c r="W595" s="31">
        <v>3345609.29</v>
      </c>
      <c r="X595" s="31" t="s">
        <v>75</v>
      </c>
      <c r="Y595" s="31" t="s">
        <v>75</v>
      </c>
      <c r="Z595" s="31" t="s">
        <v>75</v>
      </c>
      <c r="AA595" s="31" t="s">
        <v>75</v>
      </c>
      <c r="AB595" s="31" t="s">
        <v>75</v>
      </c>
      <c r="AC595" s="31" t="s">
        <v>75</v>
      </c>
      <c r="AD595" s="31" t="s">
        <v>75</v>
      </c>
      <c r="AE595" s="31">
        <v>3345609.29</v>
      </c>
      <c r="AF595" s="31" t="s">
        <v>75</v>
      </c>
      <c r="AG595" s="31" t="s">
        <v>75</v>
      </c>
      <c r="AH595" s="31" t="s">
        <v>75</v>
      </c>
      <c r="AI595" s="8"/>
    </row>
    <row r="596" spans="1:35" x14ac:dyDescent="0.25">
      <c r="A596" s="42" t="s">
        <v>1936</v>
      </c>
      <c r="B596" s="43" t="s">
        <v>1887</v>
      </c>
      <c r="C596" s="44" t="s">
        <v>2581</v>
      </c>
      <c r="D596" s="31" t="s">
        <v>75</v>
      </c>
      <c r="E596" s="31" t="s">
        <v>75</v>
      </c>
      <c r="F596" s="31" t="s">
        <v>75</v>
      </c>
      <c r="G596" s="31">
        <v>655747708.97000003</v>
      </c>
      <c r="H596" s="31">
        <v>646994805.16999996</v>
      </c>
      <c r="I596" s="31" t="s">
        <v>75</v>
      </c>
      <c r="J596" s="31" t="s">
        <v>75</v>
      </c>
      <c r="K596" s="31" t="s">
        <v>75</v>
      </c>
      <c r="L596" s="31" t="s">
        <v>75</v>
      </c>
      <c r="M596" s="31" t="s">
        <v>75</v>
      </c>
      <c r="N596" s="31" t="s">
        <v>75</v>
      </c>
      <c r="O596" s="31">
        <v>5202103</v>
      </c>
      <c r="P596" s="32">
        <v>3550800.8</v>
      </c>
      <c r="Q596" s="32" t="s">
        <v>75</v>
      </c>
      <c r="R596" s="42" t="s">
        <v>1936</v>
      </c>
      <c r="S596" s="43" t="s">
        <v>1887</v>
      </c>
      <c r="T596" s="44" t="s">
        <v>2581</v>
      </c>
      <c r="U596" s="31" t="s">
        <v>75</v>
      </c>
      <c r="V596" s="31" t="s">
        <v>75</v>
      </c>
      <c r="W596" s="31" t="s">
        <v>75</v>
      </c>
      <c r="X596" s="31">
        <v>192513232.43000001</v>
      </c>
      <c r="Y596" s="31">
        <v>191352265.50999999</v>
      </c>
      <c r="Z596" s="31" t="s">
        <v>75</v>
      </c>
      <c r="AA596" s="31" t="s">
        <v>75</v>
      </c>
      <c r="AB596" s="31" t="s">
        <v>75</v>
      </c>
      <c r="AC596" s="31" t="s">
        <v>75</v>
      </c>
      <c r="AD596" s="31" t="s">
        <v>75</v>
      </c>
      <c r="AE596" s="31" t="s">
        <v>75</v>
      </c>
      <c r="AF596" s="31">
        <v>11166.12</v>
      </c>
      <c r="AG596" s="31">
        <v>1149800.8</v>
      </c>
      <c r="AH596" s="31" t="s">
        <v>75</v>
      </c>
      <c r="AI596" s="8"/>
    </row>
    <row r="597" spans="1:35" x14ac:dyDescent="0.25">
      <c r="A597" s="42" t="s">
        <v>2111</v>
      </c>
      <c r="B597" s="43" t="s">
        <v>1887</v>
      </c>
      <c r="C597" s="44" t="s">
        <v>2582</v>
      </c>
      <c r="D597" s="31" t="s">
        <v>75</v>
      </c>
      <c r="E597" s="31" t="s">
        <v>75</v>
      </c>
      <c r="F597" s="31" t="s">
        <v>75</v>
      </c>
      <c r="G597" s="31">
        <v>623777402.57000005</v>
      </c>
      <c r="H597" s="31">
        <v>623777402.57000005</v>
      </c>
      <c r="I597" s="31" t="s">
        <v>75</v>
      </c>
      <c r="J597" s="31" t="s">
        <v>75</v>
      </c>
      <c r="K597" s="31" t="s">
        <v>75</v>
      </c>
      <c r="L597" s="31" t="s">
        <v>75</v>
      </c>
      <c r="M597" s="31" t="s">
        <v>75</v>
      </c>
      <c r="N597" s="31" t="s">
        <v>75</v>
      </c>
      <c r="O597" s="31" t="s">
        <v>75</v>
      </c>
      <c r="P597" s="32" t="s">
        <v>75</v>
      </c>
      <c r="Q597" s="32" t="s">
        <v>75</v>
      </c>
      <c r="R597" s="42" t="s">
        <v>2111</v>
      </c>
      <c r="S597" s="43" t="s">
        <v>1887</v>
      </c>
      <c r="T597" s="44" t="s">
        <v>2582</v>
      </c>
      <c r="U597" s="31" t="s">
        <v>75</v>
      </c>
      <c r="V597" s="31" t="s">
        <v>75</v>
      </c>
      <c r="W597" s="31" t="s">
        <v>75</v>
      </c>
      <c r="X597" s="31">
        <v>168134862.91</v>
      </c>
      <c r="Y597" s="31">
        <v>168134862.91</v>
      </c>
      <c r="Z597" s="31" t="s">
        <v>75</v>
      </c>
      <c r="AA597" s="31" t="s">
        <v>75</v>
      </c>
      <c r="AB597" s="31" t="s">
        <v>75</v>
      </c>
      <c r="AC597" s="31" t="s">
        <v>75</v>
      </c>
      <c r="AD597" s="31" t="s">
        <v>75</v>
      </c>
      <c r="AE597" s="31" t="s">
        <v>75</v>
      </c>
      <c r="AF597" s="31" t="s">
        <v>75</v>
      </c>
      <c r="AG597" s="31" t="s">
        <v>75</v>
      </c>
      <c r="AH597" s="31" t="s">
        <v>75</v>
      </c>
      <c r="AI597" s="8"/>
    </row>
    <row r="598" spans="1:35" ht="23.25" x14ac:dyDescent="0.25">
      <c r="A598" s="42" t="s">
        <v>2447</v>
      </c>
      <c r="B598" s="43" t="s">
        <v>1887</v>
      </c>
      <c r="C598" s="44" t="s">
        <v>2583</v>
      </c>
      <c r="D598" s="31" t="s">
        <v>75</v>
      </c>
      <c r="E598" s="31" t="s">
        <v>75</v>
      </c>
      <c r="F598" s="31" t="s">
        <v>75</v>
      </c>
      <c r="G598" s="31">
        <v>412756402.56999999</v>
      </c>
      <c r="H598" s="31">
        <v>412756402.56999999</v>
      </c>
      <c r="I598" s="31" t="s">
        <v>75</v>
      </c>
      <c r="J598" s="31" t="s">
        <v>75</v>
      </c>
      <c r="K598" s="31" t="s">
        <v>75</v>
      </c>
      <c r="L598" s="31" t="s">
        <v>75</v>
      </c>
      <c r="M598" s="31" t="s">
        <v>75</v>
      </c>
      <c r="N598" s="31" t="s">
        <v>75</v>
      </c>
      <c r="O598" s="31" t="s">
        <v>75</v>
      </c>
      <c r="P598" s="32" t="s">
        <v>75</v>
      </c>
      <c r="Q598" s="32" t="s">
        <v>75</v>
      </c>
      <c r="R598" s="42" t="s">
        <v>2447</v>
      </c>
      <c r="S598" s="43" t="s">
        <v>1887</v>
      </c>
      <c r="T598" s="44" t="s">
        <v>2583</v>
      </c>
      <c r="U598" s="31" t="s">
        <v>75</v>
      </c>
      <c r="V598" s="31" t="s">
        <v>75</v>
      </c>
      <c r="W598" s="31" t="s">
        <v>75</v>
      </c>
      <c r="X598" s="31">
        <v>140780571.44999999</v>
      </c>
      <c r="Y598" s="31">
        <v>140780571.44999999</v>
      </c>
      <c r="Z598" s="31" t="s">
        <v>75</v>
      </c>
      <c r="AA598" s="31" t="s">
        <v>75</v>
      </c>
      <c r="AB598" s="31" t="s">
        <v>75</v>
      </c>
      <c r="AC598" s="31" t="s">
        <v>75</v>
      </c>
      <c r="AD598" s="31" t="s">
        <v>75</v>
      </c>
      <c r="AE598" s="31" t="s">
        <v>75</v>
      </c>
      <c r="AF598" s="31" t="s">
        <v>75</v>
      </c>
      <c r="AG598" s="31" t="s">
        <v>75</v>
      </c>
      <c r="AH598" s="31" t="s">
        <v>75</v>
      </c>
      <c r="AI598" s="8"/>
    </row>
    <row r="599" spans="1:35" x14ac:dyDescent="0.25">
      <c r="A599" s="42" t="s">
        <v>2113</v>
      </c>
      <c r="B599" s="43" t="s">
        <v>1887</v>
      </c>
      <c r="C599" s="44" t="s">
        <v>2584</v>
      </c>
      <c r="D599" s="31" t="s">
        <v>75</v>
      </c>
      <c r="E599" s="31" t="s">
        <v>75</v>
      </c>
      <c r="F599" s="31" t="s">
        <v>75</v>
      </c>
      <c r="G599" s="31">
        <v>211021000</v>
      </c>
      <c r="H599" s="31">
        <v>211021000</v>
      </c>
      <c r="I599" s="31" t="s">
        <v>75</v>
      </c>
      <c r="J599" s="31" t="s">
        <v>75</v>
      </c>
      <c r="K599" s="31" t="s">
        <v>75</v>
      </c>
      <c r="L599" s="31" t="s">
        <v>75</v>
      </c>
      <c r="M599" s="31" t="s">
        <v>75</v>
      </c>
      <c r="N599" s="31" t="s">
        <v>75</v>
      </c>
      <c r="O599" s="31" t="s">
        <v>75</v>
      </c>
      <c r="P599" s="32" t="s">
        <v>75</v>
      </c>
      <c r="Q599" s="32" t="s">
        <v>75</v>
      </c>
      <c r="R599" s="42" t="s">
        <v>2113</v>
      </c>
      <c r="S599" s="43" t="s">
        <v>1887</v>
      </c>
      <c r="T599" s="44" t="s">
        <v>2584</v>
      </c>
      <c r="U599" s="31" t="s">
        <v>75</v>
      </c>
      <c r="V599" s="31" t="s">
        <v>75</v>
      </c>
      <c r="W599" s="31" t="s">
        <v>75</v>
      </c>
      <c r="X599" s="31">
        <v>27354291.460000001</v>
      </c>
      <c r="Y599" s="31">
        <v>27354291.460000001</v>
      </c>
      <c r="Z599" s="31" t="s">
        <v>75</v>
      </c>
      <c r="AA599" s="31" t="s">
        <v>75</v>
      </c>
      <c r="AB599" s="31" t="s">
        <v>75</v>
      </c>
      <c r="AC599" s="31" t="s">
        <v>75</v>
      </c>
      <c r="AD599" s="31" t="s">
        <v>75</v>
      </c>
      <c r="AE599" s="31" t="s">
        <v>75</v>
      </c>
      <c r="AF599" s="31" t="s">
        <v>75</v>
      </c>
      <c r="AG599" s="31" t="s">
        <v>75</v>
      </c>
      <c r="AH599" s="31" t="s">
        <v>75</v>
      </c>
      <c r="AI599" s="8"/>
    </row>
    <row r="600" spans="1:35" x14ac:dyDescent="0.25">
      <c r="A600" s="42" t="s">
        <v>1507</v>
      </c>
      <c r="B600" s="43" t="s">
        <v>1887</v>
      </c>
      <c r="C600" s="44" t="s">
        <v>2585</v>
      </c>
      <c r="D600" s="31" t="s">
        <v>75</v>
      </c>
      <c r="E600" s="31" t="s">
        <v>75</v>
      </c>
      <c r="F600" s="31" t="s">
        <v>75</v>
      </c>
      <c r="G600" s="31">
        <v>31970306.399999999</v>
      </c>
      <c r="H600" s="31">
        <v>23217402.600000001</v>
      </c>
      <c r="I600" s="31" t="s">
        <v>75</v>
      </c>
      <c r="J600" s="31" t="s">
        <v>75</v>
      </c>
      <c r="K600" s="31" t="s">
        <v>75</v>
      </c>
      <c r="L600" s="31" t="s">
        <v>75</v>
      </c>
      <c r="M600" s="31" t="s">
        <v>75</v>
      </c>
      <c r="N600" s="31" t="s">
        <v>75</v>
      </c>
      <c r="O600" s="31">
        <v>5202103</v>
      </c>
      <c r="P600" s="32">
        <v>3550800.8</v>
      </c>
      <c r="Q600" s="32" t="s">
        <v>75</v>
      </c>
      <c r="R600" s="42" t="s">
        <v>1507</v>
      </c>
      <c r="S600" s="43" t="s">
        <v>1887</v>
      </c>
      <c r="T600" s="44" t="s">
        <v>2585</v>
      </c>
      <c r="U600" s="31" t="s">
        <v>75</v>
      </c>
      <c r="V600" s="31" t="s">
        <v>75</v>
      </c>
      <c r="W600" s="31" t="s">
        <v>75</v>
      </c>
      <c r="X600" s="31">
        <v>24378369.52</v>
      </c>
      <c r="Y600" s="31">
        <v>23217402.600000001</v>
      </c>
      <c r="Z600" s="31" t="s">
        <v>75</v>
      </c>
      <c r="AA600" s="31" t="s">
        <v>75</v>
      </c>
      <c r="AB600" s="31" t="s">
        <v>75</v>
      </c>
      <c r="AC600" s="31" t="s">
        <v>75</v>
      </c>
      <c r="AD600" s="31" t="s">
        <v>75</v>
      </c>
      <c r="AE600" s="31" t="s">
        <v>75</v>
      </c>
      <c r="AF600" s="31">
        <v>11166.12</v>
      </c>
      <c r="AG600" s="31">
        <v>1149800.8</v>
      </c>
      <c r="AH600" s="31" t="s">
        <v>75</v>
      </c>
      <c r="AI600" s="8"/>
    </row>
    <row r="601" spans="1:35" ht="23.25" x14ac:dyDescent="0.25">
      <c r="A601" s="42" t="s">
        <v>1939</v>
      </c>
      <c r="B601" s="43" t="s">
        <v>1887</v>
      </c>
      <c r="C601" s="44" t="s">
        <v>2586</v>
      </c>
      <c r="D601" s="31">
        <v>36500300</v>
      </c>
      <c r="E601" s="31" t="s">
        <v>75</v>
      </c>
      <c r="F601" s="31">
        <v>36500300</v>
      </c>
      <c r="G601" s="31" t="s">
        <v>75</v>
      </c>
      <c r="H601" s="31" t="s">
        <v>75</v>
      </c>
      <c r="I601" s="31" t="s">
        <v>75</v>
      </c>
      <c r="J601" s="31" t="s">
        <v>75</v>
      </c>
      <c r="K601" s="31">
        <v>33380300</v>
      </c>
      <c r="L601" s="31" t="s">
        <v>75</v>
      </c>
      <c r="M601" s="31" t="s">
        <v>75</v>
      </c>
      <c r="N601" s="31" t="s">
        <v>75</v>
      </c>
      <c r="O601" s="31" t="s">
        <v>75</v>
      </c>
      <c r="P601" s="32">
        <v>3120000</v>
      </c>
      <c r="Q601" s="32" t="s">
        <v>75</v>
      </c>
      <c r="R601" s="42" t="s">
        <v>1939</v>
      </c>
      <c r="S601" s="43" t="s">
        <v>1887</v>
      </c>
      <c r="T601" s="44" t="s">
        <v>2586</v>
      </c>
      <c r="U601" s="31">
        <v>17328990.359999999</v>
      </c>
      <c r="V601" s="31" t="s">
        <v>75</v>
      </c>
      <c r="W601" s="31">
        <v>17328990.359999999</v>
      </c>
      <c r="X601" s="31" t="s">
        <v>75</v>
      </c>
      <c r="Y601" s="31" t="s">
        <v>75</v>
      </c>
      <c r="Z601" s="31" t="s">
        <v>75</v>
      </c>
      <c r="AA601" s="31" t="s">
        <v>75</v>
      </c>
      <c r="AB601" s="31">
        <v>15830990.359999999</v>
      </c>
      <c r="AC601" s="31" t="s">
        <v>75</v>
      </c>
      <c r="AD601" s="31" t="s">
        <v>75</v>
      </c>
      <c r="AE601" s="31" t="s">
        <v>75</v>
      </c>
      <c r="AF601" s="31" t="s">
        <v>75</v>
      </c>
      <c r="AG601" s="31">
        <v>1498000</v>
      </c>
      <c r="AH601" s="31" t="s">
        <v>75</v>
      </c>
      <c r="AI601" s="8"/>
    </row>
    <row r="602" spans="1:35" x14ac:dyDescent="0.25">
      <c r="A602" s="42" t="s">
        <v>1941</v>
      </c>
      <c r="B602" s="43" t="s">
        <v>1887</v>
      </c>
      <c r="C602" s="44" t="s">
        <v>2587</v>
      </c>
      <c r="D602" s="31">
        <v>36500300</v>
      </c>
      <c r="E602" s="31" t="s">
        <v>75</v>
      </c>
      <c r="F602" s="31">
        <v>36500300</v>
      </c>
      <c r="G602" s="31" t="s">
        <v>75</v>
      </c>
      <c r="H602" s="31" t="s">
        <v>75</v>
      </c>
      <c r="I602" s="31" t="s">
        <v>75</v>
      </c>
      <c r="J602" s="31" t="s">
        <v>75</v>
      </c>
      <c r="K602" s="31">
        <v>33380300</v>
      </c>
      <c r="L602" s="31" t="s">
        <v>75</v>
      </c>
      <c r="M602" s="31" t="s">
        <v>75</v>
      </c>
      <c r="N602" s="31" t="s">
        <v>75</v>
      </c>
      <c r="O602" s="31" t="s">
        <v>75</v>
      </c>
      <c r="P602" s="32">
        <v>3120000</v>
      </c>
      <c r="Q602" s="32" t="s">
        <v>75</v>
      </c>
      <c r="R602" s="42" t="s">
        <v>1941</v>
      </c>
      <c r="S602" s="43" t="s">
        <v>1887</v>
      </c>
      <c r="T602" s="44" t="s">
        <v>2587</v>
      </c>
      <c r="U602" s="31">
        <v>17328990.359999999</v>
      </c>
      <c r="V602" s="31" t="s">
        <v>75</v>
      </c>
      <c r="W602" s="31">
        <v>17328990.359999999</v>
      </c>
      <c r="X602" s="31" t="s">
        <v>75</v>
      </c>
      <c r="Y602" s="31" t="s">
        <v>75</v>
      </c>
      <c r="Z602" s="31" t="s">
        <v>75</v>
      </c>
      <c r="AA602" s="31" t="s">
        <v>75</v>
      </c>
      <c r="AB602" s="31">
        <v>15830990.359999999</v>
      </c>
      <c r="AC602" s="31" t="s">
        <v>75</v>
      </c>
      <c r="AD602" s="31" t="s">
        <v>75</v>
      </c>
      <c r="AE602" s="31" t="s">
        <v>75</v>
      </c>
      <c r="AF602" s="31" t="s">
        <v>75</v>
      </c>
      <c r="AG602" s="31">
        <v>1498000</v>
      </c>
      <c r="AH602" s="31" t="s">
        <v>75</v>
      </c>
      <c r="AI602" s="8"/>
    </row>
    <row r="603" spans="1:35" ht="34.5" x14ac:dyDescent="0.25">
      <c r="A603" s="42" t="s">
        <v>2119</v>
      </c>
      <c r="B603" s="43" t="s">
        <v>1887</v>
      </c>
      <c r="C603" s="44" t="s">
        <v>2588</v>
      </c>
      <c r="D603" s="31">
        <v>36081300</v>
      </c>
      <c r="E603" s="31" t="s">
        <v>75</v>
      </c>
      <c r="F603" s="31">
        <v>36081300</v>
      </c>
      <c r="G603" s="31" t="s">
        <v>75</v>
      </c>
      <c r="H603" s="31" t="s">
        <v>75</v>
      </c>
      <c r="I603" s="31" t="s">
        <v>75</v>
      </c>
      <c r="J603" s="31" t="s">
        <v>75</v>
      </c>
      <c r="K603" s="31">
        <v>32961300</v>
      </c>
      <c r="L603" s="31" t="s">
        <v>75</v>
      </c>
      <c r="M603" s="31" t="s">
        <v>75</v>
      </c>
      <c r="N603" s="31" t="s">
        <v>75</v>
      </c>
      <c r="O603" s="31" t="s">
        <v>75</v>
      </c>
      <c r="P603" s="32">
        <v>3120000</v>
      </c>
      <c r="Q603" s="32" t="s">
        <v>75</v>
      </c>
      <c r="R603" s="42" t="s">
        <v>2119</v>
      </c>
      <c r="S603" s="43" t="s">
        <v>1887</v>
      </c>
      <c r="T603" s="44" t="s">
        <v>2588</v>
      </c>
      <c r="U603" s="31">
        <v>17192585.18</v>
      </c>
      <c r="V603" s="31" t="s">
        <v>75</v>
      </c>
      <c r="W603" s="31">
        <v>17192585.18</v>
      </c>
      <c r="X603" s="31" t="s">
        <v>75</v>
      </c>
      <c r="Y603" s="31" t="s">
        <v>75</v>
      </c>
      <c r="Z603" s="31" t="s">
        <v>75</v>
      </c>
      <c r="AA603" s="31" t="s">
        <v>75</v>
      </c>
      <c r="AB603" s="31">
        <v>15694585.18</v>
      </c>
      <c r="AC603" s="31" t="s">
        <v>75</v>
      </c>
      <c r="AD603" s="31" t="s">
        <v>75</v>
      </c>
      <c r="AE603" s="31" t="s">
        <v>75</v>
      </c>
      <c r="AF603" s="31" t="s">
        <v>75</v>
      </c>
      <c r="AG603" s="31">
        <v>1498000</v>
      </c>
      <c r="AH603" s="31" t="s">
        <v>75</v>
      </c>
      <c r="AI603" s="8"/>
    </row>
    <row r="604" spans="1:35" x14ac:dyDescent="0.25">
      <c r="A604" s="42" t="s">
        <v>1943</v>
      </c>
      <c r="B604" s="43" t="s">
        <v>1887</v>
      </c>
      <c r="C604" s="44" t="s">
        <v>2589</v>
      </c>
      <c r="D604" s="31">
        <v>419000</v>
      </c>
      <c r="E604" s="31" t="s">
        <v>75</v>
      </c>
      <c r="F604" s="31">
        <v>419000</v>
      </c>
      <c r="G604" s="31" t="s">
        <v>75</v>
      </c>
      <c r="H604" s="31" t="s">
        <v>75</v>
      </c>
      <c r="I604" s="31" t="s">
        <v>75</v>
      </c>
      <c r="J604" s="31" t="s">
        <v>75</v>
      </c>
      <c r="K604" s="31">
        <v>419000</v>
      </c>
      <c r="L604" s="31" t="s">
        <v>75</v>
      </c>
      <c r="M604" s="31" t="s">
        <v>75</v>
      </c>
      <c r="N604" s="31" t="s">
        <v>75</v>
      </c>
      <c r="O604" s="31" t="s">
        <v>75</v>
      </c>
      <c r="P604" s="32" t="s">
        <v>75</v>
      </c>
      <c r="Q604" s="32" t="s">
        <v>75</v>
      </c>
      <c r="R604" s="42" t="s">
        <v>1943</v>
      </c>
      <c r="S604" s="43" t="s">
        <v>1887</v>
      </c>
      <c r="T604" s="44" t="s">
        <v>2589</v>
      </c>
      <c r="U604" s="31">
        <v>136405.18</v>
      </c>
      <c r="V604" s="31" t="s">
        <v>75</v>
      </c>
      <c r="W604" s="31">
        <v>136405.18</v>
      </c>
      <c r="X604" s="31" t="s">
        <v>75</v>
      </c>
      <c r="Y604" s="31" t="s">
        <v>75</v>
      </c>
      <c r="Z604" s="31" t="s">
        <v>75</v>
      </c>
      <c r="AA604" s="31" t="s">
        <v>75</v>
      </c>
      <c r="AB604" s="31">
        <v>136405.18</v>
      </c>
      <c r="AC604" s="31" t="s">
        <v>75</v>
      </c>
      <c r="AD604" s="31" t="s">
        <v>75</v>
      </c>
      <c r="AE604" s="31" t="s">
        <v>75</v>
      </c>
      <c r="AF604" s="31" t="s">
        <v>75</v>
      </c>
      <c r="AG604" s="31" t="s">
        <v>75</v>
      </c>
      <c r="AH604" s="31" t="s">
        <v>75</v>
      </c>
      <c r="AI604" s="8"/>
    </row>
    <row r="605" spans="1:35" x14ac:dyDescent="0.25">
      <c r="A605" s="42" t="s">
        <v>1908</v>
      </c>
      <c r="B605" s="43" t="s">
        <v>1887</v>
      </c>
      <c r="C605" s="44" t="s">
        <v>2590</v>
      </c>
      <c r="D605" s="31">
        <v>74030400.670000002</v>
      </c>
      <c r="E605" s="31" t="s">
        <v>75</v>
      </c>
      <c r="F605" s="31">
        <v>74030400.670000002</v>
      </c>
      <c r="G605" s="31" t="s">
        <v>75</v>
      </c>
      <c r="H605" s="31" t="s">
        <v>75</v>
      </c>
      <c r="I605" s="31" t="s">
        <v>75</v>
      </c>
      <c r="J605" s="31" t="s">
        <v>75</v>
      </c>
      <c r="K605" s="31">
        <v>26483600</v>
      </c>
      <c r="L605" s="31" t="s">
        <v>75</v>
      </c>
      <c r="M605" s="31" t="s">
        <v>75</v>
      </c>
      <c r="N605" s="31">
        <v>17077418.629999999</v>
      </c>
      <c r="O605" s="31">
        <v>19576356.039999999</v>
      </c>
      <c r="P605" s="32">
        <v>10893026</v>
      </c>
      <c r="Q605" s="32" t="s">
        <v>75</v>
      </c>
      <c r="R605" s="42" t="s">
        <v>1908</v>
      </c>
      <c r="S605" s="43" t="s">
        <v>1887</v>
      </c>
      <c r="T605" s="44" t="s">
        <v>2590</v>
      </c>
      <c r="U605" s="31">
        <v>41184798.380000003</v>
      </c>
      <c r="V605" s="31" t="s">
        <v>75</v>
      </c>
      <c r="W605" s="31">
        <v>41184798.380000003</v>
      </c>
      <c r="X605" s="31" t="s">
        <v>75</v>
      </c>
      <c r="Y605" s="31" t="s">
        <v>75</v>
      </c>
      <c r="Z605" s="31" t="s">
        <v>75</v>
      </c>
      <c r="AA605" s="31" t="s">
        <v>75</v>
      </c>
      <c r="AB605" s="31">
        <v>22041697.539999999</v>
      </c>
      <c r="AC605" s="31" t="s">
        <v>75</v>
      </c>
      <c r="AD605" s="31" t="s">
        <v>75</v>
      </c>
      <c r="AE605" s="31">
        <v>7016903.8600000003</v>
      </c>
      <c r="AF605" s="31">
        <v>9406922.0800000001</v>
      </c>
      <c r="AG605" s="31">
        <v>2719274.9</v>
      </c>
      <c r="AH605" s="31" t="s">
        <v>75</v>
      </c>
      <c r="AI605" s="8"/>
    </row>
    <row r="606" spans="1:35" ht="34.5" x14ac:dyDescent="0.25">
      <c r="A606" s="42" t="s">
        <v>2139</v>
      </c>
      <c r="B606" s="43" t="s">
        <v>1887</v>
      </c>
      <c r="C606" s="44" t="s">
        <v>2591</v>
      </c>
      <c r="D606" s="31">
        <v>58061139.840000004</v>
      </c>
      <c r="E606" s="31" t="s">
        <v>75</v>
      </c>
      <c r="F606" s="31">
        <v>58061139.840000004</v>
      </c>
      <c r="G606" s="31" t="s">
        <v>75</v>
      </c>
      <c r="H606" s="31" t="s">
        <v>75</v>
      </c>
      <c r="I606" s="31" t="s">
        <v>75</v>
      </c>
      <c r="J606" s="31" t="s">
        <v>75</v>
      </c>
      <c r="K606" s="31">
        <v>24601900</v>
      </c>
      <c r="L606" s="31" t="s">
        <v>75</v>
      </c>
      <c r="M606" s="31" t="s">
        <v>75</v>
      </c>
      <c r="N606" s="31">
        <v>3067200.8</v>
      </c>
      <c r="O606" s="31">
        <v>19536856.039999999</v>
      </c>
      <c r="P606" s="32">
        <v>10855183</v>
      </c>
      <c r="Q606" s="32" t="s">
        <v>75</v>
      </c>
      <c r="R606" s="42" t="s">
        <v>2139</v>
      </c>
      <c r="S606" s="43" t="s">
        <v>1887</v>
      </c>
      <c r="T606" s="44" t="s">
        <v>2591</v>
      </c>
      <c r="U606" s="31">
        <v>34487371.479999997</v>
      </c>
      <c r="V606" s="31" t="s">
        <v>75</v>
      </c>
      <c r="W606" s="31">
        <v>34487371.479999997</v>
      </c>
      <c r="X606" s="31" t="s">
        <v>75</v>
      </c>
      <c r="Y606" s="31" t="s">
        <v>75</v>
      </c>
      <c r="Z606" s="31" t="s">
        <v>75</v>
      </c>
      <c r="AA606" s="31" t="s">
        <v>75</v>
      </c>
      <c r="AB606" s="31">
        <v>20430022</v>
      </c>
      <c r="AC606" s="31" t="s">
        <v>75</v>
      </c>
      <c r="AD606" s="31" t="s">
        <v>75</v>
      </c>
      <c r="AE606" s="31">
        <v>1950546.5</v>
      </c>
      <c r="AF606" s="31">
        <v>9406922.0800000001</v>
      </c>
      <c r="AG606" s="31">
        <v>2699880.9</v>
      </c>
      <c r="AH606" s="31" t="s">
        <v>75</v>
      </c>
      <c r="AI606" s="8"/>
    </row>
    <row r="607" spans="1:35" ht="45.75" x14ac:dyDescent="0.25">
      <c r="A607" s="42" t="s">
        <v>2141</v>
      </c>
      <c r="B607" s="43" t="s">
        <v>1887</v>
      </c>
      <c r="C607" s="44" t="s">
        <v>2592</v>
      </c>
      <c r="D607" s="31">
        <v>58061139.840000004</v>
      </c>
      <c r="E607" s="31" t="s">
        <v>75</v>
      </c>
      <c r="F607" s="31">
        <v>58061139.840000004</v>
      </c>
      <c r="G607" s="31" t="s">
        <v>75</v>
      </c>
      <c r="H607" s="31" t="s">
        <v>75</v>
      </c>
      <c r="I607" s="31" t="s">
        <v>75</v>
      </c>
      <c r="J607" s="31" t="s">
        <v>75</v>
      </c>
      <c r="K607" s="31">
        <v>24601900</v>
      </c>
      <c r="L607" s="31" t="s">
        <v>75</v>
      </c>
      <c r="M607" s="31" t="s">
        <v>75</v>
      </c>
      <c r="N607" s="31">
        <v>3067200.8</v>
      </c>
      <c r="O607" s="31">
        <v>19536856.039999999</v>
      </c>
      <c r="P607" s="32">
        <v>10855183</v>
      </c>
      <c r="Q607" s="32" t="s">
        <v>75</v>
      </c>
      <c r="R607" s="42" t="s">
        <v>2141</v>
      </c>
      <c r="S607" s="43" t="s">
        <v>1887</v>
      </c>
      <c r="T607" s="44" t="s">
        <v>2592</v>
      </c>
      <c r="U607" s="31">
        <v>34487371.479999997</v>
      </c>
      <c r="V607" s="31" t="s">
        <v>75</v>
      </c>
      <c r="W607" s="31">
        <v>34487371.479999997</v>
      </c>
      <c r="X607" s="31" t="s">
        <v>75</v>
      </c>
      <c r="Y607" s="31" t="s">
        <v>75</v>
      </c>
      <c r="Z607" s="31" t="s">
        <v>75</v>
      </c>
      <c r="AA607" s="31" t="s">
        <v>75</v>
      </c>
      <c r="AB607" s="31">
        <v>20430022</v>
      </c>
      <c r="AC607" s="31" t="s">
        <v>75</v>
      </c>
      <c r="AD607" s="31" t="s">
        <v>75</v>
      </c>
      <c r="AE607" s="31">
        <v>1950546.5</v>
      </c>
      <c r="AF607" s="31">
        <v>9406922.0800000001</v>
      </c>
      <c r="AG607" s="31">
        <v>2699880.9</v>
      </c>
      <c r="AH607" s="31" t="s">
        <v>75</v>
      </c>
      <c r="AI607" s="8"/>
    </row>
    <row r="608" spans="1:35" x14ac:dyDescent="0.25">
      <c r="A608" s="42" t="s">
        <v>1978</v>
      </c>
      <c r="B608" s="43" t="s">
        <v>1887</v>
      </c>
      <c r="C608" s="44" t="s">
        <v>2593</v>
      </c>
      <c r="D608" s="31">
        <v>1995281</v>
      </c>
      <c r="E608" s="31" t="s">
        <v>75</v>
      </c>
      <c r="F608" s="31">
        <v>1995281</v>
      </c>
      <c r="G608" s="31" t="s">
        <v>75</v>
      </c>
      <c r="H608" s="31" t="s">
        <v>75</v>
      </c>
      <c r="I608" s="31" t="s">
        <v>75</v>
      </c>
      <c r="J608" s="31" t="s">
        <v>75</v>
      </c>
      <c r="K608" s="31">
        <v>1611700</v>
      </c>
      <c r="L608" s="31" t="s">
        <v>75</v>
      </c>
      <c r="M608" s="31" t="s">
        <v>75</v>
      </c>
      <c r="N608" s="31">
        <v>383581</v>
      </c>
      <c r="O608" s="31" t="s">
        <v>75</v>
      </c>
      <c r="P608" s="32" t="s">
        <v>75</v>
      </c>
      <c r="Q608" s="32" t="s">
        <v>75</v>
      </c>
      <c r="R608" s="42" t="s">
        <v>1978</v>
      </c>
      <c r="S608" s="43" t="s">
        <v>1887</v>
      </c>
      <c r="T608" s="44" t="s">
        <v>2593</v>
      </c>
      <c r="U608" s="31">
        <v>1825654.97</v>
      </c>
      <c r="V608" s="31" t="s">
        <v>75</v>
      </c>
      <c r="W608" s="31">
        <v>1825654.97</v>
      </c>
      <c r="X608" s="31" t="s">
        <v>75</v>
      </c>
      <c r="Y608" s="31" t="s">
        <v>75</v>
      </c>
      <c r="Z608" s="31" t="s">
        <v>75</v>
      </c>
      <c r="AA608" s="31" t="s">
        <v>75</v>
      </c>
      <c r="AB608" s="31">
        <v>1611675.54</v>
      </c>
      <c r="AC608" s="31" t="s">
        <v>75</v>
      </c>
      <c r="AD608" s="31" t="s">
        <v>75</v>
      </c>
      <c r="AE608" s="31">
        <v>213979.43</v>
      </c>
      <c r="AF608" s="31" t="s">
        <v>75</v>
      </c>
      <c r="AG608" s="31" t="s">
        <v>75</v>
      </c>
      <c r="AH608" s="31" t="s">
        <v>75</v>
      </c>
      <c r="AI608" s="8"/>
    </row>
    <row r="609" spans="1:35" ht="23.25" x14ac:dyDescent="0.25">
      <c r="A609" s="42" t="s">
        <v>1980</v>
      </c>
      <c r="B609" s="43" t="s">
        <v>1887</v>
      </c>
      <c r="C609" s="44" t="s">
        <v>2594</v>
      </c>
      <c r="D609" s="31">
        <v>1995281</v>
      </c>
      <c r="E609" s="31" t="s">
        <v>75</v>
      </c>
      <c r="F609" s="31">
        <v>1995281</v>
      </c>
      <c r="G609" s="31" t="s">
        <v>75</v>
      </c>
      <c r="H609" s="31" t="s">
        <v>75</v>
      </c>
      <c r="I609" s="31" t="s">
        <v>75</v>
      </c>
      <c r="J609" s="31" t="s">
        <v>75</v>
      </c>
      <c r="K609" s="31">
        <v>1611700</v>
      </c>
      <c r="L609" s="31" t="s">
        <v>75</v>
      </c>
      <c r="M609" s="31" t="s">
        <v>75</v>
      </c>
      <c r="N609" s="31">
        <v>383581</v>
      </c>
      <c r="O609" s="31" t="s">
        <v>75</v>
      </c>
      <c r="P609" s="32" t="s">
        <v>75</v>
      </c>
      <c r="Q609" s="32" t="s">
        <v>75</v>
      </c>
      <c r="R609" s="42" t="s">
        <v>1980</v>
      </c>
      <c r="S609" s="43" t="s">
        <v>1887</v>
      </c>
      <c r="T609" s="44" t="s">
        <v>2594</v>
      </c>
      <c r="U609" s="31">
        <v>1825654.97</v>
      </c>
      <c r="V609" s="31" t="s">
        <v>75</v>
      </c>
      <c r="W609" s="31">
        <v>1825654.97</v>
      </c>
      <c r="X609" s="31" t="s">
        <v>75</v>
      </c>
      <c r="Y609" s="31" t="s">
        <v>75</v>
      </c>
      <c r="Z609" s="31" t="s">
        <v>75</v>
      </c>
      <c r="AA609" s="31" t="s">
        <v>75</v>
      </c>
      <c r="AB609" s="31">
        <v>1611675.54</v>
      </c>
      <c r="AC609" s="31" t="s">
        <v>75</v>
      </c>
      <c r="AD609" s="31" t="s">
        <v>75</v>
      </c>
      <c r="AE609" s="31">
        <v>213979.43</v>
      </c>
      <c r="AF609" s="31" t="s">
        <v>75</v>
      </c>
      <c r="AG609" s="31" t="s">
        <v>75</v>
      </c>
      <c r="AH609" s="31" t="s">
        <v>75</v>
      </c>
      <c r="AI609" s="8"/>
    </row>
    <row r="610" spans="1:35" x14ac:dyDescent="0.25">
      <c r="A610" s="42" t="s">
        <v>1910</v>
      </c>
      <c r="B610" s="43" t="s">
        <v>1887</v>
      </c>
      <c r="C610" s="44" t="s">
        <v>2595</v>
      </c>
      <c r="D610" s="31">
        <v>13973979.83</v>
      </c>
      <c r="E610" s="31" t="s">
        <v>75</v>
      </c>
      <c r="F610" s="31">
        <v>13973979.83</v>
      </c>
      <c r="G610" s="31" t="s">
        <v>75</v>
      </c>
      <c r="H610" s="31" t="s">
        <v>75</v>
      </c>
      <c r="I610" s="31" t="s">
        <v>75</v>
      </c>
      <c r="J610" s="31" t="s">
        <v>75</v>
      </c>
      <c r="K610" s="31">
        <v>270000</v>
      </c>
      <c r="L610" s="31" t="s">
        <v>75</v>
      </c>
      <c r="M610" s="31" t="s">
        <v>75</v>
      </c>
      <c r="N610" s="31">
        <v>13626636.83</v>
      </c>
      <c r="O610" s="31">
        <v>39500</v>
      </c>
      <c r="P610" s="32">
        <v>37843</v>
      </c>
      <c r="Q610" s="32" t="s">
        <v>75</v>
      </c>
      <c r="R610" s="42" t="s">
        <v>1910</v>
      </c>
      <c r="S610" s="43" t="s">
        <v>1887</v>
      </c>
      <c r="T610" s="44" t="s">
        <v>2595</v>
      </c>
      <c r="U610" s="31">
        <v>4871771.93</v>
      </c>
      <c r="V610" s="31" t="s">
        <v>75</v>
      </c>
      <c r="W610" s="31">
        <v>4871771.93</v>
      </c>
      <c r="X610" s="31" t="s">
        <v>75</v>
      </c>
      <c r="Y610" s="31" t="s">
        <v>75</v>
      </c>
      <c r="Z610" s="31" t="s">
        <v>75</v>
      </c>
      <c r="AA610" s="31" t="s">
        <v>75</v>
      </c>
      <c r="AB610" s="31" t="s">
        <v>75</v>
      </c>
      <c r="AC610" s="31" t="s">
        <v>75</v>
      </c>
      <c r="AD610" s="31" t="s">
        <v>75</v>
      </c>
      <c r="AE610" s="31">
        <v>4852377.93</v>
      </c>
      <c r="AF610" s="31" t="s">
        <v>75</v>
      </c>
      <c r="AG610" s="31">
        <v>19394</v>
      </c>
      <c r="AH610" s="31" t="s">
        <v>75</v>
      </c>
      <c r="AI610" s="8"/>
    </row>
    <row r="611" spans="1:35" x14ac:dyDescent="0.25">
      <c r="A611" s="42" t="s">
        <v>1947</v>
      </c>
      <c r="B611" s="43" t="s">
        <v>1887</v>
      </c>
      <c r="C611" s="44" t="s">
        <v>2596</v>
      </c>
      <c r="D611" s="31">
        <v>1101055</v>
      </c>
      <c r="E611" s="31" t="s">
        <v>75</v>
      </c>
      <c r="F611" s="31">
        <v>1101055</v>
      </c>
      <c r="G611" s="31" t="s">
        <v>75</v>
      </c>
      <c r="H611" s="31" t="s">
        <v>75</v>
      </c>
      <c r="I611" s="31" t="s">
        <v>75</v>
      </c>
      <c r="J611" s="31" t="s">
        <v>75</v>
      </c>
      <c r="K611" s="31">
        <v>240000</v>
      </c>
      <c r="L611" s="31" t="s">
        <v>75</v>
      </c>
      <c r="M611" s="31" t="s">
        <v>75</v>
      </c>
      <c r="N611" s="31">
        <v>802155</v>
      </c>
      <c r="O611" s="31">
        <v>39500</v>
      </c>
      <c r="P611" s="32">
        <v>19400</v>
      </c>
      <c r="Q611" s="32" t="s">
        <v>75</v>
      </c>
      <c r="R611" s="42" t="s">
        <v>1947</v>
      </c>
      <c r="S611" s="43" t="s">
        <v>1887</v>
      </c>
      <c r="T611" s="44" t="s">
        <v>2596</v>
      </c>
      <c r="U611" s="31">
        <v>576348.41</v>
      </c>
      <c r="V611" s="31" t="s">
        <v>75</v>
      </c>
      <c r="W611" s="31">
        <v>576348.41</v>
      </c>
      <c r="X611" s="31" t="s">
        <v>75</v>
      </c>
      <c r="Y611" s="31" t="s">
        <v>75</v>
      </c>
      <c r="Z611" s="31" t="s">
        <v>75</v>
      </c>
      <c r="AA611" s="31" t="s">
        <v>75</v>
      </c>
      <c r="AB611" s="31" t="s">
        <v>75</v>
      </c>
      <c r="AC611" s="31" t="s">
        <v>75</v>
      </c>
      <c r="AD611" s="31" t="s">
        <v>75</v>
      </c>
      <c r="AE611" s="31">
        <v>556954.41</v>
      </c>
      <c r="AF611" s="31" t="s">
        <v>75</v>
      </c>
      <c r="AG611" s="31">
        <v>19394</v>
      </c>
      <c r="AH611" s="31" t="s">
        <v>75</v>
      </c>
      <c r="AI611" s="8"/>
    </row>
    <row r="612" spans="1:35" x14ac:dyDescent="0.25">
      <c r="A612" s="42" t="s">
        <v>1949</v>
      </c>
      <c r="B612" s="43" t="s">
        <v>1887</v>
      </c>
      <c r="C612" s="44" t="s">
        <v>2597</v>
      </c>
      <c r="D612" s="31">
        <v>12288941.859999999</v>
      </c>
      <c r="E612" s="31" t="s">
        <v>75</v>
      </c>
      <c r="F612" s="31">
        <v>12288941.859999999</v>
      </c>
      <c r="G612" s="31" t="s">
        <v>75</v>
      </c>
      <c r="H612" s="31" t="s">
        <v>75</v>
      </c>
      <c r="I612" s="31" t="s">
        <v>75</v>
      </c>
      <c r="J612" s="31" t="s">
        <v>75</v>
      </c>
      <c r="K612" s="31">
        <v>30000</v>
      </c>
      <c r="L612" s="31" t="s">
        <v>75</v>
      </c>
      <c r="M612" s="31" t="s">
        <v>75</v>
      </c>
      <c r="N612" s="31">
        <v>12240498.859999999</v>
      </c>
      <c r="O612" s="31" t="s">
        <v>75</v>
      </c>
      <c r="P612" s="32">
        <v>18443</v>
      </c>
      <c r="Q612" s="32" t="s">
        <v>75</v>
      </c>
      <c r="R612" s="42" t="s">
        <v>1949</v>
      </c>
      <c r="S612" s="43" t="s">
        <v>1887</v>
      </c>
      <c r="T612" s="44" t="s">
        <v>2597</v>
      </c>
      <c r="U612" s="31">
        <v>3919165.53</v>
      </c>
      <c r="V612" s="31" t="s">
        <v>75</v>
      </c>
      <c r="W612" s="31">
        <v>3919165.53</v>
      </c>
      <c r="X612" s="31" t="s">
        <v>75</v>
      </c>
      <c r="Y612" s="31" t="s">
        <v>75</v>
      </c>
      <c r="Z612" s="31" t="s">
        <v>75</v>
      </c>
      <c r="AA612" s="31" t="s">
        <v>75</v>
      </c>
      <c r="AB612" s="31" t="s">
        <v>75</v>
      </c>
      <c r="AC612" s="31" t="s">
        <v>75</v>
      </c>
      <c r="AD612" s="31" t="s">
        <v>75</v>
      </c>
      <c r="AE612" s="31">
        <v>3919165.53</v>
      </c>
      <c r="AF612" s="31" t="s">
        <v>75</v>
      </c>
      <c r="AG612" s="31" t="s">
        <v>75</v>
      </c>
      <c r="AH612" s="31" t="s">
        <v>75</v>
      </c>
      <c r="AI612" s="8"/>
    </row>
    <row r="613" spans="1:35" x14ac:dyDescent="0.25">
      <c r="A613" s="42" t="s">
        <v>1912</v>
      </c>
      <c r="B613" s="43" t="s">
        <v>1887</v>
      </c>
      <c r="C613" s="44" t="s">
        <v>2598</v>
      </c>
      <c r="D613" s="31">
        <v>583982.97</v>
      </c>
      <c r="E613" s="31" t="s">
        <v>75</v>
      </c>
      <c r="F613" s="31">
        <v>583982.97</v>
      </c>
      <c r="G613" s="31" t="s">
        <v>75</v>
      </c>
      <c r="H613" s="31" t="s">
        <v>75</v>
      </c>
      <c r="I613" s="31" t="s">
        <v>75</v>
      </c>
      <c r="J613" s="31" t="s">
        <v>75</v>
      </c>
      <c r="K613" s="31" t="s">
        <v>75</v>
      </c>
      <c r="L613" s="31" t="s">
        <v>75</v>
      </c>
      <c r="M613" s="31" t="s">
        <v>75</v>
      </c>
      <c r="N613" s="31">
        <v>583982.97</v>
      </c>
      <c r="O613" s="31" t="s">
        <v>75</v>
      </c>
      <c r="P613" s="32" t="s">
        <v>75</v>
      </c>
      <c r="Q613" s="32" t="s">
        <v>75</v>
      </c>
      <c r="R613" s="42" t="s">
        <v>1912</v>
      </c>
      <c r="S613" s="43" t="s">
        <v>1887</v>
      </c>
      <c r="T613" s="44" t="s">
        <v>2598</v>
      </c>
      <c r="U613" s="31">
        <v>376257.99</v>
      </c>
      <c r="V613" s="31" t="s">
        <v>75</v>
      </c>
      <c r="W613" s="31">
        <v>376257.99</v>
      </c>
      <c r="X613" s="31" t="s">
        <v>75</v>
      </c>
      <c r="Y613" s="31" t="s">
        <v>75</v>
      </c>
      <c r="Z613" s="31" t="s">
        <v>75</v>
      </c>
      <c r="AA613" s="31" t="s">
        <v>75</v>
      </c>
      <c r="AB613" s="31" t="s">
        <v>75</v>
      </c>
      <c r="AC613" s="31" t="s">
        <v>75</v>
      </c>
      <c r="AD613" s="31" t="s">
        <v>75</v>
      </c>
      <c r="AE613" s="31">
        <v>376257.99</v>
      </c>
      <c r="AF613" s="31" t="s">
        <v>75</v>
      </c>
      <c r="AG613" s="31" t="s">
        <v>75</v>
      </c>
      <c r="AH613" s="31" t="s">
        <v>75</v>
      </c>
      <c r="AI613" s="8"/>
    </row>
    <row r="614" spans="1:35" x14ac:dyDescent="0.25">
      <c r="A614" s="42" t="s">
        <v>2599</v>
      </c>
      <c r="B614" s="43" t="s">
        <v>1887</v>
      </c>
      <c r="C614" s="44" t="s">
        <v>2600</v>
      </c>
      <c r="D614" s="31">
        <v>3556156420.8699999</v>
      </c>
      <c r="E614" s="31" t="s">
        <v>75</v>
      </c>
      <c r="F614" s="31">
        <v>3556156420.8699999</v>
      </c>
      <c r="G614" s="31">
        <v>1017972976.95</v>
      </c>
      <c r="H614" s="31">
        <v>1134459894.8299999</v>
      </c>
      <c r="I614" s="31" t="s">
        <v>75</v>
      </c>
      <c r="J614" s="31" t="s">
        <v>75</v>
      </c>
      <c r="K614" s="31">
        <v>1103990336.3099999</v>
      </c>
      <c r="L614" s="31" t="s">
        <v>75</v>
      </c>
      <c r="M614" s="31" t="s">
        <v>75</v>
      </c>
      <c r="N614" s="31">
        <v>8991430.4700000007</v>
      </c>
      <c r="O614" s="31">
        <v>1894412083.21</v>
      </c>
      <c r="P614" s="32">
        <v>432275653</v>
      </c>
      <c r="Q614" s="32" t="s">
        <v>75</v>
      </c>
      <c r="R614" s="42" t="s">
        <v>2599</v>
      </c>
      <c r="S614" s="43" t="s">
        <v>1887</v>
      </c>
      <c r="T614" s="44" t="s">
        <v>2600</v>
      </c>
      <c r="U614" s="31">
        <v>1595167538.6900001</v>
      </c>
      <c r="V614" s="31" t="s">
        <v>75</v>
      </c>
      <c r="W614" s="31">
        <v>1595167538.6900001</v>
      </c>
      <c r="X614" s="31">
        <v>726964440.14999998</v>
      </c>
      <c r="Y614" s="31">
        <v>786475061.51999998</v>
      </c>
      <c r="Z614" s="31" t="s">
        <v>75</v>
      </c>
      <c r="AA614" s="31" t="s">
        <v>75</v>
      </c>
      <c r="AB614" s="31">
        <v>573414057.78999996</v>
      </c>
      <c r="AC614" s="31" t="s">
        <v>75</v>
      </c>
      <c r="AD614" s="31" t="s">
        <v>75</v>
      </c>
      <c r="AE614" s="31">
        <v>6416704.25</v>
      </c>
      <c r="AF614" s="31">
        <v>835376807.15999997</v>
      </c>
      <c r="AG614" s="31">
        <v>120449348.12</v>
      </c>
      <c r="AH614" s="31" t="s">
        <v>75</v>
      </c>
      <c r="AI614" s="8"/>
    </row>
    <row r="615" spans="1:35" ht="45.75" x14ac:dyDescent="0.25">
      <c r="A615" s="42" t="s">
        <v>1892</v>
      </c>
      <c r="B615" s="43" t="s">
        <v>1887</v>
      </c>
      <c r="C615" s="44" t="s">
        <v>2601</v>
      </c>
      <c r="D615" s="31">
        <v>33486938.579999998</v>
      </c>
      <c r="E615" s="31" t="s">
        <v>75</v>
      </c>
      <c r="F615" s="31">
        <v>33486938.579999998</v>
      </c>
      <c r="G615" s="31" t="s">
        <v>75</v>
      </c>
      <c r="H615" s="31" t="s">
        <v>75</v>
      </c>
      <c r="I615" s="31" t="s">
        <v>75</v>
      </c>
      <c r="J615" s="31" t="s">
        <v>75</v>
      </c>
      <c r="K615" s="31" t="s">
        <v>75</v>
      </c>
      <c r="L615" s="31" t="s">
        <v>75</v>
      </c>
      <c r="M615" s="31" t="s">
        <v>75</v>
      </c>
      <c r="N615" s="31" t="s">
        <v>75</v>
      </c>
      <c r="O615" s="31">
        <v>33486938.579999998</v>
      </c>
      <c r="P615" s="32" t="s">
        <v>75</v>
      </c>
      <c r="Q615" s="32" t="s">
        <v>75</v>
      </c>
      <c r="R615" s="42" t="s">
        <v>1892</v>
      </c>
      <c r="S615" s="43" t="s">
        <v>1887</v>
      </c>
      <c r="T615" s="44" t="s">
        <v>2601</v>
      </c>
      <c r="U615" s="31">
        <v>12437377.869999999</v>
      </c>
      <c r="V615" s="31" t="s">
        <v>75</v>
      </c>
      <c r="W615" s="31">
        <v>12437377.869999999</v>
      </c>
      <c r="X615" s="31" t="s">
        <v>75</v>
      </c>
      <c r="Y615" s="31" t="s">
        <v>75</v>
      </c>
      <c r="Z615" s="31" t="s">
        <v>75</v>
      </c>
      <c r="AA615" s="31" t="s">
        <v>75</v>
      </c>
      <c r="AB615" s="31" t="s">
        <v>75</v>
      </c>
      <c r="AC615" s="31" t="s">
        <v>75</v>
      </c>
      <c r="AD615" s="31" t="s">
        <v>75</v>
      </c>
      <c r="AE615" s="31" t="s">
        <v>75</v>
      </c>
      <c r="AF615" s="31">
        <v>12437377.869999999</v>
      </c>
      <c r="AG615" s="31" t="s">
        <v>75</v>
      </c>
      <c r="AH615" s="31" t="s">
        <v>75</v>
      </c>
      <c r="AI615" s="8"/>
    </row>
    <row r="616" spans="1:35" x14ac:dyDescent="0.25">
      <c r="A616" s="42" t="s">
        <v>1989</v>
      </c>
      <c r="B616" s="43" t="s">
        <v>1887</v>
      </c>
      <c r="C616" s="44" t="s">
        <v>2602</v>
      </c>
      <c r="D616" s="31">
        <v>33486938.579999998</v>
      </c>
      <c r="E616" s="31" t="s">
        <v>75</v>
      </c>
      <c r="F616" s="31">
        <v>33486938.579999998</v>
      </c>
      <c r="G616" s="31" t="s">
        <v>75</v>
      </c>
      <c r="H616" s="31" t="s">
        <v>75</v>
      </c>
      <c r="I616" s="31" t="s">
        <v>75</v>
      </c>
      <c r="J616" s="31" t="s">
        <v>75</v>
      </c>
      <c r="K616" s="31" t="s">
        <v>75</v>
      </c>
      <c r="L616" s="31" t="s">
        <v>75</v>
      </c>
      <c r="M616" s="31" t="s">
        <v>75</v>
      </c>
      <c r="N616" s="31" t="s">
        <v>75</v>
      </c>
      <c r="O616" s="31">
        <v>33486938.579999998</v>
      </c>
      <c r="P616" s="32" t="s">
        <v>75</v>
      </c>
      <c r="Q616" s="32" t="s">
        <v>75</v>
      </c>
      <c r="R616" s="42" t="s">
        <v>1989</v>
      </c>
      <c r="S616" s="43" t="s">
        <v>1887</v>
      </c>
      <c r="T616" s="44" t="s">
        <v>2602</v>
      </c>
      <c r="U616" s="31">
        <v>12437377.869999999</v>
      </c>
      <c r="V616" s="31" t="s">
        <v>75</v>
      </c>
      <c r="W616" s="31">
        <v>12437377.869999999</v>
      </c>
      <c r="X616" s="31" t="s">
        <v>75</v>
      </c>
      <c r="Y616" s="31" t="s">
        <v>75</v>
      </c>
      <c r="Z616" s="31" t="s">
        <v>75</v>
      </c>
      <c r="AA616" s="31" t="s">
        <v>75</v>
      </c>
      <c r="AB616" s="31" t="s">
        <v>75</v>
      </c>
      <c r="AC616" s="31" t="s">
        <v>75</v>
      </c>
      <c r="AD616" s="31" t="s">
        <v>75</v>
      </c>
      <c r="AE616" s="31" t="s">
        <v>75</v>
      </c>
      <c r="AF616" s="31">
        <v>12437377.869999999</v>
      </c>
      <c r="AG616" s="31" t="s">
        <v>75</v>
      </c>
      <c r="AH616" s="31" t="s">
        <v>75</v>
      </c>
      <c r="AI616" s="8"/>
    </row>
    <row r="617" spans="1:35" x14ac:dyDescent="0.25">
      <c r="A617" s="42" t="s">
        <v>1991</v>
      </c>
      <c r="B617" s="43" t="s">
        <v>1887</v>
      </c>
      <c r="C617" s="44" t="s">
        <v>2603</v>
      </c>
      <c r="D617" s="31">
        <v>25719258.760000002</v>
      </c>
      <c r="E617" s="31" t="s">
        <v>75</v>
      </c>
      <c r="F617" s="31">
        <v>25719258.760000002</v>
      </c>
      <c r="G617" s="31" t="s">
        <v>75</v>
      </c>
      <c r="H617" s="31" t="s">
        <v>75</v>
      </c>
      <c r="I617" s="31" t="s">
        <v>75</v>
      </c>
      <c r="J617" s="31" t="s">
        <v>75</v>
      </c>
      <c r="K617" s="31" t="s">
        <v>75</v>
      </c>
      <c r="L617" s="31" t="s">
        <v>75</v>
      </c>
      <c r="M617" s="31" t="s">
        <v>75</v>
      </c>
      <c r="N617" s="31" t="s">
        <v>75</v>
      </c>
      <c r="O617" s="31">
        <v>25719258.760000002</v>
      </c>
      <c r="P617" s="32" t="s">
        <v>75</v>
      </c>
      <c r="Q617" s="32" t="s">
        <v>75</v>
      </c>
      <c r="R617" s="42" t="s">
        <v>1991</v>
      </c>
      <c r="S617" s="43" t="s">
        <v>1887</v>
      </c>
      <c r="T617" s="44" t="s">
        <v>2603</v>
      </c>
      <c r="U617" s="31">
        <v>9704813.8100000005</v>
      </c>
      <c r="V617" s="31" t="s">
        <v>75</v>
      </c>
      <c r="W617" s="31">
        <v>9704813.8100000005</v>
      </c>
      <c r="X617" s="31" t="s">
        <v>75</v>
      </c>
      <c r="Y617" s="31" t="s">
        <v>75</v>
      </c>
      <c r="Z617" s="31" t="s">
        <v>75</v>
      </c>
      <c r="AA617" s="31" t="s">
        <v>75</v>
      </c>
      <c r="AB617" s="31" t="s">
        <v>75</v>
      </c>
      <c r="AC617" s="31" t="s">
        <v>75</v>
      </c>
      <c r="AD617" s="31" t="s">
        <v>75</v>
      </c>
      <c r="AE617" s="31" t="s">
        <v>75</v>
      </c>
      <c r="AF617" s="31">
        <v>9704813.8100000005</v>
      </c>
      <c r="AG617" s="31" t="s">
        <v>75</v>
      </c>
      <c r="AH617" s="31" t="s">
        <v>75</v>
      </c>
      <c r="AI617" s="8"/>
    </row>
    <row r="618" spans="1:35" ht="23.25" x14ac:dyDescent="0.25">
      <c r="A618" s="42" t="s">
        <v>2071</v>
      </c>
      <c r="B618" s="43" t="s">
        <v>1887</v>
      </c>
      <c r="C618" s="44" t="s">
        <v>2604</v>
      </c>
      <c r="D618" s="31">
        <v>1700</v>
      </c>
      <c r="E618" s="31" t="s">
        <v>75</v>
      </c>
      <c r="F618" s="31">
        <v>1700</v>
      </c>
      <c r="G618" s="31" t="s">
        <v>75</v>
      </c>
      <c r="H618" s="31" t="s">
        <v>75</v>
      </c>
      <c r="I618" s="31" t="s">
        <v>75</v>
      </c>
      <c r="J618" s="31" t="s">
        <v>75</v>
      </c>
      <c r="K618" s="31" t="s">
        <v>75</v>
      </c>
      <c r="L618" s="31" t="s">
        <v>75</v>
      </c>
      <c r="M618" s="31" t="s">
        <v>75</v>
      </c>
      <c r="N618" s="31" t="s">
        <v>75</v>
      </c>
      <c r="O618" s="31">
        <v>1700</v>
      </c>
      <c r="P618" s="32" t="s">
        <v>75</v>
      </c>
      <c r="Q618" s="32" t="s">
        <v>75</v>
      </c>
      <c r="R618" s="42" t="s">
        <v>2071</v>
      </c>
      <c r="S618" s="43" t="s">
        <v>1887</v>
      </c>
      <c r="T618" s="44" t="s">
        <v>2604</v>
      </c>
      <c r="U618" s="31">
        <v>1700</v>
      </c>
      <c r="V618" s="31" t="s">
        <v>75</v>
      </c>
      <c r="W618" s="31">
        <v>1700</v>
      </c>
      <c r="X618" s="31" t="s">
        <v>75</v>
      </c>
      <c r="Y618" s="31" t="s">
        <v>75</v>
      </c>
      <c r="Z618" s="31" t="s">
        <v>75</v>
      </c>
      <c r="AA618" s="31" t="s">
        <v>75</v>
      </c>
      <c r="AB618" s="31" t="s">
        <v>75</v>
      </c>
      <c r="AC618" s="31" t="s">
        <v>75</v>
      </c>
      <c r="AD618" s="31" t="s">
        <v>75</v>
      </c>
      <c r="AE618" s="31" t="s">
        <v>75</v>
      </c>
      <c r="AF618" s="31">
        <v>1700</v>
      </c>
      <c r="AG618" s="31" t="s">
        <v>75</v>
      </c>
      <c r="AH618" s="31" t="s">
        <v>75</v>
      </c>
      <c r="AI618" s="8"/>
    </row>
    <row r="619" spans="1:35" ht="34.5" x14ac:dyDescent="0.25">
      <c r="A619" s="42" t="s">
        <v>1993</v>
      </c>
      <c r="B619" s="43" t="s">
        <v>1887</v>
      </c>
      <c r="C619" s="44" t="s">
        <v>2605</v>
      </c>
      <c r="D619" s="31">
        <v>7765979.8200000003</v>
      </c>
      <c r="E619" s="31" t="s">
        <v>75</v>
      </c>
      <c r="F619" s="31">
        <v>7765979.8200000003</v>
      </c>
      <c r="G619" s="31" t="s">
        <v>75</v>
      </c>
      <c r="H619" s="31" t="s">
        <v>75</v>
      </c>
      <c r="I619" s="31" t="s">
        <v>75</v>
      </c>
      <c r="J619" s="31" t="s">
        <v>75</v>
      </c>
      <c r="K619" s="31" t="s">
        <v>75</v>
      </c>
      <c r="L619" s="31" t="s">
        <v>75</v>
      </c>
      <c r="M619" s="31" t="s">
        <v>75</v>
      </c>
      <c r="N619" s="31" t="s">
        <v>75</v>
      </c>
      <c r="O619" s="31">
        <v>7765979.8200000003</v>
      </c>
      <c r="P619" s="32" t="s">
        <v>75</v>
      </c>
      <c r="Q619" s="32" t="s">
        <v>75</v>
      </c>
      <c r="R619" s="42" t="s">
        <v>1993</v>
      </c>
      <c r="S619" s="43" t="s">
        <v>1887</v>
      </c>
      <c r="T619" s="44" t="s">
        <v>2605</v>
      </c>
      <c r="U619" s="31">
        <v>2730864.06</v>
      </c>
      <c r="V619" s="31" t="s">
        <v>75</v>
      </c>
      <c r="W619" s="31">
        <v>2730864.06</v>
      </c>
      <c r="X619" s="31" t="s">
        <v>75</v>
      </c>
      <c r="Y619" s="31" t="s">
        <v>75</v>
      </c>
      <c r="Z619" s="31" t="s">
        <v>75</v>
      </c>
      <c r="AA619" s="31" t="s">
        <v>75</v>
      </c>
      <c r="AB619" s="31" t="s">
        <v>75</v>
      </c>
      <c r="AC619" s="31" t="s">
        <v>75</v>
      </c>
      <c r="AD619" s="31" t="s">
        <v>75</v>
      </c>
      <c r="AE619" s="31" t="s">
        <v>75</v>
      </c>
      <c r="AF619" s="31">
        <v>2730864.06</v>
      </c>
      <c r="AG619" s="31" t="s">
        <v>75</v>
      </c>
      <c r="AH619" s="31" t="s">
        <v>75</v>
      </c>
      <c r="AI619" s="8"/>
    </row>
    <row r="620" spans="1:35" ht="23.25" x14ac:dyDescent="0.25">
      <c r="A620" s="42" t="s">
        <v>1902</v>
      </c>
      <c r="B620" s="43" t="s">
        <v>1887</v>
      </c>
      <c r="C620" s="44" t="s">
        <v>2606</v>
      </c>
      <c r="D620" s="31">
        <v>2097126564.74</v>
      </c>
      <c r="E620" s="31" t="s">
        <v>75</v>
      </c>
      <c r="F620" s="31">
        <v>2097126564.74</v>
      </c>
      <c r="G620" s="31" t="s">
        <v>75</v>
      </c>
      <c r="H620" s="31" t="s">
        <v>75</v>
      </c>
      <c r="I620" s="31" t="s">
        <v>75</v>
      </c>
      <c r="J620" s="31" t="s">
        <v>75</v>
      </c>
      <c r="K620" s="31">
        <v>447648312.06999999</v>
      </c>
      <c r="L620" s="31" t="s">
        <v>75</v>
      </c>
      <c r="M620" s="31" t="s">
        <v>75</v>
      </c>
      <c r="N620" s="31">
        <v>3414030.81</v>
      </c>
      <c r="O620" s="31">
        <v>1248711610.6300001</v>
      </c>
      <c r="P620" s="32">
        <v>397352611.23000002</v>
      </c>
      <c r="Q620" s="32" t="s">
        <v>75</v>
      </c>
      <c r="R620" s="42" t="s">
        <v>1902</v>
      </c>
      <c r="S620" s="43" t="s">
        <v>1887</v>
      </c>
      <c r="T620" s="44" t="s">
        <v>2606</v>
      </c>
      <c r="U620" s="31">
        <v>688719965.03999996</v>
      </c>
      <c r="V620" s="31" t="s">
        <v>75</v>
      </c>
      <c r="W620" s="31">
        <v>688719965.03999996</v>
      </c>
      <c r="X620" s="31" t="s">
        <v>75</v>
      </c>
      <c r="Y620" s="31" t="s">
        <v>75</v>
      </c>
      <c r="Z620" s="31" t="s">
        <v>75</v>
      </c>
      <c r="AA620" s="31" t="s">
        <v>75</v>
      </c>
      <c r="AB620" s="31">
        <v>162113600.86000001</v>
      </c>
      <c r="AC620" s="31" t="s">
        <v>75</v>
      </c>
      <c r="AD620" s="31" t="s">
        <v>75</v>
      </c>
      <c r="AE620" s="31">
        <v>1139304.5900000001</v>
      </c>
      <c r="AF620" s="31">
        <v>413408773.18000001</v>
      </c>
      <c r="AG620" s="31">
        <v>112058286.41</v>
      </c>
      <c r="AH620" s="31" t="s">
        <v>75</v>
      </c>
      <c r="AI620" s="8"/>
    </row>
    <row r="621" spans="1:35" ht="23.25" x14ac:dyDescent="0.25">
      <c r="A621" s="42" t="s">
        <v>1904</v>
      </c>
      <c r="B621" s="43" t="s">
        <v>1887</v>
      </c>
      <c r="C621" s="44" t="s">
        <v>2607</v>
      </c>
      <c r="D621" s="31">
        <v>2097126564.74</v>
      </c>
      <c r="E621" s="31" t="s">
        <v>75</v>
      </c>
      <c r="F621" s="31">
        <v>2097126564.74</v>
      </c>
      <c r="G621" s="31" t="s">
        <v>75</v>
      </c>
      <c r="H621" s="31" t="s">
        <v>75</v>
      </c>
      <c r="I621" s="31" t="s">
        <v>75</v>
      </c>
      <c r="J621" s="31" t="s">
        <v>75</v>
      </c>
      <c r="K621" s="31">
        <v>447648312.06999999</v>
      </c>
      <c r="L621" s="31" t="s">
        <v>75</v>
      </c>
      <c r="M621" s="31" t="s">
        <v>75</v>
      </c>
      <c r="N621" s="31">
        <v>3414030.81</v>
      </c>
      <c r="O621" s="31">
        <v>1248711610.6300001</v>
      </c>
      <c r="P621" s="32">
        <v>397352611.23000002</v>
      </c>
      <c r="Q621" s="32" t="s">
        <v>75</v>
      </c>
      <c r="R621" s="42" t="s">
        <v>1904</v>
      </c>
      <c r="S621" s="43" t="s">
        <v>1887</v>
      </c>
      <c r="T621" s="44" t="s">
        <v>2607</v>
      </c>
      <c r="U621" s="31">
        <v>688719965.03999996</v>
      </c>
      <c r="V621" s="31" t="s">
        <v>75</v>
      </c>
      <c r="W621" s="31">
        <v>688719965.03999996</v>
      </c>
      <c r="X621" s="31" t="s">
        <v>75</v>
      </c>
      <c r="Y621" s="31" t="s">
        <v>75</v>
      </c>
      <c r="Z621" s="31" t="s">
        <v>75</v>
      </c>
      <c r="AA621" s="31" t="s">
        <v>75</v>
      </c>
      <c r="AB621" s="31">
        <v>162113600.86000001</v>
      </c>
      <c r="AC621" s="31" t="s">
        <v>75</v>
      </c>
      <c r="AD621" s="31" t="s">
        <v>75</v>
      </c>
      <c r="AE621" s="31">
        <v>1139304.5900000001</v>
      </c>
      <c r="AF621" s="31">
        <v>413408773.18000001</v>
      </c>
      <c r="AG621" s="31">
        <v>112058286.41</v>
      </c>
      <c r="AH621" s="31" t="s">
        <v>75</v>
      </c>
      <c r="AI621" s="8"/>
    </row>
    <row r="622" spans="1:35" ht="23.25" x14ac:dyDescent="0.25">
      <c r="A622" s="42" t="s">
        <v>1923</v>
      </c>
      <c r="B622" s="43" t="s">
        <v>1887</v>
      </c>
      <c r="C622" s="44" t="s">
        <v>2608</v>
      </c>
      <c r="D622" s="31">
        <v>150000</v>
      </c>
      <c r="E622" s="31" t="s">
        <v>75</v>
      </c>
      <c r="F622" s="31">
        <v>150000</v>
      </c>
      <c r="G622" s="31" t="s">
        <v>75</v>
      </c>
      <c r="H622" s="31" t="s">
        <v>75</v>
      </c>
      <c r="I622" s="31" t="s">
        <v>75</v>
      </c>
      <c r="J622" s="31" t="s">
        <v>75</v>
      </c>
      <c r="K622" s="31" t="s">
        <v>75</v>
      </c>
      <c r="L622" s="31" t="s">
        <v>75</v>
      </c>
      <c r="M622" s="31" t="s">
        <v>75</v>
      </c>
      <c r="N622" s="31" t="s">
        <v>75</v>
      </c>
      <c r="O622" s="31">
        <v>50000</v>
      </c>
      <c r="P622" s="32">
        <v>100000</v>
      </c>
      <c r="Q622" s="32" t="s">
        <v>75</v>
      </c>
      <c r="R622" s="42" t="s">
        <v>1923</v>
      </c>
      <c r="S622" s="43" t="s">
        <v>1887</v>
      </c>
      <c r="T622" s="44" t="s">
        <v>2608</v>
      </c>
      <c r="U622" s="31">
        <v>44500</v>
      </c>
      <c r="V622" s="31" t="s">
        <v>75</v>
      </c>
      <c r="W622" s="31">
        <v>44500</v>
      </c>
      <c r="X622" s="31" t="s">
        <v>75</v>
      </c>
      <c r="Y622" s="31" t="s">
        <v>75</v>
      </c>
      <c r="Z622" s="31" t="s">
        <v>75</v>
      </c>
      <c r="AA622" s="31" t="s">
        <v>75</v>
      </c>
      <c r="AB622" s="31" t="s">
        <v>75</v>
      </c>
      <c r="AC622" s="31" t="s">
        <v>75</v>
      </c>
      <c r="AD622" s="31" t="s">
        <v>75</v>
      </c>
      <c r="AE622" s="31" t="s">
        <v>75</v>
      </c>
      <c r="AF622" s="31">
        <v>44500</v>
      </c>
      <c r="AG622" s="31" t="s">
        <v>75</v>
      </c>
      <c r="AH622" s="31" t="s">
        <v>75</v>
      </c>
      <c r="AI622" s="8"/>
    </row>
    <row r="623" spans="1:35" ht="23.25" x14ac:dyDescent="0.25">
      <c r="A623" s="42" t="s">
        <v>2001</v>
      </c>
      <c r="B623" s="43" t="s">
        <v>1887</v>
      </c>
      <c r="C623" s="44" t="s">
        <v>2609</v>
      </c>
      <c r="D623" s="31">
        <v>22546188.57</v>
      </c>
      <c r="E623" s="31" t="s">
        <v>75</v>
      </c>
      <c r="F623" s="31">
        <v>22546188.57</v>
      </c>
      <c r="G623" s="31" t="s">
        <v>75</v>
      </c>
      <c r="H623" s="31" t="s">
        <v>75</v>
      </c>
      <c r="I623" s="31" t="s">
        <v>75</v>
      </c>
      <c r="J623" s="31" t="s">
        <v>75</v>
      </c>
      <c r="K623" s="31" t="s">
        <v>75</v>
      </c>
      <c r="L623" s="31" t="s">
        <v>75</v>
      </c>
      <c r="M623" s="31" t="s">
        <v>75</v>
      </c>
      <c r="N623" s="31" t="s">
        <v>75</v>
      </c>
      <c r="O623" s="31">
        <v>22546188.57</v>
      </c>
      <c r="P623" s="32" t="s">
        <v>75</v>
      </c>
      <c r="Q623" s="32" t="s">
        <v>75</v>
      </c>
      <c r="R623" s="42" t="s">
        <v>2001</v>
      </c>
      <c r="S623" s="43" t="s">
        <v>1887</v>
      </c>
      <c r="T623" s="44" t="s">
        <v>2609</v>
      </c>
      <c r="U623" s="31">
        <v>9250149.8599999994</v>
      </c>
      <c r="V623" s="31" t="s">
        <v>75</v>
      </c>
      <c r="W623" s="31">
        <v>9250149.8599999994</v>
      </c>
      <c r="X623" s="31" t="s">
        <v>75</v>
      </c>
      <c r="Y623" s="31" t="s">
        <v>75</v>
      </c>
      <c r="Z623" s="31" t="s">
        <v>75</v>
      </c>
      <c r="AA623" s="31" t="s">
        <v>75</v>
      </c>
      <c r="AB623" s="31" t="s">
        <v>75</v>
      </c>
      <c r="AC623" s="31" t="s">
        <v>75</v>
      </c>
      <c r="AD623" s="31" t="s">
        <v>75</v>
      </c>
      <c r="AE623" s="31" t="s">
        <v>75</v>
      </c>
      <c r="AF623" s="31">
        <v>9250149.8599999994</v>
      </c>
      <c r="AG623" s="31" t="s">
        <v>75</v>
      </c>
      <c r="AH623" s="31" t="s">
        <v>75</v>
      </c>
      <c r="AI623" s="8"/>
    </row>
    <row r="624" spans="1:35" x14ac:dyDescent="0.25">
      <c r="A624" s="42" t="s">
        <v>1906</v>
      </c>
      <c r="B624" s="43" t="s">
        <v>1887</v>
      </c>
      <c r="C624" s="44" t="s">
        <v>2610</v>
      </c>
      <c r="D624" s="31">
        <v>1883444454.5799999</v>
      </c>
      <c r="E624" s="31" t="s">
        <v>75</v>
      </c>
      <c r="F624" s="31">
        <v>1883444454.5799999</v>
      </c>
      <c r="G624" s="31" t="s">
        <v>75</v>
      </c>
      <c r="H624" s="31" t="s">
        <v>75</v>
      </c>
      <c r="I624" s="31" t="s">
        <v>75</v>
      </c>
      <c r="J624" s="31" t="s">
        <v>75</v>
      </c>
      <c r="K624" s="31">
        <v>443347827.17000002</v>
      </c>
      <c r="L624" s="31" t="s">
        <v>75</v>
      </c>
      <c r="M624" s="31" t="s">
        <v>75</v>
      </c>
      <c r="N624" s="31">
        <v>3414030.81</v>
      </c>
      <c r="O624" s="31">
        <v>1093244997.1600001</v>
      </c>
      <c r="P624" s="32">
        <v>343437599.44</v>
      </c>
      <c r="Q624" s="32" t="s">
        <v>75</v>
      </c>
      <c r="R624" s="42" t="s">
        <v>1906</v>
      </c>
      <c r="S624" s="43" t="s">
        <v>1887</v>
      </c>
      <c r="T624" s="44" t="s">
        <v>2610</v>
      </c>
      <c r="U624" s="31">
        <v>596012866.65999997</v>
      </c>
      <c r="V624" s="31" t="s">
        <v>75</v>
      </c>
      <c r="W624" s="31">
        <v>596012866.65999997</v>
      </c>
      <c r="X624" s="31" t="s">
        <v>75</v>
      </c>
      <c r="Y624" s="31" t="s">
        <v>75</v>
      </c>
      <c r="Z624" s="31" t="s">
        <v>75</v>
      </c>
      <c r="AA624" s="31" t="s">
        <v>75</v>
      </c>
      <c r="AB624" s="31">
        <v>161105895.19999999</v>
      </c>
      <c r="AC624" s="31" t="s">
        <v>75</v>
      </c>
      <c r="AD624" s="31" t="s">
        <v>75</v>
      </c>
      <c r="AE624" s="31">
        <v>1139304.5900000001</v>
      </c>
      <c r="AF624" s="31">
        <v>345473244.01999998</v>
      </c>
      <c r="AG624" s="31">
        <v>88294422.849999994</v>
      </c>
      <c r="AH624" s="31" t="s">
        <v>75</v>
      </c>
      <c r="AI624" s="8"/>
    </row>
    <row r="625" spans="1:35" x14ac:dyDescent="0.25">
      <c r="A625" s="42" t="s">
        <v>1926</v>
      </c>
      <c r="B625" s="43" t="s">
        <v>1887</v>
      </c>
      <c r="C625" s="44" t="s">
        <v>2611</v>
      </c>
      <c r="D625" s="31">
        <v>190985921.59</v>
      </c>
      <c r="E625" s="31" t="s">
        <v>75</v>
      </c>
      <c r="F625" s="31">
        <v>190985921.59</v>
      </c>
      <c r="G625" s="31" t="s">
        <v>75</v>
      </c>
      <c r="H625" s="31" t="s">
        <v>75</v>
      </c>
      <c r="I625" s="31" t="s">
        <v>75</v>
      </c>
      <c r="J625" s="31" t="s">
        <v>75</v>
      </c>
      <c r="K625" s="31">
        <v>4300484.9000000004</v>
      </c>
      <c r="L625" s="31" t="s">
        <v>75</v>
      </c>
      <c r="M625" s="31" t="s">
        <v>75</v>
      </c>
      <c r="N625" s="31" t="s">
        <v>75</v>
      </c>
      <c r="O625" s="31">
        <v>132870424.90000001</v>
      </c>
      <c r="P625" s="32">
        <v>53815011.789999999</v>
      </c>
      <c r="Q625" s="32" t="s">
        <v>75</v>
      </c>
      <c r="R625" s="42" t="s">
        <v>1926</v>
      </c>
      <c r="S625" s="43" t="s">
        <v>1887</v>
      </c>
      <c r="T625" s="44" t="s">
        <v>2611</v>
      </c>
      <c r="U625" s="31">
        <v>83412448.519999996</v>
      </c>
      <c r="V625" s="31" t="s">
        <v>75</v>
      </c>
      <c r="W625" s="31">
        <v>83412448.519999996</v>
      </c>
      <c r="X625" s="31" t="s">
        <v>75</v>
      </c>
      <c r="Y625" s="31" t="s">
        <v>75</v>
      </c>
      <c r="Z625" s="31" t="s">
        <v>75</v>
      </c>
      <c r="AA625" s="31" t="s">
        <v>75</v>
      </c>
      <c r="AB625" s="31">
        <v>1007705.66</v>
      </c>
      <c r="AC625" s="31" t="s">
        <v>75</v>
      </c>
      <c r="AD625" s="31" t="s">
        <v>75</v>
      </c>
      <c r="AE625" s="31" t="s">
        <v>75</v>
      </c>
      <c r="AF625" s="31">
        <v>58640879.299999997</v>
      </c>
      <c r="AG625" s="31">
        <v>23763863.559999999</v>
      </c>
      <c r="AH625" s="31" t="s">
        <v>75</v>
      </c>
      <c r="AI625" s="8"/>
    </row>
    <row r="626" spans="1:35" ht="23.25" x14ac:dyDescent="0.25">
      <c r="A626" s="42" t="s">
        <v>1969</v>
      </c>
      <c r="B626" s="43" t="s">
        <v>1887</v>
      </c>
      <c r="C626" s="44" t="s">
        <v>2612</v>
      </c>
      <c r="D626" s="31">
        <v>115412258.8</v>
      </c>
      <c r="E626" s="31" t="s">
        <v>75</v>
      </c>
      <c r="F626" s="31">
        <v>115412258.8</v>
      </c>
      <c r="G626" s="31" t="s">
        <v>75</v>
      </c>
      <c r="H626" s="31" t="s">
        <v>75</v>
      </c>
      <c r="I626" s="31" t="s">
        <v>75</v>
      </c>
      <c r="J626" s="31" t="s">
        <v>75</v>
      </c>
      <c r="K626" s="31">
        <v>99486800</v>
      </c>
      <c r="L626" s="31" t="s">
        <v>75</v>
      </c>
      <c r="M626" s="31" t="s">
        <v>75</v>
      </c>
      <c r="N626" s="31" t="s">
        <v>75</v>
      </c>
      <c r="O626" s="31">
        <v>8260929.2000000002</v>
      </c>
      <c r="P626" s="32">
        <v>7664529.5999999996</v>
      </c>
      <c r="Q626" s="32" t="s">
        <v>75</v>
      </c>
      <c r="R626" s="42" t="s">
        <v>1969</v>
      </c>
      <c r="S626" s="43" t="s">
        <v>1887</v>
      </c>
      <c r="T626" s="44" t="s">
        <v>2612</v>
      </c>
      <c r="U626" s="31">
        <v>56916292.880000003</v>
      </c>
      <c r="V626" s="31" t="s">
        <v>75</v>
      </c>
      <c r="W626" s="31">
        <v>56916292.880000003</v>
      </c>
      <c r="X626" s="31" t="s">
        <v>75</v>
      </c>
      <c r="Y626" s="31" t="s">
        <v>75</v>
      </c>
      <c r="Z626" s="31" t="s">
        <v>75</v>
      </c>
      <c r="AA626" s="31" t="s">
        <v>75</v>
      </c>
      <c r="AB626" s="31">
        <v>54624264</v>
      </c>
      <c r="AC626" s="31" t="s">
        <v>75</v>
      </c>
      <c r="AD626" s="31" t="s">
        <v>75</v>
      </c>
      <c r="AE626" s="31" t="s">
        <v>75</v>
      </c>
      <c r="AF626" s="31">
        <v>1587480.22</v>
      </c>
      <c r="AG626" s="31">
        <v>704548.66</v>
      </c>
      <c r="AH626" s="31" t="s">
        <v>75</v>
      </c>
      <c r="AI626" s="8"/>
    </row>
    <row r="627" spans="1:35" x14ac:dyDescent="0.25">
      <c r="A627" s="42" t="s">
        <v>1971</v>
      </c>
      <c r="B627" s="43" t="s">
        <v>1887</v>
      </c>
      <c r="C627" s="44" t="s">
        <v>2613</v>
      </c>
      <c r="D627" s="31">
        <v>115412258.8</v>
      </c>
      <c r="E627" s="31" t="s">
        <v>75</v>
      </c>
      <c r="F627" s="31">
        <v>115412258.8</v>
      </c>
      <c r="G627" s="31" t="s">
        <v>75</v>
      </c>
      <c r="H627" s="31" t="s">
        <v>75</v>
      </c>
      <c r="I627" s="31" t="s">
        <v>75</v>
      </c>
      <c r="J627" s="31" t="s">
        <v>75</v>
      </c>
      <c r="K627" s="31">
        <v>99486800</v>
      </c>
      <c r="L627" s="31" t="s">
        <v>75</v>
      </c>
      <c r="M627" s="31" t="s">
        <v>75</v>
      </c>
      <c r="N627" s="31" t="s">
        <v>75</v>
      </c>
      <c r="O627" s="31">
        <v>8260929.2000000002</v>
      </c>
      <c r="P627" s="32">
        <v>7664529.5999999996</v>
      </c>
      <c r="Q627" s="32" t="s">
        <v>75</v>
      </c>
      <c r="R627" s="42" t="s">
        <v>1971</v>
      </c>
      <c r="S627" s="43" t="s">
        <v>1887</v>
      </c>
      <c r="T627" s="44" t="s">
        <v>2613</v>
      </c>
      <c r="U627" s="31">
        <v>56916292.880000003</v>
      </c>
      <c r="V627" s="31" t="s">
        <v>75</v>
      </c>
      <c r="W627" s="31">
        <v>56916292.880000003</v>
      </c>
      <c r="X627" s="31" t="s">
        <v>75</v>
      </c>
      <c r="Y627" s="31" t="s">
        <v>75</v>
      </c>
      <c r="Z627" s="31" t="s">
        <v>75</v>
      </c>
      <c r="AA627" s="31" t="s">
        <v>75</v>
      </c>
      <c r="AB627" s="31">
        <v>54624264</v>
      </c>
      <c r="AC627" s="31" t="s">
        <v>75</v>
      </c>
      <c r="AD627" s="31" t="s">
        <v>75</v>
      </c>
      <c r="AE627" s="31" t="s">
        <v>75</v>
      </c>
      <c r="AF627" s="31">
        <v>1587480.22</v>
      </c>
      <c r="AG627" s="31">
        <v>704548.66</v>
      </c>
      <c r="AH627" s="31" t="s">
        <v>75</v>
      </c>
      <c r="AI627" s="8"/>
    </row>
    <row r="628" spans="1:35" ht="23.25" x14ac:dyDescent="0.25">
      <c r="A628" s="42" t="s">
        <v>1973</v>
      </c>
      <c r="B628" s="43" t="s">
        <v>1887</v>
      </c>
      <c r="C628" s="44" t="s">
        <v>2614</v>
      </c>
      <c r="D628" s="31">
        <v>115412258.8</v>
      </c>
      <c r="E628" s="31" t="s">
        <v>75</v>
      </c>
      <c r="F628" s="31">
        <v>115412258.8</v>
      </c>
      <c r="G628" s="31" t="s">
        <v>75</v>
      </c>
      <c r="H628" s="31" t="s">
        <v>75</v>
      </c>
      <c r="I628" s="31" t="s">
        <v>75</v>
      </c>
      <c r="J628" s="31" t="s">
        <v>75</v>
      </c>
      <c r="K628" s="31">
        <v>99486800</v>
      </c>
      <c r="L628" s="31" t="s">
        <v>75</v>
      </c>
      <c r="M628" s="31" t="s">
        <v>75</v>
      </c>
      <c r="N628" s="31" t="s">
        <v>75</v>
      </c>
      <c r="O628" s="31">
        <v>8260929.2000000002</v>
      </c>
      <c r="P628" s="32">
        <v>7664529.5999999996</v>
      </c>
      <c r="Q628" s="32" t="s">
        <v>75</v>
      </c>
      <c r="R628" s="42" t="s">
        <v>1973</v>
      </c>
      <c r="S628" s="43" t="s">
        <v>1887</v>
      </c>
      <c r="T628" s="44" t="s">
        <v>2614</v>
      </c>
      <c r="U628" s="31">
        <v>56916292.880000003</v>
      </c>
      <c r="V628" s="31" t="s">
        <v>75</v>
      </c>
      <c r="W628" s="31">
        <v>56916292.880000003</v>
      </c>
      <c r="X628" s="31" t="s">
        <v>75</v>
      </c>
      <c r="Y628" s="31" t="s">
        <v>75</v>
      </c>
      <c r="Z628" s="31" t="s">
        <v>75</v>
      </c>
      <c r="AA628" s="31" t="s">
        <v>75</v>
      </c>
      <c r="AB628" s="31">
        <v>54624264</v>
      </c>
      <c r="AC628" s="31" t="s">
        <v>75</v>
      </c>
      <c r="AD628" s="31" t="s">
        <v>75</v>
      </c>
      <c r="AE628" s="31" t="s">
        <v>75</v>
      </c>
      <c r="AF628" s="31">
        <v>1587480.22</v>
      </c>
      <c r="AG628" s="31">
        <v>704548.66</v>
      </c>
      <c r="AH628" s="31" t="s">
        <v>75</v>
      </c>
      <c r="AI628" s="8"/>
    </row>
    <row r="629" spans="1:35" x14ac:dyDescent="0.25">
      <c r="A629" s="42" t="s">
        <v>1936</v>
      </c>
      <c r="B629" s="43" t="s">
        <v>1887</v>
      </c>
      <c r="C629" s="44" t="s">
        <v>2615</v>
      </c>
      <c r="D629" s="31" t="s">
        <v>75</v>
      </c>
      <c r="E629" s="31" t="s">
        <v>75</v>
      </c>
      <c r="F629" s="31" t="s">
        <v>75</v>
      </c>
      <c r="G629" s="31">
        <v>1017972976.95</v>
      </c>
      <c r="H629" s="31">
        <v>1017910294.83</v>
      </c>
      <c r="I629" s="31" t="s">
        <v>75</v>
      </c>
      <c r="J629" s="31" t="s">
        <v>75</v>
      </c>
      <c r="K629" s="31" t="s">
        <v>75</v>
      </c>
      <c r="L629" s="31" t="s">
        <v>75</v>
      </c>
      <c r="M629" s="31" t="s">
        <v>75</v>
      </c>
      <c r="N629" s="31" t="s">
        <v>75</v>
      </c>
      <c r="O629" s="31" t="s">
        <v>75</v>
      </c>
      <c r="P629" s="32">
        <v>62682.12</v>
      </c>
      <c r="Q629" s="32" t="s">
        <v>75</v>
      </c>
      <c r="R629" s="42" t="s">
        <v>1936</v>
      </c>
      <c r="S629" s="43" t="s">
        <v>1887</v>
      </c>
      <c r="T629" s="44" t="s">
        <v>2615</v>
      </c>
      <c r="U629" s="31" t="s">
        <v>75</v>
      </c>
      <c r="V629" s="31" t="s">
        <v>75</v>
      </c>
      <c r="W629" s="31" t="s">
        <v>75</v>
      </c>
      <c r="X629" s="31">
        <v>726964440.14999998</v>
      </c>
      <c r="Y629" s="31">
        <v>726957475.47000003</v>
      </c>
      <c r="Z629" s="31" t="s">
        <v>75</v>
      </c>
      <c r="AA629" s="31" t="s">
        <v>75</v>
      </c>
      <c r="AB629" s="31" t="s">
        <v>75</v>
      </c>
      <c r="AC629" s="31" t="s">
        <v>75</v>
      </c>
      <c r="AD629" s="31" t="s">
        <v>75</v>
      </c>
      <c r="AE629" s="31" t="s">
        <v>75</v>
      </c>
      <c r="AF629" s="31" t="s">
        <v>75</v>
      </c>
      <c r="AG629" s="31">
        <v>6964.68</v>
      </c>
      <c r="AH629" s="31" t="s">
        <v>75</v>
      </c>
      <c r="AI629" s="8"/>
    </row>
    <row r="630" spans="1:35" x14ac:dyDescent="0.25">
      <c r="A630" s="42" t="s">
        <v>2111</v>
      </c>
      <c r="B630" s="43" t="s">
        <v>1887</v>
      </c>
      <c r="C630" s="44" t="s">
        <v>2616</v>
      </c>
      <c r="D630" s="31" t="s">
        <v>75</v>
      </c>
      <c r="E630" s="31" t="s">
        <v>75</v>
      </c>
      <c r="F630" s="31" t="s">
        <v>75</v>
      </c>
      <c r="G630" s="31">
        <v>706467294.83000004</v>
      </c>
      <c r="H630" s="31">
        <v>706467294.83000004</v>
      </c>
      <c r="I630" s="31" t="s">
        <v>75</v>
      </c>
      <c r="J630" s="31" t="s">
        <v>75</v>
      </c>
      <c r="K630" s="31" t="s">
        <v>75</v>
      </c>
      <c r="L630" s="31" t="s">
        <v>75</v>
      </c>
      <c r="M630" s="31" t="s">
        <v>75</v>
      </c>
      <c r="N630" s="31" t="s">
        <v>75</v>
      </c>
      <c r="O630" s="31" t="s">
        <v>75</v>
      </c>
      <c r="P630" s="32" t="s">
        <v>75</v>
      </c>
      <c r="Q630" s="32" t="s">
        <v>75</v>
      </c>
      <c r="R630" s="42" t="s">
        <v>2111</v>
      </c>
      <c r="S630" s="43" t="s">
        <v>1887</v>
      </c>
      <c r="T630" s="44" t="s">
        <v>2616</v>
      </c>
      <c r="U630" s="31" t="s">
        <v>75</v>
      </c>
      <c r="V630" s="31" t="s">
        <v>75</v>
      </c>
      <c r="W630" s="31" t="s">
        <v>75</v>
      </c>
      <c r="X630" s="31">
        <v>416913201.98000002</v>
      </c>
      <c r="Y630" s="31">
        <v>416913201.98000002</v>
      </c>
      <c r="Z630" s="31" t="s">
        <v>75</v>
      </c>
      <c r="AA630" s="31" t="s">
        <v>75</v>
      </c>
      <c r="AB630" s="31" t="s">
        <v>75</v>
      </c>
      <c r="AC630" s="31" t="s">
        <v>75</v>
      </c>
      <c r="AD630" s="31" t="s">
        <v>75</v>
      </c>
      <c r="AE630" s="31" t="s">
        <v>75</v>
      </c>
      <c r="AF630" s="31" t="s">
        <v>75</v>
      </c>
      <c r="AG630" s="31" t="s">
        <v>75</v>
      </c>
      <c r="AH630" s="31" t="s">
        <v>75</v>
      </c>
      <c r="AI630" s="8"/>
    </row>
    <row r="631" spans="1:35" ht="34.5" x14ac:dyDescent="0.25">
      <c r="A631" s="42" t="s">
        <v>2364</v>
      </c>
      <c r="B631" s="43" t="s">
        <v>1887</v>
      </c>
      <c r="C631" s="44" t="s">
        <v>2617</v>
      </c>
      <c r="D631" s="31" t="s">
        <v>75</v>
      </c>
      <c r="E631" s="31" t="s">
        <v>75</v>
      </c>
      <c r="F631" s="31" t="s">
        <v>75</v>
      </c>
      <c r="G631" s="31">
        <v>13094233.6</v>
      </c>
      <c r="H631" s="31">
        <v>13094233.6</v>
      </c>
      <c r="I631" s="31" t="s">
        <v>75</v>
      </c>
      <c r="J631" s="31" t="s">
        <v>75</v>
      </c>
      <c r="K631" s="31" t="s">
        <v>75</v>
      </c>
      <c r="L631" s="31" t="s">
        <v>75</v>
      </c>
      <c r="M631" s="31" t="s">
        <v>75</v>
      </c>
      <c r="N631" s="31" t="s">
        <v>75</v>
      </c>
      <c r="O631" s="31" t="s">
        <v>75</v>
      </c>
      <c r="P631" s="32" t="s">
        <v>75</v>
      </c>
      <c r="Q631" s="32" t="s">
        <v>75</v>
      </c>
      <c r="R631" s="42" t="s">
        <v>2364</v>
      </c>
      <c r="S631" s="43" t="s">
        <v>1887</v>
      </c>
      <c r="T631" s="44" t="s">
        <v>2617</v>
      </c>
      <c r="U631" s="31" t="s">
        <v>75</v>
      </c>
      <c r="V631" s="31" t="s">
        <v>75</v>
      </c>
      <c r="W631" s="31" t="s">
        <v>75</v>
      </c>
      <c r="X631" s="31">
        <v>9457071.4600000009</v>
      </c>
      <c r="Y631" s="31">
        <v>9457071.4600000009</v>
      </c>
      <c r="Z631" s="31" t="s">
        <v>75</v>
      </c>
      <c r="AA631" s="31" t="s">
        <v>75</v>
      </c>
      <c r="AB631" s="31" t="s">
        <v>75</v>
      </c>
      <c r="AC631" s="31" t="s">
        <v>75</v>
      </c>
      <c r="AD631" s="31" t="s">
        <v>75</v>
      </c>
      <c r="AE631" s="31" t="s">
        <v>75</v>
      </c>
      <c r="AF631" s="31" t="s">
        <v>75</v>
      </c>
      <c r="AG631" s="31" t="s">
        <v>75</v>
      </c>
      <c r="AH631" s="31" t="s">
        <v>75</v>
      </c>
      <c r="AI631" s="8"/>
    </row>
    <row r="632" spans="1:35" x14ac:dyDescent="0.25">
      <c r="A632" s="42" t="s">
        <v>2113</v>
      </c>
      <c r="B632" s="43" t="s">
        <v>1887</v>
      </c>
      <c r="C632" s="44" t="s">
        <v>2618</v>
      </c>
      <c r="D632" s="31" t="s">
        <v>75</v>
      </c>
      <c r="E632" s="31" t="s">
        <v>75</v>
      </c>
      <c r="F632" s="31" t="s">
        <v>75</v>
      </c>
      <c r="G632" s="31">
        <v>693373061.23000002</v>
      </c>
      <c r="H632" s="31">
        <v>693373061.23000002</v>
      </c>
      <c r="I632" s="31" t="s">
        <v>75</v>
      </c>
      <c r="J632" s="31" t="s">
        <v>75</v>
      </c>
      <c r="K632" s="31" t="s">
        <v>75</v>
      </c>
      <c r="L632" s="31" t="s">
        <v>75</v>
      </c>
      <c r="M632" s="31" t="s">
        <v>75</v>
      </c>
      <c r="N632" s="31" t="s">
        <v>75</v>
      </c>
      <c r="O632" s="31" t="s">
        <v>75</v>
      </c>
      <c r="P632" s="32" t="s">
        <v>75</v>
      </c>
      <c r="Q632" s="32" t="s">
        <v>75</v>
      </c>
      <c r="R632" s="42" t="s">
        <v>2113</v>
      </c>
      <c r="S632" s="43" t="s">
        <v>1887</v>
      </c>
      <c r="T632" s="44" t="s">
        <v>2618</v>
      </c>
      <c r="U632" s="31" t="s">
        <v>75</v>
      </c>
      <c r="V632" s="31" t="s">
        <v>75</v>
      </c>
      <c r="W632" s="31" t="s">
        <v>75</v>
      </c>
      <c r="X632" s="31">
        <v>407456130.51999998</v>
      </c>
      <c r="Y632" s="31">
        <v>407456130.51999998</v>
      </c>
      <c r="Z632" s="31" t="s">
        <v>75</v>
      </c>
      <c r="AA632" s="31" t="s">
        <v>75</v>
      </c>
      <c r="AB632" s="31" t="s">
        <v>75</v>
      </c>
      <c r="AC632" s="31" t="s">
        <v>75</v>
      </c>
      <c r="AD632" s="31" t="s">
        <v>75</v>
      </c>
      <c r="AE632" s="31" t="s">
        <v>75</v>
      </c>
      <c r="AF632" s="31" t="s">
        <v>75</v>
      </c>
      <c r="AG632" s="31" t="s">
        <v>75</v>
      </c>
      <c r="AH632" s="31" t="s">
        <v>75</v>
      </c>
      <c r="AI632" s="8"/>
    </row>
    <row r="633" spans="1:35" x14ac:dyDescent="0.25">
      <c r="A633" s="42" t="s">
        <v>1507</v>
      </c>
      <c r="B633" s="43" t="s">
        <v>1887</v>
      </c>
      <c r="C633" s="44" t="s">
        <v>2619</v>
      </c>
      <c r="D633" s="31" t="s">
        <v>75</v>
      </c>
      <c r="E633" s="31" t="s">
        <v>75</v>
      </c>
      <c r="F633" s="31" t="s">
        <v>75</v>
      </c>
      <c r="G633" s="31">
        <v>311505682.12</v>
      </c>
      <c r="H633" s="31">
        <v>311443000</v>
      </c>
      <c r="I633" s="31" t="s">
        <v>75</v>
      </c>
      <c r="J633" s="31" t="s">
        <v>75</v>
      </c>
      <c r="K633" s="31" t="s">
        <v>75</v>
      </c>
      <c r="L633" s="31" t="s">
        <v>75</v>
      </c>
      <c r="M633" s="31" t="s">
        <v>75</v>
      </c>
      <c r="N633" s="31" t="s">
        <v>75</v>
      </c>
      <c r="O633" s="31" t="s">
        <v>75</v>
      </c>
      <c r="P633" s="32">
        <v>62682.12</v>
      </c>
      <c r="Q633" s="32" t="s">
        <v>75</v>
      </c>
      <c r="R633" s="42" t="s">
        <v>1507</v>
      </c>
      <c r="S633" s="43" t="s">
        <v>1887</v>
      </c>
      <c r="T633" s="44" t="s">
        <v>2619</v>
      </c>
      <c r="U633" s="31" t="s">
        <v>75</v>
      </c>
      <c r="V633" s="31" t="s">
        <v>75</v>
      </c>
      <c r="W633" s="31" t="s">
        <v>75</v>
      </c>
      <c r="X633" s="31">
        <v>310051238.17000002</v>
      </c>
      <c r="Y633" s="31">
        <v>310044273.49000001</v>
      </c>
      <c r="Z633" s="31" t="s">
        <v>75</v>
      </c>
      <c r="AA633" s="31" t="s">
        <v>75</v>
      </c>
      <c r="AB633" s="31" t="s">
        <v>75</v>
      </c>
      <c r="AC633" s="31" t="s">
        <v>75</v>
      </c>
      <c r="AD633" s="31" t="s">
        <v>75</v>
      </c>
      <c r="AE633" s="31" t="s">
        <v>75</v>
      </c>
      <c r="AF633" s="31" t="s">
        <v>75</v>
      </c>
      <c r="AG633" s="31">
        <v>6964.68</v>
      </c>
      <c r="AH633" s="31" t="s">
        <v>75</v>
      </c>
      <c r="AI633" s="8"/>
    </row>
    <row r="634" spans="1:35" ht="23.25" x14ac:dyDescent="0.25">
      <c r="A634" s="42" t="s">
        <v>1939</v>
      </c>
      <c r="B634" s="43" t="s">
        <v>1887</v>
      </c>
      <c r="C634" s="44" t="s">
        <v>2620</v>
      </c>
      <c r="D634" s="31">
        <v>818334789</v>
      </c>
      <c r="E634" s="31" t="s">
        <v>75</v>
      </c>
      <c r="F634" s="31">
        <v>818334789</v>
      </c>
      <c r="G634" s="31" t="s">
        <v>75</v>
      </c>
      <c r="H634" s="31" t="s">
        <v>75</v>
      </c>
      <c r="I634" s="31" t="s">
        <v>75</v>
      </c>
      <c r="J634" s="31" t="s">
        <v>75</v>
      </c>
      <c r="K634" s="31">
        <v>290844324.24000001</v>
      </c>
      <c r="L634" s="31" t="s">
        <v>75</v>
      </c>
      <c r="M634" s="31" t="s">
        <v>75</v>
      </c>
      <c r="N634" s="31" t="s">
        <v>75</v>
      </c>
      <c r="O634" s="31">
        <v>500376734.75999999</v>
      </c>
      <c r="P634" s="32">
        <v>27113730</v>
      </c>
      <c r="Q634" s="32" t="s">
        <v>75</v>
      </c>
      <c r="R634" s="42" t="s">
        <v>1939</v>
      </c>
      <c r="S634" s="43" t="s">
        <v>1887</v>
      </c>
      <c r="T634" s="44" t="s">
        <v>2620</v>
      </c>
      <c r="U634" s="31">
        <v>584210498.00999999</v>
      </c>
      <c r="V634" s="31" t="s">
        <v>75</v>
      </c>
      <c r="W634" s="31">
        <v>584210498.00999999</v>
      </c>
      <c r="X634" s="31" t="s">
        <v>75</v>
      </c>
      <c r="Y634" s="31" t="s">
        <v>75</v>
      </c>
      <c r="Z634" s="31" t="s">
        <v>75</v>
      </c>
      <c r="AA634" s="31" t="s">
        <v>75</v>
      </c>
      <c r="AB634" s="31">
        <v>215785048.03999999</v>
      </c>
      <c r="AC634" s="31" t="s">
        <v>75</v>
      </c>
      <c r="AD634" s="31" t="s">
        <v>75</v>
      </c>
      <c r="AE634" s="31" t="s">
        <v>75</v>
      </c>
      <c r="AF634" s="31">
        <v>360792227.05000001</v>
      </c>
      <c r="AG634" s="31">
        <v>7633222.9199999999</v>
      </c>
      <c r="AH634" s="31" t="s">
        <v>75</v>
      </c>
      <c r="AI634" s="8"/>
    </row>
    <row r="635" spans="1:35" x14ac:dyDescent="0.25">
      <c r="A635" s="42" t="s">
        <v>1941</v>
      </c>
      <c r="B635" s="43" t="s">
        <v>1887</v>
      </c>
      <c r="C635" s="44" t="s">
        <v>2621</v>
      </c>
      <c r="D635" s="31">
        <v>818334789</v>
      </c>
      <c r="E635" s="31" t="s">
        <v>75</v>
      </c>
      <c r="F635" s="31">
        <v>818334789</v>
      </c>
      <c r="G635" s="31" t="s">
        <v>75</v>
      </c>
      <c r="H635" s="31" t="s">
        <v>75</v>
      </c>
      <c r="I635" s="31" t="s">
        <v>75</v>
      </c>
      <c r="J635" s="31" t="s">
        <v>75</v>
      </c>
      <c r="K635" s="31">
        <v>290844324.24000001</v>
      </c>
      <c r="L635" s="31" t="s">
        <v>75</v>
      </c>
      <c r="M635" s="31" t="s">
        <v>75</v>
      </c>
      <c r="N635" s="31" t="s">
        <v>75</v>
      </c>
      <c r="O635" s="31">
        <v>500376734.75999999</v>
      </c>
      <c r="P635" s="32">
        <v>27113730</v>
      </c>
      <c r="Q635" s="32" t="s">
        <v>75</v>
      </c>
      <c r="R635" s="42" t="s">
        <v>1941</v>
      </c>
      <c r="S635" s="43" t="s">
        <v>1887</v>
      </c>
      <c r="T635" s="44" t="s">
        <v>2621</v>
      </c>
      <c r="U635" s="31">
        <v>584210498.00999999</v>
      </c>
      <c r="V635" s="31" t="s">
        <v>75</v>
      </c>
      <c r="W635" s="31">
        <v>584210498.00999999</v>
      </c>
      <c r="X635" s="31" t="s">
        <v>75</v>
      </c>
      <c r="Y635" s="31" t="s">
        <v>75</v>
      </c>
      <c r="Z635" s="31" t="s">
        <v>75</v>
      </c>
      <c r="AA635" s="31" t="s">
        <v>75</v>
      </c>
      <c r="AB635" s="31">
        <v>215785048.03999999</v>
      </c>
      <c r="AC635" s="31" t="s">
        <v>75</v>
      </c>
      <c r="AD635" s="31" t="s">
        <v>75</v>
      </c>
      <c r="AE635" s="31" t="s">
        <v>75</v>
      </c>
      <c r="AF635" s="31">
        <v>360792227.05000001</v>
      </c>
      <c r="AG635" s="31">
        <v>7633222.9199999999</v>
      </c>
      <c r="AH635" s="31" t="s">
        <v>75</v>
      </c>
      <c r="AI635" s="8"/>
    </row>
    <row r="636" spans="1:35" ht="34.5" x14ac:dyDescent="0.25">
      <c r="A636" s="42" t="s">
        <v>2119</v>
      </c>
      <c r="B636" s="43" t="s">
        <v>1887</v>
      </c>
      <c r="C636" s="44" t="s">
        <v>2622</v>
      </c>
      <c r="D636" s="31">
        <v>350562333.38</v>
      </c>
      <c r="E636" s="31" t="s">
        <v>75</v>
      </c>
      <c r="F636" s="31">
        <v>350562333.38</v>
      </c>
      <c r="G636" s="31" t="s">
        <v>75</v>
      </c>
      <c r="H636" s="31" t="s">
        <v>75</v>
      </c>
      <c r="I636" s="31" t="s">
        <v>75</v>
      </c>
      <c r="J636" s="31" t="s">
        <v>75</v>
      </c>
      <c r="K636" s="31">
        <v>148034700</v>
      </c>
      <c r="L636" s="31" t="s">
        <v>75</v>
      </c>
      <c r="M636" s="31" t="s">
        <v>75</v>
      </c>
      <c r="N636" s="31" t="s">
        <v>75</v>
      </c>
      <c r="O636" s="31">
        <v>188495303.38</v>
      </c>
      <c r="P636" s="32">
        <v>14032330</v>
      </c>
      <c r="Q636" s="32" t="s">
        <v>75</v>
      </c>
      <c r="R636" s="42" t="s">
        <v>2119</v>
      </c>
      <c r="S636" s="43" t="s">
        <v>1887</v>
      </c>
      <c r="T636" s="44" t="s">
        <v>2622</v>
      </c>
      <c r="U636" s="31">
        <v>173269802.63</v>
      </c>
      <c r="V636" s="31" t="s">
        <v>75</v>
      </c>
      <c r="W636" s="31">
        <v>173269802.63</v>
      </c>
      <c r="X636" s="31" t="s">
        <v>75</v>
      </c>
      <c r="Y636" s="31" t="s">
        <v>75</v>
      </c>
      <c r="Z636" s="31" t="s">
        <v>75</v>
      </c>
      <c r="AA636" s="31" t="s">
        <v>75</v>
      </c>
      <c r="AB636" s="31">
        <v>75955584.519999996</v>
      </c>
      <c r="AC636" s="31" t="s">
        <v>75</v>
      </c>
      <c r="AD636" s="31" t="s">
        <v>75</v>
      </c>
      <c r="AE636" s="31" t="s">
        <v>75</v>
      </c>
      <c r="AF636" s="31">
        <v>90279294.189999998</v>
      </c>
      <c r="AG636" s="31">
        <v>7034923.9199999999</v>
      </c>
      <c r="AH636" s="31" t="s">
        <v>75</v>
      </c>
      <c r="AI636" s="8"/>
    </row>
    <row r="637" spans="1:35" x14ac:dyDescent="0.25">
      <c r="A637" s="42" t="s">
        <v>1943</v>
      </c>
      <c r="B637" s="43" t="s">
        <v>1887</v>
      </c>
      <c r="C637" s="44" t="s">
        <v>2623</v>
      </c>
      <c r="D637" s="31">
        <v>467772455.62</v>
      </c>
      <c r="E637" s="31" t="s">
        <v>75</v>
      </c>
      <c r="F637" s="31">
        <v>467772455.62</v>
      </c>
      <c r="G637" s="31" t="s">
        <v>75</v>
      </c>
      <c r="H637" s="31" t="s">
        <v>75</v>
      </c>
      <c r="I637" s="31" t="s">
        <v>75</v>
      </c>
      <c r="J637" s="31" t="s">
        <v>75</v>
      </c>
      <c r="K637" s="31">
        <v>142809624.24000001</v>
      </c>
      <c r="L637" s="31" t="s">
        <v>75</v>
      </c>
      <c r="M637" s="31" t="s">
        <v>75</v>
      </c>
      <c r="N637" s="31" t="s">
        <v>75</v>
      </c>
      <c r="O637" s="31">
        <v>311881431.38</v>
      </c>
      <c r="P637" s="32">
        <v>13081400</v>
      </c>
      <c r="Q637" s="32" t="s">
        <v>75</v>
      </c>
      <c r="R637" s="42" t="s">
        <v>1943</v>
      </c>
      <c r="S637" s="43" t="s">
        <v>1887</v>
      </c>
      <c r="T637" s="44" t="s">
        <v>2623</v>
      </c>
      <c r="U637" s="31">
        <v>410940695.38</v>
      </c>
      <c r="V637" s="31" t="s">
        <v>75</v>
      </c>
      <c r="W637" s="31">
        <v>410940695.38</v>
      </c>
      <c r="X637" s="31" t="s">
        <v>75</v>
      </c>
      <c r="Y637" s="31" t="s">
        <v>75</v>
      </c>
      <c r="Z637" s="31" t="s">
        <v>75</v>
      </c>
      <c r="AA637" s="31" t="s">
        <v>75</v>
      </c>
      <c r="AB637" s="31">
        <v>139829463.52000001</v>
      </c>
      <c r="AC637" s="31" t="s">
        <v>75</v>
      </c>
      <c r="AD637" s="31" t="s">
        <v>75</v>
      </c>
      <c r="AE637" s="31" t="s">
        <v>75</v>
      </c>
      <c r="AF637" s="31">
        <v>270512932.86000001</v>
      </c>
      <c r="AG637" s="31">
        <v>598299</v>
      </c>
      <c r="AH637" s="31" t="s">
        <v>75</v>
      </c>
      <c r="AI637" s="8"/>
    </row>
    <row r="638" spans="1:35" x14ac:dyDescent="0.25">
      <c r="A638" s="42" t="s">
        <v>1908</v>
      </c>
      <c r="B638" s="43" t="s">
        <v>1887</v>
      </c>
      <c r="C638" s="44" t="s">
        <v>2624</v>
      </c>
      <c r="D638" s="31">
        <v>491795869.75</v>
      </c>
      <c r="E638" s="31" t="s">
        <v>75</v>
      </c>
      <c r="F638" s="31">
        <v>491795869.75</v>
      </c>
      <c r="G638" s="31" t="s">
        <v>75</v>
      </c>
      <c r="H638" s="31">
        <v>116549600</v>
      </c>
      <c r="I638" s="31" t="s">
        <v>75</v>
      </c>
      <c r="J638" s="31" t="s">
        <v>75</v>
      </c>
      <c r="K638" s="31">
        <v>266010900</v>
      </c>
      <c r="L638" s="31" t="s">
        <v>75</v>
      </c>
      <c r="M638" s="31" t="s">
        <v>75</v>
      </c>
      <c r="N638" s="31">
        <v>5577399.6600000001</v>
      </c>
      <c r="O638" s="31">
        <v>103575870.04000001</v>
      </c>
      <c r="P638" s="32">
        <v>82100.05</v>
      </c>
      <c r="Q638" s="32" t="s">
        <v>75</v>
      </c>
      <c r="R638" s="42" t="s">
        <v>1908</v>
      </c>
      <c r="S638" s="43" t="s">
        <v>1887</v>
      </c>
      <c r="T638" s="44" t="s">
        <v>2624</v>
      </c>
      <c r="U638" s="31">
        <v>252883404.88999999</v>
      </c>
      <c r="V638" s="31" t="s">
        <v>75</v>
      </c>
      <c r="W638" s="31">
        <v>252883404.88999999</v>
      </c>
      <c r="X638" s="31" t="s">
        <v>75</v>
      </c>
      <c r="Y638" s="31">
        <v>59517586.049999997</v>
      </c>
      <c r="Z638" s="31" t="s">
        <v>75</v>
      </c>
      <c r="AA638" s="31" t="s">
        <v>75</v>
      </c>
      <c r="AB638" s="31">
        <v>140891144.88999999</v>
      </c>
      <c r="AC638" s="31" t="s">
        <v>75</v>
      </c>
      <c r="AD638" s="31" t="s">
        <v>75</v>
      </c>
      <c r="AE638" s="31">
        <v>5277399.66</v>
      </c>
      <c r="AF638" s="31">
        <v>47150948.840000004</v>
      </c>
      <c r="AG638" s="31">
        <v>46325.45</v>
      </c>
      <c r="AH638" s="31" t="s">
        <v>75</v>
      </c>
      <c r="AI638" s="8"/>
    </row>
    <row r="639" spans="1:35" ht="34.5" x14ac:dyDescent="0.25">
      <c r="A639" s="42" t="s">
        <v>2139</v>
      </c>
      <c r="B639" s="43" t="s">
        <v>1887</v>
      </c>
      <c r="C639" s="44" t="s">
        <v>2625</v>
      </c>
      <c r="D639" s="31">
        <v>489599682.88</v>
      </c>
      <c r="E639" s="31" t="s">
        <v>75</v>
      </c>
      <c r="F639" s="31">
        <v>489599682.88</v>
      </c>
      <c r="G639" s="31" t="s">
        <v>75</v>
      </c>
      <c r="H639" s="31">
        <v>116549600</v>
      </c>
      <c r="I639" s="31" t="s">
        <v>75</v>
      </c>
      <c r="J639" s="31" t="s">
        <v>75</v>
      </c>
      <c r="K639" s="31">
        <v>266010900</v>
      </c>
      <c r="L639" s="31" t="s">
        <v>75</v>
      </c>
      <c r="M639" s="31" t="s">
        <v>75</v>
      </c>
      <c r="N639" s="31">
        <v>4337399.66</v>
      </c>
      <c r="O639" s="31">
        <v>102701783.22</v>
      </c>
      <c r="P639" s="32" t="s">
        <v>75</v>
      </c>
      <c r="Q639" s="32" t="s">
        <v>75</v>
      </c>
      <c r="R639" s="42" t="s">
        <v>2139</v>
      </c>
      <c r="S639" s="43" t="s">
        <v>1887</v>
      </c>
      <c r="T639" s="44" t="s">
        <v>2625</v>
      </c>
      <c r="U639" s="31">
        <v>251099041.09999999</v>
      </c>
      <c r="V639" s="31" t="s">
        <v>75</v>
      </c>
      <c r="W639" s="31">
        <v>251099041.09999999</v>
      </c>
      <c r="X639" s="31" t="s">
        <v>75</v>
      </c>
      <c r="Y639" s="31">
        <v>59517586.049999997</v>
      </c>
      <c r="Z639" s="31" t="s">
        <v>75</v>
      </c>
      <c r="AA639" s="31" t="s">
        <v>75</v>
      </c>
      <c r="AB639" s="31">
        <v>140891144.88999999</v>
      </c>
      <c r="AC639" s="31" t="s">
        <v>75</v>
      </c>
      <c r="AD639" s="31" t="s">
        <v>75</v>
      </c>
      <c r="AE639" s="31">
        <v>4337399.66</v>
      </c>
      <c r="AF639" s="31">
        <v>46352910.5</v>
      </c>
      <c r="AG639" s="31" t="s">
        <v>75</v>
      </c>
      <c r="AH639" s="31" t="s">
        <v>75</v>
      </c>
      <c r="AI639" s="8"/>
    </row>
    <row r="640" spans="1:35" ht="45.75" x14ac:dyDescent="0.25">
      <c r="A640" s="42" t="s">
        <v>2141</v>
      </c>
      <c r="B640" s="43" t="s">
        <v>1887</v>
      </c>
      <c r="C640" s="44" t="s">
        <v>2626</v>
      </c>
      <c r="D640" s="31">
        <v>485113682.88</v>
      </c>
      <c r="E640" s="31" t="s">
        <v>75</v>
      </c>
      <c r="F640" s="31">
        <v>485113682.88</v>
      </c>
      <c r="G640" s="31" t="s">
        <v>75</v>
      </c>
      <c r="H640" s="31">
        <v>116549600</v>
      </c>
      <c r="I640" s="31" t="s">
        <v>75</v>
      </c>
      <c r="J640" s="31" t="s">
        <v>75</v>
      </c>
      <c r="K640" s="31">
        <v>261524900</v>
      </c>
      <c r="L640" s="31" t="s">
        <v>75</v>
      </c>
      <c r="M640" s="31" t="s">
        <v>75</v>
      </c>
      <c r="N640" s="31">
        <v>4337399.66</v>
      </c>
      <c r="O640" s="31">
        <v>102701783.22</v>
      </c>
      <c r="P640" s="32" t="s">
        <v>75</v>
      </c>
      <c r="Q640" s="32" t="s">
        <v>75</v>
      </c>
      <c r="R640" s="42" t="s">
        <v>2141</v>
      </c>
      <c r="S640" s="43" t="s">
        <v>1887</v>
      </c>
      <c r="T640" s="44" t="s">
        <v>2626</v>
      </c>
      <c r="U640" s="31">
        <v>248831041.09999999</v>
      </c>
      <c r="V640" s="31" t="s">
        <v>75</v>
      </c>
      <c r="W640" s="31">
        <v>248831041.09999999</v>
      </c>
      <c r="X640" s="31" t="s">
        <v>75</v>
      </c>
      <c r="Y640" s="31">
        <v>59517586.049999997</v>
      </c>
      <c r="Z640" s="31" t="s">
        <v>75</v>
      </c>
      <c r="AA640" s="31" t="s">
        <v>75</v>
      </c>
      <c r="AB640" s="31">
        <v>138623144.88999999</v>
      </c>
      <c r="AC640" s="31" t="s">
        <v>75</v>
      </c>
      <c r="AD640" s="31" t="s">
        <v>75</v>
      </c>
      <c r="AE640" s="31">
        <v>4337399.66</v>
      </c>
      <c r="AF640" s="31">
        <v>46352910.5</v>
      </c>
      <c r="AG640" s="31" t="s">
        <v>75</v>
      </c>
      <c r="AH640" s="31" t="s">
        <v>75</v>
      </c>
      <c r="AI640" s="8"/>
    </row>
    <row r="641" spans="1:35" ht="45.75" x14ac:dyDescent="0.25">
      <c r="A641" s="42" t="s">
        <v>2301</v>
      </c>
      <c r="B641" s="43" t="s">
        <v>1887</v>
      </c>
      <c r="C641" s="44" t="s">
        <v>2627</v>
      </c>
      <c r="D641" s="31">
        <v>4486000</v>
      </c>
      <c r="E641" s="31" t="s">
        <v>75</v>
      </c>
      <c r="F641" s="31">
        <v>4486000</v>
      </c>
      <c r="G641" s="31" t="s">
        <v>75</v>
      </c>
      <c r="H641" s="31" t="s">
        <v>75</v>
      </c>
      <c r="I641" s="31" t="s">
        <v>75</v>
      </c>
      <c r="J641" s="31" t="s">
        <v>75</v>
      </c>
      <c r="K641" s="31">
        <v>4486000</v>
      </c>
      <c r="L641" s="31" t="s">
        <v>75</v>
      </c>
      <c r="M641" s="31" t="s">
        <v>75</v>
      </c>
      <c r="N641" s="31" t="s">
        <v>75</v>
      </c>
      <c r="O641" s="31" t="s">
        <v>75</v>
      </c>
      <c r="P641" s="32" t="s">
        <v>75</v>
      </c>
      <c r="Q641" s="32" t="s">
        <v>75</v>
      </c>
      <c r="R641" s="42" t="s">
        <v>2301</v>
      </c>
      <c r="S641" s="43" t="s">
        <v>1887</v>
      </c>
      <c r="T641" s="44" t="s">
        <v>2627</v>
      </c>
      <c r="U641" s="31">
        <v>2268000</v>
      </c>
      <c r="V641" s="31" t="s">
        <v>75</v>
      </c>
      <c r="W641" s="31">
        <v>2268000</v>
      </c>
      <c r="X641" s="31" t="s">
        <v>75</v>
      </c>
      <c r="Y641" s="31" t="s">
        <v>75</v>
      </c>
      <c r="Z641" s="31" t="s">
        <v>75</v>
      </c>
      <c r="AA641" s="31" t="s">
        <v>75</v>
      </c>
      <c r="AB641" s="31">
        <v>2268000</v>
      </c>
      <c r="AC641" s="31" t="s">
        <v>75</v>
      </c>
      <c r="AD641" s="31" t="s">
        <v>75</v>
      </c>
      <c r="AE641" s="31" t="s">
        <v>75</v>
      </c>
      <c r="AF641" s="31" t="s">
        <v>75</v>
      </c>
      <c r="AG641" s="31" t="s">
        <v>75</v>
      </c>
      <c r="AH641" s="31" t="s">
        <v>75</v>
      </c>
      <c r="AI641" s="8"/>
    </row>
    <row r="642" spans="1:35" x14ac:dyDescent="0.25">
      <c r="A642" s="42" t="s">
        <v>1978</v>
      </c>
      <c r="B642" s="43" t="s">
        <v>1887</v>
      </c>
      <c r="C642" s="44" t="s">
        <v>2628</v>
      </c>
      <c r="D642" s="31">
        <v>1959952.02</v>
      </c>
      <c r="E642" s="31" t="s">
        <v>75</v>
      </c>
      <c r="F642" s="31">
        <v>1959952.02</v>
      </c>
      <c r="G642" s="31" t="s">
        <v>75</v>
      </c>
      <c r="H642" s="31" t="s">
        <v>75</v>
      </c>
      <c r="I642" s="31" t="s">
        <v>75</v>
      </c>
      <c r="J642" s="31" t="s">
        <v>75</v>
      </c>
      <c r="K642" s="31" t="s">
        <v>75</v>
      </c>
      <c r="L642" s="31" t="s">
        <v>75</v>
      </c>
      <c r="M642" s="31" t="s">
        <v>75</v>
      </c>
      <c r="N642" s="31">
        <v>1240000</v>
      </c>
      <c r="O642" s="31">
        <v>719952.02</v>
      </c>
      <c r="P642" s="32" t="s">
        <v>75</v>
      </c>
      <c r="Q642" s="32" t="s">
        <v>75</v>
      </c>
      <c r="R642" s="42" t="s">
        <v>1978</v>
      </c>
      <c r="S642" s="43" t="s">
        <v>1887</v>
      </c>
      <c r="T642" s="44" t="s">
        <v>2628</v>
      </c>
      <c r="U642" s="31">
        <v>1624450.84</v>
      </c>
      <c r="V642" s="31" t="s">
        <v>75</v>
      </c>
      <c r="W642" s="31">
        <v>1624450.84</v>
      </c>
      <c r="X642" s="31" t="s">
        <v>75</v>
      </c>
      <c r="Y642" s="31" t="s">
        <v>75</v>
      </c>
      <c r="Z642" s="31" t="s">
        <v>75</v>
      </c>
      <c r="AA642" s="31" t="s">
        <v>75</v>
      </c>
      <c r="AB642" s="31" t="s">
        <v>75</v>
      </c>
      <c r="AC642" s="31" t="s">
        <v>75</v>
      </c>
      <c r="AD642" s="31" t="s">
        <v>75</v>
      </c>
      <c r="AE642" s="31">
        <v>940000</v>
      </c>
      <c r="AF642" s="31">
        <v>684450.84</v>
      </c>
      <c r="AG642" s="31" t="s">
        <v>75</v>
      </c>
      <c r="AH642" s="31" t="s">
        <v>75</v>
      </c>
      <c r="AI642" s="8"/>
    </row>
    <row r="643" spans="1:35" ht="23.25" x14ac:dyDescent="0.25">
      <c r="A643" s="42" t="s">
        <v>1980</v>
      </c>
      <c r="B643" s="43" t="s">
        <v>1887</v>
      </c>
      <c r="C643" s="44" t="s">
        <v>2629</v>
      </c>
      <c r="D643" s="31">
        <v>1959952.02</v>
      </c>
      <c r="E643" s="31" t="s">
        <v>75</v>
      </c>
      <c r="F643" s="31">
        <v>1959952.02</v>
      </c>
      <c r="G643" s="31" t="s">
        <v>75</v>
      </c>
      <c r="H643" s="31" t="s">
        <v>75</v>
      </c>
      <c r="I643" s="31" t="s">
        <v>75</v>
      </c>
      <c r="J643" s="31" t="s">
        <v>75</v>
      </c>
      <c r="K643" s="31" t="s">
        <v>75</v>
      </c>
      <c r="L643" s="31" t="s">
        <v>75</v>
      </c>
      <c r="M643" s="31" t="s">
        <v>75</v>
      </c>
      <c r="N643" s="31">
        <v>1240000</v>
      </c>
      <c r="O643" s="31">
        <v>719952.02</v>
      </c>
      <c r="P643" s="32" t="s">
        <v>75</v>
      </c>
      <c r="Q643" s="32" t="s">
        <v>75</v>
      </c>
      <c r="R643" s="42" t="s">
        <v>1980</v>
      </c>
      <c r="S643" s="43" t="s">
        <v>1887</v>
      </c>
      <c r="T643" s="44" t="s">
        <v>2629</v>
      </c>
      <c r="U643" s="31">
        <v>1624450.84</v>
      </c>
      <c r="V643" s="31" t="s">
        <v>75</v>
      </c>
      <c r="W643" s="31">
        <v>1624450.84</v>
      </c>
      <c r="X643" s="31" t="s">
        <v>75</v>
      </c>
      <c r="Y643" s="31" t="s">
        <v>75</v>
      </c>
      <c r="Z643" s="31" t="s">
        <v>75</v>
      </c>
      <c r="AA643" s="31" t="s">
        <v>75</v>
      </c>
      <c r="AB643" s="31" t="s">
        <v>75</v>
      </c>
      <c r="AC643" s="31" t="s">
        <v>75</v>
      </c>
      <c r="AD643" s="31" t="s">
        <v>75</v>
      </c>
      <c r="AE643" s="31">
        <v>940000</v>
      </c>
      <c r="AF643" s="31">
        <v>684450.84</v>
      </c>
      <c r="AG643" s="31" t="s">
        <v>75</v>
      </c>
      <c r="AH643" s="31" t="s">
        <v>75</v>
      </c>
      <c r="AI643" s="8"/>
    </row>
    <row r="644" spans="1:35" x14ac:dyDescent="0.25">
      <c r="A644" s="42" t="s">
        <v>1910</v>
      </c>
      <c r="B644" s="43" t="s">
        <v>1887</v>
      </c>
      <c r="C644" s="44" t="s">
        <v>2630</v>
      </c>
      <c r="D644" s="31">
        <v>236234.85</v>
      </c>
      <c r="E644" s="31" t="s">
        <v>75</v>
      </c>
      <c r="F644" s="31">
        <v>236234.85</v>
      </c>
      <c r="G644" s="31" t="s">
        <v>75</v>
      </c>
      <c r="H644" s="31" t="s">
        <v>75</v>
      </c>
      <c r="I644" s="31" t="s">
        <v>75</v>
      </c>
      <c r="J644" s="31" t="s">
        <v>75</v>
      </c>
      <c r="K644" s="31" t="s">
        <v>75</v>
      </c>
      <c r="L644" s="31" t="s">
        <v>75</v>
      </c>
      <c r="M644" s="31" t="s">
        <v>75</v>
      </c>
      <c r="N644" s="31" t="s">
        <v>75</v>
      </c>
      <c r="O644" s="31">
        <v>154134.79999999999</v>
      </c>
      <c r="P644" s="32">
        <v>82100.05</v>
      </c>
      <c r="Q644" s="32" t="s">
        <v>75</v>
      </c>
      <c r="R644" s="42" t="s">
        <v>1910</v>
      </c>
      <c r="S644" s="43" t="s">
        <v>1887</v>
      </c>
      <c r="T644" s="44" t="s">
        <v>2630</v>
      </c>
      <c r="U644" s="31">
        <v>159912.95000000001</v>
      </c>
      <c r="V644" s="31" t="s">
        <v>75</v>
      </c>
      <c r="W644" s="31">
        <v>159912.95000000001</v>
      </c>
      <c r="X644" s="31" t="s">
        <v>75</v>
      </c>
      <c r="Y644" s="31" t="s">
        <v>75</v>
      </c>
      <c r="Z644" s="31" t="s">
        <v>75</v>
      </c>
      <c r="AA644" s="31" t="s">
        <v>75</v>
      </c>
      <c r="AB644" s="31" t="s">
        <v>75</v>
      </c>
      <c r="AC644" s="31" t="s">
        <v>75</v>
      </c>
      <c r="AD644" s="31" t="s">
        <v>75</v>
      </c>
      <c r="AE644" s="31" t="s">
        <v>75</v>
      </c>
      <c r="AF644" s="31">
        <v>113587.5</v>
      </c>
      <c r="AG644" s="31">
        <v>46325.45</v>
      </c>
      <c r="AH644" s="31" t="s">
        <v>75</v>
      </c>
      <c r="AI644" s="8"/>
    </row>
    <row r="645" spans="1:35" x14ac:dyDescent="0.25">
      <c r="A645" s="42" t="s">
        <v>1947</v>
      </c>
      <c r="B645" s="43" t="s">
        <v>1887</v>
      </c>
      <c r="C645" s="44" t="s">
        <v>2631</v>
      </c>
      <c r="D645" s="31">
        <v>25400</v>
      </c>
      <c r="E645" s="31" t="s">
        <v>75</v>
      </c>
      <c r="F645" s="31">
        <v>25400</v>
      </c>
      <c r="G645" s="31" t="s">
        <v>75</v>
      </c>
      <c r="H645" s="31" t="s">
        <v>75</v>
      </c>
      <c r="I645" s="31" t="s">
        <v>75</v>
      </c>
      <c r="J645" s="31" t="s">
        <v>75</v>
      </c>
      <c r="K645" s="31" t="s">
        <v>75</v>
      </c>
      <c r="L645" s="31" t="s">
        <v>75</v>
      </c>
      <c r="M645" s="31" t="s">
        <v>75</v>
      </c>
      <c r="N645" s="31" t="s">
        <v>75</v>
      </c>
      <c r="O645" s="31">
        <v>18600</v>
      </c>
      <c r="P645" s="32">
        <v>6800</v>
      </c>
      <c r="Q645" s="32" t="s">
        <v>75</v>
      </c>
      <c r="R645" s="42" t="s">
        <v>1947</v>
      </c>
      <c r="S645" s="43" t="s">
        <v>1887</v>
      </c>
      <c r="T645" s="44" t="s">
        <v>2631</v>
      </c>
      <c r="U645" s="31">
        <v>9309.83</v>
      </c>
      <c r="V645" s="31" t="s">
        <v>75</v>
      </c>
      <c r="W645" s="31">
        <v>9309.83</v>
      </c>
      <c r="X645" s="31" t="s">
        <v>75</v>
      </c>
      <c r="Y645" s="31" t="s">
        <v>75</v>
      </c>
      <c r="Z645" s="31" t="s">
        <v>75</v>
      </c>
      <c r="AA645" s="31" t="s">
        <v>75</v>
      </c>
      <c r="AB645" s="31" t="s">
        <v>75</v>
      </c>
      <c r="AC645" s="31" t="s">
        <v>75</v>
      </c>
      <c r="AD645" s="31" t="s">
        <v>75</v>
      </c>
      <c r="AE645" s="31" t="s">
        <v>75</v>
      </c>
      <c r="AF645" s="31">
        <v>9309.83</v>
      </c>
      <c r="AG645" s="31" t="s">
        <v>75</v>
      </c>
      <c r="AH645" s="31" t="s">
        <v>75</v>
      </c>
      <c r="AI645" s="8"/>
    </row>
    <row r="646" spans="1:35" x14ac:dyDescent="0.25">
      <c r="A646" s="42" t="s">
        <v>1949</v>
      </c>
      <c r="B646" s="43" t="s">
        <v>1887</v>
      </c>
      <c r="C646" s="44" t="s">
        <v>2632</v>
      </c>
      <c r="D646" s="31">
        <v>18600</v>
      </c>
      <c r="E646" s="31" t="s">
        <v>75</v>
      </c>
      <c r="F646" s="31">
        <v>18600</v>
      </c>
      <c r="G646" s="31" t="s">
        <v>75</v>
      </c>
      <c r="H646" s="31" t="s">
        <v>75</v>
      </c>
      <c r="I646" s="31" t="s">
        <v>75</v>
      </c>
      <c r="J646" s="31" t="s">
        <v>75</v>
      </c>
      <c r="K646" s="31" t="s">
        <v>75</v>
      </c>
      <c r="L646" s="31" t="s">
        <v>75</v>
      </c>
      <c r="M646" s="31" t="s">
        <v>75</v>
      </c>
      <c r="N646" s="31" t="s">
        <v>75</v>
      </c>
      <c r="O646" s="31">
        <v>18600</v>
      </c>
      <c r="P646" s="32" t="s">
        <v>75</v>
      </c>
      <c r="Q646" s="32" t="s">
        <v>75</v>
      </c>
      <c r="R646" s="42" t="s">
        <v>1949</v>
      </c>
      <c r="S646" s="43" t="s">
        <v>1887</v>
      </c>
      <c r="T646" s="44" t="s">
        <v>2632</v>
      </c>
      <c r="U646" s="31">
        <v>3395</v>
      </c>
      <c r="V646" s="31" t="s">
        <v>75</v>
      </c>
      <c r="W646" s="31">
        <v>3395</v>
      </c>
      <c r="X646" s="31" t="s">
        <v>75</v>
      </c>
      <c r="Y646" s="31" t="s">
        <v>75</v>
      </c>
      <c r="Z646" s="31" t="s">
        <v>75</v>
      </c>
      <c r="AA646" s="31" t="s">
        <v>75</v>
      </c>
      <c r="AB646" s="31" t="s">
        <v>75</v>
      </c>
      <c r="AC646" s="31" t="s">
        <v>75</v>
      </c>
      <c r="AD646" s="31" t="s">
        <v>75</v>
      </c>
      <c r="AE646" s="31" t="s">
        <v>75</v>
      </c>
      <c r="AF646" s="31">
        <v>3395</v>
      </c>
      <c r="AG646" s="31" t="s">
        <v>75</v>
      </c>
      <c r="AH646" s="31" t="s">
        <v>75</v>
      </c>
      <c r="AI646" s="8"/>
    </row>
    <row r="647" spans="1:35" x14ac:dyDescent="0.25">
      <c r="A647" s="42" t="s">
        <v>1912</v>
      </c>
      <c r="B647" s="43" t="s">
        <v>1887</v>
      </c>
      <c r="C647" s="44" t="s">
        <v>2633</v>
      </c>
      <c r="D647" s="31">
        <v>192234.85</v>
      </c>
      <c r="E647" s="31" t="s">
        <v>75</v>
      </c>
      <c r="F647" s="31">
        <v>192234.85</v>
      </c>
      <c r="G647" s="31" t="s">
        <v>75</v>
      </c>
      <c r="H647" s="31" t="s">
        <v>75</v>
      </c>
      <c r="I647" s="31" t="s">
        <v>75</v>
      </c>
      <c r="J647" s="31" t="s">
        <v>75</v>
      </c>
      <c r="K647" s="31" t="s">
        <v>75</v>
      </c>
      <c r="L647" s="31" t="s">
        <v>75</v>
      </c>
      <c r="M647" s="31" t="s">
        <v>75</v>
      </c>
      <c r="N647" s="31" t="s">
        <v>75</v>
      </c>
      <c r="O647" s="31">
        <v>116934.8</v>
      </c>
      <c r="P647" s="32">
        <v>75300.05</v>
      </c>
      <c r="Q647" s="32" t="s">
        <v>75</v>
      </c>
      <c r="R647" s="42" t="s">
        <v>1912</v>
      </c>
      <c r="S647" s="43" t="s">
        <v>1887</v>
      </c>
      <c r="T647" s="44" t="s">
        <v>2633</v>
      </c>
      <c r="U647" s="31">
        <v>147208.12</v>
      </c>
      <c r="V647" s="31" t="s">
        <v>75</v>
      </c>
      <c r="W647" s="31">
        <v>147208.12</v>
      </c>
      <c r="X647" s="31" t="s">
        <v>75</v>
      </c>
      <c r="Y647" s="31" t="s">
        <v>75</v>
      </c>
      <c r="Z647" s="31" t="s">
        <v>75</v>
      </c>
      <c r="AA647" s="31" t="s">
        <v>75</v>
      </c>
      <c r="AB647" s="31" t="s">
        <v>75</v>
      </c>
      <c r="AC647" s="31" t="s">
        <v>75</v>
      </c>
      <c r="AD647" s="31" t="s">
        <v>75</v>
      </c>
      <c r="AE647" s="31" t="s">
        <v>75</v>
      </c>
      <c r="AF647" s="31">
        <v>100882.67</v>
      </c>
      <c r="AG647" s="31">
        <v>46325.45</v>
      </c>
      <c r="AH647" s="31" t="s">
        <v>75</v>
      </c>
      <c r="AI647" s="8"/>
    </row>
    <row r="648" spans="1:35" x14ac:dyDescent="0.25">
      <c r="A648" s="42" t="s">
        <v>2634</v>
      </c>
      <c r="B648" s="43" t="s">
        <v>1887</v>
      </c>
      <c r="C648" s="44" t="s">
        <v>2635</v>
      </c>
      <c r="D648" s="31">
        <v>1120719444.8499999</v>
      </c>
      <c r="E648" s="31" t="s">
        <v>75</v>
      </c>
      <c r="F648" s="31">
        <v>1120719444.8499999</v>
      </c>
      <c r="G648" s="31">
        <v>40864222.100000001</v>
      </c>
      <c r="H648" s="31">
        <v>457262805</v>
      </c>
      <c r="I648" s="31" t="s">
        <v>75</v>
      </c>
      <c r="J648" s="31" t="s">
        <v>75</v>
      </c>
      <c r="K648" s="31">
        <v>185092491.91</v>
      </c>
      <c r="L648" s="31" t="s">
        <v>75</v>
      </c>
      <c r="M648" s="31" t="s">
        <v>75</v>
      </c>
      <c r="N648" s="31">
        <v>215147168.86000001</v>
      </c>
      <c r="O648" s="31">
        <v>275326920.61000001</v>
      </c>
      <c r="P648" s="32">
        <v>28754280.57</v>
      </c>
      <c r="Q648" s="32" t="s">
        <v>75</v>
      </c>
      <c r="R648" s="42" t="s">
        <v>2634</v>
      </c>
      <c r="S648" s="43" t="s">
        <v>1887</v>
      </c>
      <c r="T648" s="44" t="s">
        <v>2635</v>
      </c>
      <c r="U648" s="31">
        <v>554088998.79999995</v>
      </c>
      <c r="V648" s="31" t="s">
        <v>75</v>
      </c>
      <c r="W648" s="31">
        <v>554088998.79999995</v>
      </c>
      <c r="X648" s="31">
        <v>21004090.609999999</v>
      </c>
      <c r="Y648" s="31">
        <v>249278065.33000001</v>
      </c>
      <c r="Z648" s="31" t="s">
        <v>75</v>
      </c>
      <c r="AA648" s="31" t="s">
        <v>75</v>
      </c>
      <c r="AB648" s="31">
        <v>73979106.879999995</v>
      </c>
      <c r="AC648" s="31" t="s">
        <v>75</v>
      </c>
      <c r="AD648" s="31" t="s">
        <v>75</v>
      </c>
      <c r="AE648" s="31">
        <v>106727007.06</v>
      </c>
      <c r="AF648" s="31">
        <v>135010351.75999999</v>
      </c>
      <c r="AG648" s="31">
        <v>10098558.380000001</v>
      </c>
      <c r="AH648" s="31" t="s">
        <v>75</v>
      </c>
      <c r="AI648" s="8"/>
    </row>
    <row r="649" spans="1:35" ht="45.75" x14ac:dyDescent="0.25">
      <c r="A649" s="42" t="s">
        <v>1892</v>
      </c>
      <c r="B649" s="43" t="s">
        <v>1887</v>
      </c>
      <c r="C649" s="44" t="s">
        <v>2636</v>
      </c>
      <c r="D649" s="31">
        <v>527723148.16000003</v>
      </c>
      <c r="E649" s="31" t="s">
        <v>75</v>
      </c>
      <c r="F649" s="31">
        <v>527723148.16000003</v>
      </c>
      <c r="G649" s="31" t="s">
        <v>75</v>
      </c>
      <c r="H649" s="31">
        <v>117463800</v>
      </c>
      <c r="I649" s="31" t="s">
        <v>75</v>
      </c>
      <c r="J649" s="31" t="s">
        <v>75</v>
      </c>
      <c r="K649" s="31">
        <v>144400473.71000001</v>
      </c>
      <c r="L649" s="31" t="s">
        <v>75</v>
      </c>
      <c r="M649" s="31" t="s">
        <v>75</v>
      </c>
      <c r="N649" s="31">
        <v>166620686.91999999</v>
      </c>
      <c r="O649" s="31">
        <v>97588000</v>
      </c>
      <c r="P649" s="32">
        <v>1650187.53</v>
      </c>
      <c r="Q649" s="32" t="s">
        <v>75</v>
      </c>
      <c r="R649" s="42" t="s">
        <v>1892</v>
      </c>
      <c r="S649" s="43" t="s">
        <v>1887</v>
      </c>
      <c r="T649" s="44" t="s">
        <v>2636</v>
      </c>
      <c r="U649" s="31">
        <v>248145076.19999999</v>
      </c>
      <c r="V649" s="31" t="s">
        <v>75</v>
      </c>
      <c r="W649" s="31">
        <v>248145076.19999999</v>
      </c>
      <c r="X649" s="31" t="s">
        <v>75</v>
      </c>
      <c r="Y649" s="31">
        <v>55060298.020000003</v>
      </c>
      <c r="Z649" s="31" t="s">
        <v>75</v>
      </c>
      <c r="AA649" s="31" t="s">
        <v>75</v>
      </c>
      <c r="AB649" s="31">
        <v>63490758.619999997</v>
      </c>
      <c r="AC649" s="31" t="s">
        <v>75</v>
      </c>
      <c r="AD649" s="31" t="s">
        <v>75</v>
      </c>
      <c r="AE649" s="31">
        <v>84900040</v>
      </c>
      <c r="AF649" s="31">
        <v>43766322.259999998</v>
      </c>
      <c r="AG649" s="31">
        <v>927657.3</v>
      </c>
      <c r="AH649" s="31" t="s">
        <v>75</v>
      </c>
      <c r="AI649" s="8"/>
    </row>
    <row r="650" spans="1:35" x14ac:dyDescent="0.25">
      <c r="A650" s="42" t="s">
        <v>1989</v>
      </c>
      <c r="B650" s="43" t="s">
        <v>1887</v>
      </c>
      <c r="C650" s="44" t="s">
        <v>2637</v>
      </c>
      <c r="D650" s="31">
        <v>236710343.91</v>
      </c>
      <c r="E650" s="31" t="s">
        <v>75</v>
      </c>
      <c r="F650" s="31">
        <v>236710343.91</v>
      </c>
      <c r="G650" s="31" t="s">
        <v>75</v>
      </c>
      <c r="H650" s="31" t="s">
        <v>75</v>
      </c>
      <c r="I650" s="31" t="s">
        <v>75</v>
      </c>
      <c r="J650" s="31" t="s">
        <v>75</v>
      </c>
      <c r="K650" s="31">
        <v>60671177.710000001</v>
      </c>
      <c r="L650" s="31" t="s">
        <v>75</v>
      </c>
      <c r="M650" s="31" t="s">
        <v>75</v>
      </c>
      <c r="N650" s="31">
        <v>76800978.670000002</v>
      </c>
      <c r="O650" s="31">
        <v>97588000</v>
      </c>
      <c r="P650" s="32">
        <v>1650187.53</v>
      </c>
      <c r="Q650" s="32" t="s">
        <v>75</v>
      </c>
      <c r="R650" s="42" t="s">
        <v>1989</v>
      </c>
      <c r="S650" s="43" t="s">
        <v>1887</v>
      </c>
      <c r="T650" s="44" t="s">
        <v>2637</v>
      </c>
      <c r="U650" s="31">
        <v>108148102.7</v>
      </c>
      <c r="V650" s="31" t="s">
        <v>75</v>
      </c>
      <c r="W650" s="31">
        <v>108148102.7</v>
      </c>
      <c r="X650" s="31" t="s">
        <v>75</v>
      </c>
      <c r="Y650" s="31" t="s">
        <v>75</v>
      </c>
      <c r="Z650" s="31" t="s">
        <v>75</v>
      </c>
      <c r="AA650" s="31" t="s">
        <v>75</v>
      </c>
      <c r="AB650" s="31">
        <v>27570279.780000001</v>
      </c>
      <c r="AC650" s="31" t="s">
        <v>75</v>
      </c>
      <c r="AD650" s="31" t="s">
        <v>75</v>
      </c>
      <c r="AE650" s="31">
        <v>35883843.359999999</v>
      </c>
      <c r="AF650" s="31">
        <v>43766322.259999998</v>
      </c>
      <c r="AG650" s="31">
        <v>927657.3</v>
      </c>
      <c r="AH650" s="31" t="s">
        <v>75</v>
      </c>
      <c r="AI650" s="8"/>
    </row>
    <row r="651" spans="1:35" x14ac:dyDescent="0.25">
      <c r="A651" s="42" t="s">
        <v>1991</v>
      </c>
      <c r="B651" s="43" t="s">
        <v>1887</v>
      </c>
      <c r="C651" s="44" t="s">
        <v>2638</v>
      </c>
      <c r="D651" s="31">
        <v>181677148.72</v>
      </c>
      <c r="E651" s="31" t="s">
        <v>75</v>
      </c>
      <c r="F651" s="31">
        <v>181677148.72</v>
      </c>
      <c r="G651" s="31" t="s">
        <v>75</v>
      </c>
      <c r="H651" s="31" t="s">
        <v>75</v>
      </c>
      <c r="I651" s="31" t="s">
        <v>75</v>
      </c>
      <c r="J651" s="31" t="s">
        <v>75</v>
      </c>
      <c r="K651" s="31">
        <v>46480196.939999998</v>
      </c>
      <c r="L651" s="31" t="s">
        <v>75</v>
      </c>
      <c r="M651" s="31" t="s">
        <v>75</v>
      </c>
      <c r="N651" s="31">
        <v>58996273.869999997</v>
      </c>
      <c r="O651" s="31">
        <v>74924610.379999995</v>
      </c>
      <c r="P651" s="32">
        <v>1276067.53</v>
      </c>
      <c r="Q651" s="32" t="s">
        <v>75</v>
      </c>
      <c r="R651" s="42" t="s">
        <v>1991</v>
      </c>
      <c r="S651" s="43" t="s">
        <v>1887</v>
      </c>
      <c r="T651" s="44" t="s">
        <v>2638</v>
      </c>
      <c r="U651" s="31">
        <v>87103584.489999995</v>
      </c>
      <c r="V651" s="31" t="s">
        <v>75</v>
      </c>
      <c r="W651" s="31">
        <v>87103584.489999995</v>
      </c>
      <c r="X651" s="31" t="s">
        <v>75</v>
      </c>
      <c r="Y651" s="31" t="s">
        <v>75</v>
      </c>
      <c r="Z651" s="31" t="s">
        <v>75</v>
      </c>
      <c r="AA651" s="31" t="s">
        <v>75</v>
      </c>
      <c r="AB651" s="31">
        <v>21589979.510000002</v>
      </c>
      <c r="AC651" s="31" t="s">
        <v>75</v>
      </c>
      <c r="AD651" s="31" t="s">
        <v>75</v>
      </c>
      <c r="AE651" s="31">
        <v>30882831.050000001</v>
      </c>
      <c r="AF651" s="31">
        <v>33877055.759999998</v>
      </c>
      <c r="AG651" s="31">
        <v>753718.17</v>
      </c>
      <c r="AH651" s="31" t="s">
        <v>75</v>
      </c>
      <c r="AI651" s="8"/>
    </row>
    <row r="652" spans="1:35" ht="23.25" x14ac:dyDescent="0.25">
      <c r="A652" s="42" t="s">
        <v>2071</v>
      </c>
      <c r="B652" s="43" t="s">
        <v>1887</v>
      </c>
      <c r="C652" s="44" t="s">
        <v>2639</v>
      </c>
      <c r="D652" s="31">
        <v>102264.64</v>
      </c>
      <c r="E652" s="31" t="s">
        <v>75</v>
      </c>
      <c r="F652" s="31">
        <v>102264.64</v>
      </c>
      <c r="G652" s="31" t="s">
        <v>75</v>
      </c>
      <c r="H652" s="31" t="s">
        <v>75</v>
      </c>
      <c r="I652" s="31" t="s">
        <v>75</v>
      </c>
      <c r="J652" s="31" t="s">
        <v>75</v>
      </c>
      <c r="K652" s="31">
        <v>75000</v>
      </c>
      <c r="L652" s="31" t="s">
        <v>75</v>
      </c>
      <c r="M652" s="31" t="s">
        <v>75</v>
      </c>
      <c r="N652" s="31" t="s">
        <v>75</v>
      </c>
      <c r="O652" s="31">
        <v>27264.639999999999</v>
      </c>
      <c r="P652" s="32" t="s">
        <v>75</v>
      </c>
      <c r="Q652" s="32" t="s">
        <v>75</v>
      </c>
      <c r="R652" s="42" t="s">
        <v>2071</v>
      </c>
      <c r="S652" s="43" t="s">
        <v>1887</v>
      </c>
      <c r="T652" s="44" t="s">
        <v>2639</v>
      </c>
      <c r="U652" s="31">
        <v>42412.74</v>
      </c>
      <c r="V652" s="31" t="s">
        <v>75</v>
      </c>
      <c r="W652" s="31">
        <v>42412.74</v>
      </c>
      <c r="X652" s="31" t="s">
        <v>75</v>
      </c>
      <c r="Y652" s="31" t="s">
        <v>75</v>
      </c>
      <c r="Z652" s="31" t="s">
        <v>75</v>
      </c>
      <c r="AA652" s="31" t="s">
        <v>75</v>
      </c>
      <c r="AB652" s="31">
        <v>24800</v>
      </c>
      <c r="AC652" s="31" t="s">
        <v>75</v>
      </c>
      <c r="AD652" s="31" t="s">
        <v>75</v>
      </c>
      <c r="AE652" s="31" t="s">
        <v>75</v>
      </c>
      <c r="AF652" s="31">
        <v>17612.740000000002</v>
      </c>
      <c r="AG652" s="31" t="s">
        <v>75</v>
      </c>
      <c r="AH652" s="31" t="s">
        <v>75</v>
      </c>
      <c r="AI652" s="8"/>
    </row>
    <row r="653" spans="1:35" ht="34.5" x14ac:dyDescent="0.25">
      <c r="A653" s="42" t="s">
        <v>1993</v>
      </c>
      <c r="B653" s="43" t="s">
        <v>1887</v>
      </c>
      <c r="C653" s="44" t="s">
        <v>2640</v>
      </c>
      <c r="D653" s="31">
        <v>54930930.549999997</v>
      </c>
      <c r="E653" s="31" t="s">
        <v>75</v>
      </c>
      <c r="F653" s="31">
        <v>54930930.549999997</v>
      </c>
      <c r="G653" s="31" t="s">
        <v>75</v>
      </c>
      <c r="H653" s="31" t="s">
        <v>75</v>
      </c>
      <c r="I653" s="31" t="s">
        <v>75</v>
      </c>
      <c r="J653" s="31" t="s">
        <v>75</v>
      </c>
      <c r="K653" s="31">
        <v>14115980.77</v>
      </c>
      <c r="L653" s="31" t="s">
        <v>75</v>
      </c>
      <c r="M653" s="31" t="s">
        <v>75</v>
      </c>
      <c r="N653" s="31">
        <v>17804704.800000001</v>
      </c>
      <c r="O653" s="31">
        <v>22636124.98</v>
      </c>
      <c r="P653" s="32">
        <v>374120</v>
      </c>
      <c r="Q653" s="32" t="s">
        <v>75</v>
      </c>
      <c r="R653" s="42" t="s">
        <v>1993</v>
      </c>
      <c r="S653" s="43" t="s">
        <v>1887</v>
      </c>
      <c r="T653" s="44" t="s">
        <v>2640</v>
      </c>
      <c r="U653" s="31">
        <v>21002105.469999999</v>
      </c>
      <c r="V653" s="31" t="s">
        <v>75</v>
      </c>
      <c r="W653" s="31">
        <v>21002105.469999999</v>
      </c>
      <c r="X653" s="31" t="s">
        <v>75</v>
      </c>
      <c r="Y653" s="31" t="s">
        <v>75</v>
      </c>
      <c r="Z653" s="31" t="s">
        <v>75</v>
      </c>
      <c r="AA653" s="31" t="s">
        <v>75</v>
      </c>
      <c r="AB653" s="31">
        <v>5955500.2699999996</v>
      </c>
      <c r="AC653" s="31" t="s">
        <v>75</v>
      </c>
      <c r="AD653" s="31" t="s">
        <v>75</v>
      </c>
      <c r="AE653" s="31">
        <v>5001012.3099999996</v>
      </c>
      <c r="AF653" s="31">
        <v>9871653.7599999998</v>
      </c>
      <c r="AG653" s="31">
        <v>173939.13</v>
      </c>
      <c r="AH653" s="31" t="s">
        <v>75</v>
      </c>
      <c r="AI653" s="8"/>
    </row>
    <row r="654" spans="1:35" ht="23.25" x14ac:dyDescent="0.25">
      <c r="A654" s="42" t="s">
        <v>1894</v>
      </c>
      <c r="B654" s="43" t="s">
        <v>1887</v>
      </c>
      <c r="C654" s="44" t="s">
        <v>2641</v>
      </c>
      <c r="D654" s="31">
        <v>291012804.25</v>
      </c>
      <c r="E654" s="31" t="s">
        <v>75</v>
      </c>
      <c r="F654" s="31">
        <v>291012804.25</v>
      </c>
      <c r="G654" s="31" t="s">
        <v>75</v>
      </c>
      <c r="H654" s="31">
        <v>117463800</v>
      </c>
      <c r="I654" s="31" t="s">
        <v>75</v>
      </c>
      <c r="J654" s="31" t="s">
        <v>75</v>
      </c>
      <c r="K654" s="31">
        <v>83729296</v>
      </c>
      <c r="L654" s="31" t="s">
        <v>75</v>
      </c>
      <c r="M654" s="31" t="s">
        <v>75</v>
      </c>
      <c r="N654" s="31">
        <v>89819708.25</v>
      </c>
      <c r="O654" s="31" t="s">
        <v>75</v>
      </c>
      <c r="P654" s="32" t="s">
        <v>75</v>
      </c>
      <c r="Q654" s="32" t="s">
        <v>75</v>
      </c>
      <c r="R654" s="42" t="s">
        <v>1894</v>
      </c>
      <c r="S654" s="43" t="s">
        <v>1887</v>
      </c>
      <c r="T654" s="44" t="s">
        <v>2641</v>
      </c>
      <c r="U654" s="31">
        <v>139996973.5</v>
      </c>
      <c r="V654" s="31" t="s">
        <v>75</v>
      </c>
      <c r="W654" s="31">
        <v>139996973.5</v>
      </c>
      <c r="X654" s="31" t="s">
        <v>75</v>
      </c>
      <c r="Y654" s="31">
        <v>55060298.020000003</v>
      </c>
      <c r="Z654" s="31" t="s">
        <v>75</v>
      </c>
      <c r="AA654" s="31" t="s">
        <v>75</v>
      </c>
      <c r="AB654" s="31">
        <v>35920478.840000004</v>
      </c>
      <c r="AC654" s="31" t="s">
        <v>75</v>
      </c>
      <c r="AD654" s="31" t="s">
        <v>75</v>
      </c>
      <c r="AE654" s="31">
        <v>49016196.640000001</v>
      </c>
      <c r="AF654" s="31" t="s">
        <v>75</v>
      </c>
      <c r="AG654" s="31" t="s">
        <v>75</v>
      </c>
      <c r="AH654" s="31" t="s">
        <v>75</v>
      </c>
      <c r="AI654" s="8"/>
    </row>
    <row r="655" spans="1:35" x14ac:dyDescent="0.25">
      <c r="A655" s="42" t="s">
        <v>1896</v>
      </c>
      <c r="B655" s="43" t="s">
        <v>1887</v>
      </c>
      <c r="C655" s="44" t="s">
        <v>2642</v>
      </c>
      <c r="D655" s="31">
        <v>212169963</v>
      </c>
      <c r="E655" s="31" t="s">
        <v>75</v>
      </c>
      <c r="F655" s="31">
        <v>212169963</v>
      </c>
      <c r="G655" s="31" t="s">
        <v>75</v>
      </c>
      <c r="H655" s="31">
        <v>85698600</v>
      </c>
      <c r="I655" s="31" t="s">
        <v>75</v>
      </c>
      <c r="J655" s="31" t="s">
        <v>75</v>
      </c>
      <c r="K655" s="31">
        <v>64210503</v>
      </c>
      <c r="L655" s="31" t="s">
        <v>75</v>
      </c>
      <c r="M655" s="31" t="s">
        <v>75</v>
      </c>
      <c r="N655" s="31">
        <v>62260860</v>
      </c>
      <c r="O655" s="31" t="s">
        <v>75</v>
      </c>
      <c r="P655" s="32" t="s">
        <v>75</v>
      </c>
      <c r="Q655" s="32" t="s">
        <v>75</v>
      </c>
      <c r="R655" s="42" t="s">
        <v>1896</v>
      </c>
      <c r="S655" s="43" t="s">
        <v>1887</v>
      </c>
      <c r="T655" s="44" t="s">
        <v>2642</v>
      </c>
      <c r="U655" s="31">
        <v>104692316.48999999</v>
      </c>
      <c r="V655" s="31" t="s">
        <v>75</v>
      </c>
      <c r="W655" s="31">
        <v>104692316.48999999</v>
      </c>
      <c r="X655" s="31" t="s">
        <v>75</v>
      </c>
      <c r="Y655" s="31">
        <v>39489573.509999998</v>
      </c>
      <c r="Z655" s="31" t="s">
        <v>75</v>
      </c>
      <c r="AA655" s="31" t="s">
        <v>75</v>
      </c>
      <c r="AB655" s="31">
        <v>28290911.390000001</v>
      </c>
      <c r="AC655" s="31" t="s">
        <v>75</v>
      </c>
      <c r="AD655" s="31" t="s">
        <v>75</v>
      </c>
      <c r="AE655" s="31">
        <v>36911831.590000004</v>
      </c>
      <c r="AF655" s="31" t="s">
        <v>75</v>
      </c>
      <c r="AG655" s="31" t="s">
        <v>75</v>
      </c>
      <c r="AH655" s="31" t="s">
        <v>75</v>
      </c>
      <c r="AI655" s="8"/>
    </row>
    <row r="656" spans="1:35" ht="23.25" x14ac:dyDescent="0.25">
      <c r="A656" s="42" t="s">
        <v>1898</v>
      </c>
      <c r="B656" s="43" t="s">
        <v>1887</v>
      </c>
      <c r="C656" s="44" t="s">
        <v>2643</v>
      </c>
      <c r="D656" s="31">
        <v>5077300</v>
      </c>
      <c r="E656" s="31" t="s">
        <v>75</v>
      </c>
      <c r="F656" s="31">
        <v>5077300</v>
      </c>
      <c r="G656" s="31" t="s">
        <v>75</v>
      </c>
      <c r="H656" s="31">
        <v>4894200</v>
      </c>
      <c r="I656" s="31" t="s">
        <v>75</v>
      </c>
      <c r="J656" s="31" t="s">
        <v>75</v>
      </c>
      <c r="K656" s="31">
        <v>183100</v>
      </c>
      <c r="L656" s="31" t="s">
        <v>75</v>
      </c>
      <c r="M656" s="31" t="s">
        <v>75</v>
      </c>
      <c r="N656" s="31" t="s">
        <v>75</v>
      </c>
      <c r="O656" s="31" t="s">
        <v>75</v>
      </c>
      <c r="P656" s="32" t="s">
        <v>75</v>
      </c>
      <c r="Q656" s="32" t="s">
        <v>75</v>
      </c>
      <c r="R656" s="42" t="s">
        <v>1898</v>
      </c>
      <c r="S656" s="43" t="s">
        <v>1887</v>
      </c>
      <c r="T656" s="44" t="s">
        <v>2643</v>
      </c>
      <c r="U656" s="31">
        <v>3008784.43</v>
      </c>
      <c r="V656" s="31" t="s">
        <v>75</v>
      </c>
      <c r="W656" s="31">
        <v>3008784.43</v>
      </c>
      <c r="X656" s="31" t="s">
        <v>75</v>
      </c>
      <c r="Y656" s="31">
        <v>3008784.43</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1900</v>
      </c>
      <c r="B657" s="43" t="s">
        <v>1887</v>
      </c>
      <c r="C657" s="44" t="s">
        <v>2644</v>
      </c>
      <c r="D657" s="31">
        <v>73765541.25</v>
      </c>
      <c r="E657" s="31" t="s">
        <v>75</v>
      </c>
      <c r="F657" s="31">
        <v>73765541.25</v>
      </c>
      <c r="G657" s="31" t="s">
        <v>75</v>
      </c>
      <c r="H657" s="31">
        <v>26871000</v>
      </c>
      <c r="I657" s="31" t="s">
        <v>75</v>
      </c>
      <c r="J657" s="31" t="s">
        <v>75</v>
      </c>
      <c r="K657" s="31">
        <v>19335693</v>
      </c>
      <c r="L657" s="31" t="s">
        <v>75</v>
      </c>
      <c r="M657" s="31" t="s">
        <v>75</v>
      </c>
      <c r="N657" s="31">
        <v>27558848.25</v>
      </c>
      <c r="O657" s="31" t="s">
        <v>75</v>
      </c>
      <c r="P657" s="32" t="s">
        <v>75</v>
      </c>
      <c r="Q657" s="32" t="s">
        <v>75</v>
      </c>
      <c r="R657" s="42" t="s">
        <v>1900</v>
      </c>
      <c r="S657" s="43" t="s">
        <v>1887</v>
      </c>
      <c r="T657" s="44" t="s">
        <v>2644</v>
      </c>
      <c r="U657" s="31">
        <v>32295872.579999998</v>
      </c>
      <c r="V657" s="31" t="s">
        <v>75</v>
      </c>
      <c r="W657" s="31">
        <v>32295872.579999998</v>
      </c>
      <c r="X657" s="31" t="s">
        <v>75</v>
      </c>
      <c r="Y657" s="31">
        <v>12561940.08</v>
      </c>
      <c r="Z657" s="31" t="s">
        <v>75</v>
      </c>
      <c r="AA657" s="31" t="s">
        <v>75</v>
      </c>
      <c r="AB657" s="31">
        <v>7629567.4500000002</v>
      </c>
      <c r="AC657" s="31" t="s">
        <v>75</v>
      </c>
      <c r="AD657" s="31" t="s">
        <v>75</v>
      </c>
      <c r="AE657" s="31">
        <v>12104365.050000001</v>
      </c>
      <c r="AF657" s="31" t="s">
        <v>75</v>
      </c>
      <c r="AG657" s="31" t="s">
        <v>75</v>
      </c>
      <c r="AH657" s="31" t="s">
        <v>75</v>
      </c>
      <c r="AI657" s="8"/>
    </row>
    <row r="658" spans="1:35" ht="23.25" x14ac:dyDescent="0.25">
      <c r="A658" s="42" t="s">
        <v>1902</v>
      </c>
      <c r="B658" s="43" t="s">
        <v>1887</v>
      </c>
      <c r="C658" s="44" t="s">
        <v>2645</v>
      </c>
      <c r="D658" s="31">
        <v>161177257.13999999</v>
      </c>
      <c r="E658" s="31" t="s">
        <v>75</v>
      </c>
      <c r="F658" s="31">
        <v>161177257.13999999</v>
      </c>
      <c r="G658" s="31" t="s">
        <v>75</v>
      </c>
      <c r="H658" s="31">
        <v>8464800</v>
      </c>
      <c r="I658" s="31" t="s">
        <v>75</v>
      </c>
      <c r="J658" s="31" t="s">
        <v>75</v>
      </c>
      <c r="K658" s="31">
        <v>26980113.199999999</v>
      </c>
      <c r="L658" s="31" t="s">
        <v>75</v>
      </c>
      <c r="M658" s="31" t="s">
        <v>75</v>
      </c>
      <c r="N658" s="31">
        <v>47253518.259999998</v>
      </c>
      <c r="O658" s="31">
        <v>78178825.680000007</v>
      </c>
      <c r="P658" s="32">
        <v>300000</v>
      </c>
      <c r="Q658" s="32" t="s">
        <v>75</v>
      </c>
      <c r="R658" s="42" t="s">
        <v>1902</v>
      </c>
      <c r="S658" s="43" t="s">
        <v>1887</v>
      </c>
      <c r="T658" s="44" t="s">
        <v>2645</v>
      </c>
      <c r="U658" s="31">
        <v>67937009.170000002</v>
      </c>
      <c r="V658" s="31" t="s">
        <v>75</v>
      </c>
      <c r="W658" s="31">
        <v>67937009.170000002</v>
      </c>
      <c r="X658" s="31" t="s">
        <v>75</v>
      </c>
      <c r="Y658" s="31">
        <v>2119824.7000000002</v>
      </c>
      <c r="Z658" s="31" t="s">
        <v>75</v>
      </c>
      <c r="AA658" s="31" t="s">
        <v>75</v>
      </c>
      <c r="AB658" s="31">
        <v>9757106.4299999997</v>
      </c>
      <c r="AC658" s="31" t="s">
        <v>75</v>
      </c>
      <c r="AD658" s="31" t="s">
        <v>75</v>
      </c>
      <c r="AE658" s="31">
        <v>21125346.620000001</v>
      </c>
      <c r="AF658" s="31">
        <v>34893186.280000001</v>
      </c>
      <c r="AG658" s="31">
        <v>41545.14</v>
      </c>
      <c r="AH658" s="31" t="s">
        <v>75</v>
      </c>
      <c r="AI658" s="8"/>
    </row>
    <row r="659" spans="1:35" ht="23.25" x14ac:dyDescent="0.25">
      <c r="A659" s="42" t="s">
        <v>1904</v>
      </c>
      <c r="B659" s="43" t="s">
        <v>1887</v>
      </c>
      <c r="C659" s="44" t="s">
        <v>2646</v>
      </c>
      <c r="D659" s="31">
        <v>161177257.13999999</v>
      </c>
      <c r="E659" s="31" t="s">
        <v>75</v>
      </c>
      <c r="F659" s="31">
        <v>161177257.13999999</v>
      </c>
      <c r="G659" s="31" t="s">
        <v>75</v>
      </c>
      <c r="H659" s="31">
        <v>8464800</v>
      </c>
      <c r="I659" s="31" t="s">
        <v>75</v>
      </c>
      <c r="J659" s="31" t="s">
        <v>75</v>
      </c>
      <c r="K659" s="31">
        <v>26980113.199999999</v>
      </c>
      <c r="L659" s="31" t="s">
        <v>75</v>
      </c>
      <c r="M659" s="31" t="s">
        <v>75</v>
      </c>
      <c r="N659" s="31">
        <v>47253518.259999998</v>
      </c>
      <c r="O659" s="31">
        <v>78178825.680000007</v>
      </c>
      <c r="P659" s="32">
        <v>300000</v>
      </c>
      <c r="Q659" s="32" t="s">
        <v>75</v>
      </c>
      <c r="R659" s="42" t="s">
        <v>1904</v>
      </c>
      <c r="S659" s="43" t="s">
        <v>1887</v>
      </c>
      <c r="T659" s="44" t="s">
        <v>2646</v>
      </c>
      <c r="U659" s="31">
        <v>67937009.170000002</v>
      </c>
      <c r="V659" s="31" t="s">
        <v>75</v>
      </c>
      <c r="W659" s="31">
        <v>67937009.170000002</v>
      </c>
      <c r="X659" s="31" t="s">
        <v>75</v>
      </c>
      <c r="Y659" s="31">
        <v>2119824.7000000002</v>
      </c>
      <c r="Z659" s="31" t="s">
        <v>75</v>
      </c>
      <c r="AA659" s="31" t="s">
        <v>75</v>
      </c>
      <c r="AB659" s="31">
        <v>9757106.4299999997</v>
      </c>
      <c r="AC659" s="31" t="s">
        <v>75</v>
      </c>
      <c r="AD659" s="31" t="s">
        <v>75</v>
      </c>
      <c r="AE659" s="31">
        <v>21125346.620000001</v>
      </c>
      <c r="AF659" s="31">
        <v>34893186.280000001</v>
      </c>
      <c r="AG659" s="31">
        <v>41545.14</v>
      </c>
      <c r="AH659" s="31" t="s">
        <v>75</v>
      </c>
      <c r="AI659" s="8"/>
    </row>
    <row r="660" spans="1:35" ht="23.25" x14ac:dyDescent="0.25">
      <c r="A660" s="42" t="s">
        <v>1923</v>
      </c>
      <c r="B660" s="43" t="s">
        <v>1887</v>
      </c>
      <c r="C660" s="44" t="s">
        <v>2647</v>
      </c>
      <c r="D660" s="31">
        <v>1351000</v>
      </c>
      <c r="E660" s="31" t="s">
        <v>75</v>
      </c>
      <c r="F660" s="31">
        <v>1351000</v>
      </c>
      <c r="G660" s="31" t="s">
        <v>75</v>
      </c>
      <c r="H660" s="31" t="s">
        <v>75</v>
      </c>
      <c r="I660" s="31" t="s">
        <v>75</v>
      </c>
      <c r="J660" s="31" t="s">
        <v>75</v>
      </c>
      <c r="K660" s="31">
        <v>217000</v>
      </c>
      <c r="L660" s="31" t="s">
        <v>75</v>
      </c>
      <c r="M660" s="31" t="s">
        <v>75</v>
      </c>
      <c r="N660" s="31">
        <v>1134000</v>
      </c>
      <c r="O660" s="31" t="s">
        <v>75</v>
      </c>
      <c r="P660" s="32" t="s">
        <v>75</v>
      </c>
      <c r="Q660" s="32" t="s">
        <v>75</v>
      </c>
      <c r="R660" s="42" t="s">
        <v>1923</v>
      </c>
      <c r="S660" s="43" t="s">
        <v>1887</v>
      </c>
      <c r="T660" s="44" t="s">
        <v>2647</v>
      </c>
      <c r="U660" s="31">
        <v>712938.24</v>
      </c>
      <c r="V660" s="31" t="s">
        <v>75</v>
      </c>
      <c r="W660" s="31">
        <v>712938.24</v>
      </c>
      <c r="X660" s="31" t="s">
        <v>75</v>
      </c>
      <c r="Y660" s="31" t="s">
        <v>75</v>
      </c>
      <c r="Z660" s="31" t="s">
        <v>75</v>
      </c>
      <c r="AA660" s="31" t="s">
        <v>75</v>
      </c>
      <c r="AB660" s="31">
        <v>192250</v>
      </c>
      <c r="AC660" s="31" t="s">
        <v>75</v>
      </c>
      <c r="AD660" s="31" t="s">
        <v>75</v>
      </c>
      <c r="AE660" s="31">
        <v>520688.24</v>
      </c>
      <c r="AF660" s="31" t="s">
        <v>75</v>
      </c>
      <c r="AG660" s="31" t="s">
        <v>75</v>
      </c>
      <c r="AH660" s="31" t="s">
        <v>75</v>
      </c>
      <c r="AI660" s="8"/>
    </row>
    <row r="661" spans="1:35" x14ac:dyDescent="0.25">
      <c r="A661" s="42" t="s">
        <v>1906</v>
      </c>
      <c r="B661" s="43" t="s">
        <v>1887</v>
      </c>
      <c r="C661" s="44" t="s">
        <v>2648</v>
      </c>
      <c r="D661" s="31">
        <v>106837682.13</v>
      </c>
      <c r="E661" s="31" t="s">
        <v>75</v>
      </c>
      <c r="F661" s="31">
        <v>106837682.13</v>
      </c>
      <c r="G661" s="31" t="s">
        <v>75</v>
      </c>
      <c r="H661" s="31">
        <v>8464800</v>
      </c>
      <c r="I661" s="31" t="s">
        <v>75</v>
      </c>
      <c r="J661" s="31" t="s">
        <v>75</v>
      </c>
      <c r="K661" s="31">
        <v>21335613.199999999</v>
      </c>
      <c r="L661" s="31" t="s">
        <v>75</v>
      </c>
      <c r="M661" s="31" t="s">
        <v>75</v>
      </c>
      <c r="N661" s="31">
        <v>29963004.940000001</v>
      </c>
      <c r="O661" s="31">
        <v>46774263.990000002</v>
      </c>
      <c r="P661" s="32">
        <v>300000</v>
      </c>
      <c r="Q661" s="32" t="s">
        <v>75</v>
      </c>
      <c r="R661" s="42" t="s">
        <v>1906</v>
      </c>
      <c r="S661" s="43" t="s">
        <v>1887</v>
      </c>
      <c r="T661" s="44" t="s">
        <v>2648</v>
      </c>
      <c r="U661" s="31">
        <v>45974853.200000003</v>
      </c>
      <c r="V661" s="31" t="s">
        <v>75</v>
      </c>
      <c r="W661" s="31">
        <v>45974853.200000003</v>
      </c>
      <c r="X661" s="31" t="s">
        <v>75</v>
      </c>
      <c r="Y661" s="31">
        <v>2119824.7000000002</v>
      </c>
      <c r="Z661" s="31" t="s">
        <v>75</v>
      </c>
      <c r="AA661" s="31" t="s">
        <v>75</v>
      </c>
      <c r="AB661" s="31">
        <v>7416793.1600000001</v>
      </c>
      <c r="AC661" s="31" t="s">
        <v>75</v>
      </c>
      <c r="AD661" s="31" t="s">
        <v>75</v>
      </c>
      <c r="AE661" s="31">
        <v>12981022.43</v>
      </c>
      <c r="AF661" s="31">
        <v>23415667.77</v>
      </c>
      <c r="AG661" s="31">
        <v>41545.14</v>
      </c>
      <c r="AH661" s="31" t="s">
        <v>75</v>
      </c>
      <c r="AI661" s="8"/>
    </row>
    <row r="662" spans="1:35" x14ac:dyDescent="0.25">
      <c r="A662" s="42" t="s">
        <v>1926</v>
      </c>
      <c r="B662" s="43" t="s">
        <v>1887</v>
      </c>
      <c r="C662" s="44" t="s">
        <v>2649</v>
      </c>
      <c r="D662" s="31">
        <v>52988575.009999998</v>
      </c>
      <c r="E662" s="31" t="s">
        <v>75</v>
      </c>
      <c r="F662" s="31">
        <v>52988575.009999998</v>
      </c>
      <c r="G662" s="31" t="s">
        <v>75</v>
      </c>
      <c r="H662" s="31" t="s">
        <v>75</v>
      </c>
      <c r="I662" s="31" t="s">
        <v>75</v>
      </c>
      <c r="J662" s="31" t="s">
        <v>75</v>
      </c>
      <c r="K662" s="31">
        <v>5427500</v>
      </c>
      <c r="L662" s="31" t="s">
        <v>75</v>
      </c>
      <c r="M662" s="31" t="s">
        <v>75</v>
      </c>
      <c r="N662" s="31">
        <v>16156513.32</v>
      </c>
      <c r="O662" s="31">
        <v>31404561.690000001</v>
      </c>
      <c r="P662" s="32" t="s">
        <v>75</v>
      </c>
      <c r="Q662" s="32" t="s">
        <v>75</v>
      </c>
      <c r="R662" s="42" t="s">
        <v>1926</v>
      </c>
      <c r="S662" s="43" t="s">
        <v>1887</v>
      </c>
      <c r="T662" s="44" t="s">
        <v>2649</v>
      </c>
      <c r="U662" s="31">
        <v>21249217.73</v>
      </c>
      <c r="V662" s="31" t="s">
        <v>75</v>
      </c>
      <c r="W662" s="31">
        <v>21249217.73</v>
      </c>
      <c r="X662" s="31" t="s">
        <v>75</v>
      </c>
      <c r="Y662" s="31" t="s">
        <v>75</v>
      </c>
      <c r="Z662" s="31" t="s">
        <v>75</v>
      </c>
      <c r="AA662" s="31" t="s">
        <v>75</v>
      </c>
      <c r="AB662" s="31">
        <v>2148063.27</v>
      </c>
      <c r="AC662" s="31" t="s">
        <v>75</v>
      </c>
      <c r="AD662" s="31" t="s">
        <v>75</v>
      </c>
      <c r="AE662" s="31">
        <v>7623635.9500000002</v>
      </c>
      <c r="AF662" s="31">
        <v>11477518.51</v>
      </c>
      <c r="AG662" s="31" t="s">
        <v>75</v>
      </c>
      <c r="AH662" s="31" t="s">
        <v>75</v>
      </c>
      <c r="AI662" s="8"/>
    </row>
    <row r="663" spans="1:35" ht="23.25" x14ac:dyDescent="0.25">
      <c r="A663" s="42" t="s">
        <v>1969</v>
      </c>
      <c r="B663" s="43" t="s">
        <v>1887</v>
      </c>
      <c r="C663" s="44" t="s">
        <v>2650</v>
      </c>
      <c r="D663" s="31">
        <v>26706142.039999999</v>
      </c>
      <c r="E663" s="31" t="s">
        <v>75</v>
      </c>
      <c r="F663" s="31">
        <v>26706142.039999999</v>
      </c>
      <c r="G663" s="31" t="s">
        <v>75</v>
      </c>
      <c r="H663" s="31" t="s">
        <v>75</v>
      </c>
      <c r="I663" s="31" t="s">
        <v>75</v>
      </c>
      <c r="J663" s="31" t="s">
        <v>75</v>
      </c>
      <c r="K663" s="31" t="s">
        <v>75</v>
      </c>
      <c r="L663" s="31" t="s">
        <v>75</v>
      </c>
      <c r="M663" s="31" t="s">
        <v>75</v>
      </c>
      <c r="N663" s="31" t="s">
        <v>75</v>
      </c>
      <c r="O663" s="31" t="s">
        <v>75</v>
      </c>
      <c r="P663" s="32">
        <v>26706142.039999999</v>
      </c>
      <c r="Q663" s="32" t="s">
        <v>75</v>
      </c>
      <c r="R663" s="42" t="s">
        <v>1969</v>
      </c>
      <c r="S663" s="43" t="s">
        <v>1887</v>
      </c>
      <c r="T663" s="44" t="s">
        <v>2650</v>
      </c>
      <c r="U663" s="31">
        <v>9119352.8499999996</v>
      </c>
      <c r="V663" s="31" t="s">
        <v>75</v>
      </c>
      <c r="W663" s="31">
        <v>9119352.8499999996</v>
      </c>
      <c r="X663" s="31" t="s">
        <v>75</v>
      </c>
      <c r="Y663" s="31" t="s">
        <v>75</v>
      </c>
      <c r="Z663" s="31" t="s">
        <v>75</v>
      </c>
      <c r="AA663" s="31" t="s">
        <v>75</v>
      </c>
      <c r="AB663" s="31" t="s">
        <v>75</v>
      </c>
      <c r="AC663" s="31" t="s">
        <v>75</v>
      </c>
      <c r="AD663" s="31" t="s">
        <v>75</v>
      </c>
      <c r="AE663" s="31" t="s">
        <v>75</v>
      </c>
      <c r="AF663" s="31" t="s">
        <v>75</v>
      </c>
      <c r="AG663" s="31">
        <v>9119352.8499999996</v>
      </c>
      <c r="AH663" s="31" t="s">
        <v>75</v>
      </c>
      <c r="AI663" s="8"/>
    </row>
    <row r="664" spans="1:35" x14ac:dyDescent="0.25">
      <c r="A664" s="42" t="s">
        <v>1971</v>
      </c>
      <c r="B664" s="43" t="s">
        <v>1887</v>
      </c>
      <c r="C664" s="44" t="s">
        <v>2651</v>
      </c>
      <c r="D664" s="31">
        <v>26706142.039999999</v>
      </c>
      <c r="E664" s="31" t="s">
        <v>75</v>
      </c>
      <c r="F664" s="31">
        <v>26706142.039999999</v>
      </c>
      <c r="G664" s="31" t="s">
        <v>75</v>
      </c>
      <c r="H664" s="31" t="s">
        <v>75</v>
      </c>
      <c r="I664" s="31" t="s">
        <v>75</v>
      </c>
      <c r="J664" s="31" t="s">
        <v>75</v>
      </c>
      <c r="K664" s="31" t="s">
        <v>75</v>
      </c>
      <c r="L664" s="31" t="s">
        <v>75</v>
      </c>
      <c r="M664" s="31" t="s">
        <v>75</v>
      </c>
      <c r="N664" s="31" t="s">
        <v>75</v>
      </c>
      <c r="O664" s="31" t="s">
        <v>75</v>
      </c>
      <c r="P664" s="32">
        <v>26706142.039999999</v>
      </c>
      <c r="Q664" s="32" t="s">
        <v>75</v>
      </c>
      <c r="R664" s="42" t="s">
        <v>1971</v>
      </c>
      <c r="S664" s="43" t="s">
        <v>1887</v>
      </c>
      <c r="T664" s="44" t="s">
        <v>2651</v>
      </c>
      <c r="U664" s="31">
        <v>9119352.8499999996</v>
      </c>
      <c r="V664" s="31" t="s">
        <v>75</v>
      </c>
      <c r="W664" s="31">
        <v>9119352.8499999996</v>
      </c>
      <c r="X664" s="31" t="s">
        <v>75</v>
      </c>
      <c r="Y664" s="31" t="s">
        <v>75</v>
      </c>
      <c r="Z664" s="31" t="s">
        <v>75</v>
      </c>
      <c r="AA664" s="31" t="s">
        <v>75</v>
      </c>
      <c r="AB664" s="31" t="s">
        <v>75</v>
      </c>
      <c r="AC664" s="31" t="s">
        <v>75</v>
      </c>
      <c r="AD664" s="31" t="s">
        <v>75</v>
      </c>
      <c r="AE664" s="31" t="s">
        <v>75</v>
      </c>
      <c r="AF664" s="31" t="s">
        <v>75</v>
      </c>
      <c r="AG664" s="31">
        <v>9119352.8499999996</v>
      </c>
      <c r="AH664" s="31" t="s">
        <v>75</v>
      </c>
      <c r="AI664" s="8"/>
    </row>
    <row r="665" spans="1:35" ht="23.25" x14ac:dyDescent="0.25">
      <c r="A665" s="42" t="s">
        <v>1973</v>
      </c>
      <c r="B665" s="43" t="s">
        <v>1887</v>
      </c>
      <c r="C665" s="44" t="s">
        <v>2652</v>
      </c>
      <c r="D665" s="31">
        <v>26706142.039999999</v>
      </c>
      <c r="E665" s="31" t="s">
        <v>75</v>
      </c>
      <c r="F665" s="31">
        <v>26706142.039999999</v>
      </c>
      <c r="G665" s="31" t="s">
        <v>75</v>
      </c>
      <c r="H665" s="31" t="s">
        <v>75</v>
      </c>
      <c r="I665" s="31" t="s">
        <v>75</v>
      </c>
      <c r="J665" s="31" t="s">
        <v>75</v>
      </c>
      <c r="K665" s="31" t="s">
        <v>75</v>
      </c>
      <c r="L665" s="31" t="s">
        <v>75</v>
      </c>
      <c r="M665" s="31" t="s">
        <v>75</v>
      </c>
      <c r="N665" s="31" t="s">
        <v>75</v>
      </c>
      <c r="O665" s="31" t="s">
        <v>75</v>
      </c>
      <c r="P665" s="32">
        <v>26706142.039999999</v>
      </c>
      <c r="Q665" s="32" t="s">
        <v>75</v>
      </c>
      <c r="R665" s="42" t="s">
        <v>1973</v>
      </c>
      <c r="S665" s="43" t="s">
        <v>1887</v>
      </c>
      <c r="T665" s="44" t="s">
        <v>2652</v>
      </c>
      <c r="U665" s="31">
        <v>9119352.8499999996</v>
      </c>
      <c r="V665" s="31" t="s">
        <v>75</v>
      </c>
      <c r="W665" s="31">
        <v>9119352.8499999996</v>
      </c>
      <c r="X665" s="31" t="s">
        <v>75</v>
      </c>
      <c r="Y665" s="31" t="s">
        <v>75</v>
      </c>
      <c r="Z665" s="31" t="s">
        <v>75</v>
      </c>
      <c r="AA665" s="31" t="s">
        <v>75</v>
      </c>
      <c r="AB665" s="31" t="s">
        <v>75</v>
      </c>
      <c r="AC665" s="31" t="s">
        <v>75</v>
      </c>
      <c r="AD665" s="31" t="s">
        <v>75</v>
      </c>
      <c r="AE665" s="31" t="s">
        <v>75</v>
      </c>
      <c r="AF665" s="31" t="s">
        <v>75</v>
      </c>
      <c r="AG665" s="31">
        <v>9119352.8499999996</v>
      </c>
      <c r="AH665" s="31" t="s">
        <v>75</v>
      </c>
      <c r="AI665" s="8"/>
    </row>
    <row r="666" spans="1:35" x14ac:dyDescent="0.25">
      <c r="A666" s="42" t="s">
        <v>1936</v>
      </c>
      <c r="B666" s="43" t="s">
        <v>1887</v>
      </c>
      <c r="C666" s="44" t="s">
        <v>2653</v>
      </c>
      <c r="D666" s="31" t="s">
        <v>75</v>
      </c>
      <c r="E666" s="31" t="s">
        <v>75</v>
      </c>
      <c r="F666" s="31" t="s">
        <v>75</v>
      </c>
      <c r="G666" s="31">
        <v>40864222.100000001</v>
      </c>
      <c r="H666" s="31">
        <v>23915205</v>
      </c>
      <c r="I666" s="31" t="s">
        <v>75</v>
      </c>
      <c r="J666" s="31" t="s">
        <v>75</v>
      </c>
      <c r="K666" s="31" t="s">
        <v>75</v>
      </c>
      <c r="L666" s="31" t="s">
        <v>75</v>
      </c>
      <c r="M666" s="31" t="s">
        <v>75</v>
      </c>
      <c r="N666" s="31" t="s">
        <v>75</v>
      </c>
      <c r="O666" s="31">
        <v>16949017.100000001</v>
      </c>
      <c r="P666" s="32" t="s">
        <v>75</v>
      </c>
      <c r="Q666" s="32" t="s">
        <v>75</v>
      </c>
      <c r="R666" s="42" t="s">
        <v>1936</v>
      </c>
      <c r="S666" s="43" t="s">
        <v>1887</v>
      </c>
      <c r="T666" s="44" t="s">
        <v>2653</v>
      </c>
      <c r="U666" s="31" t="s">
        <v>75</v>
      </c>
      <c r="V666" s="31" t="s">
        <v>75</v>
      </c>
      <c r="W666" s="31" t="s">
        <v>75</v>
      </c>
      <c r="X666" s="31">
        <v>21004090.609999999</v>
      </c>
      <c r="Y666" s="31">
        <v>8922851.25</v>
      </c>
      <c r="Z666" s="31" t="s">
        <v>75</v>
      </c>
      <c r="AA666" s="31" t="s">
        <v>75</v>
      </c>
      <c r="AB666" s="31" t="s">
        <v>75</v>
      </c>
      <c r="AC666" s="31" t="s">
        <v>75</v>
      </c>
      <c r="AD666" s="31" t="s">
        <v>75</v>
      </c>
      <c r="AE666" s="31" t="s">
        <v>75</v>
      </c>
      <c r="AF666" s="31">
        <v>12081239.359999999</v>
      </c>
      <c r="AG666" s="31" t="s">
        <v>75</v>
      </c>
      <c r="AH666" s="31" t="s">
        <v>75</v>
      </c>
      <c r="AI666" s="8"/>
    </row>
    <row r="667" spans="1:35" x14ac:dyDescent="0.25">
      <c r="A667" s="42" t="s">
        <v>2111</v>
      </c>
      <c r="B667" s="43" t="s">
        <v>1887</v>
      </c>
      <c r="C667" s="44" t="s">
        <v>2654</v>
      </c>
      <c r="D667" s="31" t="s">
        <v>75</v>
      </c>
      <c r="E667" s="31" t="s">
        <v>75</v>
      </c>
      <c r="F667" s="31" t="s">
        <v>75</v>
      </c>
      <c r="G667" s="31">
        <v>23915205</v>
      </c>
      <c r="H667" s="31">
        <v>23915205</v>
      </c>
      <c r="I667" s="31" t="s">
        <v>75</v>
      </c>
      <c r="J667" s="31" t="s">
        <v>75</v>
      </c>
      <c r="K667" s="31" t="s">
        <v>75</v>
      </c>
      <c r="L667" s="31" t="s">
        <v>75</v>
      </c>
      <c r="M667" s="31" t="s">
        <v>75</v>
      </c>
      <c r="N667" s="31" t="s">
        <v>75</v>
      </c>
      <c r="O667" s="31" t="s">
        <v>75</v>
      </c>
      <c r="P667" s="32" t="s">
        <v>75</v>
      </c>
      <c r="Q667" s="32" t="s">
        <v>75</v>
      </c>
      <c r="R667" s="42" t="s">
        <v>2111</v>
      </c>
      <c r="S667" s="43" t="s">
        <v>1887</v>
      </c>
      <c r="T667" s="44" t="s">
        <v>2654</v>
      </c>
      <c r="U667" s="31" t="s">
        <v>75</v>
      </c>
      <c r="V667" s="31" t="s">
        <v>75</v>
      </c>
      <c r="W667" s="31" t="s">
        <v>75</v>
      </c>
      <c r="X667" s="31">
        <v>8922851.25</v>
      </c>
      <c r="Y667" s="31">
        <v>8922851.25</v>
      </c>
      <c r="Z667" s="31" t="s">
        <v>75</v>
      </c>
      <c r="AA667" s="31" t="s">
        <v>75</v>
      </c>
      <c r="AB667" s="31" t="s">
        <v>75</v>
      </c>
      <c r="AC667" s="31" t="s">
        <v>75</v>
      </c>
      <c r="AD667" s="31" t="s">
        <v>75</v>
      </c>
      <c r="AE667" s="31" t="s">
        <v>75</v>
      </c>
      <c r="AF667" s="31" t="s">
        <v>75</v>
      </c>
      <c r="AG667" s="31" t="s">
        <v>75</v>
      </c>
      <c r="AH667" s="31" t="s">
        <v>75</v>
      </c>
      <c r="AI667" s="8"/>
    </row>
    <row r="668" spans="1:35" ht="23.25" x14ac:dyDescent="0.25">
      <c r="A668" s="42" t="s">
        <v>2447</v>
      </c>
      <c r="B668" s="43" t="s">
        <v>1887</v>
      </c>
      <c r="C668" s="44" t="s">
        <v>2655</v>
      </c>
      <c r="D668" s="31" t="s">
        <v>75</v>
      </c>
      <c r="E668" s="31" t="s">
        <v>75</v>
      </c>
      <c r="F668" s="31" t="s">
        <v>75</v>
      </c>
      <c r="G668" s="31">
        <v>23915205</v>
      </c>
      <c r="H668" s="31">
        <v>23915205</v>
      </c>
      <c r="I668" s="31" t="s">
        <v>75</v>
      </c>
      <c r="J668" s="31" t="s">
        <v>75</v>
      </c>
      <c r="K668" s="31" t="s">
        <v>75</v>
      </c>
      <c r="L668" s="31" t="s">
        <v>75</v>
      </c>
      <c r="M668" s="31" t="s">
        <v>75</v>
      </c>
      <c r="N668" s="31" t="s">
        <v>75</v>
      </c>
      <c r="O668" s="31" t="s">
        <v>75</v>
      </c>
      <c r="P668" s="32" t="s">
        <v>75</v>
      </c>
      <c r="Q668" s="32" t="s">
        <v>75</v>
      </c>
      <c r="R668" s="42" t="s">
        <v>2447</v>
      </c>
      <c r="S668" s="43" t="s">
        <v>1887</v>
      </c>
      <c r="T668" s="44" t="s">
        <v>2655</v>
      </c>
      <c r="U668" s="31" t="s">
        <v>75</v>
      </c>
      <c r="V668" s="31" t="s">
        <v>75</v>
      </c>
      <c r="W668" s="31" t="s">
        <v>75</v>
      </c>
      <c r="X668" s="31">
        <v>8922851.25</v>
      </c>
      <c r="Y668" s="31">
        <v>8922851.25</v>
      </c>
      <c r="Z668" s="31" t="s">
        <v>75</v>
      </c>
      <c r="AA668" s="31" t="s">
        <v>75</v>
      </c>
      <c r="AB668" s="31" t="s">
        <v>75</v>
      </c>
      <c r="AC668" s="31" t="s">
        <v>75</v>
      </c>
      <c r="AD668" s="31" t="s">
        <v>75</v>
      </c>
      <c r="AE668" s="31" t="s">
        <v>75</v>
      </c>
      <c r="AF668" s="31" t="s">
        <v>75</v>
      </c>
      <c r="AG668" s="31" t="s">
        <v>75</v>
      </c>
      <c r="AH668" s="31" t="s">
        <v>75</v>
      </c>
      <c r="AI668" s="8"/>
    </row>
    <row r="669" spans="1:35" x14ac:dyDescent="0.25">
      <c r="A669" s="42" t="s">
        <v>1507</v>
      </c>
      <c r="B669" s="43" t="s">
        <v>1887</v>
      </c>
      <c r="C669" s="44" t="s">
        <v>2656</v>
      </c>
      <c r="D669" s="31" t="s">
        <v>75</v>
      </c>
      <c r="E669" s="31" t="s">
        <v>75</v>
      </c>
      <c r="F669" s="31" t="s">
        <v>75</v>
      </c>
      <c r="G669" s="31">
        <v>16949017.100000001</v>
      </c>
      <c r="H669" s="31" t="s">
        <v>75</v>
      </c>
      <c r="I669" s="31" t="s">
        <v>75</v>
      </c>
      <c r="J669" s="31" t="s">
        <v>75</v>
      </c>
      <c r="K669" s="31" t="s">
        <v>75</v>
      </c>
      <c r="L669" s="31" t="s">
        <v>75</v>
      </c>
      <c r="M669" s="31" t="s">
        <v>75</v>
      </c>
      <c r="N669" s="31" t="s">
        <v>75</v>
      </c>
      <c r="O669" s="31">
        <v>16949017.100000001</v>
      </c>
      <c r="P669" s="32" t="s">
        <v>75</v>
      </c>
      <c r="Q669" s="32" t="s">
        <v>75</v>
      </c>
      <c r="R669" s="42" t="s">
        <v>1507</v>
      </c>
      <c r="S669" s="43" t="s">
        <v>1887</v>
      </c>
      <c r="T669" s="44" t="s">
        <v>2656</v>
      </c>
      <c r="U669" s="31" t="s">
        <v>75</v>
      </c>
      <c r="V669" s="31" t="s">
        <v>75</v>
      </c>
      <c r="W669" s="31" t="s">
        <v>75</v>
      </c>
      <c r="X669" s="31">
        <v>12081239.359999999</v>
      </c>
      <c r="Y669" s="31" t="s">
        <v>75</v>
      </c>
      <c r="Z669" s="31" t="s">
        <v>75</v>
      </c>
      <c r="AA669" s="31" t="s">
        <v>75</v>
      </c>
      <c r="AB669" s="31" t="s">
        <v>75</v>
      </c>
      <c r="AC669" s="31" t="s">
        <v>75</v>
      </c>
      <c r="AD669" s="31" t="s">
        <v>75</v>
      </c>
      <c r="AE669" s="31" t="s">
        <v>75</v>
      </c>
      <c r="AF669" s="31">
        <v>12081239.359999999</v>
      </c>
      <c r="AG669" s="31" t="s">
        <v>75</v>
      </c>
      <c r="AH669" s="31" t="s">
        <v>75</v>
      </c>
      <c r="AI669" s="8"/>
    </row>
    <row r="670" spans="1:35" ht="23.25" x14ac:dyDescent="0.25">
      <c r="A670" s="42" t="s">
        <v>1939</v>
      </c>
      <c r="B670" s="43" t="s">
        <v>1887</v>
      </c>
      <c r="C670" s="44" t="s">
        <v>2657</v>
      </c>
      <c r="D670" s="31">
        <v>76484277.829999998</v>
      </c>
      <c r="E670" s="31" t="s">
        <v>75</v>
      </c>
      <c r="F670" s="31">
        <v>76484277.829999998</v>
      </c>
      <c r="G670" s="31" t="s">
        <v>75</v>
      </c>
      <c r="H670" s="31">
        <v>10000000</v>
      </c>
      <c r="I670" s="31" t="s">
        <v>75</v>
      </c>
      <c r="J670" s="31" t="s">
        <v>75</v>
      </c>
      <c r="K670" s="31" t="s">
        <v>75</v>
      </c>
      <c r="L670" s="31" t="s">
        <v>75</v>
      </c>
      <c r="M670" s="31" t="s">
        <v>75</v>
      </c>
      <c r="N670" s="31" t="s">
        <v>75</v>
      </c>
      <c r="O670" s="31">
        <v>66484277.829999998</v>
      </c>
      <c r="P670" s="32" t="s">
        <v>75</v>
      </c>
      <c r="Q670" s="32" t="s">
        <v>75</v>
      </c>
      <c r="R670" s="42" t="s">
        <v>1939</v>
      </c>
      <c r="S670" s="43" t="s">
        <v>1887</v>
      </c>
      <c r="T670" s="44" t="s">
        <v>2657</v>
      </c>
      <c r="U670" s="31">
        <v>33337240.66</v>
      </c>
      <c r="V670" s="31" t="s">
        <v>75</v>
      </c>
      <c r="W670" s="31">
        <v>33337240.66</v>
      </c>
      <c r="X670" s="31" t="s">
        <v>75</v>
      </c>
      <c r="Y670" s="31" t="s">
        <v>75</v>
      </c>
      <c r="Z670" s="31" t="s">
        <v>75</v>
      </c>
      <c r="AA670" s="31" t="s">
        <v>75</v>
      </c>
      <c r="AB670" s="31" t="s">
        <v>75</v>
      </c>
      <c r="AC670" s="31" t="s">
        <v>75</v>
      </c>
      <c r="AD670" s="31" t="s">
        <v>75</v>
      </c>
      <c r="AE670" s="31" t="s">
        <v>75</v>
      </c>
      <c r="AF670" s="31">
        <v>33337240.66</v>
      </c>
      <c r="AG670" s="31" t="s">
        <v>75</v>
      </c>
      <c r="AH670" s="31" t="s">
        <v>75</v>
      </c>
      <c r="AI670" s="8"/>
    </row>
    <row r="671" spans="1:35" x14ac:dyDescent="0.25">
      <c r="A671" s="42" t="s">
        <v>1941</v>
      </c>
      <c r="B671" s="43" t="s">
        <v>1887</v>
      </c>
      <c r="C671" s="44" t="s">
        <v>2658</v>
      </c>
      <c r="D671" s="31">
        <v>28822882.899999999</v>
      </c>
      <c r="E671" s="31" t="s">
        <v>75</v>
      </c>
      <c r="F671" s="31">
        <v>28822882.899999999</v>
      </c>
      <c r="G671" s="31" t="s">
        <v>75</v>
      </c>
      <c r="H671" s="31">
        <v>10000000</v>
      </c>
      <c r="I671" s="31" t="s">
        <v>75</v>
      </c>
      <c r="J671" s="31" t="s">
        <v>75</v>
      </c>
      <c r="K671" s="31" t="s">
        <v>75</v>
      </c>
      <c r="L671" s="31" t="s">
        <v>75</v>
      </c>
      <c r="M671" s="31" t="s">
        <v>75</v>
      </c>
      <c r="N671" s="31" t="s">
        <v>75</v>
      </c>
      <c r="O671" s="31">
        <v>18822882.899999999</v>
      </c>
      <c r="P671" s="32" t="s">
        <v>75</v>
      </c>
      <c r="Q671" s="32" t="s">
        <v>75</v>
      </c>
      <c r="R671" s="42" t="s">
        <v>1941</v>
      </c>
      <c r="S671" s="43" t="s">
        <v>1887</v>
      </c>
      <c r="T671" s="44" t="s">
        <v>2658</v>
      </c>
      <c r="U671" s="31">
        <v>5763997.3700000001</v>
      </c>
      <c r="V671" s="31" t="s">
        <v>75</v>
      </c>
      <c r="W671" s="31">
        <v>5763997.3700000001</v>
      </c>
      <c r="X671" s="31" t="s">
        <v>75</v>
      </c>
      <c r="Y671" s="31" t="s">
        <v>75</v>
      </c>
      <c r="Z671" s="31" t="s">
        <v>75</v>
      </c>
      <c r="AA671" s="31" t="s">
        <v>75</v>
      </c>
      <c r="AB671" s="31" t="s">
        <v>75</v>
      </c>
      <c r="AC671" s="31" t="s">
        <v>75</v>
      </c>
      <c r="AD671" s="31" t="s">
        <v>75</v>
      </c>
      <c r="AE671" s="31" t="s">
        <v>75</v>
      </c>
      <c r="AF671" s="31">
        <v>5763997.3700000001</v>
      </c>
      <c r="AG671" s="31" t="s">
        <v>75</v>
      </c>
      <c r="AH671" s="31" t="s">
        <v>75</v>
      </c>
      <c r="AI671" s="8"/>
    </row>
    <row r="672" spans="1:35" ht="34.5" x14ac:dyDescent="0.25">
      <c r="A672" s="42" t="s">
        <v>2119</v>
      </c>
      <c r="B672" s="43" t="s">
        <v>1887</v>
      </c>
      <c r="C672" s="44" t="s">
        <v>2659</v>
      </c>
      <c r="D672" s="31">
        <v>28822882.899999999</v>
      </c>
      <c r="E672" s="31" t="s">
        <v>75</v>
      </c>
      <c r="F672" s="31">
        <v>28822882.899999999</v>
      </c>
      <c r="G672" s="31" t="s">
        <v>75</v>
      </c>
      <c r="H672" s="31">
        <v>10000000</v>
      </c>
      <c r="I672" s="31" t="s">
        <v>75</v>
      </c>
      <c r="J672" s="31" t="s">
        <v>75</v>
      </c>
      <c r="K672" s="31" t="s">
        <v>75</v>
      </c>
      <c r="L672" s="31" t="s">
        <v>75</v>
      </c>
      <c r="M672" s="31" t="s">
        <v>75</v>
      </c>
      <c r="N672" s="31" t="s">
        <v>75</v>
      </c>
      <c r="O672" s="31">
        <v>18822882.899999999</v>
      </c>
      <c r="P672" s="32" t="s">
        <v>75</v>
      </c>
      <c r="Q672" s="32" t="s">
        <v>75</v>
      </c>
      <c r="R672" s="42" t="s">
        <v>2119</v>
      </c>
      <c r="S672" s="43" t="s">
        <v>1887</v>
      </c>
      <c r="T672" s="44" t="s">
        <v>2659</v>
      </c>
      <c r="U672" s="31">
        <v>5763997.3700000001</v>
      </c>
      <c r="V672" s="31" t="s">
        <v>75</v>
      </c>
      <c r="W672" s="31">
        <v>5763997.3700000001</v>
      </c>
      <c r="X672" s="31" t="s">
        <v>75</v>
      </c>
      <c r="Y672" s="31" t="s">
        <v>75</v>
      </c>
      <c r="Z672" s="31" t="s">
        <v>75</v>
      </c>
      <c r="AA672" s="31" t="s">
        <v>75</v>
      </c>
      <c r="AB672" s="31" t="s">
        <v>75</v>
      </c>
      <c r="AC672" s="31" t="s">
        <v>75</v>
      </c>
      <c r="AD672" s="31" t="s">
        <v>75</v>
      </c>
      <c r="AE672" s="31" t="s">
        <v>75</v>
      </c>
      <c r="AF672" s="31">
        <v>5763997.3700000001</v>
      </c>
      <c r="AG672" s="31" t="s">
        <v>75</v>
      </c>
      <c r="AH672" s="31" t="s">
        <v>75</v>
      </c>
      <c r="AI672" s="8"/>
    </row>
    <row r="673" spans="1:35" x14ac:dyDescent="0.25">
      <c r="A673" s="42" t="s">
        <v>2062</v>
      </c>
      <c r="B673" s="43" t="s">
        <v>1887</v>
      </c>
      <c r="C673" s="44" t="s">
        <v>2660</v>
      </c>
      <c r="D673" s="31">
        <v>47661394.93</v>
      </c>
      <c r="E673" s="31" t="s">
        <v>75</v>
      </c>
      <c r="F673" s="31">
        <v>47661394.93</v>
      </c>
      <c r="G673" s="31" t="s">
        <v>75</v>
      </c>
      <c r="H673" s="31" t="s">
        <v>75</v>
      </c>
      <c r="I673" s="31" t="s">
        <v>75</v>
      </c>
      <c r="J673" s="31" t="s">
        <v>75</v>
      </c>
      <c r="K673" s="31" t="s">
        <v>75</v>
      </c>
      <c r="L673" s="31" t="s">
        <v>75</v>
      </c>
      <c r="M673" s="31" t="s">
        <v>75</v>
      </c>
      <c r="N673" s="31" t="s">
        <v>75</v>
      </c>
      <c r="O673" s="31">
        <v>47661394.93</v>
      </c>
      <c r="P673" s="32" t="s">
        <v>75</v>
      </c>
      <c r="Q673" s="32" t="s">
        <v>75</v>
      </c>
      <c r="R673" s="42" t="s">
        <v>2062</v>
      </c>
      <c r="S673" s="43" t="s">
        <v>1887</v>
      </c>
      <c r="T673" s="44" t="s">
        <v>2660</v>
      </c>
      <c r="U673" s="31">
        <v>27573243.289999999</v>
      </c>
      <c r="V673" s="31" t="s">
        <v>75</v>
      </c>
      <c r="W673" s="31">
        <v>27573243.289999999</v>
      </c>
      <c r="X673" s="31" t="s">
        <v>75</v>
      </c>
      <c r="Y673" s="31" t="s">
        <v>75</v>
      </c>
      <c r="Z673" s="31" t="s">
        <v>75</v>
      </c>
      <c r="AA673" s="31" t="s">
        <v>75</v>
      </c>
      <c r="AB673" s="31" t="s">
        <v>75</v>
      </c>
      <c r="AC673" s="31" t="s">
        <v>75</v>
      </c>
      <c r="AD673" s="31" t="s">
        <v>75</v>
      </c>
      <c r="AE673" s="31" t="s">
        <v>75</v>
      </c>
      <c r="AF673" s="31">
        <v>27573243.289999999</v>
      </c>
      <c r="AG673" s="31" t="s">
        <v>75</v>
      </c>
      <c r="AH673" s="31" t="s">
        <v>75</v>
      </c>
      <c r="AI673" s="8"/>
    </row>
    <row r="674" spans="1:35" ht="45.75" x14ac:dyDescent="0.25">
      <c r="A674" s="42" t="s">
        <v>2064</v>
      </c>
      <c r="B674" s="43" t="s">
        <v>1887</v>
      </c>
      <c r="C674" s="44" t="s">
        <v>2661</v>
      </c>
      <c r="D674" s="31">
        <v>45194394.93</v>
      </c>
      <c r="E674" s="31" t="s">
        <v>75</v>
      </c>
      <c r="F674" s="31">
        <v>45194394.93</v>
      </c>
      <c r="G674" s="31" t="s">
        <v>75</v>
      </c>
      <c r="H674" s="31" t="s">
        <v>75</v>
      </c>
      <c r="I674" s="31" t="s">
        <v>75</v>
      </c>
      <c r="J674" s="31" t="s">
        <v>75</v>
      </c>
      <c r="K674" s="31" t="s">
        <v>75</v>
      </c>
      <c r="L674" s="31" t="s">
        <v>75</v>
      </c>
      <c r="M674" s="31" t="s">
        <v>75</v>
      </c>
      <c r="N674" s="31" t="s">
        <v>75</v>
      </c>
      <c r="O674" s="31">
        <v>45194394.93</v>
      </c>
      <c r="P674" s="32" t="s">
        <v>75</v>
      </c>
      <c r="Q674" s="32" t="s">
        <v>75</v>
      </c>
      <c r="R674" s="42" t="s">
        <v>2064</v>
      </c>
      <c r="S674" s="43" t="s">
        <v>1887</v>
      </c>
      <c r="T674" s="44" t="s">
        <v>2661</v>
      </c>
      <c r="U674" s="31">
        <v>27307168.289999999</v>
      </c>
      <c r="V674" s="31" t="s">
        <v>75</v>
      </c>
      <c r="W674" s="31">
        <v>27307168.289999999</v>
      </c>
      <c r="X674" s="31" t="s">
        <v>75</v>
      </c>
      <c r="Y674" s="31" t="s">
        <v>75</v>
      </c>
      <c r="Z674" s="31" t="s">
        <v>75</v>
      </c>
      <c r="AA674" s="31" t="s">
        <v>75</v>
      </c>
      <c r="AB674" s="31" t="s">
        <v>75</v>
      </c>
      <c r="AC674" s="31" t="s">
        <v>75</v>
      </c>
      <c r="AD674" s="31" t="s">
        <v>75</v>
      </c>
      <c r="AE674" s="31" t="s">
        <v>75</v>
      </c>
      <c r="AF674" s="31">
        <v>27307168.289999999</v>
      </c>
      <c r="AG674" s="31" t="s">
        <v>75</v>
      </c>
      <c r="AH674" s="31" t="s">
        <v>75</v>
      </c>
      <c r="AI674" s="8"/>
    </row>
    <row r="675" spans="1:35" x14ac:dyDescent="0.25">
      <c r="A675" s="42" t="s">
        <v>2126</v>
      </c>
      <c r="B675" s="43" t="s">
        <v>1887</v>
      </c>
      <c r="C675" s="44" t="s">
        <v>2662</v>
      </c>
      <c r="D675" s="31">
        <v>2467000</v>
      </c>
      <c r="E675" s="31" t="s">
        <v>75</v>
      </c>
      <c r="F675" s="31">
        <v>2467000</v>
      </c>
      <c r="G675" s="31" t="s">
        <v>75</v>
      </c>
      <c r="H675" s="31" t="s">
        <v>75</v>
      </c>
      <c r="I675" s="31" t="s">
        <v>75</v>
      </c>
      <c r="J675" s="31" t="s">
        <v>75</v>
      </c>
      <c r="K675" s="31" t="s">
        <v>75</v>
      </c>
      <c r="L675" s="31" t="s">
        <v>75</v>
      </c>
      <c r="M675" s="31" t="s">
        <v>75</v>
      </c>
      <c r="N675" s="31" t="s">
        <v>75</v>
      </c>
      <c r="O675" s="31">
        <v>2467000</v>
      </c>
      <c r="P675" s="32" t="s">
        <v>75</v>
      </c>
      <c r="Q675" s="32" t="s">
        <v>75</v>
      </c>
      <c r="R675" s="42" t="s">
        <v>2126</v>
      </c>
      <c r="S675" s="43" t="s">
        <v>1887</v>
      </c>
      <c r="T675" s="44" t="s">
        <v>2662</v>
      </c>
      <c r="U675" s="31">
        <v>266075</v>
      </c>
      <c r="V675" s="31" t="s">
        <v>75</v>
      </c>
      <c r="W675" s="31">
        <v>266075</v>
      </c>
      <c r="X675" s="31" t="s">
        <v>75</v>
      </c>
      <c r="Y675" s="31" t="s">
        <v>75</v>
      </c>
      <c r="Z675" s="31" t="s">
        <v>75</v>
      </c>
      <c r="AA675" s="31" t="s">
        <v>75</v>
      </c>
      <c r="AB675" s="31" t="s">
        <v>75</v>
      </c>
      <c r="AC675" s="31" t="s">
        <v>75</v>
      </c>
      <c r="AD675" s="31" t="s">
        <v>75</v>
      </c>
      <c r="AE675" s="31" t="s">
        <v>75</v>
      </c>
      <c r="AF675" s="31">
        <v>266075</v>
      </c>
      <c r="AG675" s="31" t="s">
        <v>75</v>
      </c>
      <c r="AH675" s="31" t="s">
        <v>75</v>
      </c>
      <c r="AI675" s="8"/>
    </row>
    <row r="676" spans="1:35" x14ac:dyDescent="0.25">
      <c r="A676" s="42" t="s">
        <v>1908</v>
      </c>
      <c r="B676" s="43" t="s">
        <v>1887</v>
      </c>
      <c r="C676" s="44" t="s">
        <v>2663</v>
      </c>
      <c r="D676" s="31">
        <v>328628619.68000001</v>
      </c>
      <c r="E676" s="31" t="s">
        <v>75</v>
      </c>
      <c r="F676" s="31">
        <v>328628619.68000001</v>
      </c>
      <c r="G676" s="31" t="s">
        <v>75</v>
      </c>
      <c r="H676" s="31">
        <v>297419000</v>
      </c>
      <c r="I676" s="31" t="s">
        <v>75</v>
      </c>
      <c r="J676" s="31" t="s">
        <v>75</v>
      </c>
      <c r="K676" s="31">
        <v>13711905</v>
      </c>
      <c r="L676" s="31" t="s">
        <v>75</v>
      </c>
      <c r="M676" s="31" t="s">
        <v>75</v>
      </c>
      <c r="N676" s="31">
        <v>1272963.68</v>
      </c>
      <c r="O676" s="31">
        <v>16126800</v>
      </c>
      <c r="P676" s="32">
        <v>97951</v>
      </c>
      <c r="Q676" s="32" t="s">
        <v>75</v>
      </c>
      <c r="R676" s="42" t="s">
        <v>1908</v>
      </c>
      <c r="S676" s="43" t="s">
        <v>1887</v>
      </c>
      <c r="T676" s="44" t="s">
        <v>2663</v>
      </c>
      <c r="U676" s="31">
        <v>195550319.91999999</v>
      </c>
      <c r="V676" s="31" t="s">
        <v>75</v>
      </c>
      <c r="W676" s="31">
        <v>195550319.91999999</v>
      </c>
      <c r="X676" s="31" t="s">
        <v>75</v>
      </c>
      <c r="Y676" s="31">
        <v>183175091.36000001</v>
      </c>
      <c r="Z676" s="31" t="s">
        <v>75</v>
      </c>
      <c r="AA676" s="31" t="s">
        <v>75</v>
      </c>
      <c r="AB676" s="31">
        <v>731241.83</v>
      </c>
      <c r="AC676" s="31" t="s">
        <v>75</v>
      </c>
      <c r="AD676" s="31" t="s">
        <v>75</v>
      </c>
      <c r="AE676" s="31">
        <v>701620.44</v>
      </c>
      <c r="AF676" s="31">
        <v>10932363.199999999</v>
      </c>
      <c r="AG676" s="31">
        <v>10003.09</v>
      </c>
      <c r="AH676" s="31" t="s">
        <v>75</v>
      </c>
      <c r="AI676" s="8"/>
    </row>
    <row r="677" spans="1:35" ht="34.5" x14ac:dyDescent="0.25">
      <c r="A677" s="42" t="s">
        <v>2139</v>
      </c>
      <c r="B677" s="43" t="s">
        <v>1887</v>
      </c>
      <c r="C677" s="44" t="s">
        <v>2664</v>
      </c>
      <c r="D677" s="31">
        <v>300519000</v>
      </c>
      <c r="E677" s="31" t="s">
        <v>75</v>
      </c>
      <c r="F677" s="31">
        <v>300519000</v>
      </c>
      <c r="G677" s="31" t="s">
        <v>75</v>
      </c>
      <c r="H677" s="31">
        <v>297419000</v>
      </c>
      <c r="I677" s="31" t="s">
        <v>75</v>
      </c>
      <c r="J677" s="31" t="s">
        <v>75</v>
      </c>
      <c r="K677" s="31">
        <v>3100000</v>
      </c>
      <c r="L677" s="31" t="s">
        <v>75</v>
      </c>
      <c r="M677" s="31" t="s">
        <v>75</v>
      </c>
      <c r="N677" s="31" t="s">
        <v>75</v>
      </c>
      <c r="O677" s="31" t="s">
        <v>75</v>
      </c>
      <c r="P677" s="32" t="s">
        <v>75</v>
      </c>
      <c r="Q677" s="32" t="s">
        <v>75</v>
      </c>
      <c r="R677" s="42" t="s">
        <v>2139</v>
      </c>
      <c r="S677" s="43" t="s">
        <v>1887</v>
      </c>
      <c r="T677" s="44" t="s">
        <v>2664</v>
      </c>
      <c r="U677" s="31">
        <v>183682573.69999999</v>
      </c>
      <c r="V677" s="31" t="s">
        <v>75</v>
      </c>
      <c r="W677" s="31">
        <v>183682573.69999999</v>
      </c>
      <c r="X677" s="31" t="s">
        <v>75</v>
      </c>
      <c r="Y677" s="31">
        <v>183175091.36000001</v>
      </c>
      <c r="Z677" s="31" t="s">
        <v>75</v>
      </c>
      <c r="AA677" s="31" t="s">
        <v>75</v>
      </c>
      <c r="AB677" s="31">
        <v>507482.34</v>
      </c>
      <c r="AC677" s="31" t="s">
        <v>75</v>
      </c>
      <c r="AD677" s="31" t="s">
        <v>75</v>
      </c>
      <c r="AE677" s="31" t="s">
        <v>75</v>
      </c>
      <c r="AF677" s="31" t="s">
        <v>75</v>
      </c>
      <c r="AG677" s="31" t="s">
        <v>75</v>
      </c>
      <c r="AH677" s="31" t="s">
        <v>75</v>
      </c>
      <c r="AI677" s="8"/>
    </row>
    <row r="678" spans="1:35" ht="45.75" x14ac:dyDescent="0.25">
      <c r="A678" s="42" t="s">
        <v>2141</v>
      </c>
      <c r="B678" s="43" t="s">
        <v>1887</v>
      </c>
      <c r="C678" s="44" t="s">
        <v>2665</v>
      </c>
      <c r="D678" s="31">
        <v>300519000</v>
      </c>
      <c r="E678" s="31" t="s">
        <v>75</v>
      </c>
      <c r="F678" s="31">
        <v>300519000</v>
      </c>
      <c r="G678" s="31" t="s">
        <v>75</v>
      </c>
      <c r="H678" s="31">
        <v>297419000</v>
      </c>
      <c r="I678" s="31" t="s">
        <v>75</v>
      </c>
      <c r="J678" s="31" t="s">
        <v>75</v>
      </c>
      <c r="K678" s="31">
        <v>3100000</v>
      </c>
      <c r="L678" s="31" t="s">
        <v>75</v>
      </c>
      <c r="M678" s="31" t="s">
        <v>75</v>
      </c>
      <c r="N678" s="31" t="s">
        <v>75</v>
      </c>
      <c r="O678" s="31" t="s">
        <v>75</v>
      </c>
      <c r="P678" s="32" t="s">
        <v>75</v>
      </c>
      <c r="Q678" s="32" t="s">
        <v>75</v>
      </c>
      <c r="R678" s="42" t="s">
        <v>2141</v>
      </c>
      <c r="S678" s="43" t="s">
        <v>1887</v>
      </c>
      <c r="T678" s="44" t="s">
        <v>2665</v>
      </c>
      <c r="U678" s="31">
        <v>183682573.69999999</v>
      </c>
      <c r="V678" s="31" t="s">
        <v>75</v>
      </c>
      <c r="W678" s="31">
        <v>183682573.69999999</v>
      </c>
      <c r="X678" s="31" t="s">
        <v>75</v>
      </c>
      <c r="Y678" s="31">
        <v>183175091.36000001</v>
      </c>
      <c r="Z678" s="31" t="s">
        <v>75</v>
      </c>
      <c r="AA678" s="31" t="s">
        <v>75</v>
      </c>
      <c r="AB678" s="31">
        <v>507482.34</v>
      </c>
      <c r="AC678" s="31" t="s">
        <v>75</v>
      </c>
      <c r="AD678" s="31" t="s">
        <v>75</v>
      </c>
      <c r="AE678" s="31" t="s">
        <v>75</v>
      </c>
      <c r="AF678" s="31" t="s">
        <v>75</v>
      </c>
      <c r="AG678" s="31" t="s">
        <v>75</v>
      </c>
      <c r="AH678" s="31" t="s">
        <v>75</v>
      </c>
      <c r="AI678" s="8"/>
    </row>
    <row r="679" spans="1:35" x14ac:dyDescent="0.25">
      <c r="A679" s="42" t="s">
        <v>1978</v>
      </c>
      <c r="B679" s="43" t="s">
        <v>1887</v>
      </c>
      <c r="C679" s="44" t="s">
        <v>2666</v>
      </c>
      <c r="D679" s="31">
        <v>638585.75</v>
      </c>
      <c r="E679" s="31" t="s">
        <v>75</v>
      </c>
      <c r="F679" s="31">
        <v>638585.75</v>
      </c>
      <c r="G679" s="31" t="s">
        <v>75</v>
      </c>
      <c r="H679" s="31" t="s">
        <v>75</v>
      </c>
      <c r="I679" s="31" t="s">
        <v>75</v>
      </c>
      <c r="J679" s="31" t="s">
        <v>75</v>
      </c>
      <c r="K679" s="31">
        <v>238600</v>
      </c>
      <c r="L679" s="31" t="s">
        <v>75</v>
      </c>
      <c r="M679" s="31" t="s">
        <v>75</v>
      </c>
      <c r="N679" s="31">
        <v>105698</v>
      </c>
      <c r="O679" s="31">
        <v>294287.75</v>
      </c>
      <c r="P679" s="32" t="s">
        <v>75</v>
      </c>
      <c r="Q679" s="32" t="s">
        <v>75</v>
      </c>
      <c r="R679" s="42" t="s">
        <v>1978</v>
      </c>
      <c r="S679" s="43" t="s">
        <v>1887</v>
      </c>
      <c r="T679" s="44" t="s">
        <v>2666</v>
      </c>
      <c r="U679" s="31">
        <v>524105.03</v>
      </c>
      <c r="V679" s="31" t="s">
        <v>75</v>
      </c>
      <c r="W679" s="31">
        <v>524105.03</v>
      </c>
      <c r="X679" s="31" t="s">
        <v>75</v>
      </c>
      <c r="Y679" s="31" t="s">
        <v>75</v>
      </c>
      <c r="Z679" s="31" t="s">
        <v>75</v>
      </c>
      <c r="AA679" s="31" t="s">
        <v>75</v>
      </c>
      <c r="AB679" s="31">
        <v>124119.28</v>
      </c>
      <c r="AC679" s="31" t="s">
        <v>75</v>
      </c>
      <c r="AD679" s="31" t="s">
        <v>75</v>
      </c>
      <c r="AE679" s="31">
        <v>105698</v>
      </c>
      <c r="AF679" s="31">
        <v>294287.75</v>
      </c>
      <c r="AG679" s="31" t="s">
        <v>75</v>
      </c>
      <c r="AH679" s="31" t="s">
        <v>75</v>
      </c>
      <c r="AI679" s="8"/>
    </row>
    <row r="680" spans="1:35" ht="23.25" x14ac:dyDescent="0.25">
      <c r="A680" s="42" t="s">
        <v>1980</v>
      </c>
      <c r="B680" s="43" t="s">
        <v>1887</v>
      </c>
      <c r="C680" s="44" t="s">
        <v>2667</v>
      </c>
      <c r="D680" s="31">
        <v>638585.75</v>
      </c>
      <c r="E680" s="31" t="s">
        <v>75</v>
      </c>
      <c r="F680" s="31">
        <v>638585.75</v>
      </c>
      <c r="G680" s="31" t="s">
        <v>75</v>
      </c>
      <c r="H680" s="31" t="s">
        <v>75</v>
      </c>
      <c r="I680" s="31" t="s">
        <v>75</v>
      </c>
      <c r="J680" s="31" t="s">
        <v>75</v>
      </c>
      <c r="K680" s="31">
        <v>238600</v>
      </c>
      <c r="L680" s="31" t="s">
        <v>75</v>
      </c>
      <c r="M680" s="31" t="s">
        <v>75</v>
      </c>
      <c r="N680" s="31">
        <v>105698</v>
      </c>
      <c r="O680" s="31">
        <v>294287.75</v>
      </c>
      <c r="P680" s="32" t="s">
        <v>75</v>
      </c>
      <c r="Q680" s="32" t="s">
        <v>75</v>
      </c>
      <c r="R680" s="42" t="s">
        <v>1980</v>
      </c>
      <c r="S680" s="43" t="s">
        <v>1887</v>
      </c>
      <c r="T680" s="44" t="s">
        <v>2667</v>
      </c>
      <c r="U680" s="31">
        <v>524105.03</v>
      </c>
      <c r="V680" s="31" t="s">
        <v>75</v>
      </c>
      <c r="W680" s="31">
        <v>524105.03</v>
      </c>
      <c r="X680" s="31" t="s">
        <v>75</v>
      </c>
      <c r="Y680" s="31" t="s">
        <v>75</v>
      </c>
      <c r="Z680" s="31" t="s">
        <v>75</v>
      </c>
      <c r="AA680" s="31" t="s">
        <v>75</v>
      </c>
      <c r="AB680" s="31">
        <v>124119.28</v>
      </c>
      <c r="AC680" s="31" t="s">
        <v>75</v>
      </c>
      <c r="AD680" s="31" t="s">
        <v>75</v>
      </c>
      <c r="AE680" s="31">
        <v>105698</v>
      </c>
      <c r="AF680" s="31">
        <v>294287.75</v>
      </c>
      <c r="AG680" s="31" t="s">
        <v>75</v>
      </c>
      <c r="AH680" s="31" t="s">
        <v>75</v>
      </c>
      <c r="AI680" s="8"/>
    </row>
    <row r="681" spans="1:35" x14ac:dyDescent="0.25">
      <c r="A681" s="42" t="s">
        <v>1910</v>
      </c>
      <c r="B681" s="43" t="s">
        <v>1887</v>
      </c>
      <c r="C681" s="44" t="s">
        <v>2668</v>
      </c>
      <c r="D681" s="31">
        <v>27471033.93</v>
      </c>
      <c r="E681" s="31" t="s">
        <v>75</v>
      </c>
      <c r="F681" s="31">
        <v>27471033.93</v>
      </c>
      <c r="G681" s="31" t="s">
        <v>75</v>
      </c>
      <c r="H681" s="31" t="s">
        <v>75</v>
      </c>
      <c r="I681" s="31" t="s">
        <v>75</v>
      </c>
      <c r="J681" s="31" t="s">
        <v>75</v>
      </c>
      <c r="K681" s="31">
        <v>10373305</v>
      </c>
      <c r="L681" s="31" t="s">
        <v>75</v>
      </c>
      <c r="M681" s="31" t="s">
        <v>75</v>
      </c>
      <c r="N681" s="31">
        <v>1167265.68</v>
      </c>
      <c r="O681" s="31">
        <v>15832512.25</v>
      </c>
      <c r="P681" s="32">
        <v>97951</v>
      </c>
      <c r="Q681" s="32" t="s">
        <v>75</v>
      </c>
      <c r="R681" s="42" t="s">
        <v>1910</v>
      </c>
      <c r="S681" s="43" t="s">
        <v>1887</v>
      </c>
      <c r="T681" s="44" t="s">
        <v>2668</v>
      </c>
      <c r="U681" s="31">
        <v>11343641.189999999</v>
      </c>
      <c r="V681" s="31" t="s">
        <v>75</v>
      </c>
      <c r="W681" s="31">
        <v>11343641.189999999</v>
      </c>
      <c r="X681" s="31" t="s">
        <v>75</v>
      </c>
      <c r="Y681" s="31" t="s">
        <v>75</v>
      </c>
      <c r="Z681" s="31" t="s">
        <v>75</v>
      </c>
      <c r="AA681" s="31" t="s">
        <v>75</v>
      </c>
      <c r="AB681" s="31">
        <v>99640.21</v>
      </c>
      <c r="AC681" s="31" t="s">
        <v>75</v>
      </c>
      <c r="AD681" s="31" t="s">
        <v>75</v>
      </c>
      <c r="AE681" s="31">
        <v>595922.43999999994</v>
      </c>
      <c r="AF681" s="31">
        <v>10638075.449999999</v>
      </c>
      <c r="AG681" s="31">
        <v>10003.09</v>
      </c>
      <c r="AH681" s="31" t="s">
        <v>75</v>
      </c>
      <c r="AI681" s="8"/>
    </row>
    <row r="682" spans="1:35" x14ac:dyDescent="0.25">
      <c r="A682" s="42" t="s">
        <v>1947</v>
      </c>
      <c r="B682" s="43" t="s">
        <v>1887</v>
      </c>
      <c r="C682" s="44" t="s">
        <v>2669</v>
      </c>
      <c r="D682" s="31">
        <v>3564814</v>
      </c>
      <c r="E682" s="31" t="s">
        <v>75</v>
      </c>
      <c r="F682" s="31">
        <v>3564814</v>
      </c>
      <c r="G682" s="31" t="s">
        <v>75</v>
      </c>
      <c r="H682" s="31" t="s">
        <v>75</v>
      </c>
      <c r="I682" s="31" t="s">
        <v>75</v>
      </c>
      <c r="J682" s="31" t="s">
        <v>75</v>
      </c>
      <c r="K682" s="31">
        <v>273105</v>
      </c>
      <c r="L682" s="31" t="s">
        <v>75</v>
      </c>
      <c r="M682" s="31" t="s">
        <v>75</v>
      </c>
      <c r="N682" s="31">
        <v>716113</v>
      </c>
      <c r="O682" s="31">
        <v>2487845</v>
      </c>
      <c r="P682" s="32">
        <v>87751</v>
      </c>
      <c r="Q682" s="32" t="s">
        <v>75</v>
      </c>
      <c r="R682" s="42" t="s">
        <v>1947</v>
      </c>
      <c r="S682" s="43" t="s">
        <v>1887</v>
      </c>
      <c r="T682" s="44" t="s">
        <v>2669</v>
      </c>
      <c r="U682" s="31">
        <v>2863078</v>
      </c>
      <c r="V682" s="31" t="s">
        <v>75</v>
      </c>
      <c r="W682" s="31">
        <v>2863078</v>
      </c>
      <c r="X682" s="31" t="s">
        <v>75</v>
      </c>
      <c r="Y682" s="31" t="s">
        <v>75</v>
      </c>
      <c r="Z682" s="31" t="s">
        <v>75</v>
      </c>
      <c r="AA682" s="31" t="s">
        <v>75</v>
      </c>
      <c r="AB682" s="31">
        <v>95576</v>
      </c>
      <c r="AC682" s="31" t="s">
        <v>75</v>
      </c>
      <c r="AD682" s="31" t="s">
        <v>75</v>
      </c>
      <c r="AE682" s="31">
        <v>279657</v>
      </c>
      <c r="AF682" s="31">
        <v>2487845</v>
      </c>
      <c r="AG682" s="31" t="s">
        <v>75</v>
      </c>
      <c r="AH682" s="31" t="s">
        <v>75</v>
      </c>
      <c r="AI682" s="8"/>
    </row>
    <row r="683" spans="1:35" x14ac:dyDescent="0.25">
      <c r="A683" s="42" t="s">
        <v>1949</v>
      </c>
      <c r="B683" s="43" t="s">
        <v>1887</v>
      </c>
      <c r="C683" s="44" t="s">
        <v>2670</v>
      </c>
      <c r="D683" s="31">
        <v>12779385.6</v>
      </c>
      <c r="E683" s="31" t="s">
        <v>75</v>
      </c>
      <c r="F683" s="31">
        <v>12779385.6</v>
      </c>
      <c r="G683" s="31" t="s">
        <v>75</v>
      </c>
      <c r="H683" s="31" t="s">
        <v>75</v>
      </c>
      <c r="I683" s="31" t="s">
        <v>75</v>
      </c>
      <c r="J683" s="31" t="s">
        <v>75</v>
      </c>
      <c r="K683" s="31">
        <v>80700</v>
      </c>
      <c r="L683" s="31" t="s">
        <v>75</v>
      </c>
      <c r="M683" s="31" t="s">
        <v>75</v>
      </c>
      <c r="N683" s="31">
        <v>178019.07</v>
      </c>
      <c r="O683" s="31">
        <v>12520666.529999999</v>
      </c>
      <c r="P683" s="32" t="s">
        <v>75</v>
      </c>
      <c r="Q683" s="32" t="s">
        <v>75</v>
      </c>
      <c r="R683" s="42" t="s">
        <v>1949</v>
      </c>
      <c r="S683" s="43" t="s">
        <v>1887</v>
      </c>
      <c r="T683" s="44" t="s">
        <v>2670</v>
      </c>
      <c r="U683" s="31">
        <v>7428079.7300000004</v>
      </c>
      <c r="V683" s="31" t="s">
        <v>75</v>
      </c>
      <c r="W683" s="31">
        <v>7428079.7300000004</v>
      </c>
      <c r="X683" s="31" t="s">
        <v>75</v>
      </c>
      <c r="Y683" s="31" t="s">
        <v>75</v>
      </c>
      <c r="Z683" s="31" t="s">
        <v>75</v>
      </c>
      <c r="AA683" s="31" t="s">
        <v>75</v>
      </c>
      <c r="AB683" s="31">
        <v>2400</v>
      </c>
      <c r="AC683" s="31" t="s">
        <v>75</v>
      </c>
      <c r="AD683" s="31" t="s">
        <v>75</v>
      </c>
      <c r="AE683" s="31">
        <v>99450</v>
      </c>
      <c r="AF683" s="31">
        <v>7326229.7300000004</v>
      </c>
      <c r="AG683" s="31" t="s">
        <v>75</v>
      </c>
      <c r="AH683" s="31" t="s">
        <v>75</v>
      </c>
      <c r="AI683" s="8"/>
    </row>
    <row r="684" spans="1:35" x14ac:dyDescent="0.25">
      <c r="A684" s="42" t="s">
        <v>1912</v>
      </c>
      <c r="B684" s="43" t="s">
        <v>1887</v>
      </c>
      <c r="C684" s="44" t="s">
        <v>2671</v>
      </c>
      <c r="D684" s="31">
        <v>11126834.33</v>
      </c>
      <c r="E684" s="31" t="s">
        <v>75</v>
      </c>
      <c r="F684" s="31">
        <v>11126834.33</v>
      </c>
      <c r="G684" s="31" t="s">
        <v>75</v>
      </c>
      <c r="H684" s="31" t="s">
        <v>75</v>
      </c>
      <c r="I684" s="31" t="s">
        <v>75</v>
      </c>
      <c r="J684" s="31" t="s">
        <v>75</v>
      </c>
      <c r="K684" s="31">
        <v>10019500</v>
      </c>
      <c r="L684" s="31" t="s">
        <v>75</v>
      </c>
      <c r="M684" s="31" t="s">
        <v>75</v>
      </c>
      <c r="N684" s="31">
        <v>273133.61</v>
      </c>
      <c r="O684" s="31">
        <v>824000.72</v>
      </c>
      <c r="P684" s="32">
        <v>10200</v>
      </c>
      <c r="Q684" s="32" t="s">
        <v>75</v>
      </c>
      <c r="R684" s="42" t="s">
        <v>1912</v>
      </c>
      <c r="S684" s="43" t="s">
        <v>1887</v>
      </c>
      <c r="T684" s="44" t="s">
        <v>2671</v>
      </c>
      <c r="U684" s="31">
        <v>1052483.46</v>
      </c>
      <c r="V684" s="31" t="s">
        <v>75</v>
      </c>
      <c r="W684" s="31">
        <v>1052483.46</v>
      </c>
      <c r="X684" s="31" t="s">
        <v>75</v>
      </c>
      <c r="Y684" s="31" t="s">
        <v>75</v>
      </c>
      <c r="Z684" s="31" t="s">
        <v>75</v>
      </c>
      <c r="AA684" s="31" t="s">
        <v>75</v>
      </c>
      <c r="AB684" s="31">
        <v>1664.21</v>
      </c>
      <c r="AC684" s="31" t="s">
        <v>75</v>
      </c>
      <c r="AD684" s="31" t="s">
        <v>75</v>
      </c>
      <c r="AE684" s="31">
        <v>216815.44</v>
      </c>
      <c r="AF684" s="31">
        <v>824000.72</v>
      </c>
      <c r="AG684" s="31">
        <v>10003.09</v>
      </c>
      <c r="AH684" s="31" t="s">
        <v>75</v>
      </c>
      <c r="AI684" s="8"/>
    </row>
    <row r="685" spans="1:35" x14ac:dyDescent="0.25">
      <c r="A685" s="42" t="s">
        <v>2672</v>
      </c>
      <c r="B685" s="43" t="s">
        <v>1887</v>
      </c>
      <c r="C685" s="44" t="s">
        <v>2673</v>
      </c>
      <c r="D685" s="31">
        <v>199210202.37</v>
      </c>
      <c r="E685" s="31" t="s">
        <v>75</v>
      </c>
      <c r="F685" s="31">
        <v>199210202.37</v>
      </c>
      <c r="G685" s="31">
        <v>70366330</v>
      </c>
      <c r="H685" s="31">
        <v>181470974</v>
      </c>
      <c r="I685" s="31" t="s">
        <v>75</v>
      </c>
      <c r="J685" s="31" t="s">
        <v>75</v>
      </c>
      <c r="K685" s="31">
        <v>9592400</v>
      </c>
      <c r="L685" s="31" t="s">
        <v>75</v>
      </c>
      <c r="M685" s="31" t="s">
        <v>75</v>
      </c>
      <c r="N685" s="31">
        <v>8000</v>
      </c>
      <c r="O685" s="31">
        <v>78505158.370000005</v>
      </c>
      <c r="P685" s="32" t="s">
        <v>75</v>
      </c>
      <c r="Q685" s="32" t="s">
        <v>75</v>
      </c>
      <c r="R685" s="42" t="s">
        <v>2672</v>
      </c>
      <c r="S685" s="43" t="s">
        <v>1887</v>
      </c>
      <c r="T685" s="44" t="s">
        <v>2673</v>
      </c>
      <c r="U685" s="31">
        <v>104902088.68000001</v>
      </c>
      <c r="V685" s="31" t="s">
        <v>75</v>
      </c>
      <c r="W685" s="31">
        <v>104902088.68000001</v>
      </c>
      <c r="X685" s="31">
        <v>39813917.240000002</v>
      </c>
      <c r="Y685" s="31">
        <v>104577088.68000001</v>
      </c>
      <c r="Z685" s="31" t="s">
        <v>75</v>
      </c>
      <c r="AA685" s="31" t="s">
        <v>75</v>
      </c>
      <c r="AB685" s="31" t="s">
        <v>75</v>
      </c>
      <c r="AC685" s="31" t="s">
        <v>75</v>
      </c>
      <c r="AD685" s="31" t="s">
        <v>75</v>
      </c>
      <c r="AE685" s="31" t="s">
        <v>75</v>
      </c>
      <c r="AF685" s="31">
        <v>40138917.240000002</v>
      </c>
      <c r="AG685" s="31" t="s">
        <v>75</v>
      </c>
      <c r="AH685" s="31" t="s">
        <v>75</v>
      </c>
      <c r="AI685" s="8"/>
    </row>
    <row r="686" spans="1:35" x14ac:dyDescent="0.25">
      <c r="A686" s="42" t="s">
        <v>2674</v>
      </c>
      <c r="B686" s="43" t="s">
        <v>1887</v>
      </c>
      <c r="C686" s="44" t="s">
        <v>2675</v>
      </c>
      <c r="D686" s="31">
        <v>80373258.370000005</v>
      </c>
      <c r="E686" s="31" t="s">
        <v>75</v>
      </c>
      <c r="F686" s="31">
        <v>80373258.370000005</v>
      </c>
      <c r="G686" s="31">
        <v>70366330</v>
      </c>
      <c r="H686" s="31">
        <v>70366330</v>
      </c>
      <c r="I686" s="31" t="s">
        <v>75</v>
      </c>
      <c r="J686" s="31" t="s">
        <v>75</v>
      </c>
      <c r="K686" s="31">
        <v>9592400</v>
      </c>
      <c r="L686" s="31" t="s">
        <v>75</v>
      </c>
      <c r="M686" s="31" t="s">
        <v>75</v>
      </c>
      <c r="N686" s="31" t="s">
        <v>75</v>
      </c>
      <c r="O686" s="31">
        <v>70780858.370000005</v>
      </c>
      <c r="P686" s="32" t="s">
        <v>75</v>
      </c>
      <c r="Q686" s="32" t="s">
        <v>75</v>
      </c>
      <c r="R686" s="42" t="s">
        <v>2674</v>
      </c>
      <c r="S686" s="43" t="s">
        <v>1887</v>
      </c>
      <c r="T686" s="44" t="s">
        <v>2675</v>
      </c>
      <c r="U686" s="31">
        <v>39813917.240000002</v>
      </c>
      <c r="V686" s="31" t="s">
        <v>75</v>
      </c>
      <c r="W686" s="31">
        <v>39813917.240000002</v>
      </c>
      <c r="X686" s="31">
        <v>39813917.240000002</v>
      </c>
      <c r="Y686" s="31">
        <v>39813917.240000002</v>
      </c>
      <c r="Z686" s="31" t="s">
        <v>75</v>
      </c>
      <c r="AA686" s="31" t="s">
        <v>75</v>
      </c>
      <c r="AB686" s="31" t="s">
        <v>75</v>
      </c>
      <c r="AC686" s="31" t="s">
        <v>75</v>
      </c>
      <c r="AD686" s="31" t="s">
        <v>75</v>
      </c>
      <c r="AE686" s="31" t="s">
        <v>75</v>
      </c>
      <c r="AF686" s="31">
        <v>39813917.240000002</v>
      </c>
      <c r="AG686" s="31" t="s">
        <v>75</v>
      </c>
      <c r="AH686" s="31" t="s">
        <v>75</v>
      </c>
      <c r="AI686" s="8"/>
    </row>
    <row r="687" spans="1:35" ht="23.25" x14ac:dyDescent="0.25">
      <c r="A687" s="42" t="s">
        <v>1969</v>
      </c>
      <c r="B687" s="43" t="s">
        <v>1887</v>
      </c>
      <c r="C687" s="44" t="s">
        <v>2676</v>
      </c>
      <c r="D687" s="31">
        <v>80373258.370000005</v>
      </c>
      <c r="E687" s="31" t="s">
        <v>75</v>
      </c>
      <c r="F687" s="31">
        <v>80373258.370000005</v>
      </c>
      <c r="G687" s="31" t="s">
        <v>75</v>
      </c>
      <c r="H687" s="31" t="s">
        <v>75</v>
      </c>
      <c r="I687" s="31" t="s">
        <v>75</v>
      </c>
      <c r="J687" s="31" t="s">
        <v>75</v>
      </c>
      <c r="K687" s="31">
        <v>9592400</v>
      </c>
      <c r="L687" s="31" t="s">
        <v>75</v>
      </c>
      <c r="M687" s="31" t="s">
        <v>75</v>
      </c>
      <c r="N687" s="31" t="s">
        <v>75</v>
      </c>
      <c r="O687" s="31">
        <v>70780858.370000005</v>
      </c>
      <c r="P687" s="32" t="s">
        <v>75</v>
      </c>
      <c r="Q687" s="32" t="s">
        <v>75</v>
      </c>
      <c r="R687" s="42" t="s">
        <v>1969</v>
      </c>
      <c r="S687" s="43" t="s">
        <v>1887</v>
      </c>
      <c r="T687" s="44" t="s">
        <v>2676</v>
      </c>
      <c r="U687" s="31">
        <v>39813917.240000002</v>
      </c>
      <c r="V687" s="31" t="s">
        <v>75</v>
      </c>
      <c r="W687" s="31">
        <v>39813917.240000002</v>
      </c>
      <c r="X687" s="31" t="s">
        <v>75</v>
      </c>
      <c r="Y687" s="31" t="s">
        <v>75</v>
      </c>
      <c r="Z687" s="31" t="s">
        <v>75</v>
      </c>
      <c r="AA687" s="31" t="s">
        <v>75</v>
      </c>
      <c r="AB687" s="31" t="s">
        <v>75</v>
      </c>
      <c r="AC687" s="31" t="s">
        <v>75</v>
      </c>
      <c r="AD687" s="31" t="s">
        <v>75</v>
      </c>
      <c r="AE687" s="31" t="s">
        <v>75</v>
      </c>
      <c r="AF687" s="31">
        <v>39813917.240000002</v>
      </c>
      <c r="AG687" s="31" t="s">
        <v>75</v>
      </c>
      <c r="AH687" s="31" t="s">
        <v>75</v>
      </c>
      <c r="AI687" s="8"/>
    </row>
    <row r="688" spans="1:35" x14ac:dyDescent="0.25">
      <c r="A688" s="42" t="s">
        <v>1971</v>
      </c>
      <c r="B688" s="43" t="s">
        <v>1887</v>
      </c>
      <c r="C688" s="44" t="s">
        <v>2677</v>
      </c>
      <c r="D688" s="31">
        <v>80373258.370000005</v>
      </c>
      <c r="E688" s="31" t="s">
        <v>75</v>
      </c>
      <c r="F688" s="31">
        <v>80373258.370000005</v>
      </c>
      <c r="G688" s="31" t="s">
        <v>75</v>
      </c>
      <c r="H688" s="31" t="s">
        <v>75</v>
      </c>
      <c r="I688" s="31" t="s">
        <v>75</v>
      </c>
      <c r="J688" s="31" t="s">
        <v>75</v>
      </c>
      <c r="K688" s="31">
        <v>9592400</v>
      </c>
      <c r="L688" s="31" t="s">
        <v>75</v>
      </c>
      <c r="M688" s="31" t="s">
        <v>75</v>
      </c>
      <c r="N688" s="31" t="s">
        <v>75</v>
      </c>
      <c r="O688" s="31">
        <v>70780858.370000005</v>
      </c>
      <c r="P688" s="32" t="s">
        <v>75</v>
      </c>
      <c r="Q688" s="32" t="s">
        <v>75</v>
      </c>
      <c r="R688" s="42" t="s">
        <v>1971</v>
      </c>
      <c r="S688" s="43" t="s">
        <v>1887</v>
      </c>
      <c r="T688" s="44" t="s">
        <v>2677</v>
      </c>
      <c r="U688" s="31">
        <v>39813917.240000002</v>
      </c>
      <c r="V688" s="31" t="s">
        <v>75</v>
      </c>
      <c r="W688" s="31">
        <v>39813917.240000002</v>
      </c>
      <c r="X688" s="31" t="s">
        <v>75</v>
      </c>
      <c r="Y688" s="31" t="s">
        <v>75</v>
      </c>
      <c r="Z688" s="31" t="s">
        <v>75</v>
      </c>
      <c r="AA688" s="31" t="s">
        <v>75</v>
      </c>
      <c r="AB688" s="31" t="s">
        <v>75</v>
      </c>
      <c r="AC688" s="31" t="s">
        <v>75</v>
      </c>
      <c r="AD688" s="31" t="s">
        <v>75</v>
      </c>
      <c r="AE688" s="31" t="s">
        <v>75</v>
      </c>
      <c r="AF688" s="31">
        <v>39813917.240000002</v>
      </c>
      <c r="AG688" s="31" t="s">
        <v>75</v>
      </c>
      <c r="AH688" s="31" t="s">
        <v>75</v>
      </c>
      <c r="AI688" s="8"/>
    </row>
    <row r="689" spans="1:35" ht="23.25" x14ac:dyDescent="0.25">
      <c r="A689" s="42" t="s">
        <v>1973</v>
      </c>
      <c r="B689" s="43" t="s">
        <v>1887</v>
      </c>
      <c r="C689" s="44" t="s">
        <v>2678</v>
      </c>
      <c r="D689" s="31">
        <v>80373258.370000005</v>
      </c>
      <c r="E689" s="31" t="s">
        <v>75</v>
      </c>
      <c r="F689" s="31">
        <v>80373258.370000005</v>
      </c>
      <c r="G689" s="31" t="s">
        <v>75</v>
      </c>
      <c r="H689" s="31" t="s">
        <v>75</v>
      </c>
      <c r="I689" s="31" t="s">
        <v>75</v>
      </c>
      <c r="J689" s="31" t="s">
        <v>75</v>
      </c>
      <c r="K689" s="31">
        <v>9592400</v>
      </c>
      <c r="L689" s="31" t="s">
        <v>75</v>
      </c>
      <c r="M689" s="31" t="s">
        <v>75</v>
      </c>
      <c r="N689" s="31" t="s">
        <v>75</v>
      </c>
      <c r="O689" s="31">
        <v>70780858.370000005</v>
      </c>
      <c r="P689" s="32" t="s">
        <v>75</v>
      </c>
      <c r="Q689" s="32" t="s">
        <v>75</v>
      </c>
      <c r="R689" s="42" t="s">
        <v>1973</v>
      </c>
      <c r="S689" s="43" t="s">
        <v>1887</v>
      </c>
      <c r="T689" s="44" t="s">
        <v>2678</v>
      </c>
      <c r="U689" s="31">
        <v>39813917.240000002</v>
      </c>
      <c r="V689" s="31" t="s">
        <v>75</v>
      </c>
      <c r="W689" s="31">
        <v>39813917.240000002</v>
      </c>
      <c r="X689" s="31" t="s">
        <v>75</v>
      </c>
      <c r="Y689" s="31" t="s">
        <v>75</v>
      </c>
      <c r="Z689" s="31" t="s">
        <v>75</v>
      </c>
      <c r="AA689" s="31" t="s">
        <v>75</v>
      </c>
      <c r="AB689" s="31" t="s">
        <v>75</v>
      </c>
      <c r="AC689" s="31" t="s">
        <v>75</v>
      </c>
      <c r="AD689" s="31" t="s">
        <v>75</v>
      </c>
      <c r="AE689" s="31" t="s">
        <v>75</v>
      </c>
      <c r="AF689" s="31">
        <v>39813917.240000002</v>
      </c>
      <c r="AG689" s="31" t="s">
        <v>75</v>
      </c>
      <c r="AH689" s="31" t="s">
        <v>75</v>
      </c>
      <c r="AI689" s="8"/>
    </row>
    <row r="690" spans="1:35" x14ac:dyDescent="0.25">
      <c r="A690" s="42" t="s">
        <v>1936</v>
      </c>
      <c r="B690" s="43" t="s">
        <v>1887</v>
      </c>
      <c r="C690" s="44" t="s">
        <v>2679</v>
      </c>
      <c r="D690" s="31" t="s">
        <v>75</v>
      </c>
      <c r="E690" s="31" t="s">
        <v>75</v>
      </c>
      <c r="F690" s="31" t="s">
        <v>75</v>
      </c>
      <c r="G690" s="31">
        <v>70366330</v>
      </c>
      <c r="H690" s="31">
        <v>70366330</v>
      </c>
      <c r="I690" s="31" t="s">
        <v>75</v>
      </c>
      <c r="J690" s="31" t="s">
        <v>75</v>
      </c>
      <c r="K690" s="31" t="s">
        <v>75</v>
      </c>
      <c r="L690" s="31" t="s">
        <v>75</v>
      </c>
      <c r="M690" s="31" t="s">
        <v>75</v>
      </c>
      <c r="N690" s="31" t="s">
        <v>75</v>
      </c>
      <c r="O690" s="31" t="s">
        <v>75</v>
      </c>
      <c r="P690" s="32" t="s">
        <v>75</v>
      </c>
      <c r="Q690" s="32" t="s">
        <v>75</v>
      </c>
      <c r="R690" s="42" t="s">
        <v>1936</v>
      </c>
      <c r="S690" s="43" t="s">
        <v>1887</v>
      </c>
      <c r="T690" s="44" t="s">
        <v>2679</v>
      </c>
      <c r="U690" s="31" t="s">
        <v>75</v>
      </c>
      <c r="V690" s="31" t="s">
        <v>75</v>
      </c>
      <c r="W690" s="31" t="s">
        <v>75</v>
      </c>
      <c r="X690" s="31">
        <v>39813917.240000002</v>
      </c>
      <c r="Y690" s="31">
        <v>39813917.240000002</v>
      </c>
      <c r="Z690" s="31" t="s">
        <v>75</v>
      </c>
      <c r="AA690" s="31" t="s">
        <v>75</v>
      </c>
      <c r="AB690" s="31" t="s">
        <v>75</v>
      </c>
      <c r="AC690" s="31" t="s">
        <v>75</v>
      </c>
      <c r="AD690" s="31" t="s">
        <v>75</v>
      </c>
      <c r="AE690" s="31" t="s">
        <v>75</v>
      </c>
      <c r="AF690" s="31" t="s">
        <v>75</v>
      </c>
      <c r="AG690" s="31" t="s">
        <v>75</v>
      </c>
      <c r="AH690" s="31" t="s">
        <v>75</v>
      </c>
      <c r="AI690" s="8"/>
    </row>
    <row r="691" spans="1:35" x14ac:dyDescent="0.25">
      <c r="A691" s="42" t="s">
        <v>2111</v>
      </c>
      <c r="B691" s="43" t="s">
        <v>1887</v>
      </c>
      <c r="C691" s="44" t="s">
        <v>2680</v>
      </c>
      <c r="D691" s="31" t="s">
        <v>75</v>
      </c>
      <c r="E691" s="31" t="s">
        <v>75</v>
      </c>
      <c r="F691" s="31" t="s">
        <v>75</v>
      </c>
      <c r="G691" s="31">
        <v>70366330</v>
      </c>
      <c r="H691" s="31">
        <v>70366330</v>
      </c>
      <c r="I691" s="31" t="s">
        <v>75</v>
      </c>
      <c r="J691" s="31" t="s">
        <v>75</v>
      </c>
      <c r="K691" s="31" t="s">
        <v>75</v>
      </c>
      <c r="L691" s="31" t="s">
        <v>75</v>
      </c>
      <c r="M691" s="31" t="s">
        <v>75</v>
      </c>
      <c r="N691" s="31" t="s">
        <v>75</v>
      </c>
      <c r="O691" s="31" t="s">
        <v>75</v>
      </c>
      <c r="P691" s="32" t="s">
        <v>75</v>
      </c>
      <c r="Q691" s="32" t="s">
        <v>75</v>
      </c>
      <c r="R691" s="42" t="s">
        <v>2111</v>
      </c>
      <c r="S691" s="43" t="s">
        <v>1887</v>
      </c>
      <c r="T691" s="44" t="s">
        <v>2680</v>
      </c>
      <c r="U691" s="31" t="s">
        <v>75</v>
      </c>
      <c r="V691" s="31" t="s">
        <v>75</v>
      </c>
      <c r="W691" s="31" t="s">
        <v>75</v>
      </c>
      <c r="X691" s="31">
        <v>39813917.240000002</v>
      </c>
      <c r="Y691" s="31">
        <v>39813917.240000002</v>
      </c>
      <c r="Z691" s="31" t="s">
        <v>75</v>
      </c>
      <c r="AA691" s="31" t="s">
        <v>75</v>
      </c>
      <c r="AB691" s="31" t="s">
        <v>75</v>
      </c>
      <c r="AC691" s="31" t="s">
        <v>75</v>
      </c>
      <c r="AD691" s="31" t="s">
        <v>75</v>
      </c>
      <c r="AE691" s="31" t="s">
        <v>75</v>
      </c>
      <c r="AF691" s="31" t="s">
        <v>75</v>
      </c>
      <c r="AG691" s="31" t="s">
        <v>75</v>
      </c>
      <c r="AH691" s="31" t="s">
        <v>75</v>
      </c>
      <c r="AI691" s="8"/>
    </row>
    <row r="692" spans="1:35" ht="23.25" x14ac:dyDescent="0.25">
      <c r="A692" s="42" t="s">
        <v>2447</v>
      </c>
      <c r="B692" s="43" t="s">
        <v>1887</v>
      </c>
      <c r="C692" s="44" t="s">
        <v>2681</v>
      </c>
      <c r="D692" s="31" t="s">
        <v>75</v>
      </c>
      <c r="E692" s="31" t="s">
        <v>75</v>
      </c>
      <c r="F692" s="31" t="s">
        <v>75</v>
      </c>
      <c r="G692" s="31">
        <v>70366330</v>
      </c>
      <c r="H692" s="31">
        <v>70366330</v>
      </c>
      <c r="I692" s="31" t="s">
        <v>75</v>
      </c>
      <c r="J692" s="31" t="s">
        <v>75</v>
      </c>
      <c r="K692" s="31" t="s">
        <v>75</v>
      </c>
      <c r="L692" s="31" t="s">
        <v>75</v>
      </c>
      <c r="M692" s="31" t="s">
        <v>75</v>
      </c>
      <c r="N692" s="31" t="s">
        <v>75</v>
      </c>
      <c r="O692" s="31" t="s">
        <v>75</v>
      </c>
      <c r="P692" s="32" t="s">
        <v>75</v>
      </c>
      <c r="Q692" s="32" t="s">
        <v>75</v>
      </c>
      <c r="R692" s="42" t="s">
        <v>2447</v>
      </c>
      <c r="S692" s="43" t="s">
        <v>1887</v>
      </c>
      <c r="T692" s="44" t="s">
        <v>2681</v>
      </c>
      <c r="U692" s="31" t="s">
        <v>75</v>
      </c>
      <c r="V692" s="31" t="s">
        <v>75</v>
      </c>
      <c r="W692" s="31" t="s">
        <v>75</v>
      </c>
      <c r="X692" s="31">
        <v>39813917.240000002</v>
      </c>
      <c r="Y692" s="31">
        <v>39813917.240000002</v>
      </c>
      <c r="Z692" s="31" t="s">
        <v>75</v>
      </c>
      <c r="AA692" s="31" t="s">
        <v>75</v>
      </c>
      <c r="AB692" s="31" t="s">
        <v>75</v>
      </c>
      <c r="AC692" s="31" t="s">
        <v>75</v>
      </c>
      <c r="AD692" s="31" t="s">
        <v>75</v>
      </c>
      <c r="AE692" s="31" t="s">
        <v>75</v>
      </c>
      <c r="AF692" s="31" t="s">
        <v>75</v>
      </c>
      <c r="AG692" s="31" t="s">
        <v>75</v>
      </c>
      <c r="AH692" s="31" t="s">
        <v>75</v>
      </c>
      <c r="AI692" s="8"/>
    </row>
    <row r="693" spans="1:35" ht="23.25" x14ac:dyDescent="0.25">
      <c r="A693" s="42" t="s">
        <v>2682</v>
      </c>
      <c r="B693" s="43" t="s">
        <v>1887</v>
      </c>
      <c r="C693" s="44" t="s">
        <v>2683</v>
      </c>
      <c r="D693" s="31">
        <v>42882344</v>
      </c>
      <c r="E693" s="31" t="s">
        <v>75</v>
      </c>
      <c r="F693" s="31">
        <v>42882344</v>
      </c>
      <c r="G693" s="31" t="s">
        <v>75</v>
      </c>
      <c r="H693" s="31">
        <v>42882344</v>
      </c>
      <c r="I693" s="31" t="s">
        <v>75</v>
      </c>
      <c r="J693" s="31" t="s">
        <v>75</v>
      </c>
      <c r="K693" s="31" t="s">
        <v>75</v>
      </c>
      <c r="L693" s="31" t="s">
        <v>75</v>
      </c>
      <c r="M693" s="31" t="s">
        <v>75</v>
      </c>
      <c r="N693" s="31" t="s">
        <v>75</v>
      </c>
      <c r="O693" s="31" t="s">
        <v>75</v>
      </c>
      <c r="P693" s="32" t="s">
        <v>75</v>
      </c>
      <c r="Q693" s="32" t="s">
        <v>75</v>
      </c>
      <c r="R693" s="42" t="s">
        <v>2682</v>
      </c>
      <c r="S693" s="43" t="s">
        <v>1887</v>
      </c>
      <c r="T693" s="44" t="s">
        <v>2683</v>
      </c>
      <c r="U693" s="31">
        <v>35439194</v>
      </c>
      <c r="V693" s="31" t="s">
        <v>75</v>
      </c>
      <c r="W693" s="31">
        <v>35439194</v>
      </c>
      <c r="X693" s="31" t="s">
        <v>75</v>
      </c>
      <c r="Y693" s="31">
        <v>35439194</v>
      </c>
      <c r="Z693" s="31" t="s">
        <v>75</v>
      </c>
      <c r="AA693" s="31" t="s">
        <v>75</v>
      </c>
      <c r="AB693" s="31" t="s">
        <v>75</v>
      </c>
      <c r="AC693" s="31" t="s">
        <v>75</v>
      </c>
      <c r="AD693" s="31" t="s">
        <v>75</v>
      </c>
      <c r="AE693" s="31" t="s">
        <v>75</v>
      </c>
      <c r="AF693" s="31" t="s">
        <v>75</v>
      </c>
      <c r="AG693" s="31" t="s">
        <v>75</v>
      </c>
      <c r="AH693" s="31" t="s">
        <v>75</v>
      </c>
      <c r="AI693" s="8"/>
    </row>
    <row r="694" spans="1:35" ht="23.25" x14ac:dyDescent="0.25">
      <c r="A694" s="42" t="s">
        <v>1902</v>
      </c>
      <c r="B694" s="43" t="s">
        <v>1887</v>
      </c>
      <c r="C694" s="44" t="s">
        <v>2684</v>
      </c>
      <c r="D694" s="31">
        <v>1590900</v>
      </c>
      <c r="E694" s="31" t="s">
        <v>75</v>
      </c>
      <c r="F694" s="31">
        <v>1590900</v>
      </c>
      <c r="G694" s="31" t="s">
        <v>75</v>
      </c>
      <c r="H694" s="31">
        <v>1590900</v>
      </c>
      <c r="I694" s="31" t="s">
        <v>75</v>
      </c>
      <c r="J694" s="31" t="s">
        <v>75</v>
      </c>
      <c r="K694" s="31" t="s">
        <v>75</v>
      </c>
      <c r="L694" s="31" t="s">
        <v>75</v>
      </c>
      <c r="M694" s="31" t="s">
        <v>75</v>
      </c>
      <c r="N694" s="31" t="s">
        <v>75</v>
      </c>
      <c r="O694" s="31" t="s">
        <v>75</v>
      </c>
      <c r="P694" s="32" t="s">
        <v>75</v>
      </c>
      <c r="Q694" s="32" t="s">
        <v>75</v>
      </c>
      <c r="R694" s="42" t="s">
        <v>1902</v>
      </c>
      <c r="S694" s="43" t="s">
        <v>1887</v>
      </c>
      <c r="T694" s="44" t="s">
        <v>2684</v>
      </c>
      <c r="U694" s="31">
        <v>590150</v>
      </c>
      <c r="V694" s="31" t="s">
        <v>75</v>
      </c>
      <c r="W694" s="31">
        <v>590150</v>
      </c>
      <c r="X694" s="31" t="s">
        <v>75</v>
      </c>
      <c r="Y694" s="31">
        <v>590150</v>
      </c>
      <c r="Z694" s="31" t="s">
        <v>75</v>
      </c>
      <c r="AA694" s="31" t="s">
        <v>75</v>
      </c>
      <c r="AB694" s="31" t="s">
        <v>75</v>
      </c>
      <c r="AC694" s="31" t="s">
        <v>75</v>
      </c>
      <c r="AD694" s="31" t="s">
        <v>75</v>
      </c>
      <c r="AE694" s="31" t="s">
        <v>75</v>
      </c>
      <c r="AF694" s="31" t="s">
        <v>75</v>
      </c>
      <c r="AG694" s="31" t="s">
        <v>75</v>
      </c>
      <c r="AH694" s="31" t="s">
        <v>75</v>
      </c>
      <c r="AI694" s="8"/>
    </row>
    <row r="695" spans="1:35" ht="23.25" x14ac:dyDescent="0.25">
      <c r="A695" s="42" t="s">
        <v>1904</v>
      </c>
      <c r="B695" s="43" t="s">
        <v>1887</v>
      </c>
      <c r="C695" s="44" t="s">
        <v>2685</v>
      </c>
      <c r="D695" s="31">
        <v>1590900</v>
      </c>
      <c r="E695" s="31" t="s">
        <v>75</v>
      </c>
      <c r="F695" s="31">
        <v>1590900</v>
      </c>
      <c r="G695" s="31" t="s">
        <v>75</v>
      </c>
      <c r="H695" s="31">
        <v>1590900</v>
      </c>
      <c r="I695" s="31" t="s">
        <v>75</v>
      </c>
      <c r="J695" s="31" t="s">
        <v>75</v>
      </c>
      <c r="K695" s="31" t="s">
        <v>75</v>
      </c>
      <c r="L695" s="31" t="s">
        <v>75</v>
      </c>
      <c r="M695" s="31" t="s">
        <v>75</v>
      </c>
      <c r="N695" s="31" t="s">
        <v>75</v>
      </c>
      <c r="O695" s="31" t="s">
        <v>75</v>
      </c>
      <c r="P695" s="32" t="s">
        <v>75</v>
      </c>
      <c r="Q695" s="32" t="s">
        <v>75</v>
      </c>
      <c r="R695" s="42" t="s">
        <v>1904</v>
      </c>
      <c r="S695" s="43" t="s">
        <v>1887</v>
      </c>
      <c r="T695" s="44" t="s">
        <v>2685</v>
      </c>
      <c r="U695" s="31">
        <v>590150</v>
      </c>
      <c r="V695" s="31" t="s">
        <v>75</v>
      </c>
      <c r="W695" s="31">
        <v>590150</v>
      </c>
      <c r="X695" s="31" t="s">
        <v>75</v>
      </c>
      <c r="Y695" s="31">
        <v>590150</v>
      </c>
      <c r="Z695" s="31" t="s">
        <v>75</v>
      </c>
      <c r="AA695" s="31" t="s">
        <v>75</v>
      </c>
      <c r="AB695" s="31" t="s">
        <v>75</v>
      </c>
      <c r="AC695" s="31" t="s">
        <v>75</v>
      </c>
      <c r="AD695" s="31" t="s">
        <v>75</v>
      </c>
      <c r="AE695" s="31" t="s">
        <v>75</v>
      </c>
      <c r="AF695" s="31" t="s">
        <v>75</v>
      </c>
      <c r="AG695" s="31" t="s">
        <v>75</v>
      </c>
      <c r="AH695" s="31" t="s">
        <v>75</v>
      </c>
      <c r="AI695" s="8"/>
    </row>
    <row r="696" spans="1:35" x14ac:dyDescent="0.25">
      <c r="A696" s="42" t="s">
        <v>1906</v>
      </c>
      <c r="B696" s="43" t="s">
        <v>1887</v>
      </c>
      <c r="C696" s="44" t="s">
        <v>2686</v>
      </c>
      <c r="D696" s="31">
        <v>1590900</v>
      </c>
      <c r="E696" s="31" t="s">
        <v>75</v>
      </c>
      <c r="F696" s="31">
        <v>1590900</v>
      </c>
      <c r="G696" s="31" t="s">
        <v>75</v>
      </c>
      <c r="H696" s="31">
        <v>1590900</v>
      </c>
      <c r="I696" s="31" t="s">
        <v>75</v>
      </c>
      <c r="J696" s="31" t="s">
        <v>75</v>
      </c>
      <c r="K696" s="31" t="s">
        <v>75</v>
      </c>
      <c r="L696" s="31" t="s">
        <v>75</v>
      </c>
      <c r="M696" s="31" t="s">
        <v>75</v>
      </c>
      <c r="N696" s="31" t="s">
        <v>75</v>
      </c>
      <c r="O696" s="31" t="s">
        <v>75</v>
      </c>
      <c r="P696" s="32" t="s">
        <v>75</v>
      </c>
      <c r="Q696" s="32" t="s">
        <v>75</v>
      </c>
      <c r="R696" s="42" t="s">
        <v>1906</v>
      </c>
      <c r="S696" s="43" t="s">
        <v>1887</v>
      </c>
      <c r="T696" s="44" t="s">
        <v>2686</v>
      </c>
      <c r="U696" s="31">
        <v>590150</v>
      </c>
      <c r="V696" s="31" t="s">
        <v>75</v>
      </c>
      <c r="W696" s="31">
        <v>590150</v>
      </c>
      <c r="X696" s="31" t="s">
        <v>75</v>
      </c>
      <c r="Y696" s="31">
        <v>590150</v>
      </c>
      <c r="Z696" s="31" t="s">
        <v>75</v>
      </c>
      <c r="AA696" s="31" t="s">
        <v>75</v>
      </c>
      <c r="AB696" s="31" t="s">
        <v>75</v>
      </c>
      <c r="AC696" s="31" t="s">
        <v>75</v>
      </c>
      <c r="AD696" s="31" t="s">
        <v>75</v>
      </c>
      <c r="AE696" s="31" t="s">
        <v>75</v>
      </c>
      <c r="AF696" s="31" t="s">
        <v>75</v>
      </c>
      <c r="AG696" s="31" t="s">
        <v>75</v>
      </c>
      <c r="AH696" s="31" t="s">
        <v>75</v>
      </c>
      <c r="AI696" s="8"/>
    </row>
    <row r="697" spans="1:35" ht="23.25" x14ac:dyDescent="0.25">
      <c r="A697" s="42" t="s">
        <v>1939</v>
      </c>
      <c r="B697" s="43" t="s">
        <v>1887</v>
      </c>
      <c r="C697" s="44" t="s">
        <v>2687</v>
      </c>
      <c r="D697" s="31">
        <v>41291444</v>
      </c>
      <c r="E697" s="31" t="s">
        <v>75</v>
      </c>
      <c r="F697" s="31">
        <v>41291444</v>
      </c>
      <c r="G697" s="31" t="s">
        <v>75</v>
      </c>
      <c r="H697" s="31">
        <v>41291444</v>
      </c>
      <c r="I697" s="31" t="s">
        <v>75</v>
      </c>
      <c r="J697" s="31" t="s">
        <v>75</v>
      </c>
      <c r="K697" s="31" t="s">
        <v>75</v>
      </c>
      <c r="L697" s="31" t="s">
        <v>75</v>
      </c>
      <c r="M697" s="31" t="s">
        <v>75</v>
      </c>
      <c r="N697" s="31" t="s">
        <v>75</v>
      </c>
      <c r="O697" s="31" t="s">
        <v>75</v>
      </c>
      <c r="P697" s="32" t="s">
        <v>75</v>
      </c>
      <c r="Q697" s="32" t="s">
        <v>75</v>
      </c>
      <c r="R697" s="42" t="s">
        <v>1939</v>
      </c>
      <c r="S697" s="43" t="s">
        <v>1887</v>
      </c>
      <c r="T697" s="44" t="s">
        <v>2687</v>
      </c>
      <c r="U697" s="31">
        <v>34849044</v>
      </c>
      <c r="V697" s="31" t="s">
        <v>75</v>
      </c>
      <c r="W697" s="31">
        <v>34849044</v>
      </c>
      <c r="X697" s="31" t="s">
        <v>75</v>
      </c>
      <c r="Y697" s="31">
        <v>34849044</v>
      </c>
      <c r="Z697" s="31" t="s">
        <v>75</v>
      </c>
      <c r="AA697" s="31" t="s">
        <v>75</v>
      </c>
      <c r="AB697" s="31" t="s">
        <v>75</v>
      </c>
      <c r="AC697" s="31" t="s">
        <v>75</v>
      </c>
      <c r="AD697" s="31" t="s">
        <v>75</v>
      </c>
      <c r="AE697" s="31" t="s">
        <v>75</v>
      </c>
      <c r="AF697" s="31" t="s">
        <v>75</v>
      </c>
      <c r="AG697" s="31" t="s">
        <v>75</v>
      </c>
      <c r="AH697" s="31" t="s">
        <v>75</v>
      </c>
      <c r="AI697" s="8"/>
    </row>
    <row r="698" spans="1:35" x14ac:dyDescent="0.25">
      <c r="A698" s="42" t="s">
        <v>1941</v>
      </c>
      <c r="B698" s="43" t="s">
        <v>1887</v>
      </c>
      <c r="C698" s="44" t="s">
        <v>2688</v>
      </c>
      <c r="D698" s="31">
        <v>41291444</v>
      </c>
      <c r="E698" s="31" t="s">
        <v>75</v>
      </c>
      <c r="F698" s="31">
        <v>41291444</v>
      </c>
      <c r="G698" s="31" t="s">
        <v>75</v>
      </c>
      <c r="H698" s="31">
        <v>41291444</v>
      </c>
      <c r="I698" s="31" t="s">
        <v>75</v>
      </c>
      <c r="J698" s="31" t="s">
        <v>75</v>
      </c>
      <c r="K698" s="31" t="s">
        <v>75</v>
      </c>
      <c r="L698" s="31" t="s">
        <v>75</v>
      </c>
      <c r="M698" s="31" t="s">
        <v>75</v>
      </c>
      <c r="N698" s="31" t="s">
        <v>75</v>
      </c>
      <c r="O698" s="31" t="s">
        <v>75</v>
      </c>
      <c r="P698" s="32" t="s">
        <v>75</v>
      </c>
      <c r="Q698" s="32" t="s">
        <v>75</v>
      </c>
      <c r="R698" s="42" t="s">
        <v>1941</v>
      </c>
      <c r="S698" s="43" t="s">
        <v>1887</v>
      </c>
      <c r="T698" s="44" t="s">
        <v>2688</v>
      </c>
      <c r="U698" s="31">
        <v>34849044</v>
      </c>
      <c r="V698" s="31" t="s">
        <v>75</v>
      </c>
      <c r="W698" s="31">
        <v>34849044</v>
      </c>
      <c r="X698" s="31" t="s">
        <v>75</v>
      </c>
      <c r="Y698" s="31">
        <v>34849044</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2119</v>
      </c>
      <c r="B699" s="43" t="s">
        <v>1887</v>
      </c>
      <c r="C699" s="44" t="s">
        <v>2689</v>
      </c>
      <c r="D699" s="31">
        <v>39291444</v>
      </c>
      <c r="E699" s="31" t="s">
        <v>75</v>
      </c>
      <c r="F699" s="31">
        <v>39291444</v>
      </c>
      <c r="G699" s="31" t="s">
        <v>75</v>
      </c>
      <c r="H699" s="31">
        <v>39291444</v>
      </c>
      <c r="I699" s="31" t="s">
        <v>75</v>
      </c>
      <c r="J699" s="31" t="s">
        <v>75</v>
      </c>
      <c r="K699" s="31" t="s">
        <v>75</v>
      </c>
      <c r="L699" s="31" t="s">
        <v>75</v>
      </c>
      <c r="M699" s="31" t="s">
        <v>75</v>
      </c>
      <c r="N699" s="31" t="s">
        <v>75</v>
      </c>
      <c r="O699" s="31" t="s">
        <v>75</v>
      </c>
      <c r="P699" s="32" t="s">
        <v>75</v>
      </c>
      <c r="Q699" s="32" t="s">
        <v>75</v>
      </c>
      <c r="R699" s="42" t="s">
        <v>2119</v>
      </c>
      <c r="S699" s="43" t="s">
        <v>1887</v>
      </c>
      <c r="T699" s="44" t="s">
        <v>2689</v>
      </c>
      <c r="U699" s="31">
        <v>32849044</v>
      </c>
      <c r="V699" s="31" t="s">
        <v>75</v>
      </c>
      <c r="W699" s="31">
        <v>32849044</v>
      </c>
      <c r="X699" s="31" t="s">
        <v>75</v>
      </c>
      <c r="Y699" s="31">
        <v>32849044</v>
      </c>
      <c r="Z699" s="31" t="s">
        <v>75</v>
      </c>
      <c r="AA699" s="31" t="s">
        <v>75</v>
      </c>
      <c r="AB699" s="31" t="s">
        <v>75</v>
      </c>
      <c r="AC699" s="31" t="s">
        <v>75</v>
      </c>
      <c r="AD699" s="31" t="s">
        <v>75</v>
      </c>
      <c r="AE699" s="31" t="s">
        <v>75</v>
      </c>
      <c r="AF699" s="31" t="s">
        <v>75</v>
      </c>
      <c r="AG699" s="31" t="s">
        <v>75</v>
      </c>
      <c r="AH699" s="31" t="s">
        <v>75</v>
      </c>
      <c r="AI699" s="8"/>
    </row>
    <row r="700" spans="1:35" x14ac:dyDescent="0.25">
      <c r="A700" s="42" t="s">
        <v>1943</v>
      </c>
      <c r="B700" s="43" t="s">
        <v>1887</v>
      </c>
      <c r="C700" s="44" t="s">
        <v>2690</v>
      </c>
      <c r="D700" s="31">
        <v>2000000</v>
      </c>
      <c r="E700" s="31" t="s">
        <v>75</v>
      </c>
      <c r="F700" s="31">
        <v>2000000</v>
      </c>
      <c r="G700" s="31" t="s">
        <v>75</v>
      </c>
      <c r="H700" s="31">
        <v>2000000</v>
      </c>
      <c r="I700" s="31" t="s">
        <v>75</v>
      </c>
      <c r="J700" s="31" t="s">
        <v>75</v>
      </c>
      <c r="K700" s="31" t="s">
        <v>75</v>
      </c>
      <c r="L700" s="31" t="s">
        <v>75</v>
      </c>
      <c r="M700" s="31" t="s">
        <v>75</v>
      </c>
      <c r="N700" s="31" t="s">
        <v>75</v>
      </c>
      <c r="O700" s="31" t="s">
        <v>75</v>
      </c>
      <c r="P700" s="32" t="s">
        <v>75</v>
      </c>
      <c r="Q700" s="32" t="s">
        <v>75</v>
      </c>
      <c r="R700" s="42" t="s">
        <v>1943</v>
      </c>
      <c r="S700" s="43" t="s">
        <v>1887</v>
      </c>
      <c r="T700" s="44" t="s">
        <v>2690</v>
      </c>
      <c r="U700" s="31">
        <v>2000000</v>
      </c>
      <c r="V700" s="31" t="s">
        <v>75</v>
      </c>
      <c r="W700" s="31">
        <v>2000000</v>
      </c>
      <c r="X700" s="31" t="s">
        <v>75</v>
      </c>
      <c r="Y700" s="31">
        <v>2000000</v>
      </c>
      <c r="Z700" s="31" t="s">
        <v>75</v>
      </c>
      <c r="AA700" s="31" t="s">
        <v>75</v>
      </c>
      <c r="AB700" s="31" t="s">
        <v>75</v>
      </c>
      <c r="AC700" s="31" t="s">
        <v>75</v>
      </c>
      <c r="AD700" s="31" t="s">
        <v>75</v>
      </c>
      <c r="AE700" s="31" t="s">
        <v>75</v>
      </c>
      <c r="AF700" s="31" t="s">
        <v>75</v>
      </c>
      <c r="AG700" s="31" t="s">
        <v>75</v>
      </c>
      <c r="AH700" s="31" t="s">
        <v>75</v>
      </c>
      <c r="AI700" s="8"/>
    </row>
    <row r="701" spans="1:35" ht="23.25" x14ac:dyDescent="0.25">
      <c r="A701" s="42" t="s">
        <v>2691</v>
      </c>
      <c r="B701" s="43" t="s">
        <v>1887</v>
      </c>
      <c r="C701" s="44" t="s">
        <v>2692</v>
      </c>
      <c r="D701" s="31">
        <v>200000</v>
      </c>
      <c r="E701" s="31" t="s">
        <v>75</v>
      </c>
      <c r="F701" s="31">
        <v>200000</v>
      </c>
      <c r="G701" s="31" t="s">
        <v>75</v>
      </c>
      <c r="H701" s="31">
        <v>200000</v>
      </c>
      <c r="I701" s="31" t="s">
        <v>75</v>
      </c>
      <c r="J701" s="31" t="s">
        <v>75</v>
      </c>
      <c r="K701" s="31" t="s">
        <v>75</v>
      </c>
      <c r="L701" s="31" t="s">
        <v>75</v>
      </c>
      <c r="M701" s="31" t="s">
        <v>75</v>
      </c>
      <c r="N701" s="31" t="s">
        <v>75</v>
      </c>
      <c r="O701" s="31" t="s">
        <v>75</v>
      </c>
      <c r="P701" s="32" t="s">
        <v>75</v>
      </c>
      <c r="Q701" s="32" t="s">
        <v>75</v>
      </c>
      <c r="R701" s="42" t="s">
        <v>2691</v>
      </c>
      <c r="S701" s="43" t="s">
        <v>1887</v>
      </c>
      <c r="T701" s="44" t="s">
        <v>2692</v>
      </c>
      <c r="U701" s="31">
        <v>117000</v>
      </c>
      <c r="V701" s="31" t="s">
        <v>75</v>
      </c>
      <c r="W701" s="31">
        <v>117000</v>
      </c>
      <c r="X701" s="31" t="s">
        <v>75</v>
      </c>
      <c r="Y701" s="31">
        <v>117000</v>
      </c>
      <c r="Z701" s="31" t="s">
        <v>75</v>
      </c>
      <c r="AA701" s="31" t="s">
        <v>75</v>
      </c>
      <c r="AB701" s="31" t="s">
        <v>75</v>
      </c>
      <c r="AC701" s="31" t="s">
        <v>75</v>
      </c>
      <c r="AD701" s="31" t="s">
        <v>75</v>
      </c>
      <c r="AE701" s="31" t="s">
        <v>75</v>
      </c>
      <c r="AF701" s="31" t="s">
        <v>75</v>
      </c>
      <c r="AG701" s="31" t="s">
        <v>75</v>
      </c>
      <c r="AH701" s="31" t="s">
        <v>75</v>
      </c>
      <c r="AI701" s="8"/>
    </row>
    <row r="702" spans="1:35" ht="23.25" x14ac:dyDescent="0.25">
      <c r="A702" s="42" t="s">
        <v>1902</v>
      </c>
      <c r="B702" s="43" t="s">
        <v>1887</v>
      </c>
      <c r="C702" s="44" t="s">
        <v>2693</v>
      </c>
      <c r="D702" s="31">
        <v>200000</v>
      </c>
      <c r="E702" s="31" t="s">
        <v>75</v>
      </c>
      <c r="F702" s="31">
        <v>200000</v>
      </c>
      <c r="G702" s="31" t="s">
        <v>75</v>
      </c>
      <c r="H702" s="31">
        <v>200000</v>
      </c>
      <c r="I702" s="31" t="s">
        <v>75</v>
      </c>
      <c r="J702" s="31" t="s">
        <v>75</v>
      </c>
      <c r="K702" s="31" t="s">
        <v>75</v>
      </c>
      <c r="L702" s="31" t="s">
        <v>75</v>
      </c>
      <c r="M702" s="31" t="s">
        <v>75</v>
      </c>
      <c r="N702" s="31" t="s">
        <v>75</v>
      </c>
      <c r="O702" s="31" t="s">
        <v>75</v>
      </c>
      <c r="P702" s="32" t="s">
        <v>75</v>
      </c>
      <c r="Q702" s="32" t="s">
        <v>75</v>
      </c>
      <c r="R702" s="42" t="s">
        <v>1902</v>
      </c>
      <c r="S702" s="43" t="s">
        <v>1887</v>
      </c>
      <c r="T702" s="44" t="s">
        <v>2693</v>
      </c>
      <c r="U702" s="31">
        <v>117000</v>
      </c>
      <c r="V702" s="31" t="s">
        <v>75</v>
      </c>
      <c r="W702" s="31">
        <v>117000</v>
      </c>
      <c r="X702" s="31" t="s">
        <v>75</v>
      </c>
      <c r="Y702" s="31">
        <v>117000</v>
      </c>
      <c r="Z702" s="31" t="s">
        <v>75</v>
      </c>
      <c r="AA702" s="31" t="s">
        <v>75</v>
      </c>
      <c r="AB702" s="31" t="s">
        <v>75</v>
      </c>
      <c r="AC702" s="31" t="s">
        <v>75</v>
      </c>
      <c r="AD702" s="31" t="s">
        <v>75</v>
      </c>
      <c r="AE702" s="31" t="s">
        <v>75</v>
      </c>
      <c r="AF702" s="31" t="s">
        <v>75</v>
      </c>
      <c r="AG702" s="31" t="s">
        <v>75</v>
      </c>
      <c r="AH702" s="31" t="s">
        <v>75</v>
      </c>
      <c r="AI702" s="8"/>
    </row>
    <row r="703" spans="1:35" ht="23.25" x14ac:dyDescent="0.25">
      <c r="A703" s="42" t="s">
        <v>1904</v>
      </c>
      <c r="B703" s="43" t="s">
        <v>1887</v>
      </c>
      <c r="C703" s="44" t="s">
        <v>2694</v>
      </c>
      <c r="D703" s="31">
        <v>200000</v>
      </c>
      <c r="E703" s="31" t="s">
        <v>75</v>
      </c>
      <c r="F703" s="31">
        <v>200000</v>
      </c>
      <c r="G703" s="31" t="s">
        <v>75</v>
      </c>
      <c r="H703" s="31">
        <v>200000</v>
      </c>
      <c r="I703" s="31" t="s">
        <v>75</v>
      </c>
      <c r="J703" s="31" t="s">
        <v>75</v>
      </c>
      <c r="K703" s="31" t="s">
        <v>75</v>
      </c>
      <c r="L703" s="31" t="s">
        <v>75</v>
      </c>
      <c r="M703" s="31" t="s">
        <v>75</v>
      </c>
      <c r="N703" s="31" t="s">
        <v>75</v>
      </c>
      <c r="O703" s="31" t="s">
        <v>75</v>
      </c>
      <c r="P703" s="32" t="s">
        <v>75</v>
      </c>
      <c r="Q703" s="32" t="s">
        <v>75</v>
      </c>
      <c r="R703" s="42" t="s">
        <v>1904</v>
      </c>
      <c r="S703" s="43" t="s">
        <v>1887</v>
      </c>
      <c r="T703" s="44" t="s">
        <v>2694</v>
      </c>
      <c r="U703" s="31">
        <v>117000</v>
      </c>
      <c r="V703" s="31" t="s">
        <v>75</v>
      </c>
      <c r="W703" s="31">
        <v>117000</v>
      </c>
      <c r="X703" s="31" t="s">
        <v>75</v>
      </c>
      <c r="Y703" s="31">
        <v>117000</v>
      </c>
      <c r="Z703" s="31" t="s">
        <v>75</v>
      </c>
      <c r="AA703" s="31" t="s">
        <v>75</v>
      </c>
      <c r="AB703" s="31" t="s">
        <v>75</v>
      </c>
      <c r="AC703" s="31" t="s">
        <v>75</v>
      </c>
      <c r="AD703" s="31" t="s">
        <v>75</v>
      </c>
      <c r="AE703" s="31" t="s">
        <v>75</v>
      </c>
      <c r="AF703" s="31" t="s">
        <v>75</v>
      </c>
      <c r="AG703" s="31" t="s">
        <v>75</v>
      </c>
      <c r="AH703" s="31" t="s">
        <v>75</v>
      </c>
      <c r="AI703" s="8"/>
    </row>
    <row r="704" spans="1:35" ht="23.25" x14ac:dyDescent="0.25">
      <c r="A704" s="42" t="s">
        <v>2479</v>
      </c>
      <c r="B704" s="43" t="s">
        <v>1887</v>
      </c>
      <c r="C704" s="44" t="s">
        <v>2695</v>
      </c>
      <c r="D704" s="31">
        <v>200000</v>
      </c>
      <c r="E704" s="31" t="s">
        <v>75</v>
      </c>
      <c r="F704" s="31">
        <v>200000</v>
      </c>
      <c r="G704" s="31" t="s">
        <v>75</v>
      </c>
      <c r="H704" s="31">
        <v>200000</v>
      </c>
      <c r="I704" s="31" t="s">
        <v>75</v>
      </c>
      <c r="J704" s="31" t="s">
        <v>75</v>
      </c>
      <c r="K704" s="31" t="s">
        <v>75</v>
      </c>
      <c r="L704" s="31" t="s">
        <v>75</v>
      </c>
      <c r="M704" s="31" t="s">
        <v>75</v>
      </c>
      <c r="N704" s="31" t="s">
        <v>75</v>
      </c>
      <c r="O704" s="31" t="s">
        <v>75</v>
      </c>
      <c r="P704" s="32" t="s">
        <v>75</v>
      </c>
      <c r="Q704" s="32" t="s">
        <v>75</v>
      </c>
      <c r="R704" s="42" t="s">
        <v>2479</v>
      </c>
      <c r="S704" s="43" t="s">
        <v>1887</v>
      </c>
      <c r="T704" s="44" t="s">
        <v>2695</v>
      </c>
      <c r="U704" s="31">
        <v>117000</v>
      </c>
      <c r="V704" s="31" t="s">
        <v>75</v>
      </c>
      <c r="W704" s="31">
        <v>117000</v>
      </c>
      <c r="X704" s="31" t="s">
        <v>75</v>
      </c>
      <c r="Y704" s="31">
        <v>117000</v>
      </c>
      <c r="Z704" s="31" t="s">
        <v>75</v>
      </c>
      <c r="AA704" s="31" t="s">
        <v>75</v>
      </c>
      <c r="AB704" s="31" t="s">
        <v>75</v>
      </c>
      <c r="AC704" s="31" t="s">
        <v>75</v>
      </c>
      <c r="AD704" s="31" t="s">
        <v>75</v>
      </c>
      <c r="AE704" s="31" t="s">
        <v>75</v>
      </c>
      <c r="AF704" s="31" t="s">
        <v>75</v>
      </c>
      <c r="AG704" s="31" t="s">
        <v>75</v>
      </c>
      <c r="AH704" s="31" t="s">
        <v>75</v>
      </c>
      <c r="AI704" s="8"/>
    </row>
    <row r="705" spans="1:35" x14ac:dyDescent="0.25">
      <c r="A705" s="42" t="s">
        <v>2696</v>
      </c>
      <c r="B705" s="43" t="s">
        <v>1887</v>
      </c>
      <c r="C705" s="44" t="s">
        <v>2697</v>
      </c>
      <c r="D705" s="31">
        <v>75754600</v>
      </c>
      <c r="E705" s="31" t="s">
        <v>75</v>
      </c>
      <c r="F705" s="31">
        <v>75754600</v>
      </c>
      <c r="G705" s="31" t="s">
        <v>75</v>
      </c>
      <c r="H705" s="31">
        <v>68022300</v>
      </c>
      <c r="I705" s="31" t="s">
        <v>75</v>
      </c>
      <c r="J705" s="31" t="s">
        <v>75</v>
      </c>
      <c r="K705" s="31" t="s">
        <v>75</v>
      </c>
      <c r="L705" s="31" t="s">
        <v>75</v>
      </c>
      <c r="M705" s="31" t="s">
        <v>75</v>
      </c>
      <c r="N705" s="31">
        <v>8000</v>
      </c>
      <c r="O705" s="31">
        <v>7724300</v>
      </c>
      <c r="P705" s="32" t="s">
        <v>75</v>
      </c>
      <c r="Q705" s="32" t="s">
        <v>75</v>
      </c>
      <c r="R705" s="42" t="s">
        <v>2696</v>
      </c>
      <c r="S705" s="43" t="s">
        <v>1887</v>
      </c>
      <c r="T705" s="44" t="s">
        <v>2697</v>
      </c>
      <c r="U705" s="31">
        <v>29531977.440000001</v>
      </c>
      <c r="V705" s="31" t="s">
        <v>75</v>
      </c>
      <c r="W705" s="31">
        <v>29531977.440000001</v>
      </c>
      <c r="X705" s="31" t="s">
        <v>75</v>
      </c>
      <c r="Y705" s="31">
        <v>29206977.440000001</v>
      </c>
      <c r="Z705" s="31" t="s">
        <v>75</v>
      </c>
      <c r="AA705" s="31" t="s">
        <v>75</v>
      </c>
      <c r="AB705" s="31" t="s">
        <v>75</v>
      </c>
      <c r="AC705" s="31" t="s">
        <v>75</v>
      </c>
      <c r="AD705" s="31" t="s">
        <v>75</v>
      </c>
      <c r="AE705" s="31" t="s">
        <v>75</v>
      </c>
      <c r="AF705" s="31">
        <v>325000</v>
      </c>
      <c r="AG705" s="31" t="s">
        <v>75</v>
      </c>
      <c r="AH705" s="31" t="s">
        <v>75</v>
      </c>
      <c r="AI705" s="8"/>
    </row>
    <row r="706" spans="1:35" ht="45.75" x14ac:dyDescent="0.25">
      <c r="A706" s="42" t="s">
        <v>1892</v>
      </c>
      <c r="B706" s="43" t="s">
        <v>1887</v>
      </c>
      <c r="C706" s="44" t="s">
        <v>2698</v>
      </c>
      <c r="D706" s="31">
        <v>58871900</v>
      </c>
      <c r="E706" s="31" t="s">
        <v>75</v>
      </c>
      <c r="F706" s="31">
        <v>58871900</v>
      </c>
      <c r="G706" s="31" t="s">
        <v>75</v>
      </c>
      <c r="H706" s="31">
        <v>58871900</v>
      </c>
      <c r="I706" s="31" t="s">
        <v>75</v>
      </c>
      <c r="J706" s="31" t="s">
        <v>75</v>
      </c>
      <c r="K706" s="31" t="s">
        <v>75</v>
      </c>
      <c r="L706" s="31" t="s">
        <v>75</v>
      </c>
      <c r="M706" s="31" t="s">
        <v>75</v>
      </c>
      <c r="N706" s="31" t="s">
        <v>75</v>
      </c>
      <c r="O706" s="31" t="s">
        <v>75</v>
      </c>
      <c r="P706" s="32" t="s">
        <v>75</v>
      </c>
      <c r="Q706" s="32" t="s">
        <v>75</v>
      </c>
      <c r="R706" s="42" t="s">
        <v>1892</v>
      </c>
      <c r="S706" s="43" t="s">
        <v>1887</v>
      </c>
      <c r="T706" s="44" t="s">
        <v>2698</v>
      </c>
      <c r="U706" s="31">
        <v>27480416.079999998</v>
      </c>
      <c r="V706" s="31" t="s">
        <v>75</v>
      </c>
      <c r="W706" s="31">
        <v>27480416.079999998</v>
      </c>
      <c r="X706" s="31" t="s">
        <v>75</v>
      </c>
      <c r="Y706" s="31">
        <v>27480416.079999998</v>
      </c>
      <c r="Z706" s="31" t="s">
        <v>75</v>
      </c>
      <c r="AA706" s="31" t="s">
        <v>75</v>
      </c>
      <c r="AB706" s="31" t="s">
        <v>75</v>
      </c>
      <c r="AC706" s="31" t="s">
        <v>75</v>
      </c>
      <c r="AD706" s="31" t="s">
        <v>75</v>
      </c>
      <c r="AE706" s="31" t="s">
        <v>75</v>
      </c>
      <c r="AF706" s="31" t="s">
        <v>75</v>
      </c>
      <c r="AG706" s="31" t="s">
        <v>75</v>
      </c>
      <c r="AH706" s="31" t="s">
        <v>75</v>
      </c>
      <c r="AI706" s="8"/>
    </row>
    <row r="707" spans="1:35" ht="23.25" x14ac:dyDescent="0.25">
      <c r="A707" s="42" t="s">
        <v>1894</v>
      </c>
      <c r="B707" s="43" t="s">
        <v>1887</v>
      </c>
      <c r="C707" s="44" t="s">
        <v>2699</v>
      </c>
      <c r="D707" s="31">
        <v>58871900</v>
      </c>
      <c r="E707" s="31" t="s">
        <v>75</v>
      </c>
      <c r="F707" s="31">
        <v>58871900</v>
      </c>
      <c r="G707" s="31" t="s">
        <v>75</v>
      </c>
      <c r="H707" s="31">
        <v>58871900</v>
      </c>
      <c r="I707" s="31" t="s">
        <v>75</v>
      </c>
      <c r="J707" s="31" t="s">
        <v>75</v>
      </c>
      <c r="K707" s="31" t="s">
        <v>75</v>
      </c>
      <c r="L707" s="31" t="s">
        <v>75</v>
      </c>
      <c r="M707" s="31" t="s">
        <v>75</v>
      </c>
      <c r="N707" s="31" t="s">
        <v>75</v>
      </c>
      <c r="O707" s="31" t="s">
        <v>75</v>
      </c>
      <c r="P707" s="32" t="s">
        <v>75</v>
      </c>
      <c r="Q707" s="32" t="s">
        <v>75</v>
      </c>
      <c r="R707" s="42" t="s">
        <v>1894</v>
      </c>
      <c r="S707" s="43" t="s">
        <v>1887</v>
      </c>
      <c r="T707" s="44" t="s">
        <v>2699</v>
      </c>
      <c r="U707" s="31">
        <v>27480416.079999998</v>
      </c>
      <c r="V707" s="31" t="s">
        <v>75</v>
      </c>
      <c r="W707" s="31">
        <v>27480416.079999998</v>
      </c>
      <c r="X707" s="31" t="s">
        <v>75</v>
      </c>
      <c r="Y707" s="31">
        <v>27480416.079999998</v>
      </c>
      <c r="Z707" s="31" t="s">
        <v>75</v>
      </c>
      <c r="AA707" s="31" t="s">
        <v>75</v>
      </c>
      <c r="AB707" s="31" t="s">
        <v>75</v>
      </c>
      <c r="AC707" s="31" t="s">
        <v>75</v>
      </c>
      <c r="AD707" s="31" t="s">
        <v>75</v>
      </c>
      <c r="AE707" s="31" t="s">
        <v>75</v>
      </c>
      <c r="AF707" s="31" t="s">
        <v>75</v>
      </c>
      <c r="AG707" s="31" t="s">
        <v>75</v>
      </c>
      <c r="AH707" s="31" t="s">
        <v>75</v>
      </c>
      <c r="AI707" s="8"/>
    </row>
    <row r="708" spans="1:35" x14ac:dyDescent="0.25">
      <c r="A708" s="42" t="s">
        <v>1896</v>
      </c>
      <c r="B708" s="43" t="s">
        <v>1887</v>
      </c>
      <c r="C708" s="44" t="s">
        <v>2700</v>
      </c>
      <c r="D708" s="31">
        <v>43024100</v>
      </c>
      <c r="E708" s="31" t="s">
        <v>75</v>
      </c>
      <c r="F708" s="31">
        <v>43024100</v>
      </c>
      <c r="G708" s="31" t="s">
        <v>75</v>
      </c>
      <c r="H708" s="31">
        <v>43024100</v>
      </c>
      <c r="I708" s="31" t="s">
        <v>75</v>
      </c>
      <c r="J708" s="31" t="s">
        <v>75</v>
      </c>
      <c r="K708" s="31" t="s">
        <v>75</v>
      </c>
      <c r="L708" s="31" t="s">
        <v>75</v>
      </c>
      <c r="M708" s="31" t="s">
        <v>75</v>
      </c>
      <c r="N708" s="31" t="s">
        <v>75</v>
      </c>
      <c r="O708" s="31" t="s">
        <v>75</v>
      </c>
      <c r="P708" s="32" t="s">
        <v>75</v>
      </c>
      <c r="Q708" s="32" t="s">
        <v>75</v>
      </c>
      <c r="R708" s="42" t="s">
        <v>1896</v>
      </c>
      <c r="S708" s="43" t="s">
        <v>1887</v>
      </c>
      <c r="T708" s="44" t="s">
        <v>2700</v>
      </c>
      <c r="U708" s="31">
        <v>20053629.190000001</v>
      </c>
      <c r="V708" s="31" t="s">
        <v>75</v>
      </c>
      <c r="W708" s="31">
        <v>20053629.190000001</v>
      </c>
      <c r="X708" s="31" t="s">
        <v>75</v>
      </c>
      <c r="Y708" s="31">
        <v>20053629.190000001</v>
      </c>
      <c r="Z708" s="31" t="s">
        <v>75</v>
      </c>
      <c r="AA708" s="31" t="s">
        <v>75</v>
      </c>
      <c r="AB708" s="31" t="s">
        <v>75</v>
      </c>
      <c r="AC708" s="31" t="s">
        <v>75</v>
      </c>
      <c r="AD708" s="31" t="s">
        <v>75</v>
      </c>
      <c r="AE708" s="31" t="s">
        <v>75</v>
      </c>
      <c r="AF708" s="31" t="s">
        <v>75</v>
      </c>
      <c r="AG708" s="31" t="s">
        <v>75</v>
      </c>
      <c r="AH708" s="31" t="s">
        <v>75</v>
      </c>
      <c r="AI708" s="8"/>
    </row>
    <row r="709" spans="1:35" ht="23.25" x14ac:dyDescent="0.25">
      <c r="A709" s="42" t="s">
        <v>1898</v>
      </c>
      <c r="B709" s="43" t="s">
        <v>1887</v>
      </c>
      <c r="C709" s="44" t="s">
        <v>2701</v>
      </c>
      <c r="D709" s="31">
        <v>2320000</v>
      </c>
      <c r="E709" s="31" t="s">
        <v>75</v>
      </c>
      <c r="F709" s="31">
        <v>2320000</v>
      </c>
      <c r="G709" s="31" t="s">
        <v>75</v>
      </c>
      <c r="H709" s="31">
        <v>2320000</v>
      </c>
      <c r="I709" s="31" t="s">
        <v>75</v>
      </c>
      <c r="J709" s="31" t="s">
        <v>75</v>
      </c>
      <c r="K709" s="31" t="s">
        <v>75</v>
      </c>
      <c r="L709" s="31" t="s">
        <v>75</v>
      </c>
      <c r="M709" s="31" t="s">
        <v>75</v>
      </c>
      <c r="N709" s="31" t="s">
        <v>75</v>
      </c>
      <c r="O709" s="31" t="s">
        <v>75</v>
      </c>
      <c r="P709" s="32" t="s">
        <v>75</v>
      </c>
      <c r="Q709" s="32" t="s">
        <v>75</v>
      </c>
      <c r="R709" s="42" t="s">
        <v>1898</v>
      </c>
      <c r="S709" s="43" t="s">
        <v>1887</v>
      </c>
      <c r="T709" s="44" t="s">
        <v>2701</v>
      </c>
      <c r="U709" s="31">
        <v>1629093</v>
      </c>
      <c r="V709" s="31" t="s">
        <v>75</v>
      </c>
      <c r="W709" s="31">
        <v>1629093</v>
      </c>
      <c r="X709" s="31" t="s">
        <v>75</v>
      </c>
      <c r="Y709" s="31">
        <v>1629093</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1900</v>
      </c>
      <c r="B710" s="43" t="s">
        <v>1887</v>
      </c>
      <c r="C710" s="44" t="s">
        <v>2702</v>
      </c>
      <c r="D710" s="31">
        <v>13527800</v>
      </c>
      <c r="E710" s="31" t="s">
        <v>75</v>
      </c>
      <c r="F710" s="31">
        <v>13527800</v>
      </c>
      <c r="G710" s="31" t="s">
        <v>75</v>
      </c>
      <c r="H710" s="31">
        <v>13527800</v>
      </c>
      <c r="I710" s="31" t="s">
        <v>75</v>
      </c>
      <c r="J710" s="31" t="s">
        <v>75</v>
      </c>
      <c r="K710" s="31" t="s">
        <v>75</v>
      </c>
      <c r="L710" s="31" t="s">
        <v>75</v>
      </c>
      <c r="M710" s="31" t="s">
        <v>75</v>
      </c>
      <c r="N710" s="31" t="s">
        <v>75</v>
      </c>
      <c r="O710" s="31" t="s">
        <v>75</v>
      </c>
      <c r="P710" s="32" t="s">
        <v>75</v>
      </c>
      <c r="Q710" s="32" t="s">
        <v>75</v>
      </c>
      <c r="R710" s="42" t="s">
        <v>1900</v>
      </c>
      <c r="S710" s="43" t="s">
        <v>1887</v>
      </c>
      <c r="T710" s="44" t="s">
        <v>2702</v>
      </c>
      <c r="U710" s="31">
        <v>5797693.8899999997</v>
      </c>
      <c r="V710" s="31" t="s">
        <v>75</v>
      </c>
      <c r="W710" s="31">
        <v>5797693.8899999997</v>
      </c>
      <c r="X710" s="31" t="s">
        <v>75</v>
      </c>
      <c r="Y710" s="31">
        <v>5797693.8899999997</v>
      </c>
      <c r="Z710" s="31" t="s">
        <v>75</v>
      </c>
      <c r="AA710" s="31" t="s">
        <v>75</v>
      </c>
      <c r="AB710" s="31" t="s">
        <v>75</v>
      </c>
      <c r="AC710" s="31" t="s">
        <v>75</v>
      </c>
      <c r="AD710" s="31" t="s">
        <v>75</v>
      </c>
      <c r="AE710" s="31" t="s">
        <v>75</v>
      </c>
      <c r="AF710" s="31" t="s">
        <v>75</v>
      </c>
      <c r="AG710" s="31" t="s">
        <v>75</v>
      </c>
      <c r="AH710" s="31" t="s">
        <v>75</v>
      </c>
      <c r="AI710" s="8"/>
    </row>
    <row r="711" spans="1:35" ht="23.25" x14ac:dyDescent="0.25">
      <c r="A711" s="42" t="s">
        <v>1902</v>
      </c>
      <c r="B711" s="43" t="s">
        <v>1887</v>
      </c>
      <c r="C711" s="44" t="s">
        <v>2703</v>
      </c>
      <c r="D711" s="31">
        <v>16250400</v>
      </c>
      <c r="E711" s="31" t="s">
        <v>75</v>
      </c>
      <c r="F711" s="31">
        <v>16250400</v>
      </c>
      <c r="G711" s="31" t="s">
        <v>75</v>
      </c>
      <c r="H711" s="31">
        <v>9142400</v>
      </c>
      <c r="I711" s="31" t="s">
        <v>75</v>
      </c>
      <c r="J711" s="31" t="s">
        <v>75</v>
      </c>
      <c r="K711" s="31" t="s">
        <v>75</v>
      </c>
      <c r="L711" s="31" t="s">
        <v>75</v>
      </c>
      <c r="M711" s="31" t="s">
        <v>75</v>
      </c>
      <c r="N711" s="31">
        <v>8000</v>
      </c>
      <c r="O711" s="31">
        <v>7100000</v>
      </c>
      <c r="P711" s="32" t="s">
        <v>75</v>
      </c>
      <c r="Q711" s="32" t="s">
        <v>75</v>
      </c>
      <c r="R711" s="42" t="s">
        <v>1902</v>
      </c>
      <c r="S711" s="43" t="s">
        <v>1887</v>
      </c>
      <c r="T711" s="44" t="s">
        <v>2703</v>
      </c>
      <c r="U711" s="31">
        <v>1726367.36</v>
      </c>
      <c r="V711" s="31" t="s">
        <v>75</v>
      </c>
      <c r="W711" s="31">
        <v>1726367.36</v>
      </c>
      <c r="X711" s="31" t="s">
        <v>75</v>
      </c>
      <c r="Y711" s="31">
        <v>1726367.36</v>
      </c>
      <c r="Z711" s="31" t="s">
        <v>75</v>
      </c>
      <c r="AA711" s="31" t="s">
        <v>75</v>
      </c>
      <c r="AB711" s="31" t="s">
        <v>75</v>
      </c>
      <c r="AC711" s="31" t="s">
        <v>75</v>
      </c>
      <c r="AD711" s="31" t="s">
        <v>75</v>
      </c>
      <c r="AE711" s="31" t="s">
        <v>75</v>
      </c>
      <c r="AF711" s="31" t="s">
        <v>75</v>
      </c>
      <c r="AG711" s="31" t="s">
        <v>75</v>
      </c>
      <c r="AH711" s="31" t="s">
        <v>75</v>
      </c>
      <c r="AI711" s="8"/>
    </row>
    <row r="712" spans="1:35" ht="23.25" x14ac:dyDescent="0.25">
      <c r="A712" s="42" t="s">
        <v>1904</v>
      </c>
      <c r="B712" s="43" t="s">
        <v>1887</v>
      </c>
      <c r="C712" s="44" t="s">
        <v>2704</v>
      </c>
      <c r="D712" s="31">
        <v>16250400</v>
      </c>
      <c r="E712" s="31" t="s">
        <v>75</v>
      </c>
      <c r="F712" s="31">
        <v>16250400</v>
      </c>
      <c r="G712" s="31" t="s">
        <v>75</v>
      </c>
      <c r="H712" s="31">
        <v>9142400</v>
      </c>
      <c r="I712" s="31" t="s">
        <v>75</v>
      </c>
      <c r="J712" s="31" t="s">
        <v>75</v>
      </c>
      <c r="K712" s="31" t="s">
        <v>75</v>
      </c>
      <c r="L712" s="31" t="s">
        <v>75</v>
      </c>
      <c r="M712" s="31" t="s">
        <v>75</v>
      </c>
      <c r="N712" s="31">
        <v>8000</v>
      </c>
      <c r="O712" s="31">
        <v>7100000</v>
      </c>
      <c r="P712" s="32" t="s">
        <v>75</v>
      </c>
      <c r="Q712" s="32" t="s">
        <v>75</v>
      </c>
      <c r="R712" s="42" t="s">
        <v>1904</v>
      </c>
      <c r="S712" s="43" t="s">
        <v>1887</v>
      </c>
      <c r="T712" s="44" t="s">
        <v>2704</v>
      </c>
      <c r="U712" s="31">
        <v>1726367.36</v>
      </c>
      <c r="V712" s="31" t="s">
        <v>75</v>
      </c>
      <c r="W712" s="31">
        <v>1726367.36</v>
      </c>
      <c r="X712" s="31" t="s">
        <v>75</v>
      </c>
      <c r="Y712" s="31">
        <v>1726367.36</v>
      </c>
      <c r="Z712" s="31" t="s">
        <v>75</v>
      </c>
      <c r="AA712" s="31" t="s">
        <v>75</v>
      </c>
      <c r="AB712" s="31" t="s">
        <v>75</v>
      </c>
      <c r="AC712" s="31" t="s">
        <v>75</v>
      </c>
      <c r="AD712" s="31" t="s">
        <v>75</v>
      </c>
      <c r="AE712" s="31" t="s">
        <v>75</v>
      </c>
      <c r="AF712" s="31" t="s">
        <v>75</v>
      </c>
      <c r="AG712" s="31" t="s">
        <v>75</v>
      </c>
      <c r="AH712" s="31" t="s">
        <v>75</v>
      </c>
      <c r="AI712" s="8"/>
    </row>
    <row r="713" spans="1:35" x14ac:dyDescent="0.25">
      <c r="A713" s="42" t="s">
        <v>1906</v>
      </c>
      <c r="B713" s="43" t="s">
        <v>1887</v>
      </c>
      <c r="C713" s="44" t="s">
        <v>2705</v>
      </c>
      <c r="D713" s="31">
        <v>16243427.32</v>
      </c>
      <c r="E713" s="31" t="s">
        <v>75</v>
      </c>
      <c r="F713" s="31">
        <v>16243427.32</v>
      </c>
      <c r="G713" s="31" t="s">
        <v>75</v>
      </c>
      <c r="H713" s="31">
        <v>9135427.3200000003</v>
      </c>
      <c r="I713" s="31" t="s">
        <v>75</v>
      </c>
      <c r="J713" s="31" t="s">
        <v>75</v>
      </c>
      <c r="K713" s="31" t="s">
        <v>75</v>
      </c>
      <c r="L713" s="31" t="s">
        <v>75</v>
      </c>
      <c r="M713" s="31" t="s">
        <v>75</v>
      </c>
      <c r="N713" s="31">
        <v>8000</v>
      </c>
      <c r="O713" s="31">
        <v>7100000</v>
      </c>
      <c r="P713" s="32" t="s">
        <v>75</v>
      </c>
      <c r="Q713" s="32" t="s">
        <v>75</v>
      </c>
      <c r="R713" s="42" t="s">
        <v>1906</v>
      </c>
      <c r="S713" s="43" t="s">
        <v>1887</v>
      </c>
      <c r="T713" s="44" t="s">
        <v>2705</v>
      </c>
      <c r="U713" s="31">
        <v>1722208.36</v>
      </c>
      <c r="V713" s="31" t="s">
        <v>75</v>
      </c>
      <c r="W713" s="31">
        <v>1722208.36</v>
      </c>
      <c r="X713" s="31" t="s">
        <v>75</v>
      </c>
      <c r="Y713" s="31">
        <v>1722208.36</v>
      </c>
      <c r="Z713" s="31" t="s">
        <v>75</v>
      </c>
      <c r="AA713" s="31" t="s">
        <v>75</v>
      </c>
      <c r="AB713" s="31" t="s">
        <v>75</v>
      </c>
      <c r="AC713" s="31" t="s">
        <v>75</v>
      </c>
      <c r="AD713" s="31" t="s">
        <v>75</v>
      </c>
      <c r="AE713" s="31" t="s">
        <v>75</v>
      </c>
      <c r="AF713" s="31" t="s">
        <v>75</v>
      </c>
      <c r="AG713" s="31" t="s">
        <v>75</v>
      </c>
      <c r="AH713" s="31" t="s">
        <v>75</v>
      </c>
      <c r="AI713" s="8"/>
    </row>
    <row r="714" spans="1:35" x14ac:dyDescent="0.25">
      <c r="A714" s="42" t="s">
        <v>1926</v>
      </c>
      <c r="B714" s="43" t="s">
        <v>1887</v>
      </c>
      <c r="C714" s="44" t="s">
        <v>2706</v>
      </c>
      <c r="D714" s="31">
        <v>6972.68</v>
      </c>
      <c r="E714" s="31" t="s">
        <v>75</v>
      </c>
      <c r="F714" s="31">
        <v>6972.68</v>
      </c>
      <c r="G714" s="31" t="s">
        <v>75</v>
      </c>
      <c r="H714" s="31">
        <v>6972.68</v>
      </c>
      <c r="I714" s="31" t="s">
        <v>75</v>
      </c>
      <c r="J714" s="31" t="s">
        <v>75</v>
      </c>
      <c r="K714" s="31" t="s">
        <v>75</v>
      </c>
      <c r="L714" s="31" t="s">
        <v>75</v>
      </c>
      <c r="M714" s="31" t="s">
        <v>75</v>
      </c>
      <c r="N714" s="31" t="s">
        <v>75</v>
      </c>
      <c r="O714" s="31" t="s">
        <v>75</v>
      </c>
      <c r="P714" s="32" t="s">
        <v>75</v>
      </c>
      <c r="Q714" s="32" t="s">
        <v>75</v>
      </c>
      <c r="R714" s="42" t="s">
        <v>1926</v>
      </c>
      <c r="S714" s="43" t="s">
        <v>1887</v>
      </c>
      <c r="T714" s="44" t="s">
        <v>2706</v>
      </c>
      <c r="U714" s="31">
        <v>4159</v>
      </c>
      <c r="V714" s="31" t="s">
        <v>75</v>
      </c>
      <c r="W714" s="31">
        <v>4159</v>
      </c>
      <c r="X714" s="31" t="s">
        <v>75</v>
      </c>
      <c r="Y714" s="31">
        <v>4159</v>
      </c>
      <c r="Z714" s="31" t="s">
        <v>75</v>
      </c>
      <c r="AA714" s="31" t="s">
        <v>75</v>
      </c>
      <c r="AB714" s="31" t="s">
        <v>75</v>
      </c>
      <c r="AC714" s="31" t="s">
        <v>75</v>
      </c>
      <c r="AD714" s="31" t="s">
        <v>75</v>
      </c>
      <c r="AE714" s="31" t="s">
        <v>75</v>
      </c>
      <c r="AF714" s="31" t="s">
        <v>75</v>
      </c>
      <c r="AG714" s="31" t="s">
        <v>75</v>
      </c>
      <c r="AH714" s="31" t="s">
        <v>75</v>
      </c>
      <c r="AI714" s="8"/>
    </row>
    <row r="715" spans="1:35" ht="23.25" x14ac:dyDescent="0.25">
      <c r="A715" s="42" t="s">
        <v>1939</v>
      </c>
      <c r="B715" s="43" t="s">
        <v>1887</v>
      </c>
      <c r="C715" s="44" t="s">
        <v>2707</v>
      </c>
      <c r="D715" s="31">
        <v>624300</v>
      </c>
      <c r="E715" s="31" t="s">
        <v>75</v>
      </c>
      <c r="F715" s="31">
        <v>624300</v>
      </c>
      <c r="G715" s="31" t="s">
        <v>75</v>
      </c>
      <c r="H715" s="31" t="s">
        <v>75</v>
      </c>
      <c r="I715" s="31" t="s">
        <v>75</v>
      </c>
      <c r="J715" s="31" t="s">
        <v>75</v>
      </c>
      <c r="K715" s="31" t="s">
        <v>75</v>
      </c>
      <c r="L715" s="31" t="s">
        <v>75</v>
      </c>
      <c r="M715" s="31" t="s">
        <v>75</v>
      </c>
      <c r="N715" s="31" t="s">
        <v>75</v>
      </c>
      <c r="O715" s="31">
        <v>624300</v>
      </c>
      <c r="P715" s="32" t="s">
        <v>75</v>
      </c>
      <c r="Q715" s="32" t="s">
        <v>75</v>
      </c>
      <c r="R715" s="42" t="s">
        <v>1939</v>
      </c>
      <c r="S715" s="43" t="s">
        <v>1887</v>
      </c>
      <c r="T715" s="44" t="s">
        <v>2707</v>
      </c>
      <c r="U715" s="31">
        <v>325000</v>
      </c>
      <c r="V715" s="31" t="s">
        <v>75</v>
      </c>
      <c r="W715" s="31">
        <v>325000</v>
      </c>
      <c r="X715" s="31" t="s">
        <v>75</v>
      </c>
      <c r="Y715" s="31" t="s">
        <v>75</v>
      </c>
      <c r="Z715" s="31" t="s">
        <v>75</v>
      </c>
      <c r="AA715" s="31" t="s">
        <v>75</v>
      </c>
      <c r="AB715" s="31" t="s">
        <v>75</v>
      </c>
      <c r="AC715" s="31" t="s">
        <v>75</v>
      </c>
      <c r="AD715" s="31" t="s">
        <v>75</v>
      </c>
      <c r="AE715" s="31" t="s">
        <v>75</v>
      </c>
      <c r="AF715" s="31">
        <v>325000</v>
      </c>
      <c r="AG715" s="31" t="s">
        <v>75</v>
      </c>
      <c r="AH715" s="31" t="s">
        <v>75</v>
      </c>
      <c r="AI715" s="8"/>
    </row>
    <row r="716" spans="1:35" x14ac:dyDescent="0.25">
      <c r="A716" s="42" t="s">
        <v>1941</v>
      </c>
      <c r="B716" s="43" t="s">
        <v>1887</v>
      </c>
      <c r="C716" s="44" t="s">
        <v>2708</v>
      </c>
      <c r="D716" s="31">
        <v>624300</v>
      </c>
      <c r="E716" s="31" t="s">
        <v>75</v>
      </c>
      <c r="F716" s="31">
        <v>624300</v>
      </c>
      <c r="G716" s="31" t="s">
        <v>75</v>
      </c>
      <c r="H716" s="31" t="s">
        <v>75</v>
      </c>
      <c r="I716" s="31" t="s">
        <v>75</v>
      </c>
      <c r="J716" s="31" t="s">
        <v>75</v>
      </c>
      <c r="K716" s="31" t="s">
        <v>75</v>
      </c>
      <c r="L716" s="31" t="s">
        <v>75</v>
      </c>
      <c r="M716" s="31" t="s">
        <v>75</v>
      </c>
      <c r="N716" s="31" t="s">
        <v>75</v>
      </c>
      <c r="O716" s="31">
        <v>624300</v>
      </c>
      <c r="P716" s="32" t="s">
        <v>75</v>
      </c>
      <c r="Q716" s="32" t="s">
        <v>75</v>
      </c>
      <c r="R716" s="42" t="s">
        <v>1941</v>
      </c>
      <c r="S716" s="43" t="s">
        <v>1887</v>
      </c>
      <c r="T716" s="44" t="s">
        <v>2708</v>
      </c>
      <c r="U716" s="31">
        <v>325000</v>
      </c>
      <c r="V716" s="31" t="s">
        <v>75</v>
      </c>
      <c r="W716" s="31">
        <v>325000</v>
      </c>
      <c r="X716" s="31" t="s">
        <v>75</v>
      </c>
      <c r="Y716" s="31" t="s">
        <v>75</v>
      </c>
      <c r="Z716" s="31" t="s">
        <v>75</v>
      </c>
      <c r="AA716" s="31" t="s">
        <v>75</v>
      </c>
      <c r="AB716" s="31" t="s">
        <v>75</v>
      </c>
      <c r="AC716" s="31" t="s">
        <v>75</v>
      </c>
      <c r="AD716" s="31" t="s">
        <v>75</v>
      </c>
      <c r="AE716" s="31" t="s">
        <v>75</v>
      </c>
      <c r="AF716" s="31">
        <v>325000</v>
      </c>
      <c r="AG716" s="31" t="s">
        <v>75</v>
      </c>
      <c r="AH716" s="31" t="s">
        <v>75</v>
      </c>
      <c r="AI716" s="8"/>
    </row>
    <row r="717" spans="1:35" ht="34.5" x14ac:dyDescent="0.25">
      <c r="A717" s="42" t="s">
        <v>2119</v>
      </c>
      <c r="B717" s="43" t="s">
        <v>1887</v>
      </c>
      <c r="C717" s="44" t="s">
        <v>2709</v>
      </c>
      <c r="D717" s="31">
        <v>624300</v>
      </c>
      <c r="E717" s="31" t="s">
        <v>75</v>
      </c>
      <c r="F717" s="31">
        <v>624300</v>
      </c>
      <c r="G717" s="31" t="s">
        <v>75</v>
      </c>
      <c r="H717" s="31" t="s">
        <v>75</v>
      </c>
      <c r="I717" s="31" t="s">
        <v>75</v>
      </c>
      <c r="J717" s="31" t="s">
        <v>75</v>
      </c>
      <c r="K717" s="31" t="s">
        <v>75</v>
      </c>
      <c r="L717" s="31" t="s">
        <v>75</v>
      </c>
      <c r="M717" s="31" t="s">
        <v>75</v>
      </c>
      <c r="N717" s="31" t="s">
        <v>75</v>
      </c>
      <c r="O717" s="31">
        <v>624300</v>
      </c>
      <c r="P717" s="32" t="s">
        <v>75</v>
      </c>
      <c r="Q717" s="32" t="s">
        <v>75</v>
      </c>
      <c r="R717" s="42" t="s">
        <v>2119</v>
      </c>
      <c r="S717" s="43" t="s">
        <v>1887</v>
      </c>
      <c r="T717" s="44" t="s">
        <v>2709</v>
      </c>
      <c r="U717" s="31">
        <v>325000</v>
      </c>
      <c r="V717" s="31" t="s">
        <v>75</v>
      </c>
      <c r="W717" s="31">
        <v>325000</v>
      </c>
      <c r="X717" s="31" t="s">
        <v>75</v>
      </c>
      <c r="Y717" s="31" t="s">
        <v>75</v>
      </c>
      <c r="Z717" s="31" t="s">
        <v>75</v>
      </c>
      <c r="AA717" s="31" t="s">
        <v>75</v>
      </c>
      <c r="AB717" s="31" t="s">
        <v>75</v>
      </c>
      <c r="AC717" s="31" t="s">
        <v>75</v>
      </c>
      <c r="AD717" s="31" t="s">
        <v>75</v>
      </c>
      <c r="AE717" s="31" t="s">
        <v>75</v>
      </c>
      <c r="AF717" s="31">
        <v>325000</v>
      </c>
      <c r="AG717" s="31" t="s">
        <v>75</v>
      </c>
      <c r="AH717" s="31" t="s">
        <v>75</v>
      </c>
      <c r="AI717" s="8"/>
    </row>
    <row r="718" spans="1:35" x14ac:dyDescent="0.25">
      <c r="A718" s="42" t="s">
        <v>1908</v>
      </c>
      <c r="B718" s="43" t="s">
        <v>1887</v>
      </c>
      <c r="C718" s="44" t="s">
        <v>2710</v>
      </c>
      <c r="D718" s="31">
        <v>8000</v>
      </c>
      <c r="E718" s="31" t="s">
        <v>75</v>
      </c>
      <c r="F718" s="31">
        <v>8000</v>
      </c>
      <c r="G718" s="31" t="s">
        <v>75</v>
      </c>
      <c r="H718" s="31">
        <v>8000</v>
      </c>
      <c r="I718" s="31" t="s">
        <v>75</v>
      </c>
      <c r="J718" s="31" t="s">
        <v>75</v>
      </c>
      <c r="K718" s="31" t="s">
        <v>75</v>
      </c>
      <c r="L718" s="31" t="s">
        <v>75</v>
      </c>
      <c r="M718" s="31" t="s">
        <v>75</v>
      </c>
      <c r="N718" s="31" t="s">
        <v>75</v>
      </c>
      <c r="O718" s="31" t="s">
        <v>75</v>
      </c>
      <c r="P718" s="32" t="s">
        <v>75</v>
      </c>
      <c r="Q718" s="32" t="s">
        <v>75</v>
      </c>
      <c r="R718" s="42" t="s">
        <v>1908</v>
      </c>
      <c r="S718" s="43" t="s">
        <v>1887</v>
      </c>
      <c r="T718" s="44" t="s">
        <v>2710</v>
      </c>
      <c r="U718" s="31">
        <v>194</v>
      </c>
      <c r="V718" s="31" t="s">
        <v>75</v>
      </c>
      <c r="W718" s="31">
        <v>194</v>
      </c>
      <c r="X718" s="31" t="s">
        <v>75</v>
      </c>
      <c r="Y718" s="31">
        <v>194</v>
      </c>
      <c r="Z718" s="31" t="s">
        <v>75</v>
      </c>
      <c r="AA718" s="31" t="s">
        <v>75</v>
      </c>
      <c r="AB718" s="31" t="s">
        <v>75</v>
      </c>
      <c r="AC718" s="31" t="s">
        <v>75</v>
      </c>
      <c r="AD718" s="31" t="s">
        <v>75</v>
      </c>
      <c r="AE718" s="31" t="s">
        <v>75</v>
      </c>
      <c r="AF718" s="31" t="s">
        <v>75</v>
      </c>
      <c r="AG718" s="31" t="s">
        <v>75</v>
      </c>
      <c r="AH718" s="31" t="s">
        <v>75</v>
      </c>
      <c r="AI718" s="8"/>
    </row>
    <row r="719" spans="1:35" x14ac:dyDescent="0.25">
      <c r="A719" s="42" t="s">
        <v>1910</v>
      </c>
      <c r="B719" s="43" t="s">
        <v>1887</v>
      </c>
      <c r="C719" s="44" t="s">
        <v>2711</v>
      </c>
      <c r="D719" s="31">
        <v>8000</v>
      </c>
      <c r="E719" s="31" t="s">
        <v>75</v>
      </c>
      <c r="F719" s="31">
        <v>8000</v>
      </c>
      <c r="G719" s="31" t="s">
        <v>75</v>
      </c>
      <c r="H719" s="31">
        <v>8000</v>
      </c>
      <c r="I719" s="31" t="s">
        <v>75</v>
      </c>
      <c r="J719" s="31" t="s">
        <v>75</v>
      </c>
      <c r="K719" s="31" t="s">
        <v>75</v>
      </c>
      <c r="L719" s="31" t="s">
        <v>75</v>
      </c>
      <c r="M719" s="31" t="s">
        <v>75</v>
      </c>
      <c r="N719" s="31" t="s">
        <v>75</v>
      </c>
      <c r="O719" s="31" t="s">
        <v>75</v>
      </c>
      <c r="P719" s="32" t="s">
        <v>75</v>
      </c>
      <c r="Q719" s="32" t="s">
        <v>75</v>
      </c>
      <c r="R719" s="42" t="s">
        <v>1910</v>
      </c>
      <c r="S719" s="43" t="s">
        <v>1887</v>
      </c>
      <c r="T719" s="44" t="s">
        <v>2711</v>
      </c>
      <c r="U719" s="31">
        <v>194</v>
      </c>
      <c r="V719" s="31" t="s">
        <v>75</v>
      </c>
      <c r="W719" s="31">
        <v>194</v>
      </c>
      <c r="X719" s="31" t="s">
        <v>75</v>
      </c>
      <c r="Y719" s="31">
        <v>194</v>
      </c>
      <c r="Z719" s="31" t="s">
        <v>75</v>
      </c>
      <c r="AA719" s="31" t="s">
        <v>75</v>
      </c>
      <c r="AB719" s="31" t="s">
        <v>75</v>
      </c>
      <c r="AC719" s="31" t="s">
        <v>75</v>
      </c>
      <c r="AD719" s="31" t="s">
        <v>75</v>
      </c>
      <c r="AE719" s="31" t="s">
        <v>75</v>
      </c>
      <c r="AF719" s="31" t="s">
        <v>75</v>
      </c>
      <c r="AG719" s="31" t="s">
        <v>75</v>
      </c>
      <c r="AH719" s="31" t="s">
        <v>75</v>
      </c>
      <c r="AI719" s="8"/>
    </row>
    <row r="720" spans="1:35" x14ac:dyDescent="0.25">
      <c r="A720" s="42" t="s">
        <v>1947</v>
      </c>
      <c r="B720" s="43" t="s">
        <v>1887</v>
      </c>
      <c r="C720" s="44" t="s">
        <v>2712</v>
      </c>
      <c r="D720" s="31">
        <v>8000</v>
      </c>
      <c r="E720" s="31" t="s">
        <v>75</v>
      </c>
      <c r="F720" s="31">
        <v>8000</v>
      </c>
      <c r="G720" s="31" t="s">
        <v>75</v>
      </c>
      <c r="H720" s="31">
        <v>8000</v>
      </c>
      <c r="I720" s="31" t="s">
        <v>75</v>
      </c>
      <c r="J720" s="31" t="s">
        <v>75</v>
      </c>
      <c r="K720" s="31" t="s">
        <v>75</v>
      </c>
      <c r="L720" s="31" t="s">
        <v>75</v>
      </c>
      <c r="M720" s="31" t="s">
        <v>75</v>
      </c>
      <c r="N720" s="31" t="s">
        <v>75</v>
      </c>
      <c r="O720" s="31" t="s">
        <v>75</v>
      </c>
      <c r="P720" s="32" t="s">
        <v>75</v>
      </c>
      <c r="Q720" s="32" t="s">
        <v>75</v>
      </c>
      <c r="R720" s="42" t="s">
        <v>1947</v>
      </c>
      <c r="S720" s="43" t="s">
        <v>1887</v>
      </c>
      <c r="T720" s="44" t="s">
        <v>2712</v>
      </c>
      <c r="U720" s="31">
        <v>194</v>
      </c>
      <c r="V720" s="31" t="s">
        <v>75</v>
      </c>
      <c r="W720" s="31">
        <v>194</v>
      </c>
      <c r="X720" s="31" t="s">
        <v>75</v>
      </c>
      <c r="Y720" s="31">
        <v>194</v>
      </c>
      <c r="Z720" s="31" t="s">
        <v>75</v>
      </c>
      <c r="AA720" s="31" t="s">
        <v>75</v>
      </c>
      <c r="AB720" s="31" t="s">
        <v>75</v>
      </c>
      <c r="AC720" s="31" t="s">
        <v>75</v>
      </c>
      <c r="AD720" s="31" t="s">
        <v>75</v>
      </c>
      <c r="AE720" s="31" t="s">
        <v>75</v>
      </c>
      <c r="AF720" s="31" t="s">
        <v>75</v>
      </c>
      <c r="AG720" s="31" t="s">
        <v>75</v>
      </c>
      <c r="AH720" s="31" t="s">
        <v>75</v>
      </c>
      <c r="AI720" s="8"/>
    </row>
    <row r="721" spans="1:35" x14ac:dyDescent="0.25">
      <c r="A721" s="42" t="s">
        <v>2713</v>
      </c>
      <c r="B721" s="43" t="s">
        <v>1887</v>
      </c>
      <c r="C721" s="44" t="s">
        <v>2714</v>
      </c>
      <c r="D721" s="31">
        <v>45767716643.199997</v>
      </c>
      <c r="E721" s="31" t="s">
        <v>75</v>
      </c>
      <c r="F721" s="31">
        <v>45767716643.199997</v>
      </c>
      <c r="G721" s="31">
        <v>28133335771.700001</v>
      </c>
      <c r="H721" s="31">
        <v>35862729648.230003</v>
      </c>
      <c r="I721" s="31" t="s">
        <v>75</v>
      </c>
      <c r="J721" s="31" t="s">
        <v>75</v>
      </c>
      <c r="K721" s="31">
        <v>14310088361.709999</v>
      </c>
      <c r="L721" s="31" t="s">
        <v>75</v>
      </c>
      <c r="M721" s="31" t="s">
        <v>75</v>
      </c>
      <c r="N721" s="31">
        <v>23644891477.360001</v>
      </c>
      <c r="O721" s="31">
        <v>82761647.299999997</v>
      </c>
      <c r="P721" s="32">
        <v>581280.30000000005</v>
      </c>
      <c r="Q721" s="32" t="s">
        <v>75</v>
      </c>
      <c r="R721" s="42" t="s">
        <v>2713</v>
      </c>
      <c r="S721" s="43" t="s">
        <v>1887</v>
      </c>
      <c r="T721" s="44" t="s">
        <v>2714</v>
      </c>
      <c r="U721" s="31">
        <v>23050557990.169998</v>
      </c>
      <c r="V721" s="31" t="s">
        <v>75</v>
      </c>
      <c r="W721" s="31">
        <v>23050557990.169998</v>
      </c>
      <c r="X721" s="31">
        <v>14110047174.98</v>
      </c>
      <c r="Y721" s="31">
        <v>18348507803.529999</v>
      </c>
      <c r="Z721" s="31" t="s">
        <v>75</v>
      </c>
      <c r="AA721" s="31" t="s">
        <v>75</v>
      </c>
      <c r="AB721" s="31">
        <v>7159067828.8299999</v>
      </c>
      <c r="AC721" s="31" t="s">
        <v>75</v>
      </c>
      <c r="AD721" s="31" t="s">
        <v>75</v>
      </c>
      <c r="AE721" s="31">
        <v>11625446119.25</v>
      </c>
      <c r="AF721" s="31">
        <v>27356966.539999999</v>
      </c>
      <c r="AG721" s="31">
        <v>226447</v>
      </c>
      <c r="AH721" s="31" t="s">
        <v>75</v>
      </c>
      <c r="AI721" s="8"/>
    </row>
    <row r="722" spans="1:35" x14ac:dyDescent="0.25">
      <c r="A722" s="42" t="s">
        <v>2715</v>
      </c>
      <c r="B722" s="43" t="s">
        <v>1887</v>
      </c>
      <c r="C722" s="44" t="s">
        <v>2716</v>
      </c>
      <c r="D722" s="31">
        <v>9388996376.6299992</v>
      </c>
      <c r="E722" s="31" t="s">
        <v>75</v>
      </c>
      <c r="F722" s="31">
        <v>9388996376.6299992</v>
      </c>
      <c r="G722" s="31">
        <v>5898851491.2799997</v>
      </c>
      <c r="H722" s="31">
        <v>5932537596.9799995</v>
      </c>
      <c r="I722" s="31" t="s">
        <v>75</v>
      </c>
      <c r="J722" s="31" t="s">
        <v>75</v>
      </c>
      <c r="K722" s="31">
        <v>3949178698.9699998</v>
      </c>
      <c r="L722" s="31" t="s">
        <v>75</v>
      </c>
      <c r="M722" s="31" t="s">
        <v>75</v>
      </c>
      <c r="N722" s="31">
        <v>5405331571.96</v>
      </c>
      <c r="O722" s="31">
        <v>800000</v>
      </c>
      <c r="P722" s="32" t="s">
        <v>75</v>
      </c>
      <c r="Q722" s="32" t="s">
        <v>75</v>
      </c>
      <c r="R722" s="42" t="s">
        <v>2715</v>
      </c>
      <c r="S722" s="43" t="s">
        <v>1887</v>
      </c>
      <c r="T722" s="44" t="s">
        <v>2716</v>
      </c>
      <c r="U722" s="31">
        <v>4856835846.3800001</v>
      </c>
      <c r="V722" s="31" t="s">
        <v>75</v>
      </c>
      <c r="W722" s="31">
        <v>4856835846.3800001</v>
      </c>
      <c r="X722" s="31">
        <v>3134518502.0300002</v>
      </c>
      <c r="Y722" s="31">
        <v>3147300288.21</v>
      </c>
      <c r="Z722" s="31" t="s">
        <v>75</v>
      </c>
      <c r="AA722" s="31" t="s">
        <v>75</v>
      </c>
      <c r="AB722" s="31">
        <v>2086651130.3900001</v>
      </c>
      <c r="AC722" s="31" t="s">
        <v>75</v>
      </c>
      <c r="AD722" s="31" t="s">
        <v>75</v>
      </c>
      <c r="AE722" s="31">
        <v>2757402929.8099999</v>
      </c>
      <c r="AF722" s="31" t="s">
        <v>75</v>
      </c>
      <c r="AG722" s="31" t="s">
        <v>75</v>
      </c>
      <c r="AH722" s="31" t="s">
        <v>75</v>
      </c>
      <c r="AI722" s="8"/>
    </row>
    <row r="723" spans="1:35" ht="45.75" x14ac:dyDescent="0.25">
      <c r="A723" s="42" t="s">
        <v>1892</v>
      </c>
      <c r="B723" s="43" t="s">
        <v>1887</v>
      </c>
      <c r="C723" s="44" t="s">
        <v>2717</v>
      </c>
      <c r="D723" s="31">
        <v>91754349.120000005</v>
      </c>
      <c r="E723" s="31" t="s">
        <v>75</v>
      </c>
      <c r="F723" s="31">
        <v>91754349.120000005</v>
      </c>
      <c r="G723" s="31" t="s">
        <v>75</v>
      </c>
      <c r="H723" s="31">
        <v>10000</v>
      </c>
      <c r="I723" s="31" t="s">
        <v>75</v>
      </c>
      <c r="J723" s="31" t="s">
        <v>75</v>
      </c>
      <c r="K723" s="31">
        <v>70277805</v>
      </c>
      <c r="L723" s="31" t="s">
        <v>75</v>
      </c>
      <c r="M723" s="31" t="s">
        <v>75</v>
      </c>
      <c r="N723" s="31">
        <v>21466544.120000001</v>
      </c>
      <c r="O723" s="31" t="s">
        <v>75</v>
      </c>
      <c r="P723" s="32" t="s">
        <v>75</v>
      </c>
      <c r="Q723" s="32" t="s">
        <v>75</v>
      </c>
      <c r="R723" s="42" t="s">
        <v>1892</v>
      </c>
      <c r="S723" s="43" t="s">
        <v>1887</v>
      </c>
      <c r="T723" s="44" t="s">
        <v>2717</v>
      </c>
      <c r="U723" s="31">
        <v>45962507.740000002</v>
      </c>
      <c r="V723" s="31" t="s">
        <v>75</v>
      </c>
      <c r="W723" s="31">
        <v>45962507.740000002</v>
      </c>
      <c r="X723" s="31" t="s">
        <v>75</v>
      </c>
      <c r="Y723" s="31" t="s">
        <v>75</v>
      </c>
      <c r="Z723" s="31" t="s">
        <v>75</v>
      </c>
      <c r="AA723" s="31" t="s">
        <v>75</v>
      </c>
      <c r="AB723" s="31">
        <v>31984646.550000001</v>
      </c>
      <c r="AC723" s="31" t="s">
        <v>75</v>
      </c>
      <c r="AD723" s="31" t="s">
        <v>75</v>
      </c>
      <c r="AE723" s="31">
        <v>13977861.189999999</v>
      </c>
      <c r="AF723" s="31" t="s">
        <v>75</v>
      </c>
      <c r="AG723" s="31" t="s">
        <v>75</v>
      </c>
      <c r="AH723" s="31" t="s">
        <v>75</v>
      </c>
      <c r="AI723" s="8"/>
    </row>
    <row r="724" spans="1:35" x14ac:dyDescent="0.25">
      <c r="A724" s="42" t="s">
        <v>1989</v>
      </c>
      <c r="B724" s="43" t="s">
        <v>1887</v>
      </c>
      <c r="C724" s="44" t="s">
        <v>2718</v>
      </c>
      <c r="D724" s="31">
        <v>91754349.120000005</v>
      </c>
      <c r="E724" s="31" t="s">
        <v>75</v>
      </c>
      <c r="F724" s="31">
        <v>91754349.120000005</v>
      </c>
      <c r="G724" s="31" t="s">
        <v>75</v>
      </c>
      <c r="H724" s="31">
        <v>10000</v>
      </c>
      <c r="I724" s="31" t="s">
        <v>75</v>
      </c>
      <c r="J724" s="31" t="s">
        <v>75</v>
      </c>
      <c r="K724" s="31">
        <v>70277805</v>
      </c>
      <c r="L724" s="31" t="s">
        <v>75</v>
      </c>
      <c r="M724" s="31" t="s">
        <v>75</v>
      </c>
      <c r="N724" s="31">
        <v>21466544.120000001</v>
      </c>
      <c r="O724" s="31" t="s">
        <v>75</v>
      </c>
      <c r="P724" s="32" t="s">
        <v>75</v>
      </c>
      <c r="Q724" s="32" t="s">
        <v>75</v>
      </c>
      <c r="R724" s="42" t="s">
        <v>1989</v>
      </c>
      <c r="S724" s="43" t="s">
        <v>1887</v>
      </c>
      <c r="T724" s="44" t="s">
        <v>2718</v>
      </c>
      <c r="U724" s="31">
        <v>45962507.740000002</v>
      </c>
      <c r="V724" s="31" t="s">
        <v>75</v>
      </c>
      <c r="W724" s="31">
        <v>45962507.740000002</v>
      </c>
      <c r="X724" s="31" t="s">
        <v>75</v>
      </c>
      <c r="Y724" s="31" t="s">
        <v>75</v>
      </c>
      <c r="Z724" s="31" t="s">
        <v>75</v>
      </c>
      <c r="AA724" s="31" t="s">
        <v>75</v>
      </c>
      <c r="AB724" s="31">
        <v>31984646.550000001</v>
      </c>
      <c r="AC724" s="31" t="s">
        <v>75</v>
      </c>
      <c r="AD724" s="31" t="s">
        <v>75</v>
      </c>
      <c r="AE724" s="31">
        <v>13977861.189999999</v>
      </c>
      <c r="AF724" s="31" t="s">
        <v>75</v>
      </c>
      <c r="AG724" s="31" t="s">
        <v>75</v>
      </c>
      <c r="AH724" s="31" t="s">
        <v>75</v>
      </c>
      <c r="AI724" s="8"/>
    </row>
    <row r="725" spans="1:35" x14ac:dyDescent="0.25">
      <c r="A725" s="42" t="s">
        <v>1991</v>
      </c>
      <c r="B725" s="43" t="s">
        <v>1887</v>
      </c>
      <c r="C725" s="44" t="s">
        <v>2719</v>
      </c>
      <c r="D725" s="31">
        <v>70425352.209999993</v>
      </c>
      <c r="E725" s="31" t="s">
        <v>75</v>
      </c>
      <c r="F725" s="31">
        <v>70425352.209999993</v>
      </c>
      <c r="G725" s="31" t="s">
        <v>75</v>
      </c>
      <c r="H725" s="31" t="s">
        <v>75</v>
      </c>
      <c r="I725" s="31" t="s">
        <v>75</v>
      </c>
      <c r="J725" s="31" t="s">
        <v>75</v>
      </c>
      <c r="K725" s="31">
        <v>53969927.890000001</v>
      </c>
      <c r="L725" s="31" t="s">
        <v>75</v>
      </c>
      <c r="M725" s="31" t="s">
        <v>75</v>
      </c>
      <c r="N725" s="31">
        <v>16455424.32</v>
      </c>
      <c r="O725" s="31" t="s">
        <v>75</v>
      </c>
      <c r="P725" s="32" t="s">
        <v>75</v>
      </c>
      <c r="Q725" s="32" t="s">
        <v>75</v>
      </c>
      <c r="R725" s="42" t="s">
        <v>1991</v>
      </c>
      <c r="S725" s="43" t="s">
        <v>1887</v>
      </c>
      <c r="T725" s="44" t="s">
        <v>2719</v>
      </c>
      <c r="U725" s="31">
        <v>36436616.43</v>
      </c>
      <c r="V725" s="31" t="s">
        <v>75</v>
      </c>
      <c r="W725" s="31">
        <v>36436616.43</v>
      </c>
      <c r="X725" s="31" t="s">
        <v>75</v>
      </c>
      <c r="Y725" s="31" t="s">
        <v>75</v>
      </c>
      <c r="Z725" s="31" t="s">
        <v>75</v>
      </c>
      <c r="AA725" s="31" t="s">
        <v>75</v>
      </c>
      <c r="AB725" s="31">
        <v>25198093.030000001</v>
      </c>
      <c r="AC725" s="31" t="s">
        <v>75</v>
      </c>
      <c r="AD725" s="31" t="s">
        <v>75</v>
      </c>
      <c r="AE725" s="31">
        <v>11238523.4</v>
      </c>
      <c r="AF725" s="31" t="s">
        <v>75</v>
      </c>
      <c r="AG725" s="31" t="s">
        <v>75</v>
      </c>
      <c r="AH725" s="31" t="s">
        <v>75</v>
      </c>
      <c r="AI725" s="8"/>
    </row>
    <row r="726" spans="1:35" ht="23.25" x14ac:dyDescent="0.25">
      <c r="A726" s="42" t="s">
        <v>2071</v>
      </c>
      <c r="B726" s="43" t="s">
        <v>1887</v>
      </c>
      <c r="C726" s="44" t="s">
        <v>2720</v>
      </c>
      <c r="D726" s="31">
        <v>114300</v>
      </c>
      <c r="E726" s="31" t="s">
        <v>75</v>
      </c>
      <c r="F726" s="31">
        <v>114300</v>
      </c>
      <c r="G726" s="31" t="s">
        <v>75</v>
      </c>
      <c r="H726" s="31" t="s">
        <v>75</v>
      </c>
      <c r="I726" s="31" t="s">
        <v>75</v>
      </c>
      <c r="J726" s="31" t="s">
        <v>75</v>
      </c>
      <c r="K726" s="31">
        <v>8700</v>
      </c>
      <c r="L726" s="31" t="s">
        <v>75</v>
      </c>
      <c r="M726" s="31" t="s">
        <v>75</v>
      </c>
      <c r="N726" s="31">
        <v>105600</v>
      </c>
      <c r="O726" s="31" t="s">
        <v>75</v>
      </c>
      <c r="P726" s="32" t="s">
        <v>75</v>
      </c>
      <c r="Q726" s="32" t="s">
        <v>75</v>
      </c>
      <c r="R726" s="42" t="s">
        <v>2071</v>
      </c>
      <c r="S726" s="43" t="s">
        <v>1887</v>
      </c>
      <c r="T726" s="44" t="s">
        <v>2720</v>
      </c>
      <c r="U726" s="31">
        <v>703</v>
      </c>
      <c r="V726" s="31" t="s">
        <v>75</v>
      </c>
      <c r="W726" s="31">
        <v>703</v>
      </c>
      <c r="X726" s="31" t="s">
        <v>75</v>
      </c>
      <c r="Y726" s="31" t="s">
        <v>75</v>
      </c>
      <c r="Z726" s="31" t="s">
        <v>75</v>
      </c>
      <c r="AA726" s="31" t="s">
        <v>75</v>
      </c>
      <c r="AB726" s="31" t="s">
        <v>75</v>
      </c>
      <c r="AC726" s="31" t="s">
        <v>75</v>
      </c>
      <c r="AD726" s="31" t="s">
        <v>75</v>
      </c>
      <c r="AE726" s="31">
        <v>703</v>
      </c>
      <c r="AF726" s="31" t="s">
        <v>75</v>
      </c>
      <c r="AG726" s="31" t="s">
        <v>75</v>
      </c>
      <c r="AH726" s="31" t="s">
        <v>75</v>
      </c>
      <c r="AI726" s="8"/>
    </row>
    <row r="727" spans="1:35" x14ac:dyDescent="0.25">
      <c r="A727" s="42" t="s">
        <v>2073</v>
      </c>
      <c r="B727" s="43" t="s">
        <v>1887</v>
      </c>
      <c r="C727" s="44" t="s">
        <v>2721</v>
      </c>
      <c r="D727" s="31">
        <v>10000</v>
      </c>
      <c r="E727" s="31" t="s">
        <v>75</v>
      </c>
      <c r="F727" s="31">
        <v>10000</v>
      </c>
      <c r="G727" s="31" t="s">
        <v>75</v>
      </c>
      <c r="H727" s="31">
        <v>10000</v>
      </c>
      <c r="I727" s="31" t="s">
        <v>75</v>
      </c>
      <c r="J727" s="31" t="s">
        <v>75</v>
      </c>
      <c r="K727" s="31" t="s">
        <v>75</v>
      </c>
      <c r="L727" s="31" t="s">
        <v>75</v>
      </c>
      <c r="M727" s="31" t="s">
        <v>75</v>
      </c>
      <c r="N727" s="31" t="s">
        <v>75</v>
      </c>
      <c r="O727" s="31" t="s">
        <v>75</v>
      </c>
      <c r="P727" s="32" t="s">
        <v>75</v>
      </c>
      <c r="Q727" s="32" t="s">
        <v>75</v>
      </c>
      <c r="R727" s="42" t="s">
        <v>2073</v>
      </c>
      <c r="S727" s="43" t="s">
        <v>1887</v>
      </c>
      <c r="T727" s="44" t="s">
        <v>2721</v>
      </c>
      <c r="U727" s="31" t="s">
        <v>75</v>
      </c>
      <c r="V727" s="31" t="s">
        <v>75</v>
      </c>
      <c r="W727" s="31" t="s">
        <v>75</v>
      </c>
      <c r="X727" s="31" t="s">
        <v>75</v>
      </c>
      <c r="Y727" s="31" t="s">
        <v>75</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1993</v>
      </c>
      <c r="B728" s="43" t="s">
        <v>1887</v>
      </c>
      <c r="C728" s="44" t="s">
        <v>2722</v>
      </c>
      <c r="D728" s="31">
        <v>21204696.91</v>
      </c>
      <c r="E728" s="31" t="s">
        <v>75</v>
      </c>
      <c r="F728" s="31">
        <v>21204696.91</v>
      </c>
      <c r="G728" s="31" t="s">
        <v>75</v>
      </c>
      <c r="H728" s="31" t="s">
        <v>75</v>
      </c>
      <c r="I728" s="31" t="s">
        <v>75</v>
      </c>
      <c r="J728" s="31" t="s">
        <v>75</v>
      </c>
      <c r="K728" s="31">
        <v>16299177.109999999</v>
      </c>
      <c r="L728" s="31" t="s">
        <v>75</v>
      </c>
      <c r="M728" s="31" t="s">
        <v>75</v>
      </c>
      <c r="N728" s="31">
        <v>4905519.8</v>
      </c>
      <c r="O728" s="31" t="s">
        <v>75</v>
      </c>
      <c r="P728" s="32" t="s">
        <v>75</v>
      </c>
      <c r="Q728" s="32" t="s">
        <v>75</v>
      </c>
      <c r="R728" s="42" t="s">
        <v>1993</v>
      </c>
      <c r="S728" s="43" t="s">
        <v>1887</v>
      </c>
      <c r="T728" s="44" t="s">
        <v>2722</v>
      </c>
      <c r="U728" s="31">
        <v>9525188.3100000005</v>
      </c>
      <c r="V728" s="31" t="s">
        <v>75</v>
      </c>
      <c r="W728" s="31">
        <v>9525188.3100000005</v>
      </c>
      <c r="X728" s="31" t="s">
        <v>75</v>
      </c>
      <c r="Y728" s="31" t="s">
        <v>75</v>
      </c>
      <c r="Z728" s="31" t="s">
        <v>75</v>
      </c>
      <c r="AA728" s="31" t="s">
        <v>75</v>
      </c>
      <c r="AB728" s="31">
        <v>6786553.5199999996</v>
      </c>
      <c r="AC728" s="31" t="s">
        <v>75</v>
      </c>
      <c r="AD728" s="31" t="s">
        <v>75</v>
      </c>
      <c r="AE728" s="31">
        <v>2738634.79</v>
      </c>
      <c r="AF728" s="31" t="s">
        <v>75</v>
      </c>
      <c r="AG728" s="31" t="s">
        <v>75</v>
      </c>
      <c r="AH728" s="31" t="s">
        <v>75</v>
      </c>
      <c r="AI728" s="8"/>
    </row>
    <row r="729" spans="1:35" ht="23.25" x14ac:dyDescent="0.25">
      <c r="A729" s="42" t="s">
        <v>1902</v>
      </c>
      <c r="B729" s="43" t="s">
        <v>1887</v>
      </c>
      <c r="C729" s="44" t="s">
        <v>2723</v>
      </c>
      <c r="D729" s="31">
        <v>92661141.659999996</v>
      </c>
      <c r="E729" s="31" t="s">
        <v>75</v>
      </c>
      <c r="F729" s="31">
        <v>92661141.659999996</v>
      </c>
      <c r="G729" s="31" t="s">
        <v>75</v>
      </c>
      <c r="H729" s="31">
        <v>790045.7</v>
      </c>
      <c r="I729" s="31" t="s">
        <v>75</v>
      </c>
      <c r="J729" s="31" t="s">
        <v>75</v>
      </c>
      <c r="K729" s="31">
        <v>29152603.66</v>
      </c>
      <c r="L729" s="31" t="s">
        <v>75</v>
      </c>
      <c r="M729" s="31" t="s">
        <v>75</v>
      </c>
      <c r="N729" s="31">
        <v>62718492.299999997</v>
      </c>
      <c r="O729" s="31" t="s">
        <v>75</v>
      </c>
      <c r="P729" s="32" t="s">
        <v>75</v>
      </c>
      <c r="Q729" s="32" t="s">
        <v>75</v>
      </c>
      <c r="R729" s="42" t="s">
        <v>1902</v>
      </c>
      <c r="S729" s="43" t="s">
        <v>1887</v>
      </c>
      <c r="T729" s="44" t="s">
        <v>2723</v>
      </c>
      <c r="U729" s="31">
        <v>46580090.880000003</v>
      </c>
      <c r="V729" s="31" t="s">
        <v>75</v>
      </c>
      <c r="W729" s="31">
        <v>46580090.880000003</v>
      </c>
      <c r="X729" s="31" t="s">
        <v>75</v>
      </c>
      <c r="Y729" s="31">
        <v>297000</v>
      </c>
      <c r="Z729" s="31" t="s">
        <v>75</v>
      </c>
      <c r="AA729" s="31" t="s">
        <v>75</v>
      </c>
      <c r="AB729" s="31">
        <v>12175029.310000001</v>
      </c>
      <c r="AC729" s="31" t="s">
        <v>75</v>
      </c>
      <c r="AD729" s="31" t="s">
        <v>75</v>
      </c>
      <c r="AE729" s="31">
        <v>34108061.57</v>
      </c>
      <c r="AF729" s="31" t="s">
        <v>75</v>
      </c>
      <c r="AG729" s="31" t="s">
        <v>75</v>
      </c>
      <c r="AH729" s="31" t="s">
        <v>75</v>
      </c>
      <c r="AI729" s="8"/>
    </row>
    <row r="730" spans="1:35" ht="23.25" x14ac:dyDescent="0.25">
      <c r="A730" s="42" t="s">
        <v>1904</v>
      </c>
      <c r="B730" s="43" t="s">
        <v>1887</v>
      </c>
      <c r="C730" s="44" t="s">
        <v>2724</v>
      </c>
      <c r="D730" s="31">
        <v>92661141.659999996</v>
      </c>
      <c r="E730" s="31" t="s">
        <v>75</v>
      </c>
      <c r="F730" s="31">
        <v>92661141.659999996</v>
      </c>
      <c r="G730" s="31" t="s">
        <v>75</v>
      </c>
      <c r="H730" s="31">
        <v>790045.7</v>
      </c>
      <c r="I730" s="31" t="s">
        <v>75</v>
      </c>
      <c r="J730" s="31" t="s">
        <v>75</v>
      </c>
      <c r="K730" s="31">
        <v>29152603.66</v>
      </c>
      <c r="L730" s="31" t="s">
        <v>75</v>
      </c>
      <c r="M730" s="31" t="s">
        <v>75</v>
      </c>
      <c r="N730" s="31">
        <v>62718492.299999997</v>
      </c>
      <c r="O730" s="31" t="s">
        <v>75</v>
      </c>
      <c r="P730" s="32" t="s">
        <v>75</v>
      </c>
      <c r="Q730" s="32" t="s">
        <v>75</v>
      </c>
      <c r="R730" s="42" t="s">
        <v>1904</v>
      </c>
      <c r="S730" s="43" t="s">
        <v>1887</v>
      </c>
      <c r="T730" s="44" t="s">
        <v>2724</v>
      </c>
      <c r="U730" s="31">
        <v>46580090.880000003</v>
      </c>
      <c r="V730" s="31" t="s">
        <v>75</v>
      </c>
      <c r="W730" s="31">
        <v>46580090.880000003</v>
      </c>
      <c r="X730" s="31" t="s">
        <v>75</v>
      </c>
      <c r="Y730" s="31">
        <v>297000</v>
      </c>
      <c r="Z730" s="31" t="s">
        <v>75</v>
      </c>
      <c r="AA730" s="31" t="s">
        <v>75</v>
      </c>
      <c r="AB730" s="31">
        <v>12175029.310000001</v>
      </c>
      <c r="AC730" s="31" t="s">
        <v>75</v>
      </c>
      <c r="AD730" s="31" t="s">
        <v>75</v>
      </c>
      <c r="AE730" s="31">
        <v>34108061.57</v>
      </c>
      <c r="AF730" s="31" t="s">
        <v>75</v>
      </c>
      <c r="AG730" s="31" t="s">
        <v>75</v>
      </c>
      <c r="AH730" s="31" t="s">
        <v>75</v>
      </c>
      <c r="AI730" s="8"/>
    </row>
    <row r="731" spans="1:35" ht="23.25" x14ac:dyDescent="0.25">
      <c r="A731" s="42" t="s">
        <v>1923</v>
      </c>
      <c r="B731" s="43" t="s">
        <v>1887</v>
      </c>
      <c r="C731" s="44" t="s">
        <v>2725</v>
      </c>
      <c r="D731" s="31">
        <v>356200</v>
      </c>
      <c r="E731" s="31" t="s">
        <v>75</v>
      </c>
      <c r="F731" s="31">
        <v>356200</v>
      </c>
      <c r="G731" s="31" t="s">
        <v>75</v>
      </c>
      <c r="H731" s="31" t="s">
        <v>75</v>
      </c>
      <c r="I731" s="31" t="s">
        <v>75</v>
      </c>
      <c r="J731" s="31" t="s">
        <v>75</v>
      </c>
      <c r="K731" s="31">
        <v>356200</v>
      </c>
      <c r="L731" s="31" t="s">
        <v>75</v>
      </c>
      <c r="M731" s="31" t="s">
        <v>75</v>
      </c>
      <c r="N731" s="31" t="s">
        <v>75</v>
      </c>
      <c r="O731" s="31" t="s">
        <v>75</v>
      </c>
      <c r="P731" s="32" t="s">
        <v>75</v>
      </c>
      <c r="Q731" s="32" t="s">
        <v>75</v>
      </c>
      <c r="R731" s="42" t="s">
        <v>1923</v>
      </c>
      <c r="S731" s="43" t="s">
        <v>1887</v>
      </c>
      <c r="T731" s="44" t="s">
        <v>2725</v>
      </c>
      <c r="U731" s="31">
        <v>107712.85</v>
      </c>
      <c r="V731" s="31" t="s">
        <v>75</v>
      </c>
      <c r="W731" s="31">
        <v>107712.85</v>
      </c>
      <c r="X731" s="31" t="s">
        <v>75</v>
      </c>
      <c r="Y731" s="31" t="s">
        <v>75</v>
      </c>
      <c r="Z731" s="31" t="s">
        <v>75</v>
      </c>
      <c r="AA731" s="31" t="s">
        <v>75</v>
      </c>
      <c r="AB731" s="31">
        <v>107712.85</v>
      </c>
      <c r="AC731" s="31" t="s">
        <v>75</v>
      </c>
      <c r="AD731" s="31" t="s">
        <v>75</v>
      </c>
      <c r="AE731" s="31" t="s">
        <v>75</v>
      </c>
      <c r="AF731" s="31" t="s">
        <v>75</v>
      </c>
      <c r="AG731" s="31" t="s">
        <v>75</v>
      </c>
      <c r="AH731" s="31" t="s">
        <v>75</v>
      </c>
      <c r="AI731" s="8"/>
    </row>
    <row r="732" spans="1:35" ht="23.25" x14ac:dyDescent="0.25">
      <c r="A732" s="42" t="s">
        <v>2001</v>
      </c>
      <c r="B732" s="43" t="s">
        <v>1887</v>
      </c>
      <c r="C732" s="44" t="s">
        <v>2726</v>
      </c>
      <c r="D732" s="31">
        <v>24080843.260000002</v>
      </c>
      <c r="E732" s="31" t="s">
        <v>75</v>
      </c>
      <c r="F732" s="31">
        <v>24080843.260000002</v>
      </c>
      <c r="G732" s="31" t="s">
        <v>75</v>
      </c>
      <c r="H732" s="31" t="s">
        <v>75</v>
      </c>
      <c r="I732" s="31" t="s">
        <v>75</v>
      </c>
      <c r="J732" s="31" t="s">
        <v>75</v>
      </c>
      <c r="K732" s="31">
        <v>2606280</v>
      </c>
      <c r="L732" s="31" t="s">
        <v>75</v>
      </c>
      <c r="M732" s="31" t="s">
        <v>75</v>
      </c>
      <c r="N732" s="31">
        <v>21474563.260000002</v>
      </c>
      <c r="O732" s="31" t="s">
        <v>75</v>
      </c>
      <c r="P732" s="32" t="s">
        <v>75</v>
      </c>
      <c r="Q732" s="32" t="s">
        <v>75</v>
      </c>
      <c r="R732" s="42" t="s">
        <v>2001</v>
      </c>
      <c r="S732" s="43" t="s">
        <v>1887</v>
      </c>
      <c r="T732" s="44" t="s">
        <v>2726</v>
      </c>
      <c r="U732" s="31">
        <v>11331465.1</v>
      </c>
      <c r="V732" s="31" t="s">
        <v>75</v>
      </c>
      <c r="W732" s="31">
        <v>11331465.1</v>
      </c>
      <c r="X732" s="31" t="s">
        <v>75</v>
      </c>
      <c r="Y732" s="31" t="s">
        <v>75</v>
      </c>
      <c r="Z732" s="31" t="s">
        <v>75</v>
      </c>
      <c r="AA732" s="31" t="s">
        <v>75</v>
      </c>
      <c r="AB732" s="31">
        <v>414824.58</v>
      </c>
      <c r="AC732" s="31" t="s">
        <v>75</v>
      </c>
      <c r="AD732" s="31" t="s">
        <v>75</v>
      </c>
      <c r="AE732" s="31">
        <v>10916640.52</v>
      </c>
      <c r="AF732" s="31" t="s">
        <v>75</v>
      </c>
      <c r="AG732" s="31" t="s">
        <v>75</v>
      </c>
      <c r="AH732" s="31" t="s">
        <v>75</v>
      </c>
      <c r="AI732" s="8"/>
    </row>
    <row r="733" spans="1:35" x14ac:dyDescent="0.25">
      <c r="A733" s="42" t="s">
        <v>1906</v>
      </c>
      <c r="B733" s="43" t="s">
        <v>1887</v>
      </c>
      <c r="C733" s="44" t="s">
        <v>2727</v>
      </c>
      <c r="D733" s="31">
        <v>62265298.399999999</v>
      </c>
      <c r="E733" s="31" t="s">
        <v>75</v>
      </c>
      <c r="F733" s="31">
        <v>62265298.399999999</v>
      </c>
      <c r="G733" s="31" t="s">
        <v>75</v>
      </c>
      <c r="H733" s="31">
        <v>790045.7</v>
      </c>
      <c r="I733" s="31" t="s">
        <v>75</v>
      </c>
      <c r="J733" s="31" t="s">
        <v>75</v>
      </c>
      <c r="K733" s="31">
        <v>21741523.66</v>
      </c>
      <c r="L733" s="31" t="s">
        <v>75</v>
      </c>
      <c r="M733" s="31" t="s">
        <v>75</v>
      </c>
      <c r="N733" s="31">
        <v>39733729.039999999</v>
      </c>
      <c r="O733" s="31" t="s">
        <v>75</v>
      </c>
      <c r="P733" s="32" t="s">
        <v>75</v>
      </c>
      <c r="Q733" s="32" t="s">
        <v>75</v>
      </c>
      <c r="R733" s="42" t="s">
        <v>1906</v>
      </c>
      <c r="S733" s="43" t="s">
        <v>1887</v>
      </c>
      <c r="T733" s="44" t="s">
        <v>2727</v>
      </c>
      <c r="U733" s="31">
        <v>32093574</v>
      </c>
      <c r="V733" s="31" t="s">
        <v>75</v>
      </c>
      <c r="W733" s="31">
        <v>32093574</v>
      </c>
      <c r="X733" s="31" t="s">
        <v>75</v>
      </c>
      <c r="Y733" s="31">
        <v>297000</v>
      </c>
      <c r="Z733" s="31" t="s">
        <v>75</v>
      </c>
      <c r="AA733" s="31" t="s">
        <v>75</v>
      </c>
      <c r="AB733" s="31">
        <v>9504054.3000000007</v>
      </c>
      <c r="AC733" s="31" t="s">
        <v>75</v>
      </c>
      <c r="AD733" s="31" t="s">
        <v>75</v>
      </c>
      <c r="AE733" s="31">
        <v>22292519.699999999</v>
      </c>
      <c r="AF733" s="31" t="s">
        <v>75</v>
      </c>
      <c r="AG733" s="31" t="s">
        <v>75</v>
      </c>
      <c r="AH733" s="31" t="s">
        <v>75</v>
      </c>
      <c r="AI733" s="8"/>
    </row>
    <row r="734" spans="1:35" x14ac:dyDescent="0.25">
      <c r="A734" s="42" t="s">
        <v>1926</v>
      </c>
      <c r="B734" s="43" t="s">
        <v>1887</v>
      </c>
      <c r="C734" s="44" t="s">
        <v>2728</v>
      </c>
      <c r="D734" s="31">
        <v>5958800</v>
      </c>
      <c r="E734" s="31" t="s">
        <v>75</v>
      </c>
      <c r="F734" s="31">
        <v>5958800</v>
      </c>
      <c r="G734" s="31" t="s">
        <v>75</v>
      </c>
      <c r="H734" s="31" t="s">
        <v>75</v>
      </c>
      <c r="I734" s="31" t="s">
        <v>75</v>
      </c>
      <c r="J734" s="31" t="s">
        <v>75</v>
      </c>
      <c r="K734" s="31">
        <v>4448600</v>
      </c>
      <c r="L734" s="31" t="s">
        <v>75</v>
      </c>
      <c r="M734" s="31" t="s">
        <v>75</v>
      </c>
      <c r="N734" s="31">
        <v>1510200</v>
      </c>
      <c r="O734" s="31" t="s">
        <v>75</v>
      </c>
      <c r="P734" s="32" t="s">
        <v>75</v>
      </c>
      <c r="Q734" s="32" t="s">
        <v>75</v>
      </c>
      <c r="R734" s="42" t="s">
        <v>1926</v>
      </c>
      <c r="S734" s="43" t="s">
        <v>1887</v>
      </c>
      <c r="T734" s="44" t="s">
        <v>2728</v>
      </c>
      <c r="U734" s="31">
        <v>3047338.93</v>
      </c>
      <c r="V734" s="31" t="s">
        <v>75</v>
      </c>
      <c r="W734" s="31">
        <v>3047338.93</v>
      </c>
      <c r="X734" s="31" t="s">
        <v>75</v>
      </c>
      <c r="Y734" s="31" t="s">
        <v>75</v>
      </c>
      <c r="Z734" s="31" t="s">
        <v>75</v>
      </c>
      <c r="AA734" s="31" t="s">
        <v>75</v>
      </c>
      <c r="AB734" s="31">
        <v>2148437.58</v>
      </c>
      <c r="AC734" s="31" t="s">
        <v>75</v>
      </c>
      <c r="AD734" s="31" t="s">
        <v>75</v>
      </c>
      <c r="AE734" s="31">
        <v>898901.35</v>
      </c>
      <c r="AF734" s="31" t="s">
        <v>75</v>
      </c>
      <c r="AG734" s="31" t="s">
        <v>75</v>
      </c>
      <c r="AH734" s="31" t="s">
        <v>75</v>
      </c>
      <c r="AI734" s="8"/>
    </row>
    <row r="735" spans="1:35" x14ac:dyDescent="0.25">
      <c r="A735" s="42" t="s">
        <v>1928</v>
      </c>
      <c r="B735" s="43" t="s">
        <v>1887</v>
      </c>
      <c r="C735" s="44" t="s">
        <v>2729</v>
      </c>
      <c r="D735" s="31">
        <v>693041.34</v>
      </c>
      <c r="E735" s="31" t="s">
        <v>75</v>
      </c>
      <c r="F735" s="31">
        <v>693041.34</v>
      </c>
      <c r="G735" s="31" t="s">
        <v>75</v>
      </c>
      <c r="H735" s="31">
        <v>230000</v>
      </c>
      <c r="I735" s="31" t="s">
        <v>75</v>
      </c>
      <c r="J735" s="31" t="s">
        <v>75</v>
      </c>
      <c r="K735" s="31">
        <v>463041.34</v>
      </c>
      <c r="L735" s="31" t="s">
        <v>75</v>
      </c>
      <c r="M735" s="31" t="s">
        <v>75</v>
      </c>
      <c r="N735" s="31" t="s">
        <v>75</v>
      </c>
      <c r="O735" s="31" t="s">
        <v>75</v>
      </c>
      <c r="P735" s="32" t="s">
        <v>75</v>
      </c>
      <c r="Q735" s="32" t="s">
        <v>75</v>
      </c>
      <c r="R735" s="42" t="s">
        <v>1928</v>
      </c>
      <c r="S735" s="43" t="s">
        <v>1887</v>
      </c>
      <c r="T735" s="44" t="s">
        <v>2729</v>
      </c>
      <c r="U735" s="31">
        <v>564817.64</v>
      </c>
      <c r="V735" s="31" t="s">
        <v>75</v>
      </c>
      <c r="W735" s="31">
        <v>564817.64</v>
      </c>
      <c r="X735" s="31" t="s">
        <v>75</v>
      </c>
      <c r="Y735" s="31">
        <v>180000</v>
      </c>
      <c r="Z735" s="31" t="s">
        <v>75</v>
      </c>
      <c r="AA735" s="31" t="s">
        <v>75</v>
      </c>
      <c r="AB735" s="31">
        <v>384817.64</v>
      </c>
      <c r="AC735" s="31" t="s">
        <v>75</v>
      </c>
      <c r="AD735" s="31" t="s">
        <v>75</v>
      </c>
      <c r="AE735" s="31" t="s">
        <v>75</v>
      </c>
      <c r="AF735" s="31" t="s">
        <v>75</v>
      </c>
      <c r="AG735" s="31" t="s">
        <v>75</v>
      </c>
      <c r="AH735" s="31" t="s">
        <v>75</v>
      </c>
      <c r="AI735" s="8"/>
    </row>
    <row r="736" spans="1:35" ht="23.25" x14ac:dyDescent="0.25">
      <c r="A736" s="42" t="s">
        <v>1930</v>
      </c>
      <c r="B736" s="43" t="s">
        <v>1887</v>
      </c>
      <c r="C736" s="44" t="s">
        <v>2730</v>
      </c>
      <c r="D736" s="31">
        <v>463041.34</v>
      </c>
      <c r="E736" s="31" t="s">
        <v>75</v>
      </c>
      <c r="F736" s="31">
        <v>463041.34</v>
      </c>
      <c r="G736" s="31" t="s">
        <v>75</v>
      </c>
      <c r="H736" s="31" t="s">
        <v>75</v>
      </c>
      <c r="I736" s="31" t="s">
        <v>75</v>
      </c>
      <c r="J736" s="31" t="s">
        <v>75</v>
      </c>
      <c r="K736" s="31">
        <v>463041.34</v>
      </c>
      <c r="L736" s="31" t="s">
        <v>75</v>
      </c>
      <c r="M736" s="31" t="s">
        <v>75</v>
      </c>
      <c r="N736" s="31" t="s">
        <v>75</v>
      </c>
      <c r="O736" s="31" t="s">
        <v>75</v>
      </c>
      <c r="P736" s="32" t="s">
        <v>75</v>
      </c>
      <c r="Q736" s="32" t="s">
        <v>75</v>
      </c>
      <c r="R736" s="42" t="s">
        <v>1930</v>
      </c>
      <c r="S736" s="43" t="s">
        <v>1887</v>
      </c>
      <c r="T736" s="44" t="s">
        <v>2730</v>
      </c>
      <c r="U736" s="31">
        <v>384817.64</v>
      </c>
      <c r="V736" s="31" t="s">
        <v>75</v>
      </c>
      <c r="W736" s="31">
        <v>384817.64</v>
      </c>
      <c r="X736" s="31" t="s">
        <v>75</v>
      </c>
      <c r="Y736" s="31" t="s">
        <v>75</v>
      </c>
      <c r="Z736" s="31" t="s">
        <v>75</v>
      </c>
      <c r="AA736" s="31" t="s">
        <v>75</v>
      </c>
      <c r="AB736" s="31">
        <v>384817.64</v>
      </c>
      <c r="AC736" s="31" t="s">
        <v>75</v>
      </c>
      <c r="AD736" s="31" t="s">
        <v>75</v>
      </c>
      <c r="AE736" s="31" t="s">
        <v>75</v>
      </c>
      <c r="AF736" s="31" t="s">
        <v>75</v>
      </c>
      <c r="AG736" s="31" t="s">
        <v>75</v>
      </c>
      <c r="AH736" s="31" t="s">
        <v>75</v>
      </c>
      <c r="AI736" s="8"/>
    </row>
    <row r="737" spans="1:35" ht="23.25" x14ac:dyDescent="0.25">
      <c r="A737" s="42" t="s">
        <v>1932</v>
      </c>
      <c r="B737" s="43" t="s">
        <v>1887</v>
      </c>
      <c r="C737" s="44" t="s">
        <v>2731</v>
      </c>
      <c r="D737" s="31">
        <v>463041.34</v>
      </c>
      <c r="E737" s="31" t="s">
        <v>75</v>
      </c>
      <c r="F737" s="31">
        <v>463041.34</v>
      </c>
      <c r="G737" s="31" t="s">
        <v>75</v>
      </c>
      <c r="H737" s="31" t="s">
        <v>75</v>
      </c>
      <c r="I737" s="31" t="s">
        <v>75</v>
      </c>
      <c r="J737" s="31" t="s">
        <v>75</v>
      </c>
      <c r="K737" s="31">
        <v>463041.34</v>
      </c>
      <c r="L737" s="31" t="s">
        <v>75</v>
      </c>
      <c r="M737" s="31" t="s">
        <v>75</v>
      </c>
      <c r="N737" s="31" t="s">
        <v>75</v>
      </c>
      <c r="O737" s="31" t="s">
        <v>75</v>
      </c>
      <c r="P737" s="32" t="s">
        <v>75</v>
      </c>
      <c r="Q737" s="32" t="s">
        <v>75</v>
      </c>
      <c r="R737" s="42" t="s">
        <v>1932</v>
      </c>
      <c r="S737" s="43" t="s">
        <v>1887</v>
      </c>
      <c r="T737" s="44" t="s">
        <v>2731</v>
      </c>
      <c r="U737" s="31">
        <v>384817.64</v>
      </c>
      <c r="V737" s="31" t="s">
        <v>75</v>
      </c>
      <c r="W737" s="31">
        <v>384817.64</v>
      </c>
      <c r="X737" s="31" t="s">
        <v>75</v>
      </c>
      <c r="Y737" s="31" t="s">
        <v>75</v>
      </c>
      <c r="Z737" s="31" t="s">
        <v>75</v>
      </c>
      <c r="AA737" s="31" t="s">
        <v>75</v>
      </c>
      <c r="AB737" s="31">
        <v>384817.64</v>
      </c>
      <c r="AC737" s="31" t="s">
        <v>75</v>
      </c>
      <c r="AD737" s="31" t="s">
        <v>75</v>
      </c>
      <c r="AE737" s="31" t="s">
        <v>75</v>
      </c>
      <c r="AF737" s="31" t="s">
        <v>75</v>
      </c>
      <c r="AG737" s="31" t="s">
        <v>75</v>
      </c>
      <c r="AH737" s="31" t="s">
        <v>75</v>
      </c>
      <c r="AI737" s="8"/>
    </row>
    <row r="738" spans="1:35" x14ac:dyDescent="0.25">
      <c r="A738" s="42" t="s">
        <v>2101</v>
      </c>
      <c r="B738" s="43" t="s">
        <v>1887</v>
      </c>
      <c r="C738" s="44" t="s">
        <v>2732</v>
      </c>
      <c r="D738" s="31">
        <v>230000</v>
      </c>
      <c r="E738" s="31" t="s">
        <v>75</v>
      </c>
      <c r="F738" s="31">
        <v>230000</v>
      </c>
      <c r="G738" s="31" t="s">
        <v>75</v>
      </c>
      <c r="H738" s="31">
        <v>230000</v>
      </c>
      <c r="I738" s="31" t="s">
        <v>75</v>
      </c>
      <c r="J738" s="31" t="s">
        <v>75</v>
      </c>
      <c r="K738" s="31" t="s">
        <v>75</v>
      </c>
      <c r="L738" s="31" t="s">
        <v>75</v>
      </c>
      <c r="M738" s="31" t="s">
        <v>75</v>
      </c>
      <c r="N738" s="31" t="s">
        <v>75</v>
      </c>
      <c r="O738" s="31" t="s">
        <v>75</v>
      </c>
      <c r="P738" s="32" t="s">
        <v>75</v>
      </c>
      <c r="Q738" s="32" t="s">
        <v>75</v>
      </c>
      <c r="R738" s="42" t="s">
        <v>2101</v>
      </c>
      <c r="S738" s="43" t="s">
        <v>1887</v>
      </c>
      <c r="T738" s="44" t="s">
        <v>2732</v>
      </c>
      <c r="U738" s="31">
        <v>180000</v>
      </c>
      <c r="V738" s="31" t="s">
        <v>75</v>
      </c>
      <c r="W738" s="31">
        <v>180000</v>
      </c>
      <c r="X738" s="31" t="s">
        <v>75</v>
      </c>
      <c r="Y738" s="31">
        <v>180000</v>
      </c>
      <c r="Z738" s="31" t="s">
        <v>75</v>
      </c>
      <c r="AA738" s="31" t="s">
        <v>75</v>
      </c>
      <c r="AB738" s="31" t="s">
        <v>75</v>
      </c>
      <c r="AC738" s="31" t="s">
        <v>75</v>
      </c>
      <c r="AD738" s="31" t="s">
        <v>75</v>
      </c>
      <c r="AE738" s="31" t="s">
        <v>75</v>
      </c>
      <c r="AF738" s="31" t="s">
        <v>75</v>
      </c>
      <c r="AG738" s="31" t="s">
        <v>75</v>
      </c>
      <c r="AH738" s="31" t="s">
        <v>75</v>
      </c>
      <c r="AI738" s="8"/>
    </row>
    <row r="739" spans="1:35" ht="23.25" x14ac:dyDescent="0.25">
      <c r="A739" s="42" t="s">
        <v>1969</v>
      </c>
      <c r="B739" s="43" t="s">
        <v>1887</v>
      </c>
      <c r="C739" s="44" t="s">
        <v>2733</v>
      </c>
      <c r="D739" s="31">
        <v>119505479</v>
      </c>
      <c r="E739" s="31" t="s">
        <v>75</v>
      </c>
      <c r="F739" s="31">
        <v>119505479</v>
      </c>
      <c r="G739" s="31" t="s">
        <v>75</v>
      </c>
      <c r="H739" s="31" t="s">
        <v>75</v>
      </c>
      <c r="I739" s="31" t="s">
        <v>75</v>
      </c>
      <c r="J739" s="31" t="s">
        <v>75</v>
      </c>
      <c r="K739" s="31">
        <v>75401260.459999993</v>
      </c>
      <c r="L739" s="31" t="s">
        <v>75</v>
      </c>
      <c r="M739" s="31" t="s">
        <v>75</v>
      </c>
      <c r="N739" s="31">
        <v>44104218.539999999</v>
      </c>
      <c r="O739" s="31" t="s">
        <v>75</v>
      </c>
      <c r="P739" s="32" t="s">
        <v>75</v>
      </c>
      <c r="Q739" s="32" t="s">
        <v>75</v>
      </c>
      <c r="R739" s="42" t="s">
        <v>1969</v>
      </c>
      <c r="S739" s="43" t="s">
        <v>1887</v>
      </c>
      <c r="T739" s="44" t="s">
        <v>2733</v>
      </c>
      <c r="U739" s="31">
        <v>90247374.700000003</v>
      </c>
      <c r="V739" s="31" t="s">
        <v>75</v>
      </c>
      <c r="W739" s="31">
        <v>90247374.700000003</v>
      </c>
      <c r="X739" s="31" t="s">
        <v>75</v>
      </c>
      <c r="Y739" s="31" t="s">
        <v>75</v>
      </c>
      <c r="Z739" s="31" t="s">
        <v>75</v>
      </c>
      <c r="AA739" s="31" t="s">
        <v>75</v>
      </c>
      <c r="AB739" s="31">
        <v>65736416.450000003</v>
      </c>
      <c r="AC739" s="31" t="s">
        <v>75</v>
      </c>
      <c r="AD739" s="31" t="s">
        <v>75</v>
      </c>
      <c r="AE739" s="31">
        <v>24510958.25</v>
      </c>
      <c r="AF739" s="31" t="s">
        <v>75</v>
      </c>
      <c r="AG739" s="31" t="s">
        <v>75</v>
      </c>
      <c r="AH739" s="31" t="s">
        <v>75</v>
      </c>
      <c r="AI739" s="8"/>
    </row>
    <row r="740" spans="1:35" x14ac:dyDescent="0.25">
      <c r="A740" s="42" t="s">
        <v>1971</v>
      </c>
      <c r="B740" s="43" t="s">
        <v>1887</v>
      </c>
      <c r="C740" s="44" t="s">
        <v>2734</v>
      </c>
      <c r="D740" s="31">
        <v>119505479</v>
      </c>
      <c r="E740" s="31" t="s">
        <v>75</v>
      </c>
      <c r="F740" s="31">
        <v>119505479</v>
      </c>
      <c r="G740" s="31" t="s">
        <v>75</v>
      </c>
      <c r="H740" s="31" t="s">
        <v>75</v>
      </c>
      <c r="I740" s="31" t="s">
        <v>75</v>
      </c>
      <c r="J740" s="31" t="s">
        <v>75</v>
      </c>
      <c r="K740" s="31">
        <v>75401260.459999993</v>
      </c>
      <c r="L740" s="31" t="s">
        <v>75</v>
      </c>
      <c r="M740" s="31" t="s">
        <v>75</v>
      </c>
      <c r="N740" s="31">
        <v>44104218.539999999</v>
      </c>
      <c r="O740" s="31" t="s">
        <v>75</v>
      </c>
      <c r="P740" s="32" t="s">
        <v>75</v>
      </c>
      <c r="Q740" s="32" t="s">
        <v>75</v>
      </c>
      <c r="R740" s="42" t="s">
        <v>1971</v>
      </c>
      <c r="S740" s="43" t="s">
        <v>1887</v>
      </c>
      <c r="T740" s="44" t="s">
        <v>2734</v>
      </c>
      <c r="U740" s="31">
        <v>90247374.700000003</v>
      </c>
      <c r="V740" s="31" t="s">
        <v>75</v>
      </c>
      <c r="W740" s="31">
        <v>90247374.700000003</v>
      </c>
      <c r="X740" s="31" t="s">
        <v>75</v>
      </c>
      <c r="Y740" s="31" t="s">
        <v>75</v>
      </c>
      <c r="Z740" s="31" t="s">
        <v>75</v>
      </c>
      <c r="AA740" s="31" t="s">
        <v>75</v>
      </c>
      <c r="AB740" s="31">
        <v>65736416.450000003</v>
      </c>
      <c r="AC740" s="31" t="s">
        <v>75</v>
      </c>
      <c r="AD740" s="31" t="s">
        <v>75</v>
      </c>
      <c r="AE740" s="31">
        <v>24510958.25</v>
      </c>
      <c r="AF740" s="31" t="s">
        <v>75</v>
      </c>
      <c r="AG740" s="31" t="s">
        <v>75</v>
      </c>
      <c r="AH740" s="31" t="s">
        <v>75</v>
      </c>
      <c r="AI740" s="8"/>
    </row>
    <row r="741" spans="1:35" ht="23.25" x14ac:dyDescent="0.25">
      <c r="A741" s="42" t="s">
        <v>1973</v>
      </c>
      <c r="B741" s="43" t="s">
        <v>1887</v>
      </c>
      <c r="C741" s="44" t="s">
        <v>2735</v>
      </c>
      <c r="D741" s="31">
        <v>119505479</v>
      </c>
      <c r="E741" s="31" t="s">
        <v>75</v>
      </c>
      <c r="F741" s="31">
        <v>119505479</v>
      </c>
      <c r="G741" s="31" t="s">
        <v>75</v>
      </c>
      <c r="H741" s="31" t="s">
        <v>75</v>
      </c>
      <c r="I741" s="31" t="s">
        <v>75</v>
      </c>
      <c r="J741" s="31" t="s">
        <v>75</v>
      </c>
      <c r="K741" s="31">
        <v>75401260.459999993</v>
      </c>
      <c r="L741" s="31" t="s">
        <v>75</v>
      </c>
      <c r="M741" s="31" t="s">
        <v>75</v>
      </c>
      <c r="N741" s="31">
        <v>44104218.539999999</v>
      </c>
      <c r="O741" s="31" t="s">
        <v>75</v>
      </c>
      <c r="P741" s="32" t="s">
        <v>75</v>
      </c>
      <c r="Q741" s="32" t="s">
        <v>75</v>
      </c>
      <c r="R741" s="42" t="s">
        <v>1973</v>
      </c>
      <c r="S741" s="43" t="s">
        <v>1887</v>
      </c>
      <c r="T741" s="44" t="s">
        <v>2735</v>
      </c>
      <c r="U741" s="31">
        <v>90247374.700000003</v>
      </c>
      <c r="V741" s="31" t="s">
        <v>75</v>
      </c>
      <c r="W741" s="31">
        <v>90247374.700000003</v>
      </c>
      <c r="X741" s="31" t="s">
        <v>75</v>
      </c>
      <c r="Y741" s="31" t="s">
        <v>75</v>
      </c>
      <c r="Z741" s="31" t="s">
        <v>75</v>
      </c>
      <c r="AA741" s="31" t="s">
        <v>75</v>
      </c>
      <c r="AB741" s="31">
        <v>65736416.450000003</v>
      </c>
      <c r="AC741" s="31" t="s">
        <v>75</v>
      </c>
      <c r="AD741" s="31" t="s">
        <v>75</v>
      </c>
      <c r="AE741" s="31">
        <v>24510958.25</v>
      </c>
      <c r="AF741" s="31" t="s">
        <v>75</v>
      </c>
      <c r="AG741" s="31" t="s">
        <v>75</v>
      </c>
      <c r="AH741" s="31" t="s">
        <v>75</v>
      </c>
      <c r="AI741" s="8"/>
    </row>
    <row r="742" spans="1:35" x14ac:dyDescent="0.25">
      <c r="A742" s="42" t="s">
        <v>1936</v>
      </c>
      <c r="B742" s="43" t="s">
        <v>1887</v>
      </c>
      <c r="C742" s="44" t="s">
        <v>2736</v>
      </c>
      <c r="D742" s="31" t="s">
        <v>75</v>
      </c>
      <c r="E742" s="31" t="s">
        <v>75</v>
      </c>
      <c r="F742" s="31" t="s">
        <v>75</v>
      </c>
      <c r="G742" s="31">
        <v>5898851491.2799997</v>
      </c>
      <c r="H742" s="31">
        <v>5898051491.2799997</v>
      </c>
      <c r="I742" s="31" t="s">
        <v>75</v>
      </c>
      <c r="J742" s="31" t="s">
        <v>75</v>
      </c>
      <c r="K742" s="31" t="s">
        <v>75</v>
      </c>
      <c r="L742" s="31" t="s">
        <v>75</v>
      </c>
      <c r="M742" s="31" t="s">
        <v>75</v>
      </c>
      <c r="N742" s="31" t="s">
        <v>75</v>
      </c>
      <c r="O742" s="31">
        <v>800000</v>
      </c>
      <c r="P742" s="32" t="s">
        <v>75</v>
      </c>
      <c r="Q742" s="32" t="s">
        <v>75</v>
      </c>
      <c r="R742" s="42" t="s">
        <v>1936</v>
      </c>
      <c r="S742" s="43" t="s">
        <v>1887</v>
      </c>
      <c r="T742" s="44" t="s">
        <v>2736</v>
      </c>
      <c r="U742" s="31" t="s">
        <v>75</v>
      </c>
      <c r="V742" s="31" t="s">
        <v>75</v>
      </c>
      <c r="W742" s="31" t="s">
        <v>75</v>
      </c>
      <c r="X742" s="31">
        <v>3134518502.0300002</v>
      </c>
      <c r="Y742" s="31">
        <v>3134518502.0300002</v>
      </c>
      <c r="Z742" s="31" t="s">
        <v>75</v>
      </c>
      <c r="AA742" s="31" t="s">
        <v>75</v>
      </c>
      <c r="AB742" s="31" t="s">
        <v>75</v>
      </c>
      <c r="AC742" s="31" t="s">
        <v>75</v>
      </c>
      <c r="AD742" s="31" t="s">
        <v>75</v>
      </c>
      <c r="AE742" s="31" t="s">
        <v>75</v>
      </c>
      <c r="AF742" s="31" t="s">
        <v>75</v>
      </c>
      <c r="AG742" s="31" t="s">
        <v>75</v>
      </c>
      <c r="AH742" s="31" t="s">
        <v>75</v>
      </c>
      <c r="AI742" s="8"/>
    </row>
    <row r="743" spans="1:35" x14ac:dyDescent="0.25">
      <c r="A743" s="42" t="s">
        <v>2111</v>
      </c>
      <c r="B743" s="43" t="s">
        <v>1887</v>
      </c>
      <c r="C743" s="44" t="s">
        <v>2737</v>
      </c>
      <c r="D743" s="31" t="s">
        <v>75</v>
      </c>
      <c r="E743" s="31" t="s">
        <v>75</v>
      </c>
      <c r="F743" s="31" t="s">
        <v>75</v>
      </c>
      <c r="G743" s="31">
        <v>229455591.28</v>
      </c>
      <c r="H743" s="31">
        <v>228655591.28</v>
      </c>
      <c r="I743" s="31" t="s">
        <v>75</v>
      </c>
      <c r="J743" s="31" t="s">
        <v>75</v>
      </c>
      <c r="K743" s="31" t="s">
        <v>75</v>
      </c>
      <c r="L743" s="31" t="s">
        <v>75</v>
      </c>
      <c r="M743" s="31" t="s">
        <v>75</v>
      </c>
      <c r="N743" s="31" t="s">
        <v>75</v>
      </c>
      <c r="O743" s="31">
        <v>800000</v>
      </c>
      <c r="P743" s="32" t="s">
        <v>75</v>
      </c>
      <c r="Q743" s="32" t="s">
        <v>75</v>
      </c>
      <c r="R743" s="42" t="s">
        <v>2111</v>
      </c>
      <c r="S743" s="43" t="s">
        <v>1887</v>
      </c>
      <c r="T743" s="44" t="s">
        <v>2737</v>
      </c>
      <c r="U743" s="31" t="s">
        <v>75</v>
      </c>
      <c r="V743" s="31" t="s">
        <v>75</v>
      </c>
      <c r="W743" s="31" t="s">
        <v>75</v>
      </c>
      <c r="X743" s="31">
        <v>149274862.00999999</v>
      </c>
      <c r="Y743" s="31">
        <v>149274862.00999999</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2364</v>
      </c>
      <c r="B744" s="43" t="s">
        <v>1887</v>
      </c>
      <c r="C744" s="44" t="s">
        <v>2738</v>
      </c>
      <c r="D744" s="31" t="s">
        <v>75</v>
      </c>
      <c r="E744" s="31" t="s">
        <v>75</v>
      </c>
      <c r="F744" s="31" t="s">
        <v>75</v>
      </c>
      <c r="G744" s="31">
        <v>173204330.81999999</v>
      </c>
      <c r="H744" s="31">
        <v>172404330.81999999</v>
      </c>
      <c r="I744" s="31" t="s">
        <v>75</v>
      </c>
      <c r="J744" s="31" t="s">
        <v>75</v>
      </c>
      <c r="K744" s="31" t="s">
        <v>75</v>
      </c>
      <c r="L744" s="31" t="s">
        <v>75</v>
      </c>
      <c r="M744" s="31" t="s">
        <v>75</v>
      </c>
      <c r="N744" s="31" t="s">
        <v>75</v>
      </c>
      <c r="O744" s="31">
        <v>800000</v>
      </c>
      <c r="P744" s="32" t="s">
        <v>75</v>
      </c>
      <c r="Q744" s="32" t="s">
        <v>75</v>
      </c>
      <c r="R744" s="42" t="s">
        <v>2364</v>
      </c>
      <c r="S744" s="43" t="s">
        <v>1887</v>
      </c>
      <c r="T744" s="44" t="s">
        <v>2738</v>
      </c>
      <c r="U744" s="31" t="s">
        <v>75</v>
      </c>
      <c r="V744" s="31" t="s">
        <v>75</v>
      </c>
      <c r="W744" s="31" t="s">
        <v>75</v>
      </c>
      <c r="X744" s="31">
        <v>93023601.549999997</v>
      </c>
      <c r="Y744" s="31">
        <v>93023601.549999997</v>
      </c>
      <c r="Z744" s="31" t="s">
        <v>75</v>
      </c>
      <c r="AA744" s="31" t="s">
        <v>75</v>
      </c>
      <c r="AB744" s="31" t="s">
        <v>75</v>
      </c>
      <c r="AC744" s="31" t="s">
        <v>75</v>
      </c>
      <c r="AD744" s="31" t="s">
        <v>75</v>
      </c>
      <c r="AE744" s="31" t="s">
        <v>75</v>
      </c>
      <c r="AF744" s="31" t="s">
        <v>75</v>
      </c>
      <c r="AG744" s="31" t="s">
        <v>75</v>
      </c>
      <c r="AH744" s="31" t="s">
        <v>75</v>
      </c>
      <c r="AI744" s="8"/>
    </row>
    <row r="745" spans="1:35" x14ac:dyDescent="0.25">
      <c r="A745" s="42" t="s">
        <v>2113</v>
      </c>
      <c r="B745" s="43" t="s">
        <v>1887</v>
      </c>
      <c r="C745" s="44" t="s">
        <v>2739</v>
      </c>
      <c r="D745" s="31" t="s">
        <v>75</v>
      </c>
      <c r="E745" s="31" t="s">
        <v>75</v>
      </c>
      <c r="F745" s="31" t="s">
        <v>75</v>
      </c>
      <c r="G745" s="31">
        <v>56251260.460000001</v>
      </c>
      <c r="H745" s="31">
        <v>56251260.460000001</v>
      </c>
      <c r="I745" s="31" t="s">
        <v>75</v>
      </c>
      <c r="J745" s="31" t="s">
        <v>75</v>
      </c>
      <c r="K745" s="31" t="s">
        <v>75</v>
      </c>
      <c r="L745" s="31" t="s">
        <v>75</v>
      </c>
      <c r="M745" s="31" t="s">
        <v>75</v>
      </c>
      <c r="N745" s="31" t="s">
        <v>75</v>
      </c>
      <c r="O745" s="31" t="s">
        <v>75</v>
      </c>
      <c r="P745" s="32" t="s">
        <v>75</v>
      </c>
      <c r="Q745" s="32" t="s">
        <v>75</v>
      </c>
      <c r="R745" s="42" t="s">
        <v>2113</v>
      </c>
      <c r="S745" s="43" t="s">
        <v>1887</v>
      </c>
      <c r="T745" s="44" t="s">
        <v>2739</v>
      </c>
      <c r="U745" s="31" t="s">
        <v>75</v>
      </c>
      <c r="V745" s="31" t="s">
        <v>75</v>
      </c>
      <c r="W745" s="31" t="s">
        <v>75</v>
      </c>
      <c r="X745" s="31">
        <v>56251260.460000001</v>
      </c>
      <c r="Y745" s="31">
        <v>56251260.460000001</v>
      </c>
      <c r="Z745" s="31" t="s">
        <v>75</v>
      </c>
      <c r="AA745" s="31" t="s">
        <v>75</v>
      </c>
      <c r="AB745" s="31" t="s">
        <v>75</v>
      </c>
      <c r="AC745" s="31" t="s">
        <v>75</v>
      </c>
      <c r="AD745" s="31" t="s">
        <v>75</v>
      </c>
      <c r="AE745" s="31" t="s">
        <v>75</v>
      </c>
      <c r="AF745" s="31" t="s">
        <v>75</v>
      </c>
      <c r="AG745" s="31" t="s">
        <v>75</v>
      </c>
      <c r="AH745" s="31" t="s">
        <v>75</v>
      </c>
      <c r="AI745" s="8"/>
    </row>
    <row r="746" spans="1:35" x14ac:dyDescent="0.25">
      <c r="A746" s="42" t="s">
        <v>2006</v>
      </c>
      <c r="B746" s="43" t="s">
        <v>1887</v>
      </c>
      <c r="C746" s="44" t="s">
        <v>2740</v>
      </c>
      <c r="D746" s="31" t="s">
        <v>75</v>
      </c>
      <c r="E746" s="31" t="s">
        <v>75</v>
      </c>
      <c r="F746" s="31" t="s">
        <v>75</v>
      </c>
      <c r="G746" s="31">
        <v>5643959900</v>
      </c>
      <c r="H746" s="31">
        <v>5643959900</v>
      </c>
      <c r="I746" s="31" t="s">
        <v>75</v>
      </c>
      <c r="J746" s="31" t="s">
        <v>75</v>
      </c>
      <c r="K746" s="31" t="s">
        <v>75</v>
      </c>
      <c r="L746" s="31" t="s">
        <v>75</v>
      </c>
      <c r="M746" s="31" t="s">
        <v>75</v>
      </c>
      <c r="N746" s="31" t="s">
        <v>75</v>
      </c>
      <c r="O746" s="31" t="s">
        <v>75</v>
      </c>
      <c r="P746" s="32" t="s">
        <v>75</v>
      </c>
      <c r="Q746" s="32" t="s">
        <v>75</v>
      </c>
      <c r="R746" s="42" t="s">
        <v>2006</v>
      </c>
      <c r="S746" s="43" t="s">
        <v>1887</v>
      </c>
      <c r="T746" s="44" t="s">
        <v>2740</v>
      </c>
      <c r="U746" s="31" t="s">
        <v>75</v>
      </c>
      <c r="V746" s="31" t="s">
        <v>75</v>
      </c>
      <c r="W746" s="31" t="s">
        <v>75</v>
      </c>
      <c r="X746" s="31">
        <v>2962325710.9000001</v>
      </c>
      <c r="Y746" s="31">
        <v>2962325710.9000001</v>
      </c>
      <c r="Z746" s="31" t="s">
        <v>75</v>
      </c>
      <c r="AA746" s="31" t="s">
        <v>75</v>
      </c>
      <c r="AB746" s="31" t="s">
        <v>75</v>
      </c>
      <c r="AC746" s="31" t="s">
        <v>75</v>
      </c>
      <c r="AD746" s="31" t="s">
        <v>75</v>
      </c>
      <c r="AE746" s="31" t="s">
        <v>75</v>
      </c>
      <c r="AF746" s="31" t="s">
        <v>75</v>
      </c>
      <c r="AG746" s="31" t="s">
        <v>75</v>
      </c>
      <c r="AH746" s="31" t="s">
        <v>75</v>
      </c>
      <c r="AI746" s="8"/>
    </row>
    <row r="747" spans="1:35" x14ac:dyDescent="0.25">
      <c r="A747" s="42" t="s">
        <v>1507</v>
      </c>
      <c r="B747" s="43" t="s">
        <v>1887</v>
      </c>
      <c r="C747" s="44" t="s">
        <v>2741</v>
      </c>
      <c r="D747" s="31" t="s">
        <v>75</v>
      </c>
      <c r="E747" s="31" t="s">
        <v>75</v>
      </c>
      <c r="F747" s="31" t="s">
        <v>75</v>
      </c>
      <c r="G747" s="31">
        <v>25436000</v>
      </c>
      <c r="H747" s="31">
        <v>25436000</v>
      </c>
      <c r="I747" s="31" t="s">
        <v>75</v>
      </c>
      <c r="J747" s="31" t="s">
        <v>75</v>
      </c>
      <c r="K747" s="31" t="s">
        <v>75</v>
      </c>
      <c r="L747" s="31" t="s">
        <v>75</v>
      </c>
      <c r="M747" s="31" t="s">
        <v>75</v>
      </c>
      <c r="N747" s="31" t="s">
        <v>75</v>
      </c>
      <c r="O747" s="31" t="s">
        <v>75</v>
      </c>
      <c r="P747" s="32" t="s">
        <v>75</v>
      </c>
      <c r="Q747" s="32" t="s">
        <v>75</v>
      </c>
      <c r="R747" s="42" t="s">
        <v>1507</v>
      </c>
      <c r="S747" s="43" t="s">
        <v>1887</v>
      </c>
      <c r="T747" s="44" t="s">
        <v>2741</v>
      </c>
      <c r="U747" s="31" t="s">
        <v>75</v>
      </c>
      <c r="V747" s="31" t="s">
        <v>75</v>
      </c>
      <c r="W747" s="31" t="s">
        <v>75</v>
      </c>
      <c r="X747" s="31">
        <v>22917929.120000001</v>
      </c>
      <c r="Y747" s="31">
        <v>22917929.120000001</v>
      </c>
      <c r="Z747" s="31" t="s">
        <v>75</v>
      </c>
      <c r="AA747" s="31" t="s">
        <v>75</v>
      </c>
      <c r="AB747" s="31" t="s">
        <v>75</v>
      </c>
      <c r="AC747" s="31" t="s">
        <v>75</v>
      </c>
      <c r="AD747" s="31" t="s">
        <v>75</v>
      </c>
      <c r="AE747" s="31" t="s">
        <v>75</v>
      </c>
      <c r="AF747" s="31" t="s">
        <v>75</v>
      </c>
      <c r="AG747" s="31" t="s">
        <v>75</v>
      </c>
      <c r="AH747" s="31" t="s">
        <v>75</v>
      </c>
      <c r="AI747" s="8"/>
    </row>
    <row r="748" spans="1:35" ht="23.25" x14ac:dyDescent="0.25">
      <c r="A748" s="42" t="s">
        <v>1939</v>
      </c>
      <c r="B748" s="43" t="s">
        <v>1887</v>
      </c>
      <c r="C748" s="44" t="s">
        <v>2742</v>
      </c>
      <c r="D748" s="31">
        <v>9076485568.7399998</v>
      </c>
      <c r="E748" s="31" t="s">
        <v>75</v>
      </c>
      <c r="F748" s="31">
        <v>9076485568.7399998</v>
      </c>
      <c r="G748" s="31" t="s">
        <v>75</v>
      </c>
      <c r="H748" s="31">
        <v>26310960</v>
      </c>
      <c r="I748" s="31" t="s">
        <v>75</v>
      </c>
      <c r="J748" s="31" t="s">
        <v>75</v>
      </c>
      <c r="K748" s="31">
        <v>3773222488.5100002</v>
      </c>
      <c r="L748" s="31" t="s">
        <v>75</v>
      </c>
      <c r="M748" s="31" t="s">
        <v>75</v>
      </c>
      <c r="N748" s="31">
        <v>5276952120.2299995</v>
      </c>
      <c r="O748" s="31" t="s">
        <v>75</v>
      </c>
      <c r="P748" s="32" t="s">
        <v>75</v>
      </c>
      <c r="Q748" s="32" t="s">
        <v>75</v>
      </c>
      <c r="R748" s="42" t="s">
        <v>1939</v>
      </c>
      <c r="S748" s="43" t="s">
        <v>1887</v>
      </c>
      <c r="T748" s="44" t="s">
        <v>2742</v>
      </c>
      <c r="U748" s="31">
        <v>4670836203.6899996</v>
      </c>
      <c r="V748" s="31" t="s">
        <v>75</v>
      </c>
      <c r="W748" s="31">
        <v>4670836203.6899996</v>
      </c>
      <c r="X748" s="31" t="s">
        <v>75</v>
      </c>
      <c r="Y748" s="31">
        <v>9906858.5800000001</v>
      </c>
      <c r="Z748" s="31" t="s">
        <v>75</v>
      </c>
      <c r="AA748" s="31" t="s">
        <v>75</v>
      </c>
      <c r="AB748" s="31">
        <v>1976213493.0799999</v>
      </c>
      <c r="AC748" s="31" t="s">
        <v>75</v>
      </c>
      <c r="AD748" s="31" t="s">
        <v>75</v>
      </c>
      <c r="AE748" s="31">
        <v>2684715852.0300002</v>
      </c>
      <c r="AF748" s="31" t="s">
        <v>75</v>
      </c>
      <c r="AG748" s="31" t="s">
        <v>75</v>
      </c>
      <c r="AH748" s="31" t="s">
        <v>75</v>
      </c>
      <c r="AI748" s="8"/>
    </row>
    <row r="749" spans="1:35" x14ac:dyDescent="0.25">
      <c r="A749" s="42" t="s">
        <v>1941</v>
      </c>
      <c r="B749" s="43" t="s">
        <v>1887</v>
      </c>
      <c r="C749" s="44" t="s">
        <v>2743</v>
      </c>
      <c r="D749" s="31">
        <v>5822183494.0299997</v>
      </c>
      <c r="E749" s="31" t="s">
        <v>75</v>
      </c>
      <c r="F749" s="31">
        <v>5822183494.0299997</v>
      </c>
      <c r="G749" s="31" t="s">
        <v>75</v>
      </c>
      <c r="H749" s="31">
        <v>2263900</v>
      </c>
      <c r="I749" s="31" t="s">
        <v>75</v>
      </c>
      <c r="J749" s="31" t="s">
        <v>75</v>
      </c>
      <c r="K749" s="31">
        <v>3237645088.5100002</v>
      </c>
      <c r="L749" s="31" t="s">
        <v>75</v>
      </c>
      <c r="M749" s="31" t="s">
        <v>75</v>
      </c>
      <c r="N749" s="31">
        <v>2582274505.52</v>
      </c>
      <c r="O749" s="31" t="s">
        <v>75</v>
      </c>
      <c r="P749" s="32" t="s">
        <v>75</v>
      </c>
      <c r="Q749" s="32" t="s">
        <v>75</v>
      </c>
      <c r="R749" s="42" t="s">
        <v>1941</v>
      </c>
      <c r="S749" s="43" t="s">
        <v>1887</v>
      </c>
      <c r="T749" s="44" t="s">
        <v>2743</v>
      </c>
      <c r="U749" s="31">
        <v>3005921735.1199999</v>
      </c>
      <c r="V749" s="31" t="s">
        <v>75</v>
      </c>
      <c r="W749" s="31">
        <v>3005921735.1199999</v>
      </c>
      <c r="X749" s="31" t="s">
        <v>75</v>
      </c>
      <c r="Y749" s="31">
        <v>1133329</v>
      </c>
      <c r="Z749" s="31" t="s">
        <v>75</v>
      </c>
      <c r="AA749" s="31" t="s">
        <v>75</v>
      </c>
      <c r="AB749" s="31">
        <v>1678132429.73</v>
      </c>
      <c r="AC749" s="31" t="s">
        <v>75</v>
      </c>
      <c r="AD749" s="31" t="s">
        <v>75</v>
      </c>
      <c r="AE749" s="31">
        <v>1326655976.3900001</v>
      </c>
      <c r="AF749" s="31" t="s">
        <v>75</v>
      </c>
      <c r="AG749" s="31" t="s">
        <v>75</v>
      </c>
      <c r="AH749" s="31" t="s">
        <v>75</v>
      </c>
      <c r="AI749" s="8"/>
    </row>
    <row r="750" spans="1:35" ht="34.5" x14ac:dyDescent="0.25">
      <c r="A750" s="42" t="s">
        <v>2119</v>
      </c>
      <c r="B750" s="43" t="s">
        <v>1887</v>
      </c>
      <c r="C750" s="44" t="s">
        <v>2744</v>
      </c>
      <c r="D750" s="31">
        <v>5641980714.4799995</v>
      </c>
      <c r="E750" s="31" t="s">
        <v>75</v>
      </c>
      <c r="F750" s="31">
        <v>5641980714.4799995</v>
      </c>
      <c r="G750" s="31" t="s">
        <v>75</v>
      </c>
      <c r="H750" s="31">
        <v>2263900</v>
      </c>
      <c r="I750" s="31" t="s">
        <v>75</v>
      </c>
      <c r="J750" s="31" t="s">
        <v>75</v>
      </c>
      <c r="K750" s="31">
        <v>3186304374.4899998</v>
      </c>
      <c r="L750" s="31" t="s">
        <v>75</v>
      </c>
      <c r="M750" s="31" t="s">
        <v>75</v>
      </c>
      <c r="N750" s="31">
        <v>2453412439.9899998</v>
      </c>
      <c r="O750" s="31" t="s">
        <v>75</v>
      </c>
      <c r="P750" s="32" t="s">
        <v>75</v>
      </c>
      <c r="Q750" s="32" t="s">
        <v>75</v>
      </c>
      <c r="R750" s="42" t="s">
        <v>2119</v>
      </c>
      <c r="S750" s="43" t="s">
        <v>1887</v>
      </c>
      <c r="T750" s="44" t="s">
        <v>2744</v>
      </c>
      <c r="U750" s="31">
        <v>2896444454.9299998</v>
      </c>
      <c r="V750" s="31" t="s">
        <v>75</v>
      </c>
      <c r="W750" s="31">
        <v>2896444454.9299998</v>
      </c>
      <c r="X750" s="31" t="s">
        <v>75</v>
      </c>
      <c r="Y750" s="31">
        <v>1133329</v>
      </c>
      <c r="Z750" s="31" t="s">
        <v>75</v>
      </c>
      <c r="AA750" s="31" t="s">
        <v>75</v>
      </c>
      <c r="AB750" s="31">
        <v>1648747849.5899999</v>
      </c>
      <c r="AC750" s="31" t="s">
        <v>75</v>
      </c>
      <c r="AD750" s="31" t="s">
        <v>75</v>
      </c>
      <c r="AE750" s="31">
        <v>1246563276.3399999</v>
      </c>
      <c r="AF750" s="31" t="s">
        <v>75</v>
      </c>
      <c r="AG750" s="31" t="s">
        <v>75</v>
      </c>
      <c r="AH750" s="31" t="s">
        <v>75</v>
      </c>
      <c r="AI750" s="8"/>
    </row>
    <row r="751" spans="1:35" x14ac:dyDescent="0.25">
      <c r="A751" s="42" t="s">
        <v>1943</v>
      </c>
      <c r="B751" s="43" t="s">
        <v>1887</v>
      </c>
      <c r="C751" s="44" t="s">
        <v>2745</v>
      </c>
      <c r="D751" s="31">
        <v>180202779.55000001</v>
      </c>
      <c r="E751" s="31" t="s">
        <v>75</v>
      </c>
      <c r="F751" s="31">
        <v>180202779.55000001</v>
      </c>
      <c r="G751" s="31" t="s">
        <v>75</v>
      </c>
      <c r="H751" s="31" t="s">
        <v>75</v>
      </c>
      <c r="I751" s="31" t="s">
        <v>75</v>
      </c>
      <c r="J751" s="31" t="s">
        <v>75</v>
      </c>
      <c r="K751" s="31">
        <v>51340714.020000003</v>
      </c>
      <c r="L751" s="31" t="s">
        <v>75</v>
      </c>
      <c r="M751" s="31" t="s">
        <v>75</v>
      </c>
      <c r="N751" s="31">
        <v>128862065.53</v>
      </c>
      <c r="O751" s="31" t="s">
        <v>75</v>
      </c>
      <c r="P751" s="32" t="s">
        <v>75</v>
      </c>
      <c r="Q751" s="32" t="s">
        <v>75</v>
      </c>
      <c r="R751" s="42" t="s">
        <v>1943</v>
      </c>
      <c r="S751" s="43" t="s">
        <v>1887</v>
      </c>
      <c r="T751" s="44" t="s">
        <v>2745</v>
      </c>
      <c r="U751" s="31">
        <v>109477280.19</v>
      </c>
      <c r="V751" s="31" t="s">
        <v>75</v>
      </c>
      <c r="W751" s="31">
        <v>109477280.19</v>
      </c>
      <c r="X751" s="31" t="s">
        <v>75</v>
      </c>
      <c r="Y751" s="31" t="s">
        <v>75</v>
      </c>
      <c r="Z751" s="31" t="s">
        <v>75</v>
      </c>
      <c r="AA751" s="31" t="s">
        <v>75</v>
      </c>
      <c r="AB751" s="31">
        <v>29384580.140000001</v>
      </c>
      <c r="AC751" s="31" t="s">
        <v>75</v>
      </c>
      <c r="AD751" s="31" t="s">
        <v>75</v>
      </c>
      <c r="AE751" s="31">
        <v>80092700.049999997</v>
      </c>
      <c r="AF751" s="31" t="s">
        <v>75</v>
      </c>
      <c r="AG751" s="31" t="s">
        <v>75</v>
      </c>
      <c r="AH751" s="31" t="s">
        <v>75</v>
      </c>
      <c r="AI751" s="8"/>
    </row>
    <row r="752" spans="1:35" x14ac:dyDescent="0.25">
      <c r="A752" s="42" t="s">
        <v>2062</v>
      </c>
      <c r="B752" s="43" t="s">
        <v>1887</v>
      </c>
      <c r="C752" s="44" t="s">
        <v>2746</v>
      </c>
      <c r="D752" s="31">
        <v>3230255014.71</v>
      </c>
      <c r="E752" s="31" t="s">
        <v>75</v>
      </c>
      <c r="F752" s="31">
        <v>3230255014.71</v>
      </c>
      <c r="G752" s="31" t="s">
        <v>75</v>
      </c>
      <c r="H752" s="31" t="s">
        <v>75</v>
      </c>
      <c r="I752" s="31" t="s">
        <v>75</v>
      </c>
      <c r="J752" s="31" t="s">
        <v>75</v>
      </c>
      <c r="K752" s="31">
        <v>535577400</v>
      </c>
      <c r="L752" s="31" t="s">
        <v>75</v>
      </c>
      <c r="M752" s="31" t="s">
        <v>75</v>
      </c>
      <c r="N752" s="31">
        <v>2694677614.71</v>
      </c>
      <c r="O752" s="31" t="s">
        <v>75</v>
      </c>
      <c r="P752" s="32" t="s">
        <v>75</v>
      </c>
      <c r="Q752" s="32" t="s">
        <v>75</v>
      </c>
      <c r="R752" s="42" t="s">
        <v>2062</v>
      </c>
      <c r="S752" s="43" t="s">
        <v>1887</v>
      </c>
      <c r="T752" s="44" t="s">
        <v>2746</v>
      </c>
      <c r="U752" s="31">
        <v>1656140938.99</v>
      </c>
      <c r="V752" s="31" t="s">
        <v>75</v>
      </c>
      <c r="W752" s="31">
        <v>1656140938.99</v>
      </c>
      <c r="X752" s="31" t="s">
        <v>75</v>
      </c>
      <c r="Y752" s="31" t="s">
        <v>75</v>
      </c>
      <c r="Z752" s="31" t="s">
        <v>75</v>
      </c>
      <c r="AA752" s="31" t="s">
        <v>75</v>
      </c>
      <c r="AB752" s="31">
        <v>298081063.35000002</v>
      </c>
      <c r="AC752" s="31" t="s">
        <v>75</v>
      </c>
      <c r="AD752" s="31" t="s">
        <v>75</v>
      </c>
      <c r="AE752" s="31">
        <v>1358059875.6400001</v>
      </c>
      <c r="AF752" s="31" t="s">
        <v>75</v>
      </c>
      <c r="AG752" s="31" t="s">
        <v>75</v>
      </c>
      <c r="AH752" s="31" t="s">
        <v>75</v>
      </c>
      <c r="AI752" s="8"/>
    </row>
    <row r="753" spans="1:35" ht="45.75" x14ac:dyDescent="0.25">
      <c r="A753" s="42" t="s">
        <v>2064</v>
      </c>
      <c r="B753" s="43" t="s">
        <v>1887</v>
      </c>
      <c r="C753" s="44" t="s">
        <v>2747</v>
      </c>
      <c r="D753" s="31">
        <v>3048058580.8800001</v>
      </c>
      <c r="E753" s="31" t="s">
        <v>75</v>
      </c>
      <c r="F753" s="31">
        <v>3048058580.8800001</v>
      </c>
      <c r="G753" s="31" t="s">
        <v>75</v>
      </c>
      <c r="H753" s="31" t="s">
        <v>75</v>
      </c>
      <c r="I753" s="31" t="s">
        <v>75</v>
      </c>
      <c r="J753" s="31" t="s">
        <v>75</v>
      </c>
      <c r="K753" s="31">
        <v>530706500</v>
      </c>
      <c r="L753" s="31" t="s">
        <v>75</v>
      </c>
      <c r="M753" s="31" t="s">
        <v>75</v>
      </c>
      <c r="N753" s="31">
        <v>2517352080.8800001</v>
      </c>
      <c r="O753" s="31" t="s">
        <v>75</v>
      </c>
      <c r="P753" s="32" t="s">
        <v>75</v>
      </c>
      <c r="Q753" s="32" t="s">
        <v>75</v>
      </c>
      <c r="R753" s="42" t="s">
        <v>2064</v>
      </c>
      <c r="S753" s="43" t="s">
        <v>1887</v>
      </c>
      <c r="T753" s="44" t="s">
        <v>2747</v>
      </c>
      <c r="U753" s="31">
        <v>1557524098.27</v>
      </c>
      <c r="V753" s="31" t="s">
        <v>75</v>
      </c>
      <c r="W753" s="31">
        <v>1557524098.27</v>
      </c>
      <c r="X753" s="31" t="s">
        <v>75</v>
      </c>
      <c r="Y753" s="31" t="s">
        <v>75</v>
      </c>
      <c r="Z753" s="31" t="s">
        <v>75</v>
      </c>
      <c r="AA753" s="31" t="s">
        <v>75</v>
      </c>
      <c r="AB753" s="31">
        <v>296067845.35000002</v>
      </c>
      <c r="AC753" s="31" t="s">
        <v>75</v>
      </c>
      <c r="AD753" s="31" t="s">
        <v>75</v>
      </c>
      <c r="AE753" s="31">
        <v>1261456252.9200001</v>
      </c>
      <c r="AF753" s="31" t="s">
        <v>75</v>
      </c>
      <c r="AG753" s="31" t="s">
        <v>75</v>
      </c>
      <c r="AH753" s="31" t="s">
        <v>75</v>
      </c>
      <c r="AI753" s="8"/>
    </row>
    <row r="754" spans="1:35" x14ac:dyDescent="0.25">
      <c r="A754" s="42" t="s">
        <v>2126</v>
      </c>
      <c r="B754" s="43" t="s">
        <v>1887</v>
      </c>
      <c r="C754" s="44" t="s">
        <v>2748</v>
      </c>
      <c r="D754" s="31">
        <v>182196433.83000001</v>
      </c>
      <c r="E754" s="31" t="s">
        <v>75</v>
      </c>
      <c r="F754" s="31">
        <v>182196433.83000001</v>
      </c>
      <c r="G754" s="31" t="s">
        <v>75</v>
      </c>
      <c r="H754" s="31" t="s">
        <v>75</v>
      </c>
      <c r="I754" s="31" t="s">
        <v>75</v>
      </c>
      <c r="J754" s="31" t="s">
        <v>75</v>
      </c>
      <c r="K754" s="31">
        <v>4870900</v>
      </c>
      <c r="L754" s="31" t="s">
        <v>75</v>
      </c>
      <c r="M754" s="31" t="s">
        <v>75</v>
      </c>
      <c r="N754" s="31">
        <v>177325533.83000001</v>
      </c>
      <c r="O754" s="31" t="s">
        <v>75</v>
      </c>
      <c r="P754" s="32" t="s">
        <v>75</v>
      </c>
      <c r="Q754" s="32" t="s">
        <v>75</v>
      </c>
      <c r="R754" s="42" t="s">
        <v>2126</v>
      </c>
      <c r="S754" s="43" t="s">
        <v>1887</v>
      </c>
      <c r="T754" s="44" t="s">
        <v>2748</v>
      </c>
      <c r="U754" s="31">
        <v>98616840.719999999</v>
      </c>
      <c r="V754" s="31" t="s">
        <v>75</v>
      </c>
      <c r="W754" s="31">
        <v>98616840.719999999</v>
      </c>
      <c r="X754" s="31" t="s">
        <v>75</v>
      </c>
      <c r="Y754" s="31" t="s">
        <v>75</v>
      </c>
      <c r="Z754" s="31" t="s">
        <v>75</v>
      </c>
      <c r="AA754" s="31" t="s">
        <v>75</v>
      </c>
      <c r="AB754" s="31">
        <v>2013218</v>
      </c>
      <c r="AC754" s="31" t="s">
        <v>75</v>
      </c>
      <c r="AD754" s="31" t="s">
        <v>75</v>
      </c>
      <c r="AE754" s="31">
        <v>96603622.719999999</v>
      </c>
      <c r="AF754" s="31" t="s">
        <v>75</v>
      </c>
      <c r="AG754" s="31" t="s">
        <v>75</v>
      </c>
      <c r="AH754" s="31" t="s">
        <v>75</v>
      </c>
      <c r="AI754" s="8"/>
    </row>
    <row r="755" spans="1:35" ht="45.75" x14ac:dyDescent="0.25">
      <c r="A755" s="42" t="s">
        <v>2130</v>
      </c>
      <c r="B755" s="43" t="s">
        <v>1887</v>
      </c>
      <c r="C755" s="44" t="s">
        <v>2749</v>
      </c>
      <c r="D755" s="31">
        <v>24047060</v>
      </c>
      <c r="E755" s="31" t="s">
        <v>75</v>
      </c>
      <c r="F755" s="31">
        <v>24047060</v>
      </c>
      <c r="G755" s="31" t="s">
        <v>75</v>
      </c>
      <c r="H755" s="31">
        <v>24047060</v>
      </c>
      <c r="I755" s="31" t="s">
        <v>75</v>
      </c>
      <c r="J755" s="31" t="s">
        <v>75</v>
      </c>
      <c r="K755" s="31" t="s">
        <v>75</v>
      </c>
      <c r="L755" s="31" t="s">
        <v>75</v>
      </c>
      <c r="M755" s="31" t="s">
        <v>75</v>
      </c>
      <c r="N755" s="31" t="s">
        <v>75</v>
      </c>
      <c r="O755" s="31" t="s">
        <v>75</v>
      </c>
      <c r="P755" s="32" t="s">
        <v>75</v>
      </c>
      <c r="Q755" s="32" t="s">
        <v>75</v>
      </c>
      <c r="R755" s="42" t="s">
        <v>2130</v>
      </c>
      <c r="S755" s="43" t="s">
        <v>1887</v>
      </c>
      <c r="T755" s="44" t="s">
        <v>2749</v>
      </c>
      <c r="U755" s="31">
        <v>8773529.5800000001</v>
      </c>
      <c r="V755" s="31" t="s">
        <v>75</v>
      </c>
      <c r="W755" s="31">
        <v>8773529.5800000001</v>
      </c>
      <c r="X755" s="31" t="s">
        <v>75</v>
      </c>
      <c r="Y755" s="31">
        <v>8773529.5800000001</v>
      </c>
      <c r="Z755" s="31" t="s">
        <v>75</v>
      </c>
      <c r="AA755" s="31" t="s">
        <v>75</v>
      </c>
      <c r="AB755" s="31" t="s">
        <v>75</v>
      </c>
      <c r="AC755" s="31" t="s">
        <v>75</v>
      </c>
      <c r="AD755" s="31" t="s">
        <v>75</v>
      </c>
      <c r="AE755" s="31" t="s">
        <v>75</v>
      </c>
      <c r="AF755" s="31" t="s">
        <v>75</v>
      </c>
      <c r="AG755" s="31" t="s">
        <v>75</v>
      </c>
      <c r="AH755" s="31" t="s">
        <v>75</v>
      </c>
      <c r="AI755" s="8"/>
    </row>
    <row r="756" spans="1:35" ht="23.25" x14ac:dyDescent="0.25">
      <c r="A756" s="42" t="s">
        <v>2132</v>
      </c>
      <c r="B756" s="43" t="s">
        <v>1887</v>
      </c>
      <c r="C756" s="44" t="s">
        <v>2750</v>
      </c>
      <c r="D756" s="31">
        <v>21579100</v>
      </c>
      <c r="E756" s="31" t="s">
        <v>75</v>
      </c>
      <c r="F756" s="31">
        <v>21579100</v>
      </c>
      <c r="G756" s="31" t="s">
        <v>75</v>
      </c>
      <c r="H756" s="31">
        <v>21579100</v>
      </c>
      <c r="I756" s="31" t="s">
        <v>75</v>
      </c>
      <c r="J756" s="31" t="s">
        <v>75</v>
      </c>
      <c r="K756" s="31" t="s">
        <v>75</v>
      </c>
      <c r="L756" s="31" t="s">
        <v>75</v>
      </c>
      <c r="M756" s="31" t="s">
        <v>75</v>
      </c>
      <c r="N756" s="31" t="s">
        <v>75</v>
      </c>
      <c r="O756" s="31" t="s">
        <v>75</v>
      </c>
      <c r="P756" s="32" t="s">
        <v>75</v>
      </c>
      <c r="Q756" s="32" t="s">
        <v>75</v>
      </c>
      <c r="R756" s="42" t="s">
        <v>2132</v>
      </c>
      <c r="S756" s="43" t="s">
        <v>1887</v>
      </c>
      <c r="T756" s="44" t="s">
        <v>2750</v>
      </c>
      <c r="U756" s="31">
        <v>8773529.5800000001</v>
      </c>
      <c r="V756" s="31" t="s">
        <v>75</v>
      </c>
      <c r="W756" s="31">
        <v>8773529.5800000001</v>
      </c>
      <c r="X756" s="31" t="s">
        <v>75</v>
      </c>
      <c r="Y756" s="31">
        <v>8773529.5800000001</v>
      </c>
      <c r="Z756" s="31" t="s">
        <v>75</v>
      </c>
      <c r="AA756" s="31" t="s">
        <v>75</v>
      </c>
      <c r="AB756" s="31" t="s">
        <v>75</v>
      </c>
      <c r="AC756" s="31" t="s">
        <v>75</v>
      </c>
      <c r="AD756" s="31" t="s">
        <v>75</v>
      </c>
      <c r="AE756" s="31" t="s">
        <v>75</v>
      </c>
      <c r="AF756" s="31" t="s">
        <v>75</v>
      </c>
      <c r="AG756" s="31" t="s">
        <v>75</v>
      </c>
      <c r="AH756" s="31" t="s">
        <v>75</v>
      </c>
      <c r="AI756" s="8"/>
    </row>
    <row r="757" spans="1:35" ht="23.25" x14ac:dyDescent="0.25">
      <c r="A757" s="42" t="s">
        <v>2136</v>
      </c>
      <c r="B757" s="43" t="s">
        <v>1887</v>
      </c>
      <c r="C757" s="44" t="s">
        <v>2751</v>
      </c>
      <c r="D757" s="31">
        <v>2467960</v>
      </c>
      <c r="E757" s="31" t="s">
        <v>75</v>
      </c>
      <c r="F757" s="31">
        <v>2467960</v>
      </c>
      <c r="G757" s="31" t="s">
        <v>75</v>
      </c>
      <c r="H757" s="31">
        <v>2467960</v>
      </c>
      <c r="I757" s="31" t="s">
        <v>75</v>
      </c>
      <c r="J757" s="31" t="s">
        <v>75</v>
      </c>
      <c r="K757" s="31" t="s">
        <v>75</v>
      </c>
      <c r="L757" s="31" t="s">
        <v>75</v>
      </c>
      <c r="M757" s="31" t="s">
        <v>75</v>
      </c>
      <c r="N757" s="31" t="s">
        <v>75</v>
      </c>
      <c r="O757" s="31" t="s">
        <v>75</v>
      </c>
      <c r="P757" s="32" t="s">
        <v>75</v>
      </c>
      <c r="Q757" s="32" t="s">
        <v>75</v>
      </c>
      <c r="R757" s="42" t="s">
        <v>2136</v>
      </c>
      <c r="S757" s="43" t="s">
        <v>1887</v>
      </c>
      <c r="T757" s="44" t="s">
        <v>2751</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x14ac:dyDescent="0.25">
      <c r="A758" s="42" t="s">
        <v>1908</v>
      </c>
      <c r="B758" s="43" t="s">
        <v>1887</v>
      </c>
      <c r="C758" s="44" t="s">
        <v>2752</v>
      </c>
      <c r="D758" s="31">
        <v>7896796.7699999996</v>
      </c>
      <c r="E758" s="31" t="s">
        <v>75</v>
      </c>
      <c r="F758" s="31">
        <v>7896796.7699999996</v>
      </c>
      <c r="G758" s="31" t="s">
        <v>75</v>
      </c>
      <c r="H758" s="31">
        <v>7145100</v>
      </c>
      <c r="I758" s="31" t="s">
        <v>75</v>
      </c>
      <c r="J758" s="31" t="s">
        <v>75</v>
      </c>
      <c r="K758" s="31">
        <v>661500</v>
      </c>
      <c r="L758" s="31" t="s">
        <v>75</v>
      </c>
      <c r="M758" s="31" t="s">
        <v>75</v>
      </c>
      <c r="N758" s="31">
        <v>90196.77</v>
      </c>
      <c r="O758" s="31" t="s">
        <v>75</v>
      </c>
      <c r="P758" s="32" t="s">
        <v>75</v>
      </c>
      <c r="Q758" s="32" t="s">
        <v>75</v>
      </c>
      <c r="R758" s="42" t="s">
        <v>1908</v>
      </c>
      <c r="S758" s="43" t="s">
        <v>1887</v>
      </c>
      <c r="T758" s="44" t="s">
        <v>2752</v>
      </c>
      <c r="U758" s="31">
        <v>2644851.73</v>
      </c>
      <c r="V758" s="31" t="s">
        <v>75</v>
      </c>
      <c r="W758" s="31">
        <v>2644851.73</v>
      </c>
      <c r="X758" s="31" t="s">
        <v>75</v>
      </c>
      <c r="Y758" s="31">
        <v>2397927.6</v>
      </c>
      <c r="Z758" s="31" t="s">
        <v>75</v>
      </c>
      <c r="AA758" s="31" t="s">
        <v>75</v>
      </c>
      <c r="AB758" s="31">
        <v>156727.35999999999</v>
      </c>
      <c r="AC758" s="31" t="s">
        <v>75</v>
      </c>
      <c r="AD758" s="31" t="s">
        <v>75</v>
      </c>
      <c r="AE758" s="31">
        <v>90196.77</v>
      </c>
      <c r="AF758" s="31" t="s">
        <v>75</v>
      </c>
      <c r="AG758" s="31" t="s">
        <v>75</v>
      </c>
      <c r="AH758" s="31" t="s">
        <v>75</v>
      </c>
      <c r="AI758" s="8"/>
    </row>
    <row r="759" spans="1:35" ht="34.5" x14ac:dyDescent="0.25">
      <c r="A759" s="42" t="s">
        <v>2139</v>
      </c>
      <c r="B759" s="43" t="s">
        <v>1887</v>
      </c>
      <c r="C759" s="44" t="s">
        <v>2753</v>
      </c>
      <c r="D759" s="31">
        <v>7145100</v>
      </c>
      <c r="E759" s="31" t="s">
        <v>75</v>
      </c>
      <c r="F759" s="31">
        <v>7145100</v>
      </c>
      <c r="G759" s="31" t="s">
        <v>75</v>
      </c>
      <c r="H759" s="31">
        <v>7145100</v>
      </c>
      <c r="I759" s="31" t="s">
        <v>75</v>
      </c>
      <c r="J759" s="31" t="s">
        <v>75</v>
      </c>
      <c r="K759" s="31" t="s">
        <v>75</v>
      </c>
      <c r="L759" s="31" t="s">
        <v>75</v>
      </c>
      <c r="M759" s="31" t="s">
        <v>75</v>
      </c>
      <c r="N759" s="31" t="s">
        <v>75</v>
      </c>
      <c r="O759" s="31" t="s">
        <v>75</v>
      </c>
      <c r="P759" s="32" t="s">
        <v>75</v>
      </c>
      <c r="Q759" s="32" t="s">
        <v>75</v>
      </c>
      <c r="R759" s="42" t="s">
        <v>2139</v>
      </c>
      <c r="S759" s="43" t="s">
        <v>1887</v>
      </c>
      <c r="T759" s="44" t="s">
        <v>2753</v>
      </c>
      <c r="U759" s="31">
        <v>2397927.6</v>
      </c>
      <c r="V759" s="31" t="s">
        <v>75</v>
      </c>
      <c r="W759" s="31">
        <v>2397927.6</v>
      </c>
      <c r="X759" s="31" t="s">
        <v>75</v>
      </c>
      <c r="Y759" s="31">
        <v>2397927.6</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2141</v>
      </c>
      <c r="B760" s="43" t="s">
        <v>1887</v>
      </c>
      <c r="C760" s="44" t="s">
        <v>2754</v>
      </c>
      <c r="D760" s="31">
        <v>7145100</v>
      </c>
      <c r="E760" s="31" t="s">
        <v>75</v>
      </c>
      <c r="F760" s="31">
        <v>7145100</v>
      </c>
      <c r="G760" s="31" t="s">
        <v>75</v>
      </c>
      <c r="H760" s="31">
        <v>7145100</v>
      </c>
      <c r="I760" s="31" t="s">
        <v>75</v>
      </c>
      <c r="J760" s="31" t="s">
        <v>75</v>
      </c>
      <c r="K760" s="31" t="s">
        <v>75</v>
      </c>
      <c r="L760" s="31" t="s">
        <v>75</v>
      </c>
      <c r="M760" s="31" t="s">
        <v>75</v>
      </c>
      <c r="N760" s="31" t="s">
        <v>75</v>
      </c>
      <c r="O760" s="31" t="s">
        <v>75</v>
      </c>
      <c r="P760" s="32" t="s">
        <v>75</v>
      </c>
      <c r="Q760" s="32" t="s">
        <v>75</v>
      </c>
      <c r="R760" s="42" t="s">
        <v>2141</v>
      </c>
      <c r="S760" s="43" t="s">
        <v>1887</v>
      </c>
      <c r="T760" s="44" t="s">
        <v>2754</v>
      </c>
      <c r="U760" s="31">
        <v>2397927.6</v>
      </c>
      <c r="V760" s="31" t="s">
        <v>75</v>
      </c>
      <c r="W760" s="31">
        <v>2397927.6</v>
      </c>
      <c r="X760" s="31" t="s">
        <v>75</v>
      </c>
      <c r="Y760" s="31">
        <v>2397927.6</v>
      </c>
      <c r="Z760" s="31" t="s">
        <v>75</v>
      </c>
      <c r="AA760" s="31" t="s">
        <v>75</v>
      </c>
      <c r="AB760" s="31" t="s">
        <v>75</v>
      </c>
      <c r="AC760" s="31" t="s">
        <v>75</v>
      </c>
      <c r="AD760" s="31" t="s">
        <v>75</v>
      </c>
      <c r="AE760" s="31" t="s">
        <v>75</v>
      </c>
      <c r="AF760" s="31" t="s">
        <v>75</v>
      </c>
      <c r="AG760" s="31" t="s">
        <v>75</v>
      </c>
      <c r="AH760" s="31" t="s">
        <v>75</v>
      </c>
      <c r="AI760" s="8"/>
    </row>
    <row r="761" spans="1:35" x14ac:dyDescent="0.25">
      <c r="A761" s="42" t="s">
        <v>1978</v>
      </c>
      <c r="B761" s="43" t="s">
        <v>1887</v>
      </c>
      <c r="C761" s="44" t="s">
        <v>2755</v>
      </c>
      <c r="D761" s="31">
        <v>4599.6899999999996</v>
      </c>
      <c r="E761" s="31" t="s">
        <v>75</v>
      </c>
      <c r="F761" s="31">
        <v>4599.6899999999996</v>
      </c>
      <c r="G761" s="31" t="s">
        <v>75</v>
      </c>
      <c r="H761" s="31" t="s">
        <v>75</v>
      </c>
      <c r="I761" s="31" t="s">
        <v>75</v>
      </c>
      <c r="J761" s="31" t="s">
        <v>75</v>
      </c>
      <c r="K761" s="31">
        <v>2100</v>
      </c>
      <c r="L761" s="31" t="s">
        <v>75</v>
      </c>
      <c r="M761" s="31" t="s">
        <v>75</v>
      </c>
      <c r="N761" s="31">
        <v>2499.69</v>
      </c>
      <c r="O761" s="31" t="s">
        <v>75</v>
      </c>
      <c r="P761" s="32" t="s">
        <v>75</v>
      </c>
      <c r="Q761" s="32" t="s">
        <v>75</v>
      </c>
      <c r="R761" s="42" t="s">
        <v>1978</v>
      </c>
      <c r="S761" s="43" t="s">
        <v>1887</v>
      </c>
      <c r="T761" s="44" t="s">
        <v>2755</v>
      </c>
      <c r="U761" s="31">
        <v>2499.69</v>
      </c>
      <c r="V761" s="31" t="s">
        <v>75</v>
      </c>
      <c r="W761" s="31">
        <v>2499.69</v>
      </c>
      <c r="X761" s="31" t="s">
        <v>75</v>
      </c>
      <c r="Y761" s="31" t="s">
        <v>75</v>
      </c>
      <c r="Z761" s="31" t="s">
        <v>75</v>
      </c>
      <c r="AA761" s="31" t="s">
        <v>75</v>
      </c>
      <c r="AB761" s="31" t="s">
        <v>75</v>
      </c>
      <c r="AC761" s="31" t="s">
        <v>75</v>
      </c>
      <c r="AD761" s="31" t="s">
        <v>75</v>
      </c>
      <c r="AE761" s="31">
        <v>2499.69</v>
      </c>
      <c r="AF761" s="31" t="s">
        <v>75</v>
      </c>
      <c r="AG761" s="31" t="s">
        <v>75</v>
      </c>
      <c r="AH761" s="31" t="s">
        <v>75</v>
      </c>
      <c r="AI761" s="8"/>
    </row>
    <row r="762" spans="1:35" ht="23.25" x14ac:dyDescent="0.25">
      <c r="A762" s="42" t="s">
        <v>1980</v>
      </c>
      <c r="B762" s="43" t="s">
        <v>1887</v>
      </c>
      <c r="C762" s="44" t="s">
        <v>2756</v>
      </c>
      <c r="D762" s="31">
        <v>4599.6899999999996</v>
      </c>
      <c r="E762" s="31" t="s">
        <v>75</v>
      </c>
      <c r="F762" s="31">
        <v>4599.6899999999996</v>
      </c>
      <c r="G762" s="31" t="s">
        <v>75</v>
      </c>
      <c r="H762" s="31" t="s">
        <v>75</v>
      </c>
      <c r="I762" s="31" t="s">
        <v>75</v>
      </c>
      <c r="J762" s="31" t="s">
        <v>75</v>
      </c>
      <c r="K762" s="31">
        <v>2100</v>
      </c>
      <c r="L762" s="31" t="s">
        <v>75</v>
      </c>
      <c r="M762" s="31" t="s">
        <v>75</v>
      </c>
      <c r="N762" s="31">
        <v>2499.69</v>
      </c>
      <c r="O762" s="31" t="s">
        <v>75</v>
      </c>
      <c r="P762" s="32" t="s">
        <v>75</v>
      </c>
      <c r="Q762" s="32" t="s">
        <v>75</v>
      </c>
      <c r="R762" s="42" t="s">
        <v>1980</v>
      </c>
      <c r="S762" s="43" t="s">
        <v>1887</v>
      </c>
      <c r="T762" s="44" t="s">
        <v>2756</v>
      </c>
      <c r="U762" s="31">
        <v>2499.69</v>
      </c>
      <c r="V762" s="31" t="s">
        <v>75</v>
      </c>
      <c r="W762" s="31">
        <v>2499.69</v>
      </c>
      <c r="X762" s="31" t="s">
        <v>75</v>
      </c>
      <c r="Y762" s="31" t="s">
        <v>75</v>
      </c>
      <c r="Z762" s="31" t="s">
        <v>75</v>
      </c>
      <c r="AA762" s="31" t="s">
        <v>75</v>
      </c>
      <c r="AB762" s="31" t="s">
        <v>75</v>
      </c>
      <c r="AC762" s="31" t="s">
        <v>75</v>
      </c>
      <c r="AD762" s="31" t="s">
        <v>75</v>
      </c>
      <c r="AE762" s="31">
        <v>2499.69</v>
      </c>
      <c r="AF762" s="31" t="s">
        <v>75</v>
      </c>
      <c r="AG762" s="31" t="s">
        <v>75</v>
      </c>
      <c r="AH762" s="31" t="s">
        <v>75</v>
      </c>
      <c r="AI762" s="8"/>
    </row>
    <row r="763" spans="1:35" x14ac:dyDescent="0.25">
      <c r="A763" s="42" t="s">
        <v>1910</v>
      </c>
      <c r="B763" s="43" t="s">
        <v>1887</v>
      </c>
      <c r="C763" s="44" t="s">
        <v>2757</v>
      </c>
      <c r="D763" s="31">
        <v>747097.08</v>
      </c>
      <c r="E763" s="31" t="s">
        <v>75</v>
      </c>
      <c r="F763" s="31">
        <v>747097.08</v>
      </c>
      <c r="G763" s="31" t="s">
        <v>75</v>
      </c>
      <c r="H763" s="31" t="s">
        <v>75</v>
      </c>
      <c r="I763" s="31" t="s">
        <v>75</v>
      </c>
      <c r="J763" s="31" t="s">
        <v>75</v>
      </c>
      <c r="K763" s="31">
        <v>659400</v>
      </c>
      <c r="L763" s="31" t="s">
        <v>75</v>
      </c>
      <c r="M763" s="31" t="s">
        <v>75</v>
      </c>
      <c r="N763" s="31">
        <v>87697.08</v>
      </c>
      <c r="O763" s="31" t="s">
        <v>75</v>
      </c>
      <c r="P763" s="32" t="s">
        <v>75</v>
      </c>
      <c r="Q763" s="32" t="s">
        <v>75</v>
      </c>
      <c r="R763" s="42" t="s">
        <v>1910</v>
      </c>
      <c r="S763" s="43" t="s">
        <v>1887</v>
      </c>
      <c r="T763" s="44" t="s">
        <v>2757</v>
      </c>
      <c r="U763" s="31">
        <v>244424.44</v>
      </c>
      <c r="V763" s="31" t="s">
        <v>75</v>
      </c>
      <c r="W763" s="31">
        <v>244424.44</v>
      </c>
      <c r="X763" s="31" t="s">
        <v>75</v>
      </c>
      <c r="Y763" s="31" t="s">
        <v>75</v>
      </c>
      <c r="Z763" s="31" t="s">
        <v>75</v>
      </c>
      <c r="AA763" s="31" t="s">
        <v>75</v>
      </c>
      <c r="AB763" s="31">
        <v>156727.35999999999</v>
      </c>
      <c r="AC763" s="31" t="s">
        <v>75</v>
      </c>
      <c r="AD763" s="31" t="s">
        <v>75</v>
      </c>
      <c r="AE763" s="31">
        <v>87697.08</v>
      </c>
      <c r="AF763" s="31" t="s">
        <v>75</v>
      </c>
      <c r="AG763" s="31" t="s">
        <v>75</v>
      </c>
      <c r="AH763" s="31" t="s">
        <v>75</v>
      </c>
      <c r="AI763" s="8"/>
    </row>
    <row r="764" spans="1:35" x14ac:dyDescent="0.25">
      <c r="A764" s="42" t="s">
        <v>1947</v>
      </c>
      <c r="B764" s="43" t="s">
        <v>1887</v>
      </c>
      <c r="C764" s="44" t="s">
        <v>2758</v>
      </c>
      <c r="D764" s="31">
        <v>677000</v>
      </c>
      <c r="E764" s="31" t="s">
        <v>75</v>
      </c>
      <c r="F764" s="31">
        <v>677000</v>
      </c>
      <c r="G764" s="31" t="s">
        <v>75</v>
      </c>
      <c r="H764" s="31" t="s">
        <v>75</v>
      </c>
      <c r="I764" s="31" t="s">
        <v>75</v>
      </c>
      <c r="J764" s="31" t="s">
        <v>75</v>
      </c>
      <c r="K764" s="31">
        <v>641800</v>
      </c>
      <c r="L764" s="31" t="s">
        <v>75</v>
      </c>
      <c r="M764" s="31" t="s">
        <v>75</v>
      </c>
      <c r="N764" s="31">
        <v>35200</v>
      </c>
      <c r="O764" s="31" t="s">
        <v>75</v>
      </c>
      <c r="P764" s="32" t="s">
        <v>75</v>
      </c>
      <c r="Q764" s="32" t="s">
        <v>75</v>
      </c>
      <c r="R764" s="42" t="s">
        <v>1947</v>
      </c>
      <c r="S764" s="43" t="s">
        <v>1887</v>
      </c>
      <c r="T764" s="44" t="s">
        <v>2758</v>
      </c>
      <c r="U764" s="31">
        <v>191927.36</v>
      </c>
      <c r="V764" s="31" t="s">
        <v>75</v>
      </c>
      <c r="W764" s="31">
        <v>191927.36</v>
      </c>
      <c r="X764" s="31" t="s">
        <v>75</v>
      </c>
      <c r="Y764" s="31" t="s">
        <v>75</v>
      </c>
      <c r="Z764" s="31" t="s">
        <v>75</v>
      </c>
      <c r="AA764" s="31" t="s">
        <v>75</v>
      </c>
      <c r="AB764" s="31">
        <v>156727.35999999999</v>
      </c>
      <c r="AC764" s="31" t="s">
        <v>75</v>
      </c>
      <c r="AD764" s="31" t="s">
        <v>75</v>
      </c>
      <c r="AE764" s="31">
        <v>35200</v>
      </c>
      <c r="AF764" s="31" t="s">
        <v>75</v>
      </c>
      <c r="AG764" s="31" t="s">
        <v>75</v>
      </c>
      <c r="AH764" s="31" t="s">
        <v>75</v>
      </c>
      <c r="AI764" s="8"/>
    </row>
    <row r="765" spans="1:35" x14ac:dyDescent="0.25">
      <c r="A765" s="42" t="s">
        <v>1949</v>
      </c>
      <c r="B765" s="43" t="s">
        <v>1887</v>
      </c>
      <c r="C765" s="44" t="s">
        <v>2759</v>
      </c>
      <c r="D765" s="31">
        <v>1000</v>
      </c>
      <c r="E765" s="31" t="s">
        <v>75</v>
      </c>
      <c r="F765" s="31">
        <v>1000</v>
      </c>
      <c r="G765" s="31" t="s">
        <v>75</v>
      </c>
      <c r="H765" s="31" t="s">
        <v>75</v>
      </c>
      <c r="I765" s="31" t="s">
        <v>75</v>
      </c>
      <c r="J765" s="31" t="s">
        <v>75</v>
      </c>
      <c r="K765" s="31">
        <v>1000</v>
      </c>
      <c r="L765" s="31" t="s">
        <v>75</v>
      </c>
      <c r="M765" s="31" t="s">
        <v>75</v>
      </c>
      <c r="N765" s="31" t="s">
        <v>75</v>
      </c>
      <c r="O765" s="31" t="s">
        <v>75</v>
      </c>
      <c r="P765" s="32" t="s">
        <v>75</v>
      </c>
      <c r="Q765" s="32" t="s">
        <v>75</v>
      </c>
      <c r="R765" s="42" t="s">
        <v>1949</v>
      </c>
      <c r="S765" s="43" t="s">
        <v>1887</v>
      </c>
      <c r="T765" s="44" t="s">
        <v>2759</v>
      </c>
      <c r="U765" s="31" t="s">
        <v>75</v>
      </c>
      <c r="V765" s="31" t="s">
        <v>75</v>
      </c>
      <c r="W765" s="31" t="s">
        <v>75</v>
      </c>
      <c r="X765" s="31" t="s">
        <v>75</v>
      </c>
      <c r="Y765" s="31" t="s">
        <v>75</v>
      </c>
      <c r="Z765" s="31" t="s">
        <v>75</v>
      </c>
      <c r="AA765" s="31" t="s">
        <v>75</v>
      </c>
      <c r="AB765" s="31" t="s">
        <v>75</v>
      </c>
      <c r="AC765" s="31" t="s">
        <v>75</v>
      </c>
      <c r="AD765" s="31" t="s">
        <v>75</v>
      </c>
      <c r="AE765" s="31" t="s">
        <v>75</v>
      </c>
      <c r="AF765" s="31" t="s">
        <v>75</v>
      </c>
      <c r="AG765" s="31" t="s">
        <v>75</v>
      </c>
      <c r="AH765" s="31" t="s">
        <v>75</v>
      </c>
      <c r="AI765" s="8"/>
    </row>
    <row r="766" spans="1:35" x14ac:dyDescent="0.25">
      <c r="A766" s="42" t="s">
        <v>1912</v>
      </c>
      <c r="B766" s="43" t="s">
        <v>1887</v>
      </c>
      <c r="C766" s="44" t="s">
        <v>2760</v>
      </c>
      <c r="D766" s="31">
        <v>69097.08</v>
      </c>
      <c r="E766" s="31" t="s">
        <v>75</v>
      </c>
      <c r="F766" s="31">
        <v>69097.08</v>
      </c>
      <c r="G766" s="31" t="s">
        <v>75</v>
      </c>
      <c r="H766" s="31" t="s">
        <v>75</v>
      </c>
      <c r="I766" s="31" t="s">
        <v>75</v>
      </c>
      <c r="J766" s="31" t="s">
        <v>75</v>
      </c>
      <c r="K766" s="31">
        <v>16600</v>
      </c>
      <c r="L766" s="31" t="s">
        <v>75</v>
      </c>
      <c r="M766" s="31" t="s">
        <v>75</v>
      </c>
      <c r="N766" s="31">
        <v>52497.08</v>
      </c>
      <c r="O766" s="31" t="s">
        <v>75</v>
      </c>
      <c r="P766" s="32" t="s">
        <v>75</v>
      </c>
      <c r="Q766" s="32" t="s">
        <v>75</v>
      </c>
      <c r="R766" s="42" t="s">
        <v>1912</v>
      </c>
      <c r="S766" s="43" t="s">
        <v>1887</v>
      </c>
      <c r="T766" s="44" t="s">
        <v>2760</v>
      </c>
      <c r="U766" s="31">
        <v>52497.08</v>
      </c>
      <c r="V766" s="31" t="s">
        <v>75</v>
      </c>
      <c r="W766" s="31">
        <v>52497.08</v>
      </c>
      <c r="X766" s="31" t="s">
        <v>75</v>
      </c>
      <c r="Y766" s="31" t="s">
        <v>75</v>
      </c>
      <c r="Z766" s="31" t="s">
        <v>75</v>
      </c>
      <c r="AA766" s="31" t="s">
        <v>75</v>
      </c>
      <c r="AB766" s="31" t="s">
        <v>75</v>
      </c>
      <c r="AC766" s="31" t="s">
        <v>75</v>
      </c>
      <c r="AD766" s="31" t="s">
        <v>75</v>
      </c>
      <c r="AE766" s="31">
        <v>52497.08</v>
      </c>
      <c r="AF766" s="31" t="s">
        <v>75</v>
      </c>
      <c r="AG766" s="31" t="s">
        <v>75</v>
      </c>
      <c r="AH766" s="31" t="s">
        <v>75</v>
      </c>
      <c r="AI766" s="8"/>
    </row>
    <row r="767" spans="1:35" x14ac:dyDescent="0.25">
      <c r="A767" s="42" t="s">
        <v>2761</v>
      </c>
      <c r="B767" s="43" t="s">
        <v>1887</v>
      </c>
      <c r="C767" s="44" t="s">
        <v>2762</v>
      </c>
      <c r="D767" s="31">
        <v>26979308029.830002</v>
      </c>
      <c r="E767" s="31" t="s">
        <v>75</v>
      </c>
      <c r="F767" s="31">
        <v>26979308029.830002</v>
      </c>
      <c r="G767" s="31">
        <v>21924624419.419998</v>
      </c>
      <c r="H767" s="31">
        <v>24019802663.419998</v>
      </c>
      <c r="I767" s="31" t="s">
        <v>75</v>
      </c>
      <c r="J767" s="31" t="s">
        <v>75</v>
      </c>
      <c r="K767" s="31">
        <v>8726782104.5799999</v>
      </c>
      <c r="L767" s="31" t="s">
        <v>75</v>
      </c>
      <c r="M767" s="31" t="s">
        <v>75</v>
      </c>
      <c r="N767" s="31">
        <v>16149547681.25</v>
      </c>
      <c r="O767" s="31">
        <v>7800000</v>
      </c>
      <c r="P767" s="32" t="s">
        <v>75</v>
      </c>
      <c r="Q767" s="32" t="s">
        <v>75</v>
      </c>
      <c r="R767" s="42" t="s">
        <v>2761</v>
      </c>
      <c r="S767" s="43" t="s">
        <v>1887</v>
      </c>
      <c r="T767" s="44" t="s">
        <v>2762</v>
      </c>
      <c r="U767" s="31">
        <v>13298631131.09</v>
      </c>
      <c r="V767" s="31" t="s">
        <v>75</v>
      </c>
      <c r="W767" s="31">
        <v>13298631131.09</v>
      </c>
      <c r="X767" s="31">
        <v>10862860038.84</v>
      </c>
      <c r="Y767" s="31">
        <v>12003817224.639999</v>
      </c>
      <c r="Z767" s="31" t="s">
        <v>75</v>
      </c>
      <c r="AA767" s="31" t="s">
        <v>75</v>
      </c>
      <c r="AB767" s="31">
        <v>4300504132.5500002</v>
      </c>
      <c r="AC767" s="31" t="s">
        <v>75</v>
      </c>
      <c r="AD767" s="31" t="s">
        <v>75</v>
      </c>
      <c r="AE767" s="31">
        <v>7857169812.7399998</v>
      </c>
      <c r="AF767" s="31" t="s">
        <v>75</v>
      </c>
      <c r="AG767" s="31" t="s">
        <v>75</v>
      </c>
      <c r="AH767" s="31" t="s">
        <v>75</v>
      </c>
      <c r="AI767" s="8"/>
    </row>
    <row r="768" spans="1:35" ht="45.75" x14ac:dyDescent="0.25">
      <c r="A768" s="42" t="s">
        <v>1892</v>
      </c>
      <c r="B768" s="43" t="s">
        <v>1887</v>
      </c>
      <c r="C768" s="44" t="s">
        <v>2763</v>
      </c>
      <c r="D768" s="31">
        <v>236345890</v>
      </c>
      <c r="E768" s="31" t="s">
        <v>75</v>
      </c>
      <c r="F768" s="31">
        <v>236345890</v>
      </c>
      <c r="G768" s="31" t="s">
        <v>75</v>
      </c>
      <c r="H768" s="31">
        <v>22603000</v>
      </c>
      <c r="I768" s="31" t="s">
        <v>75</v>
      </c>
      <c r="J768" s="31" t="s">
        <v>75</v>
      </c>
      <c r="K768" s="31">
        <v>38522000</v>
      </c>
      <c r="L768" s="31" t="s">
        <v>75</v>
      </c>
      <c r="M768" s="31" t="s">
        <v>75</v>
      </c>
      <c r="N768" s="31">
        <v>175220890</v>
      </c>
      <c r="O768" s="31" t="s">
        <v>75</v>
      </c>
      <c r="P768" s="32" t="s">
        <v>75</v>
      </c>
      <c r="Q768" s="32" t="s">
        <v>75</v>
      </c>
      <c r="R768" s="42" t="s">
        <v>1892</v>
      </c>
      <c r="S768" s="43" t="s">
        <v>1887</v>
      </c>
      <c r="T768" s="44" t="s">
        <v>2763</v>
      </c>
      <c r="U768" s="31">
        <v>116438072.13</v>
      </c>
      <c r="V768" s="31" t="s">
        <v>75</v>
      </c>
      <c r="W768" s="31">
        <v>116438072.13</v>
      </c>
      <c r="X768" s="31" t="s">
        <v>75</v>
      </c>
      <c r="Y768" s="31">
        <v>595902.46</v>
      </c>
      <c r="Z768" s="31" t="s">
        <v>75</v>
      </c>
      <c r="AA768" s="31" t="s">
        <v>75</v>
      </c>
      <c r="AB768" s="31">
        <v>18701407.59</v>
      </c>
      <c r="AC768" s="31" t="s">
        <v>75</v>
      </c>
      <c r="AD768" s="31" t="s">
        <v>75</v>
      </c>
      <c r="AE768" s="31">
        <v>97140762.079999998</v>
      </c>
      <c r="AF768" s="31" t="s">
        <v>75</v>
      </c>
      <c r="AG768" s="31" t="s">
        <v>75</v>
      </c>
      <c r="AH768" s="31" t="s">
        <v>75</v>
      </c>
      <c r="AI768" s="8"/>
    </row>
    <row r="769" spans="1:35" x14ac:dyDescent="0.25">
      <c r="A769" s="42" t="s">
        <v>1989</v>
      </c>
      <c r="B769" s="43" t="s">
        <v>1887</v>
      </c>
      <c r="C769" s="44" t="s">
        <v>2764</v>
      </c>
      <c r="D769" s="31">
        <v>236345890</v>
      </c>
      <c r="E769" s="31" t="s">
        <v>75</v>
      </c>
      <c r="F769" s="31">
        <v>236345890</v>
      </c>
      <c r="G769" s="31" t="s">
        <v>75</v>
      </c>
      <c r="H769" s="31">
        <v>22603000</v>
      </c>
      <c r="I769" s="31" t="s">
        <v>75</v>
      </c>
      <c r="J769" s="31" t="s">
        <v>75</v>
      </c>
      <c r="K769" s="31">
        <v>38522000</v>
      </c>
      <c r="L769" s="31" t="s">
        <v>75</v>
      </c>
      <c r="M769" s="31" t="s">
        <v>75</v>
      </c>
      <c r="N769" s="31">
        <v>175220890</v>
      </c>
      <c r="O769" s="31" t="s">
        <v>75</v>
      </c>
      <c r="P769" s="32" t="s">
        <v>75</v>
      </c>
      <c r="Q769" s="32" t="s">
        <v>75</v>
      </c>
      <c r="R769" s="42" t="s">
        <v>1989</v>
      </c>
      <c r="S769" s="43" t="s">
        <v>1887</v>
      </c>
      <c r="T769" s="44" t="s">
        <v>2764</v>
      </c>
      <c r="U769" s="31">
        <v>116438072.13</v>
      </c>
      <c r="V769" s="31" t="s">
        <v>75</v>
      </c>
      <c r="W769" s="31">
        <v>116438072.13</v>
      </c>
      <c r="X769" s="31" t="s">
        <v>75</v>
      </c>
      <c r="Y769" s="31">
        <v>595902.46</v>
      </c>
      <c r="Z769" s="31" t="s">
        <v>75</v>
      </c>
      <c r="AA769" s="31" t="s">
        <v>75</v>
      </c>
      <c r="AB769" s="31">
        <v>18701407.59</v>
      </c>
      <c r="AC769" s="31" t="s">
        <v>75</v>
      </c>
      <c r="AD769" s="31" t="s">
        <v>75</v>
      </c>
      <c r="AE769" s="31">
        <v>97140762.079999998</v>
      </c>
      <c r="AF769" s="31" t="s">
        <v>75</v>
      </c>
      <c r="AG769" s="31" t="s">
        <v>75</v>
      </c>
      <c r="AH769" s="31" t="s">
        <v>75</v>
      </c>
      <c r="AI769" s="8"/>
    </row>
    <row r="770" spans="1:35" x14ac:dyDescent="0.25">
      <c r="A770" s="42" t="s">
        <v>1991</v>
      </c>
      <c r="B770" s="43" t="s">
        <v>1887</v>
      </c>
      <c r="C770" s="44" t="s">
        <v>2765</v>
      </c>
      <c r="D770" s="31">
        <v>163080138.63</v>
      </c>
      <c r="E770" s="31" t="s">
        <v>75</v>
      </c>
      <c r="F770" s="31">
        <v>163080138.63</v>
      </c>
      <c r="G770" s="31" t="s">
        <v>75</v>
      </c>
      <c r="H770" s="31" t="s">
        <v>75</v>
      </c>
      <c r="I770" s="31" t="s">
        <v>75</v>
      </c>
      <c r="J770" s="31" t="s">
        <v>75</v>
      </c>
      <c r="K770" s="31">
        <v>28720900</v>
      </c>
      <c r="L770" s="31" t="s">
        <v>75</v>
      </c>
      <c r="M770" s="31" t="s">
        <v>75</v>
      </c>
      <c r="N770" s="31">
        <v>134359238.63</v>
      </c>
      <c r="O770" s="31" t="s">
        <v>75</v>
      </c>
      <c r="P770" s="32" t="s">
        <v>75</v>
      </c>
      <c r="Q770" s="32" t="s">
        <v>75</v>
      </c>
      <c r="R770" s="42" t="s">
        <v>1991</v>
      </c>
      <c r="S770" s="43" t="s">
        <v>1887</v>
      </c>
      <c r="T770" s="44" t="s">
        <v>2765</v>
      </c>
      <c r="U770" s="31">
        <v>91627153.340000004</v>
      </c>
      <c r="V770" s="31" t="s">
        <v>75</v>
      </c>
      <c r="W770" s="31">
        <v>91627153.340000004</v>
      </c>
      <c r="X770" s="31" t="s">
        <v>75</v>
      </c>
      <c r="Y770" s="31" t="s">
        <v>75</v>
      </c>
      <c r="Z770" s="31" t="s">
        <v>75</v>
      </c>
      <c r="AA770" s="31" t="s">
        <v>75</v>
      </c>
      <c r="AB770" s="31">
        <v>14746519.57</v>
      </c>
      <c r="AC770" s="31" t="s">
        <v>75</v>
      </c>
      <c r="AD770" s="31" t="s">
        <v>75</v>
      </c>
      <c r="AE770" s="31">
        <v>76880633.769999996</v>
      </c>
      <c r="AF770" s="31" t="s">
        <v>75</v>
      </c>
      <c r="AG770" s="31" t="s">
        <v>75</v>
      </c>
      <c r="AH770" s="31" t="s">
        <v>75</v>
      </c>
      <c r="AI770" s="8"/>
    </row>
    <row r="771" spans="1:35" ht="23.25" x14ac:dyDescent="0.25">
      <c r="A771" s="42" t="s">
        <v>2071</v>
      </c>
      <c r="B771" s="43" t="s">
        <v>1887</v>
      </c>
      <c r="C771" s="44" t="s">
        <v>2766</v>
      </c>
      <c r="D771" s="31">
        <v>294400</v>
      </c>
      <c r="E771" s="31" t="s">
        <v>75</v>
      </c>
      <c r="F771" s="31">
        <v>294400</v>
      </c>
      <c r="G771" s="31" t="s">
        <v>75</v>
      </c>
      <c r="H771" s="31" t="s">
        <v>75</v>
      </c>
      <c r="I771" s="31" t="s">
        <v>75</v>
      </c>
      <c r="J771" s="31" t="s">
        <v>75</v>
      </c>
      <c r="K771" s="31" t="s">
        <v>75</v>
      </c>
      <c r="L771" s="31" t="s">
        <v>75</v>
      </c>
      <c r="M771" s="31" t="s">
        <v>75</v>
      </c>
      <c r="N771" s="31">
        <v>294400</v>
      </c>
      <c r="O771" s="31" t="s">
        <v>75</v>
      </c>
      <c r="P771" s="32" t="s">
        <v>75</v>
      </c>
      <c r="Q771" s="32" t="s">
        <v>75</v>
      </c>
      <c r="R771" s="42" t="s">
        <v>2071</v>
      </c>
      <c r="S771" s="43" t="s">
        <v>1887</v>
      </c>
      <c r="T771" s="44" t="s">
        <v>2766</v>
      </c>
      <c r="U771" s="31" t="s">
        <v>75</v>
      </c>
      <c r="V771" s="31" t="s">
        <v>75</v>
      </c>
      <c r="W771" s="31" t="s">
        <v>75</v>
      </c>
      <c r="X771" s="31" t="s">
        <v>75</v>
      </c>
      <c r="Y771" s="31" t="s">
        <v>75</v>
      </c>
      <c r="Z771" s="31" t="s">
        <v>75</v>
      </c>
      <c r="AA771" s="31" t="s">
        <v>75</v>
      </c>
      <c r="AB771" s="31" t="s">
        <v>75</v>
      </c>
      <c r="AC771" s="31" t="s">
        <v>75</v>
      </c>
      <c r="AD771" s="31" t="s">
        <v>75</v>
      </c>
      <c r="AE771" s="31" t="s">
        <v>75</v>
      </c>
      <c r="AF771" s="31" t="s">
        <v>75</v>
      </c>
      <c r="AG771" s="31" t="s">
        <v>75</v>
      </c>
      <c r="AH771" s="31" t="s">
        <v>75</v>
      </c>
      <c r="AI771" s="8"/>
    </row>
    <row r="772" spans="1:35" x14ac:dyDescent="0.25">
      <c r="A772" s="42" t="s">
        <v>2073</v>
      </c>
      <c r="B772" s="43" t="s">
        <v>1887</v>
      </c>
      <c r="C772" s="44" t="s">
        <v>2767</v>
      </c>
      <c r="D772" s="31">
        <v>22603000</v>
      </c>
      <c r="E772" s="31" t="s">
        <v>75</v>
      </c>
      <c r="F772" s="31">
        <v>22603000</v>
      </c>
      <c r="G772" s="31" t="s">
        <v>75</v>
      </c>
      <c r="H772" s="31">
        <v>22603000</v>
      </c>
      <c r="I772" s="31" t="s">
        <v>75</v>
      </c>
      <c r="J772" s="31" t="s">
        <v>75</v>
      </c>
      <c r="K772" s="31" t="s">
        <v>75</v>
      </c>
      <c r="L772" s="31" t="s">
        <v>75</v>
      </c>
      <c r="M772" s="31" t="s">
        <v>75</v>
      </c>
      <c r="N772" s="31" t="s">
        <v>75</v>
      </c>
      <c r="O772" s="31" t="s">
        <v>75</v>
      </c>
      <c r="P772" s="32" t="s">
        <v>75</v>
      </c>
      <c r="Q772" s="32" t="s">
        <v>75</v>
      </c>
      <c r="R772" s="42" t="s">
        <v>2073</v>
      </c>
      <c r="S772" s="43" t="s">
        <v>1887</v>
      </c>
      <c r="T772" s="44" t="s">
        <v>2767</v>
      </c>
      <c r="U772" s="31">
        <v>595902.46</v>
      </c>
      <c r="V772" s="31" t="s">
        <v>75</v>
      </c>
      <c r="W772" s="31">
        <v>595902.46</v>
      </c>
      <c r="X772" s="31" t="s">
        <v>75</v>
      </c>
      <c r="Y772" s="31">
        <v>595902.46</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1993</v>
      </c>
      <c r="B773" s="43" t="s">
        <v>1887</v>
      </c>
      <c r="C773" s="44" t="s">
        <v>2768</v>
      </c>
      <c r="D773" s="31">
        <v>50368351.369999997</v>
      </c>
      <c r="E773" s="31" t="s">
        <v>75</v>
      </c>
      <c r="F773" s="31">
        <v>50368351.369999997</v>
      </c>
      <c r="G773" s="31" t="s">
        <v>75</v>
      </c>
      <c r="H773" s="31" t="s">
        <v>75</v>
      </c>
      <c r="I773" s="31" t="s">
        <v>75</v>
      </c>
      <c r="J773" s="31" t="s">
        <v>75</v>
      </c>
      <c r="K773" s="31">
        <v>9801100</v>
      </c>
      <c r="L773" s="31" t="s">
        <v>75</v>
      </c>
      <c r="M773" s="31" t="s">
        <v>75</v>
      </c>
      <c r="N773" s="31">
        <v>40567251.369999997</v>
      </c>
      <c r="O773" s="31" t="s">
        <v>75</v>
      </c>
      <c r="P773" s="32" t="s">
        <v>75</v>
      </c>
      <c r="Q773" s="32" t="s">
        <v>75</v>
      </c>
      <c r="R773" s="42" t="s">
        <v>1993</v>
      </c>
      <c r="S773" s="43" t="s">
        <v>1887</v>
      </c>
      <c r="T773" s="44" t="s">
        <v>2768</v>
      </c>
      <c r="U773" s="31">
        <v>24215016.329999998</v>
      </c>
      <c r="V773" s="31" t="s">
        <v>75</v>
      </c>
      <c r="W773" s="31">
        <v>24215016.329999998</v>
      </c>
      <c r="X773" s="31" t="s">
        <v>75</v>
      </c>
      <c r="Y773" s="31" t="s">
        <v>75</v>
      </c>
      <c r="Z773" s="31" t="s">
        <v>75</v>
      </c>
      <c r="AA773" s="31" t="s">
        <v>75</v>
      </c>
      <c r="AB773" s="31">
        <v>3954888.02</v>
      </c>
      <c r="AC773" s="31" t="s">
        <v>75</v>
      </c>
      <c r="AD773" s="31" t="s">
        <v>75</v>
      </c>
      <c r="AE773" s="31">
        <v>20260128.309999999</v>
      </c>
      <c r="AF773" s="31" t="s">
        <v>75</v>
      </c>
      <c r="AG773" s="31" t="s">
        <v>75</v>
      </c>
      <c r="AH773" s="31" t="s">
        <v>75</v>
      </c>
      <c r="AI773" s="8"/>
    </row>
    <row r="774" spans="1:35" ht="23.25" x14ac:dyDescent="0.25">
      <c r="A774" s="42" t="s">
        <v>1902</v>
      </c>
      <c r="B774" s="43" t="s">
        <v>1887</v>
      </c>
      <c r="C774" s="44" t="s">
        <v>2769</v>
      </c>
      <c r="D774" s="31">
        <v>1628779105.78</v>
      </c>
      <c r="E774" s="31" t="s">
        <v>75</v>
      </c>
      <c r="F774" s="31">
        <v>1628779105.78</v>
      </c>
      <c r="G774" s="31" t="s">
        <v>75</v>
      </c>
      <c r="H774" s="31">
        <v>31182932</v>
      </c>
      <c r="I774" s="31" t="s">
        <v>75</v>
      </c>
      <c r="J774" s="31" t="s">
        <v>75</v>
      </c>
      <c r="K774" s="31">
        <v>543825558.77999997</v>
      </c>
      <c r="L774" s="31" t="s">
        <v>75</v>
      </c>
      <c r="M774" s="31" t="s">
        <v>75</v>
      </c>
      <c r="N774" s="31">
        <v>1053770615</v>
      </c>
      <c r="O774" s="31" t="s">
        <v>75</v>
      </c>
      <c r="P774" s="32" t="s">
        <v>75</v>
      </c>
      <c r="Q774" s="32" t="s">
        <v>75</v>
      </c>
      <c r="R774" s="42" t="s">
        <v>1902</v>
      </c>
      <c r="S774" s="43" t="s">
        <v>1887</v>
      </c>
      <c r="T774" s="44" t="s">
        <v>2769</v>
      </c>
      <c r="U774" s="31">
        <v>515585477.24000001</v>
      </c>
      <c r="V774" s="31" t="s">
        <v>75</v>
      </c>
      <c r="W774" s="31">
        <v>515585477.24000001</v>
      </c>
      <c r="X774" s="31" t="s">
        <v>75</v>
      </c>
      <c r="Y774" s="31">
        <v>3816230.74</v>
      </c>
      <c r="Z774" s="31" t="s">
        <v>75</v>
      </c>
      <c r="AA774" s="31" t="s">
        <v>75</v>
      </c>
      <c r="AB774" s="31">
        <v>223802862.19999999</v>
      </c>
      <c r="AC774" s="31" t="s">
        <v>75</v>
      </c>
      <c r="AD774" s="31" t="s">
        <v>75</v>
      </c>
      <c r="AE774" s="31">
        <v>287966384.30000001</v>
      </c>
      <c r="AF774" s="31" t="s">
        <v>75</v>
      </c>
      <c r="AG774" s="31" t="s">
        <v>75</v>
      </c>
      <c r="AH774" s="31" t="s">
        <v>75</v>
      </c>
      <c r="AI774" s="8"/>
    </row>
    <row r="775" spans="1:35" ht="23.25" x14ac:dyDescent="0.25">
      <c r="A775" s="42" t="s">
        <v>1904</v>
      </c>
      <c r="B775" s="43" t="s">
        <v>1887</v>
      </c>
      <c r="C775" s="44" t="s">
        <v>2770</v>
      </c>
      <c r="D775" s="31">
        <v>1628779105.78</v>
      </c>
      <c r="E775" s="31" t="s">
        <v>75</v>
      </c>
      <c r="F775" s="31">
        <v>1628779105.78</v>
      </c>
      <c r="G775" s="31" t="s">
        <v>75</v>
      </c>
      <c r="H775" s="31">
        <v>31182932</v>
      </c>
      <c r="I775" s="31" t="s">
        <v>75</v>
      </c>
      <c r="J775" s="31" t="s">
        <v>75</v>
      </c>
      <c r="K775" s="31">
        <v>543825558.77999997</v>
      </c>
      <c r="L775" s="31" t="s">
        <v>75</v>
      </c>
      <c r="M775" s="31" t="s">
        <v>75</v>
      </c>
      <c r="N775" s="31">
        <v>1053770615</v>
      </c>
      <c r="O775" s="31" t="s">
        <v>75</v>
      </c>
      <c r="P775" s="32" t="s">
        <v>75</v>
      </c>
      <c r="Q775" s="32" t="s">
        <v>75</v>
      </c>
      <c r="R775" s="42" t="s">
        <v>1904</v>
      </c>
      <c r="S775" s="43" t="s">
        <v>1887</v>
      </c>
      <c r="T775" s="44" t="s">
        <v>2770</v>
      </c>
      <c r="U775" s="31">
        <v>515585477.24000001</v>
      </c>
      <c r="V775" s="31" t="s">
        <v>75</v>
      </c>
      <c r="W775" s="31">
        <v>515585477.24000001</v>
      </c>
      <c r="X775" s="31" t="s">
        <v>75</v>
      </c>
      <c r="Y775" s="31">
        <v>3816230.74</v>
      </c>
      <c r="Z775" s="31" t="s">
        <v>75</v>
      </c>
      <c r="AA775" s="31" t="s">
        <v>75</v>
      </c>
      <c r="AB775" s="31">
        <v>223802862.19999999</v>
      </c>
      <c r="AC775" s="31" t="s">
        <v>75</v>
      </c>
      <c r="AD775" s="31" t="s">
        <v>75</v>
      </c>
      <c r="AE775" s="31">
        <v>287966384.30000001</v>
      </c>
      <c r="AF775" s="31" t="s">
        <v>75</v>
      </c>
      <c r="AG775" s="31" t="s">
        <v>75</v>
      </c>
      <c r="AH775" s="31" t="s">
        <v>75</v>
      </c>
      <c r="AI775" s="8"/>
    </row>
    <row r="776" spans="1:35" ht="23.25" x14ac:dyDescent="0.25">
      <c r="A776" s="42" t="s">
        <v>1923</v>
      </c>
      <c r="B776" s="43" t="s">
        <v>1887</v>
      </c>
      <c r="C776" s="44" t="s">
        <v>2771</v>
      </c>
      <c r="D776" s="31">
        <v>69722229.480000004</v>
      </c>
      <c r="E776" s="31" t="s">
        <v>75</v>
      </c>
      <c r="F776" s="31">
        <v>69722229.480000004</v>
      </c>
      <c r="G776" s="31" t="s">
        <v>75</v>
      </c>
      <c r="H776" s="31" t="s">
        <v>75</v>
      </c>
      <c r="I776" s="31" t="s">
        <v>75</v>
      </c>
      <c r="J776" s="31" t="s">
        <v>75</v>
      </c>
      <c r="K776" s="31">
        <v>923340</v>
      </c>
      <c r="L776" s="31" t="s">
        <v>75</v>
      </c>
      <c r="M776" s="31" t="s">
        <v>75</v>
      </c>
      <c r="N776" s="31">
        <v>68798889.480000004</v>
      </c>
      <c r="O776" s="31" t="s">
        <v>75</v>
      </c>
      <c r="P776" s="32" t="s">
        <v>75</v>
      </c>
      <c r="Q776" s="32" t="s">
        <v>75</v>
      </c>
      <c r="R776" s="42" t="s">
        <v>1923</v>
      </c>
      <c r="S776" s="43" t="s">
        <v>1887</v>
      </c>
      <c r="T776" s="44" t="s">
        <v>2771</v>
      </c>
      <c r="U776" s="31">
        <v>24508147.02</v>
      </c>
      <c r="V776" s="31" t="s">
        <v>75</v>
      </c>
      <c r="W776" s="31">
        <v>24508147.02</v>
      </c>
      <c r="X776" s="31" t="s">
        <v>75</v>
      </c>
      <c r="Y776" s="31" t="s">
        <v>75</v>
      </c>
      <c r="Z776" s="31" t="s">
        <v>75</v>
      </c>
      <c r="AA776" s="31" t="s">
        <v>75</v>
      </c>
      <c r="AB776" s="31">
        <v>365460</v>
      </c>
      <c r="AC776" s="31" t="s">
        <v>75</v>
      </c>
      <c r="AD776" s="31" t="s">
        <v>75</v>
      </c>
      <c r="AE776" s="31">
        <v>24142687.02</v>
      </c>
      <c r="AF776" s="31" t="s">
        <v>75</v>
      </c>
      <c r="AG776" s="31" t="s">
        <v>75</v>
      </c>
      <c r="AH776" s="31" t="s">
        <v>75</v>
      </c>
      <c r="AI776" s="8"/>
    </row>
    <row r="777" spans="1:35" ht="23.25" x14ac:dyDescent="0.25">
      <c r="A777" s="42" t="s">
        <v>2001</v>
      </c>
      <c r="B777" s="43" t="s">
        <v>1887</v>
      </c>
      <c r="C777" s="44" t="s">
        <v>2772</v>
      </c>
      <c r="D777" s="31">
        <v>1027586559.74</v>
      </c>
      <c r="E777" s="31" t="s">
        <v>75</v>
      </c>
      <c r="F777" s="31">
        <v>1027586559.74</v>
      </c>
      <c r="G777" s="31" t="s">
        <v>75</v>
      </c>
      <c r="H777" s="31" t="s">
        <v>75</v>
      </c>
      <c r="I777" s="31" t="s">
        <v>75</v>
      </c>
      <c r="J777" s="31" t="s">
        <v>75</v>
      </c>
      <c r="K777" s="31">
        <v>513250547.88</v>
      </c>
      <c r="L777" s="31" t="s">
        <v>75</v>
      </c>
      <c r="M777" s="31" t="s">
        <v>75</v>
      </c>
      <c r="N777" s="31">
        <v>514336011.86000001</v>
      </c>
      <c r="O777" s="31" t="s">
        <v>75</v>
      </c>
      <c r="P777" s="32" t="s">
        <v>75</v>
      </c>
      <c r="Q777" s="32" t="s">
        <v>75</v>
      </c>
      <c r="R777" s="42" t="s">
        <v>2001</v>
      </c>
      <c r="S777" s="43" t="s">
        <v>1887</v>
      </c>
      <c r="T777" s="44" t="s">
        <v>2772</v>
      </c>
      <c r="U777" s="31">
        <v>387257268.99000001</v>
      </c>
      <c r="V777" s="31" t="s">
        <v>75</v>
      </c>
      <c r="W777" s="31">
        <v>387257268.99000001</v>
      </c>
      <c r="X777" s="31" t="s">
        <v>75</v>
      </c>
      <c r="Y777" s="31" t="s">
        <v>75</v>
      </c>
      <c r="Z777" s="31" t="s">
        <v>75</v>
      </c>
      <c r="AA777" s="31" t="s">
        <v>75</v>
      </c>
      <c r="AB777" s="31">
        <v>218293234.75</v>
      </c>
      <c r="AC777" s="31" t="s">
        <v>75</v>
      </c>
      <c r="AD777" s="31" t="s">
        <v>75</v>
      </c>
      <c r="AE777" s="31">
        <v>168964034.24000001</v>
      </c>
      <c r="AF777" s="31" t="s">
        <v>75</v>
      </c>
      <c r="AG777" s="31" t="s">
        <v>75</v>
      </c>
      <c r="AH777" s="31" t="s">
        <v>75</v>
      </c>
      <c r="AI777" s="8"/>
    </row>
    <row r="778" spans="1:35" x14ac:dyDescent="0.25">
      <c r="A778" s="42" t="s">
        <v>1906</v>
      </c>
      <c r="B778" s="43" t="s">
        <v>1887</v>
      </c>
      <c r="C778" s="44" t="s">
        <v>2773</v>
      </c>
      <c r="D778" s="31">
        <v>521329872.75</v>
      </c>
      <c r="E778" s="31" t="s">
        <v>75</v>
      </c>
      <c r="F778" s="31">
        <v>521329872.75</v>
      </c>
      <c r="G778" s="31" t="s">
        <v>75</v>
      </c>
      <c r="H778" s="31">
        <v>31182932</v>
      </c>
      <c r="I778" s="31" t="s">
        <v>75</v>
      </c>
      <c r="J778" s="31" t="s">
        <v>75</v>
      </c>
      <c r="K778" s="31">
        <v>29651670.899999999</v>
      </c>
      <c r="L778" s="31" t="s">
        <v>75</v>
      </c>
      <c r="M778" s="31" t="s">
        <v>75</v>
      </c>
      <c r="N778" s="31">
        <v>460495269.85000002</v>
      </c>
      <c r="O778" s="31" t="s">
        <v>75</v>
      </c>
      <c r="P778" s="32" t="s">
        <v>75</v>
      </c>
      <c r="Q778" s="32" t="s">
        <v>75</v>
      </c>
      <c r="R778" s="42" t="s">
        <v>1906</v>
      </c>
      <c r="S778" s="43" t="s">
        <v>1887</v>
      </c>
      <c r="T778" s="44" t="s">
        <v>2773</v>
      </c>
      <c r="U778" s="31">
        <v>96877634.920000002</v>
      </c>
      <c r="V778" s="31" t="s">
        <v>75</v>
      </c>
      <c r="W778" s="31">
        <v>96877634.920000002</v>
      </c>
      <c r="X778" s="31" t="s">
        <v>75</v>
      </c>
      <c r="Y778" s="31">
        <v>3816230.74</v>
      </c>
      <c r="Z778" s="31" t="s">
        <v>75</v>
      </c>
      <c r="AA778" s="31" t="s">
        <v>75</v>
      </c>
      <c r="AB778" s="31">
        <v>5144167.45</v>
      </c>
      <c r="AC778" s="31" t="s">
        <v>75</v>
      </c>
      <c r="AD778" s="31" t="s">
        <v>75</v>
      </c>
      <c r="AE778" s="31">
        <v>87917236.730000004</v>
      </c>
      <c r="AF778" s="31" t="s">
        <v>75</v>
      </c>
      <c r="AG778" s="31" t="s">
        <v>75</v>
      </c>
      <c r="AH778" s="31" t="s">
        <v>75</v>
      </c>
      <c r="AI778" s="8"/>
    </row>
    <row r="779" spans="1:35" x14ac:dyDescent="0.25">
      <c r="A779" s="42" t="s">
        <v>1926</v>
      </c>
      <c r="B779" s="43" t="s">
        <v>1887</v>
      </c>
      <c r="C779" s="44" t="s">
        <v>2774</v>
      </c>
      <c r="D779" s="31">
        <v>10140443.810000001</v>
      </c>
      <c r="E779" s="31" t="s">
        <v>75</v>
      </c>
      <c r="F779" s="31">
        <v>10140443.810000001</v>
      </c>
      <c r="G779" s="31" t="s">
        <v>75</v>
      </c>
      <c r="H779" s="31" t="s">
        <v>75</v>
      </c>
      <c r="I779" s="31" t="s">
        <v>75</v>
      </c>
      <c r="J779" s="31" t="s">
        <v>75</v>
      </c>
      <c r="K779" s="31" t="s">
        <v>75</v>
      </c>
      <c r="L779" s="31" t="s">
        <v>75</v>
      </c>
      <c r="M779" s="31" t="s">
        <v>75</v>
      </c>
      <c r="N779" s="31">
        <v>10140443.810000001</v>
      </c>
      <c r="O779" s="31" t="s">
        <v>75</v>
      </c>
      <c r="P779" s="32" t="s">
        <v>75</v>
      </c>
      <c r="Q779" s="32" t="s">
        <v>75</v>
      </c>
      <c r="R779" s="42" t="s">
        <v>1926</v>
      </c>
      <c r="S779" s="43" t="s">
        <v>1887</v>
      </c>
      <c r="T779" s="44" t="s">
        <v>2774</v>
      </c>
      <c r="U779" s="31">
        <v>6942426.3099999996</v>
      </c>
      <c r="V779" s="31" t="s">
        <v>75</v>
      </c>
      <c r="W779" s="31">
        <v>6942426.3099999996</v>
      </c>
      <c r="X779" s="31" t="s">
        <v>75</v>
      </c>
      <c r="Y779" s="31" t="s">
        <v>75</v>
      </c>
      <c r="Z779" s="31" t="s">
        <v>75</v>
      </c>
      <c r="AA779" s="31" t="s">
        <v>75</v>
      </c>
      <c r="AB779" s="31" t="s">
        <v>75</v>
      </c>
      <c r="AC779" s="31" t="s">
        <v>75</v>
      </c>
      <c r="AD779" s="31" t="s">
        <v>75</v>
      </c>
      <c r="AE779" s="31">
        <v>6942426.3099999996</v>
      </c>
      <c r="AF779" s="31" t="s">
        <v>75</v>
      </c>
      <c r="AG779" s="31" t="s">
        <v>75</v>
      </c>
      <c r="AH779" s="31" t="s">
        <v>75</v>
      </c>
      <c r="AI779" s="8"/>
    </row>
    <row r="780" spans="1:35" x14ac:dyDescent="0.25">
      <c r="A780" s="42" t="s">
        <v>1928</v>
      </c>
      <c r="B780" s="43" t="s">
        <v>1887</v>
      </c>
      <c r="C780" s="44" t="s">
        <v>2775</v>
      </c>
      <c r="D780" s="31">
        <v>30340000</v>
      </c>
      <c r="E780" s="31" t="s">
        <v>75</v>
      </c>
      <c r="F780" s="31">
        <v>30340000</v>
      </c>
      <c r="G780" s="31" t="s">
        <v>75</v>
      </c>
      <c r="H780" s="31">
        <v>30340000</v>
      </c>
      <c r="I780" s="31" t="s">
        <v>75</v>
      </c>
      <c r="J780" s="31" t="s">
        <v>75</v>
      </c>
      <c r="K780" s="31" t="s">
        <v>75</v>
      </c>
      <c r="L780" s="31" t="s">
        <v>75</v>
      </c>
      <c r="M780" s="31" t="s">
        <v>75</v>
      </c>
      <c r="N780" s="31" t="s">
        <v>75</v>
      </c>
      <c r="O780" s="31" t="s">
        <v>75</v>
      </c>
      <c r="P780" s="32" t="s">
        <v>75</v>
      </c>
      <c r="Q780" s="32" t="s">
        <v>75</v>
      </c>
      <c r="R780" s="42" t="s">
        <v>1928</v>
      </c>
      <c r="S780" s="43" t="s">
        <v>1887</v>
      </c>
      <c r="T780" s="44" t="s">
        <v>2775</v>
      </c>
      <c r="U780" s="31">
        <v>380083</v>
      </c>
      <c r="V780" s="31" t="s">
        <v>75</v>
      </c>
      <c r="W780" s="31">
        <v>380083</v>
      </c>
      <c r="X780" s="31" t="s">
        <v>75</v>
      </c>
      <c r="Y780" s="31">
        <v>380083</v>
      </c>
      <c r="Z780" s="31" t="s">
        <v>75</v>
      </c>
      <c r="AA780" s="31" t="s">
        <v>75</v>
      </c>
      <c r="AB780" s="31" t="s">
        <v>75</v>
      </c>
      <c r="AC780" s="31" t="s">
        <v>75</v>
      </c>
      <c r="AD780" s="31" t="s">
        <v>75</v>
      </c>
      <c r="AE780" s="31" t="s">
        <v>75</v>
      </c>
      <c r="AF780" s="31" t="s">
        <v>75</v>
      </c>
      <c r="AG780" s="31" t="s">
        <v>75</v>
      </c>
      <c r="AH780" s="31" t="s">
        <v>75</v>
      </c>
      <c r="AI780" s="8"/>
    </row>
    <row r="781" spans="1:35" ht="23.25" x14ac:dyDescent="0.25">
      <c r="A781" s="42" t="s">
        <v>1930</v>
      </c>
      <c r="B781" s="43" t="s">
        <v>1887</v>
      </c>
      <c r="C781" s="44" t="s">
        <v>2776</v>
      </c>
      <c r="D781" s="31">
        <v>28000000</v>
      </c>
      <c r="E781" s="31" t="s">
        <v>75</v>
      </c>
      <c r="F781" s="31">
        <v>28000000</v>
      </c>
      <c r="G781" s="31" t="s">
        <v>75</v>
      </c>
      <c r="H781" s="31">
        <v>28000000</v>
      </c>
      <c r="I781" s="31" t="s">
        <v>75</v>
      </c>
      <c r="J781" s="31" t="s">
        <v>75</v>
      </c>
      <c r="K781" s="31" t="s">
        <v>75</v>
      </c>
      <c r="L781" s="31" t="s">
        <v>75</v>
      </c>
      <c r="M781" s="31" t="s">
        <v>75</v>
      </c>
      <c r="N781" s="31" t="s">
        <v>75</v>
      </c>
      <c r="O781" s="31" t="s">
        <v>75</v>
      </c>
      <c r="P781" s="32" t="s">
        <v>75</v>
      </c>
      <c r="Q781" s="32" t="s">
        <v>75</v>
      </c>
      <c r="R781" s="42" t="s">
        <v>1930</v>
      </c>
      <c r="S781" s="43" t="s">
        <v>1887</v>
      </c>
      <c r="T781" s="44" t="s">
        <v>2776</v>
      </c>
      <c r="U781" s="31" t="s">
        <v>75</v>
      </c>
      <c r="V781" s="31" t="s">
        <v>75</v>
      </c>
      <c r="W781" s="31" t="s">
        <v>75</v>
      </c>
      <c r="X781" s="31" t="s">
        <v>75</v>
      </c>
      <c r="Y781" s="31" t="s">
        <v>75</v>
      </c>
      <c r="Z781" s="31" t="s">
        <v>75</v>
      </c>
      <c r="AA781" s="31" t="s">
        <v>75</v>
      </c>
      <c r="AB781" s="31" t="s">
        <v>75</v>
      </c>
      <c r="AC781" s="31" t="s">
        <v>75</v>
      </c>
      <c r="AD781" s="31" t="s">
        <v>75</v>
      </c>
      <c r="AE781" s="31" t="s">
        <v>75</v>
      </c>
      <c r="AF781" s="31" t="s">
        <v>75</v>
      </c>
      <c r="AG781" s="31" t="s">
        <v>75</v>
      </c>
      <c r="AH781" s="31" t="s">
        <v>75</v>
      </c>
      <c r="AI781" s="8"/>
    </row>
    <row r="782" spans="1:35" ht="23.25" x14ac:dyDescent="0.25">
      <c r="A782" s="42" t="s">
        <v>1932</v>
      </c>
      <c r="B782" s="43" t="s">
        <v>1887</v>
      </c>
      <c r="C782" s="44" t="s">
        <v>2777</v>
      </c>
      <c r="D782" s="31">
        <v>28000000</v>
      </c>
      <c r="E782" s="31" t="s">
        <v>75</v>
      </c>
      <c r="F782" s="31">
        <v>28000000</v>
      </c>
      <c r="G782" s="31" t="s">
        <v>75</v>
      </c>
      <c r="H782" s="31">
        <v>28000000</v>
      </c>
      <c r="I782" s="31" t="s">
        <v>75</v>
      </c>
      <c r="J782" s="31" t="s">
        <v>75</v>
      </c>
      <c r="K782" s="31" t="s">
        <v>75</v>
      </c>
      <c r="L782" s="31" t="s">
        <v>75</v>
      </c>
      <c r="M782" s="31" t="s">
        <v>75</v>
      </c>
      <c r="N782" s="31" t="s">
        <v>75</v>
      </c>
      <c r="O782" s="31" t="s">
        <v>75</v>
      </c>
      <c r="P782" s="32" t="s">
        <v>75</v>
      </c>
      <c r="Q782" s="32" t="s">
        <v>75</v>
      </c>
      <c r="R782" s="42" t="s">
        <v>1932</v>
      </c>
      <c r="S782" s="43" t="s">
        <v>1887</v>
      </c>
      <c r="T782" s="44" t="s">
        <v>2777</v>
      </c>
      <c r="U782" s="31" t="s">
        <v>75</v>
      </c>
      <c r="V782" s="31" t="s">
        <v>75</v>
      </c>
      <c r="W782" s="31" t="s">
        <v>75</v>
      </c>
      <c r="X782" s="31" t="s">
        <v>75</v>
      </c>
      <c r="Y782" s="31" t="s">
        <v>75</v>
      </c>
      <c r="Z782" s="31" t="s">
        <v>75</v>
      </c>
      <c r="AA782" s="31" t="s">
        <v>75</v>
      </c>
      <c r="AB782" s="31" t="s">
        <v>75</v>
      </c>
      <c r="AC782" s="31" t="s">
        <v>75</v>
      </c>
      <c r="AD782" s="31" t="s">
        <v>75</v>
      </c>
      <c r="AE782" s="31" t="s">
        <v>75</v>
      </c>
      <c r="AF782" s="31" t="s">
        <v>75</v>
      </c>
      <c r="AG782" s="31" t="s">
        <v>75</v>
      </c>
      <c r="AH782" s="31" t="s">
        <v>75</v>
      </c>
      <c r="AI782" s="8"/>
    </row>
    <row r="783" spans="1:35" x14ac:dyDescent="0.25">
      <c r="A783" s="42" t="s">
        <v>2101</v>
      </c>
      <c r="B783" s="43" t="s">
        <v>1887</v>
      </c>
      <c r="C783" s="44" t="s">
        <v>2778</v>
      </c>
      <c r="D783" s="31">
        <v>2340000</v>
      </c>
      <c r="E783" s="31" t="s">
        <v>75</v>
      </c>
      <c r="F783" s="31">
        <v>2340000</v>
      </c>
      <c r="G783" s="31" t="s">
        <v>75</v>
      </c>
      <c r="H783" s="31">
        <v>2340000</v>
      </c>
      <c r="I783" s="31" t="s">
        <v>75</v>
      </c>
      <c r="J783" s="31" t="s">
        <v>75</v>
      </c>
      <c r="K783" s="31" t="s">
        <v>75</v>
      </c>
      <c r="L783" s="31" t="s">
        <v>75</v>
      </c>
      <c r="M783" s="31" t="s">
        <v>75</v>
      </c>
      <c r="N783" s="31" t="s">
        <v>75</v>
      </c>
      <c r="O783" s="31" t="s">
        <v>75</v>
      </c>
      <c r="P783" s="32" t="s">
        <v>75</v>
      </c>
      <c r="Q783" s="32" t="s">
        <v>75</v>
      </c>
      <c r="R783" s="42" t="s">
        <v>2101</v>
      </c>
      <c r="S783" s="43" t="s">
        <v>1887</v>
      </c>
      <c r="T783" s="44" t="s">
        <v>2778</v>
      </c>
      <c r="U783" s="31">
        <v>380083</v>
      </c>
      <c r="V783" s="31" t="s">
        <v>75</v>
      </c>
      <c r="W783" s="31">
        <v>380083</v>
      </c>
      <c r="X783" s="31" t="s">
        <v>75</v>
      </c>
      <c r="Y783" s="31">
        <v>380083</v>
      </c>
      <c r="Z783" s="31" t="s">
        <v>75</v>
      </c>
      <c r="AA783" s="31" t="s">
        <v>75</v>
      </c>
      <c r="AB783" s="31" t="s">
        <v>75</v>
      </c>
      <c r="AC783" s="31" t="s">
        <v>75</v>
      </c>
      <c r="AD783" s="31" t="s">
        <v>75</v>
      </c>
      <c r="AE783" s="31" t="s">
        <v>75</v>
      </c>
      <c r="AF783" s="31" t="s">
        <v>75</v>
      </c>
      <c r="AG783" s="31" t="s">
        <v>75</v>
      </c>
      <c r="AH783" s="31" t="s">
        <v>75</v>
      </c>
      <c r="AI783" s="8"/>
    </row>
    <row r="784" spans="1:35" ht="23.25" x14ac:dyDescent="0.25">
      <c r="A784" s="42" t="s">
        <v>1969</v>
      </c>
      <c r="B784" s="43" t="s">
        <v>1887</v>
      </c>
      <c r="C784" s="44" t="s">
        <v>2779</v>
      </c>
      <c r="D784" s="31">
        <v>1404570911.05</v>
      </c>
      <c r="E784" s="31" t="s">
        <v>75</v>
      </c>
      <c r="F784" s="31">
        <v>1404570911.05</v>
      </c>
      <c r="G784" s="31" t="s">
        <v>75</v>
      </c>
      <c r="H784" s="31" t="s">
        <v>75</v>
      </c>
      <c r="I784" s="31" t="s">
        <v>75</v>
      </c>
      <c r="J784" s="31" t="s">
        <v>75</v>
      </c>
      <c r="K784" s="31">
        <v>1190052523.05</v>
      </c>
      <c r="L784" s="31" t="s">
        <v>75</v>
      </c>
      <c r="M784" s="31" t="s">
        <v>75</v>
      </c>
      <c r="N784" s="31">
        <v>214518388</v>
      </c>
      <c r="O784" s="31" t="s">
        <v>75</v>
      </c>
      <c r="P784" s="32" t="s">
        <v>75</v>
      </c>
      <c r="Q784" s="32" t="s">
        <v>75</v>
      </c>
      <c r="R784" s="42" t="s">
        <v>1969</v>
      </c>
      <c r="S784" s="43" t="s">
        <v>1887</v>
      </c>
      <c r="T784" s="44" t="s">
        <v>2779</v>
      </c>
      <c r="U784" s="31">
        <v>441999239.32999998</v>
      </c>
      <c r="V784" s="31" t="s">
        <v>75</v>
      </c>
      <c r="W784" s="31">
        <v>441999239.32999998</v>
      </c>
      <c r="X784" s="31" t="s">
        <v>75</v>
      </c>
      <c r="Y784" s="31" t="s">
        <v>75</v>
      </c>
      <c r="Z784" s="31" t="s">
        <v>75</v>
      </c>
      <c r="AA784" s="31" t="s">
        <v>75</v>
      </c>
      <c r="AB784" s="31">
        <v>433430466.54000002</v>
      </c>
      <c r="AC784" s="31" t="s">
        <v>75</v>
      </c>
      <c r="AD784" s="31" t="s">
        <v>75</v>
      </c>
      <c r="AE784" s="31">
        <v>8568772.7899999991</v>
      </c>
      <c r="AF784" s="31" t="s">
        <v>75</v>
      </c>
      <c r="AG784" s="31" t="s">
        <v>75</v>
      </c>
      <c r="AH784" s="31" t="s">
        <v>75</v>
      </c>
      <c r="AI784" s="8"/>
    </row>
    <row r="785" spans="1:35" x14ac:dyDescent="0.25">
      <c r="A785" s="42" t="s">
        <v>1971</v>
      </c>
      <c r="B785" s="43" t="s">
        <v>1887</v>
      </c>
      <c r="C785" s="44" t="s">
        <v>2780</v>
      </c>
      <c r="D785" s="31">
        <v>1191857115.05</v>
      </c>
      <c r="E785" s="31" t="s">
        <v>75</v>
      </c>
      <c r="F785" s="31">
        <v>1191857115.05</v>
      </c>
      <c r="G785" s="31" t="s">
        <v>75</v>
      </c>
      <c r="H785" s="31" t="s">
        <v>75</v>
      </c>
      <c r="I785" s="31" t="s">
        <v>75</v>
      </c>
      <c r="J785" s="31" t="s">
        <v>75</v>
      </c>
      <c r="K785" s="31">
        <v>1171743523.05</v>
      </c>
      <c r="L785" s="31" t="s">
        <v>75</v>
      </c>
      <c r="M785" s="31" t="s">
        <v>75</v>
      </c>
      <c r="N785" s="31">
        <v>20113592</v>
      </c>
      <c r="O785" s="31" t="s">
        <v>75</v>
      </c>
      <c r="P785" s="32" t="s">
        <v>75</v>
      </c>
      <c r="Q785" s="32" t="s">
        <v>75</v>
      </c>
      <c r="R785" s="42" t="s">
        <v>1971</v>
      </c>
      <c r="S785" s="43" t="s">
        <v>1887</v>
      </c>
      <c r="T785" s="44" t="s">
        <v>2780</v>
      </c>
      <c r="U785" s="31">
        <v>426188016.43000001</v>
      </c>
      <c r="V785" s="31" t="s">
        <v>75</v>
      </c>
      <c r="W785" s="31">
        <v>426188016.43000001</v>
      </c>
      <c r="X785" s="31" t="s">
        <v>75</v>
      </c>
      <c r="Y785" s="31" t="s">
        <v>75</v>
      </c>
      <c r="Z785" s="31" t="s">
        <v>75</v>
      </c>
      <c r="AA785" s="31" t="s">
        <v>75</v>
      </c>
      <c r="AB785" s="31">
        <v>421894967.33999997</v>
      </c>
      <c r="AC785" s="31" t="s">
        <v>75</v>
      </c>
      <c r="AD785" s="31" t="s">
        <v>75</v>
      </c>
      <c r="AE785" s="31">
        <v>4293049.09</v>
      </c>
      <c r="AF785" s="31" t="s">
        <v>75</v>
      </c>
      <c r="AG785" s="31" t="s">
        <v>75</v>
      </c>
      <c r="AH785" s="31" t="s">
        <v>75</v>
      </c>
      <c r="AI785" s="8"/>
    </row>
    <row r="786" spans="1:35" ht="23.25" x14ac:dyDescent="0.25">
      <c r="A786" s="42" t="s">
        <v>1973</v>
      </c>
      <c r="B786" s="43" t="s">
        <v>1887</v>
      </c>
      <c r="C786" s="44" t="s">
        <v>2781</v>
      </c>
      <c r="D786" s="31">
        <v>1191857115.05</v>
      </c>
      <c r="E786" s="31" t="s">
        <v>75</v>
      </c>
      <c r="F786" s="31">
        <v>1191857115.05</v>
      </c>
      <c r="G786" s="31" t="s">
        <v>75</v>
      </c>
      <c r="H786" s="31" t="s">
        <v>75</v>
      </c>
      <c r="I786" s="31" t="s">
        <v>75</v>
      </c>
      <c r="J786" s="31" t="s">
        <v>75</v>
      </c>
      <c r="K786" s="31">
        <v>1171743523.05</v>
      </c>
      <c r="L786" s="31" t="s">
        <v>75</v>
      </c>
      <c r="M786" s="31" t="s">
        <v>75</v>
      </c>
      <c r="N786" s="31">
        <v>20113592</v>
      </c>
      <c r="O786" s="31" t="s">
        <v>75</v>
      </c>
      <c r="P786" s="32" t="s">
        <v>75</v>
      </c>
      <c r="Q786" s="32" t="s">
        <v>75</v>
      </c>
      <c r="R786" s="42" t="s">
        <v>1973</v>
      </c>
      <c r="S786" s="43" t="s">
        <v>1887</v>
      </c>
      <c r="T786" s="44" t="s">
        <v>2781</v>
      </c>
      <c r="U786" s="31">
        <v>426188016.43000001</v>
      </c>
      <c r="V786" s="31" t="s">
        <v>75</v>
      </c>
      <c r="W786" s="31">
        <v>426188016.43000001</v>
      </c>
      <c r="X786" s="31" t="s">
        <v>75</v>
      </c>
      <c r="Y786" s="31" t="s">
        <v>75</v>
      </c>
      <c r="Z786" s="31" t="s">
        <v>75</v>
      </c>
      <c r="AA786" s="31" t="s">
        <v>75</v>
      </c>
      <c r="AB786" s="31">
        <v>421894967.33999997</v>
      </c>
      <c r="AC786" s="31" t="s">
        <v>75</v>
      </c>
      <c r="AD786" s="31" t="s">
        <v>75</v>
      </c>
      <c r="AE786" s="31">
        <v>4293049.09</v>
      </c>
      <c r="AF786" s="31" t="s">
        <v>75</v>
      </c>
      <c r="AG786" s="31" t="s">
        <v>75</v>
      </c>
      <c r="AH786" s="31" t="s">
        <v>75</v>
      </c>
      <c r="AI786" s="8"/>
    </row>
    <row r="787" spans="1:35" ht="68.25" x14ac:dyDescent="0.25">
      <c r="A787" s="42" t="s">
        <v>2414</v>
      </c>
      <c r="B787" s="43" t="s">
        <v>1887</v>
      </c>
      <c r="C787" s="44" t="s">
        <v>2782</v>
      </c>
      <c r="D787" s="31">
        <v>212713796</v>
      </c>
      <c r="E787" s="31" t="s">
        <v>75</v>
      </c>
      <c r="F787" s="31">
        <v>212713796</v>
      </c>
      <c r="G787" s="31" t="s">
        <v>75</v>
      </c>
      <c r="H787" s="31" t="s">
        <v>75</v>
      </c>
      <c r="I787" s="31" t="s">
        <v>75</v>
      </c>
      <c r="J787" s="31" t="s">
        <v>75</v>
      </c>
      <c r="K787" s="31">
        <v>18309000</v>
      </c>
      <c r="L787" s="31" t="s">
        <v>75</v>
      </c>
      <c r="M787" s="31" t="s">
        <v>75</v>
      </c>
      <c r="N787" s="31">
        <v>194404796</v>
      </c>
      <c r="O787" s="31" t="s">
        <v>75</v>
      </c>
      <c r="P787" s="32" t="s">
        <v>75</v>
      </c>
      <c r="Q787" s="32" t="s">
        <v>75</v>
      </c>
      <c r="R787" s="42" t="s">
        <v>2414</v>
      </c>
      <c r="S787" s="43" t="s">
        <v>1887</v>
      </c>
      <c r="T787" s="44" t="s">
        <v>2782</v>
      </c>
      <c r="U787" s="31">
        <v>15811222.9</v>
      </c>
      <c r="V787" s="31" t="s">
        <v>75</v>
      </c>
      <c r="W787" s="31">
        <v>15811222.9</v>
      </c>
      <c r="X787" s="31" t="s">
        <v>75</v>
      </c>
      <c r="Y787" s="31" t="s">
        <v>75</v>
      </c>
      <c r="Z787" s="31" t="s">
        <v>75</v>
      </c>
      <c r="AA787" s="31" t="s">
        <v>75</v>
      </c>
      <c r="AB787" s="31">
        <v>11535499.199999999</v>
      </c>
      <c r="AC787" s="31" t="s">
        <v>75</v>
      </c>
      <c r="AD787" s="31" t="s">
        <v>75</v>
      </c>
      <c r="AE787" s="31">
        <v>4275723.7</v>
      </c>
      <c r="AF787" s="31" t="s">
        <v>75</v>
      </c>
      <c r="AG787" s="31" t="s">
        <v>75</v>
      </c>
      <c r="AH787" s="31" t="s">
        <v>75</v>
      </c>
      <c r="AI787" s="8"/>
    </row>
    <row r="788" spans="1:35" ht="34.5" x14ac:dyDescent="0.25">
      <c r="A788" s="42" t="s">
        <v>2783</v>
      </c>
      <c r="B788" s="43" t="s">
        <v>1887</v>
      </c>
      <c r="C788" s="44" t="s">
        <v>2784</v>
      </c>
      <c r="D788" s="31">
        <v>75204796</v>
      </c>
      <c r="E788" s="31" t="s">
        <v>75</v>
      </c>
      <c r="F788" s="31">
        <v>75204796</v>
      </c>
      <c r="G788" s="31" t="s">
        <v>75</v>
      </c>
      <c r="H788" s="31" t="s">
        <v>75</v>
      </c>
      <c r="I788" s="31" t="s">
        <v>75</v>
      </c>
      <c r="J788" s="31" t="s">
        <v>75</v>
      </c>
      <c r="K788" s="31" t="s">
        <v>75</v>
      </c>
      <c r="L788" s="31" t="s">
        <v>75</v>
      </c>
      <c r="M788" s="31" t="s">
        <v>75</v>
      </c>
      <c r="N788" s="31">
        <v>75204796</v>
      </c>
      <c r="O788" s="31" t="s">
        <v>75</v>
      </c>
      <c r="P788" s="32" t="s">
        <v>75</v>
      </c>
      <c r="Q788" s="32" t="s">
        <v>75</v>
      </c>
      <c r="R788" s="42" t="s">
        <v>2783</v>
      </c>
      <c r="S788" s="43" t="s">
        <v>1887</v>
      </c>
      <c r="T788" s="44" t="s">
        <v>2784</v>
      </c>
      <c r="U788" s="31">
        <v>2719876.5</v>
      </c>
      <c r="V788" s="31" t="s">
        <v>75</v>
      </c>
      <c r="W788" s="31">
        <v>2719876.5</v>
      </c>
      <c r="X788" s="31" t="s">
        <v>75</v>
      </c>
      <c r="Y788" s="31" t="s">
        <v>75</v>
      </c>
      <c r="Z788" s="31" t="s">
        <v>75</v>
      </c>
      <c r="AA788" s="31" t="s">
        <v>75</v>
      </c>
      <c r="AB788" s="31" t="s">
        <v>75</v>
      </c>
      <c r="AC788" s="31" t="s">
        <v>75</v>
      </c>
      <c r="AD788" s="31" t="s">
        <v>75</v>
      </c>
      <c r="AE788" s="31">
        <v>2719876.5</v>
      </c>
      <c r="AF788" s="31" t="s">
        <v>75</v>
      </c>
      <c r="AG788" s="31" t="s">
        <v>75</v>
      </c>
      <c r="AH788" s="31" t="s">
        <v>75</v>
      </c>
      <c r="AI788" s="8"/>
    </row>
    <row r="789" spans="1:35" ht="34.5" x14ac:dyDescent="0.25">
      <c r="A789" s="42" t="s">
        <v>2785</v>
      </c>
      <c r="B789" s="43" t="s">
        <v>1887</v>
      </c>
      <c r="C789" s="44" t="s">
        <v>2786</v>
      </c>
      <c r="D789" s="31">
        <v>137509000</v>
      </c>
      <c r="E789" s="31" t="s">
        <v>75</v>
      </c>
      <c r="F789" s="31">
        <v>137509000</v>
      </c>
      <c r="G789" s="31" t="s">
        <v>75</v>
      </c>
      <c r="H789" s="31" t="s">
        <v>75</v>
      </c>
      <c r="I789" s="31" t="s">
        <v>75</v>
      </c>
      <c r="J789" s="31" t="s">
        <v>75</v>
      </c>
      <c r="K789" s="31">
        <v>18309000</v>
      </c>
      <c r="L789" s="31" t="s">
        <v>75</v>
      </c>
      <c r="M789" s="31" t="s">
        <v>75</v>
      </c>
      <c r="N789" s="31">
        <v>119200000</v>
      </c>
      <c r="O789" s="31" t="s">
        <v>75</v>
      </c>
      <c r="P789" s="32" t="s">
        <v>75</v>
      </c>
      <c r="Q789" s="32" t="s">
        <v>75</v>
      </c>
      <c r="R789" s="42" t="s">
        <v>2785</v>
      </c>
      <c r="S789" s="43" t="s">
        <v>1887</v>
      </c>
      <c r="T789" s="44" t="s">
        <v>2786</v>
      </c>
      <c r="U789" s="31">
        <v>13091346.4</v>
      </c>
      <c r="V789" s="31" t="s">
        <v>75</v>
      </c>
      <c r="W789" s="31">
        <v>13091346.4</v>
      </c>
      <c r="X789" s="31" t="s">
        <v>75</v>
      </c>
      <c r="Y789" s="31" t="s">
        <v>75</v>
      </c>
      <c r="Z789" s="31" t="s">
        <v>75</v>
      </c>
      <c r="AA789" s="31" t="s">
        <v>75</v>
      </c>
      <c r="AB789" s="31">
        <v>11535499.199999999</v>
      </c>
      <c r="AC789" s="31" t="s">
        <v>75</v>
      </c>
      <c r="AD789" s="31" t="s">
        <v>75</v>
      </c>
      <c r="AE789" s="31">
        <v>1555847.2</v>
      </c>
      <c r="AF789" s="31" t="s">
        <v>75</v>
      </c>
      <c r="AG789" s="31" t="s">
        <v>75</v>
      </c>
      <c r="AH789" s="31" t="s">
        <v>75</v>
      </c>
      <c r="AI789" s="8"/>
    </row>
    <row r="790" spans="1:35" x14ac:dyDescent="0.25">
      <c r="A790" s="42" t="s">
        <v>1936</v>
      </c>
      <c r="B790" s="43" t="s">
        <v>1887</v>
      </c>
      <c r="C790" s="44" t="s">
        <v>2787</v>
      </c>
      <c r="D790" s="31" t="s">
        <v>75</v>
      </c>
      <c r="E790" s="31" t="s">
        <v>75</v>
      </c>
      <c r="F790" s="31" t="s">
        <v>75</v>
      </c>
      <c r="G790" s="31">
        <v>21924624419.419998</v>
      </c>
      <c r="H790" s="31">
        <v>21916824419.419998</v>
      </c>
      <c r="I790" s="31" t="s">
        <v>75</v>
      </c>
      <c r="J790" s="31" t="s">
        <v>75</v>
      </c>
      <c r="K790" s="31" t="s">
        <v>75</v>
      </c>
      <c r="L790" s="31" t="s">
        <v>75</v>
      </c>
      <c r="M790" s="31" t="s">
        <v>75</v>
      </c>
      <c r="N790" s="31" t="s">
        <v>75</v>
      </c>
      <c r="O790" s="31">
        <v>7800000</v>
      </c>
      <c r="P790" s="32" t="s">
        <v>75</v>
      </c>
      <c r="Q790" s="32" t="s">
        <v>75</v>
      </c>
      <c r="R790" s="42" t="s">
        <v>1936</v>
      </c>
      <c r="S790" s="43" t="s">
        <v>1887</v>
      </c>
      <c r="T790" s="44" t="s">
        <v>2787</v>
      </c>
      <c r="U790" s="31" t="s">
        <v>75</v>
      </c>
      <c r="V790" s="31" t="s">
        <v>75</v>
      </c>
      <c r="W790" s="31" t="s">
        <v>75</v>
      </c>
      <c r="X790" s="31">
        <v>10862860038.84</v>
      </c>
      <c r="Y790" s="31">
        <v>10862860038.84</v>
      </c>
      <c r="Z790" s="31" t="s">
        <v>75</v>
      </c>
      <c r="AA790" s="31" t="s">
        <v>75</v>
      </c>
      <c r="AB790" s="31" t="s">
        <v>75</v>
      </c>
      <c r="AC790" s="31" t="s">
        <v>75</v>
      </c>
      <c r="AD790" s="31" t="s">
        <v>75</v>
      </c>
      <c r="AE790" s="31" t="s">
        <v>75</v>
      </c>
      <c r="AF790" s="31" t="s">
        <v>75</v>
      </c>
      <c r="AG790" s="31" t="s">
        <v>75</v>
      </c>
      <c r="AH790" s="31" t="s">
        <v>75</v>
      </c>
      <c r="AI790" s="8"/>
    </row>
    <row r="791" spans="1:35" x14ac:dyDescent="0.25">
      <c r="A791" s="42" t="s">
        <v>2111</v>
      </c>
      <c r="B791" s="43" t="s">
        <v>1887</v>
      </c>
      <c r="C791" s="44" t="s">
        <v>2788</v>
      </c>
      <c r="D791" s="31" t="s">
        <v>75</v>
      </c>
      <c r="E791" s="31" t="s">
        <v>75</v>
      </c>
      <c r="F791" s="31" t="s">
        <v>75</v>
      </c>
      <c r="G791" s="31">
        <v>4405860219.4200001</v>
      </c>
      <c r="H791" s="31">
        <v>4398060219.4200001</v>
      </c>
      <c r="I791" s="31" t="s">
        <v>75</v>
      </c>
      <c r="J791" s="31" t="s">
        <v>75</v>
      </c>
      <c r="K791" s="31" t="s">
        <v>75</v>
      </c>
      <c r="L791" s="31" t="s">
        <v>75</v>
      </c>
      <c r="M791" s="31" t="s">
        <v>75</v>
      </c>
      <c r="N791" s="31" t="s">
        <v>75</v>
      </c>
      <c r="O791" s="31">
        <v>7800000</v>
      </c>
      <c r="P791" s="32" t="s">
        <v>75</v>
      </c>
      <c r="Q791" s="32" t="s">
        <v>75</v>
      </c>
      <c r="R791" s="42" t="s">
        <v>2111</v>
      </c>
      <c r="S791" s="43" t="s">
        <v>1887</v>
      </c>
      <c r="T791" s="44" t="s">
        <v>2788</v>
      </c>
      <c r="U791" s="31" t="s">
        <v>75</v>
      </c>
      <c r="V791" s="31" t="s">
        <v>75</v>
      </c>
      <c r="W791" s="31" t="s">
        <v>75</v>
      </c>
      <c r="X791" s="31">
        <v>1646596505.1600001</v>
      </c>
      <c r="Y791" s="31">
        <v>1646596505.1600001</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2364</v>
      </c>
      <c r="B792" s="43" t="s">
        <v>1887</v>
      </c>
      <c r="C792" s="44" t="s">
        <v>2789</v>
      </c>
      <c r="D792" s="31" t="s">
        <v>75</v>
      </c>
      <c r="E792" s="31" t="s">
        <v>75</v>
      </c>
      <c r="F792" s="31" t="s">
        <v>75</v>
      </c>
      <c r="G792" s="31">
        <v>3177677400.3699999</v>
      </c>
      <c r="H792" s="31">
        <v>3169877400.3699999</v>
      </c>
      <c r="I792" s="31" t="s">
        <v>75</v>
      </c>
      <c r="J792" s="31" t="s">
        <v>75</v>
      </c>
      <c r="K792" s="31" t="s">
        <v>75</v>
      </c>
      <c r="L792" s="31" t="s">
        <v>75</v>
      </c>
      <c r="M792" s="31" t="s">
        <v>75</v>
      </c>
      <c r="N792" s="31" t="s">
        <v>75</v>
      </c>
      <c r="O792" s="31">
        <v>7800000</v>
      </c>
      <c r="P792" s="32" t="s">
        <v>75</v>
      </c>
      <c r="Q792" s="32" t="s">
        <v>75</v>
      </c>
      <c r="R792" s="42" t="s">
        <v>2364</v>
      </c>
      <c r="S792" s="43" t="s">
        <v>1887</v>
      </c>
      <c r="T792" s="44" t="s">
        <v>2789</v>
      </c>
      <c r="U792" s="31" t="s">
        <v>75</v>
      </c>
      <c r="V792" s="31" t="s">
        <v>75</v>
      </c>
      <c r="W792" s="31" t="s">
        <v>75</v>
      </c>
      <c r="X792" s="31">
        <v>1226805927.8199999</v>
      </c>
      <c r="Y792" s="31">
        <v>1226805927.8199999</v>
      </c>
      <c r="Z792" s="31" t="s">
        <v>75</v>
      </c>
      <c r="AA792" s="31" t="s">
        <v>75</v>
      </c>
      <c r="AB792" s="31" t="s">
        <v>75</v>
      </c>
      <c r="AC792" s="31" t="s">
        <v>75</v>
      </c>
      <c r="AD792" s="31" t="s">
        <v>75</v>
      </c>
      <c r="AE792" s="31" t="s">
        <v>75</v>
      </c>
      <c r="AF792" s="31" t="s">
        <v>75</v>
      </c>
      <c r="AG792" s="31" t="s">
        <v>75</v>
      </c>
      <c r="AH792" s="31" t="s">
        <v>75</v>
      </c>
      <c r="AI792" s="8"/>
    </row>
    <row r="793" spans="1:35" x14ac:dyDescent="0.25">
      <c r="A793" s="42" t="s">
        <v>2113</v>
      </c>
      <c r="B793" s="43" t="s">
        <v>1887</v>
      </c>
      <c r="C793" s="44" t="s">
        <v>2790</v>
      </c>
      <c r="D793" s="31" t="s">
        <v>75</v>
      </c>
      <c r="E793" s="31" t="s">
        <v>75</v>
      </c>
      <c r="F793" s="31" t="s">
        <v>75</v>
      </c>
      <c r="G793" s="31">
        <v>1228182819.05</v>
      </c>
      <c r="H793" s="31">
        <v>1228182819.05</v>
      </c>
      <c r="I793" s="31" t="s">
        <v>75</v>
      </c>
      <c r="J793" s="31" t="s">
        <v>75</v>
      </c>
      <c r="K793" s="31" t="s">
        <v>75</v>
      </c>
      <c r="L793" s="31" t="s">
        <v>75</v>
      </c>
      <c r="M793" s="31" t="s">
        <v>75</v>
      </c>
      <c r="N793" s="31" t="s">
        <v>75</v>
      </c>
      <c r="O793" s="31" t="s">
        <v>75</v>
      </c>
      <c r="P793" s="32" t="s">
        <v>75</v>
      </c>
      <c r="Q793" s="32" t="s">
        <v>75</v>
      </c>
      <c r="R793" s="42" t="s">
        <v>2113</v>
      </c>
      <c r="S793" s="43" t="s">
        <v>1887</v>
      </c>
      <c r="T793" s="44" t="s">
        <v>2790</v>
      </c>
      <c r="U793" s="31" t="s">
        <v>75</v>
      </c>
      <c r="V793" s="31" t="s">
        <v>75</v>
      </c>
      <c r="W793" s="31" t="s">
        <v>75</v>
      </c>
      <c r="X793" s="31">
        <v>419790577.33999997</v>
      </c>
      <c r="Y793" s="31">
        <v>419790577.33999997</v>
      </c>
      <c r="Z793" s="31" t="s">
        <v>75</v>
      </c>
      <c r="AA793" s="31" t="s">
        <v>75</v>
      </c>
      <c r="AB793" s="31" t="s">
        <v>75</v>
      </c>
      <c r="AC793" s="31" t="s">
        <v>75</v>
      </c>
      <c r="AD793" s="31" t="s">
        <v>75</v>
      </c>
      <c r="AE793" s="31" t="s">
        <v>75</v>
      </c>
      <c r="AF793" s="31" t="s">
        <v>75</v>
      </c>
      <c r="AG793" s="31" t="s">
        <v>75</v>
      </c>
      <c r="AH793" s="31" t="s">
        <v>75</v>
      </c>
      <c r="AI793" s="8"/>
    </row>
    <row r="794" spans="1:35" x14ac:dyDescent="0.25">
      <c r="A794" s="42" t="s">
        <v>2006</v>
      </c>
      <c r="B794" s="43" t="s">
        <v>1887</v>
      </c>
      <c r="C794" s="44" t="s">
        <v>2791</v>
      </c>
      <c r="D794" s="31" t="s">
        <v>75</v>
      </c>
      <c r="E794" s="31" t="s">
        <v>75</v>
      </c>
      <c r="F794" s="31" t="s">
        <v>75</v>
      </c>
      <c r="G794" s="31">
        <v>17146877200</v>
      </c>
      <c r="H794" s="31">
        <v>17146877200</v>
      </c>
      <c r="I794" s="31" t="s">
        <v>75</v>
      </c>
      <c r="J794" s="31" t="s">
        <v>75</v>
      </c>
      <c r="K794" s="31" t="s">
        <v>75</v>
      </c>
      <c r="L794" s="31" t="s">
        <v>75</v>
      </c>
      <c r="M794" s="31" t="s">
        <v>75</v>
      </c>
      <c r="N794" s="31" t="s">
        <v>75</v>
      </c>
      <c r="O794" s="31" t="s">
        <v>75</v>
      </c>
      <c r="P794" s="32" t="s">
        <v>75</v>
      </c>
      <c r="Q794" s="32" t="s">
        <v>75</v>
      </c>
      <c r="R794" s="42" t="s">
        <v>2006</v>
      </c>
      <c r="S794" s="43" t="s">
        <v>1887</v>
      </c>
      <c r="T794" s="44" t="s">
        <v>2791</v>
      </c>
      <c r="U794" s="31" t="s">
        <v>75</v>
      </c>
      <c r="V794" s="31" t="s">
        <v>75</v>
      </c>
      <c r="W794" s="31" t="s">
        <v>75</v>
      </c>
      <c r="X794" s="31">
        <v>9065136908.6100006</v>
      </c>
      <c r="Y794" s="31">
        <v>9065136908.6100006</v>
      </c>
      <c r="Z794" s="31" t="s">
        <v>75</v>
      </c>
      <c r="AA794" s="31" t="s">
        <v>75</v>
      </c>
      <c r="AB794" s="31" t="s">
        <v>75</v>
      </c>
      <c r="AC794" s="31" t="s">
        <v>75</v>
      </c>
      <c r="AD794" s="31" t="s">
        <v>75</v>
      </c>
      <c r="AE794" s="31" t="s">
        <v>75</v>
      </c>
      <c r="AF794" s="31" t="s">
        <v>75</v>
      </c>
      <c r="AG794" s="31" t="s">
        <v>75</v>
      </c>
      <c r="AH794" s="31" t="s">
        <v>75</v>
      </c>
      <c r="AI794" s="8"/>
    </row>
    <row r="795" spans="1:35" x14ac:dyDescent="0.25">
      <c r="A795" s="42" t="s">
        <v>1507</v>
      </c>
      <c r="B795" s="43" t="s">
        <v>1887</v>
      </c>
      <c r="C795" s="44" t="s">
        <v>2792</v>
      </c>
      <c r="D795" s="31" t="s">
        <v>75</v>
      </c>
      <c r="E795" s="31" t="s">
        <v>75</v>
      </c>
      <c r="F795" s="31" t="s">
        <v>75</v>
      </c>
      <c r="G795" s="31">
        <v>371887000</v>
      </c>
      <c r="H795" s="31">
        <v>371887000</v>
      </c>
      <c r="I795" s="31" t="s">
        <v>75</v>
      </c>
      <c r="J795" s="31" t="s">
        <v>75</v>
      </c>
      <c r="K795" s="31" t="s">
        <v>75</v>
      </c>
      <c r="L795" s="31" t="s">
        <v>75</v>
      </c>
      <c r="M795" s="31" t="s">
        <v>75</v>
      </c>
      <c r="N795" s="31" t="s">
        <v>75</v>
      </c>
      <c r="O795" s="31" t="s">
        <v>75</v>
      </c>
      <c r="P795" s="32" t="s">
        <v>75</v>
      </c>
      <c r="Q795" s="32" t="s">
        <v>75</v>
      </c>
      <c r="R795" s="42" t="s">
        <v>1507</v>
      </c>
      <c r="S795" s="43" t="s">
        <v>1887</v>
      </c>
      <c r="T795" s="44" t="s">
        <v>2792</v>
      </c>
      <c r="U795" s="31" t="s">
        <v>75</v>
      </c>
      <c r="V795" s="31" t="s">
        <v>75</v>
      </c>
      <c r="W795" s="31" t="s">
        <v>75</v>
      </c>
      <c r="X795" s="31">
        <v>151126625.06999999</v>
      </c>
      <c r="Y795" s="31">
        <v>151126625.06999999</v>
      </c>
      <c r="Z795" s="31" t="s">
        <v>75</v>
      </c>
      <c r="AA795" s="31" t="s">
        <v>75</v>
      </c>
      <c r="AB795" s="31" t="s">
        <v>75</v>
      </c>
      <c r="AC795" s="31" t="s">
        <v>75</v>
      </c>
      <c r="AD795" s="31" t="s">
        <v>75</v>
      </c>
      <c r="AE795" s="31" t="s">
        <v>75</v>
      </c>
      <c r="AF795" s="31" t="s">
        <v>75</v>
      </c>
      <c r="AG795" s="31" t="s">
        <v>75</v>
      </c>
      <c r="AH795" s="31" t="s">
        <v>75</v>
      </c>
      <c r="AI795" s="8"/>
    </row>
    <row r="796" spans="1:35" ht="23.25" x14ac:dyDescent="0.25">
      <c r="A796" s="42" t="s">
        <v>1939</v>
      </c>
      <c r="B796" s="43" t="s">
        <v>1887</v>
      </c>
      <c r="C796" s="44" t="s">
        <v>2793</v>
      </c>
      <c r="D796" s="31">
        <v>23679024329.330002</v>
      </c>
      <c r="E796" s="31" t="s">
        <v>75</v>
      </c>
      <c r="F796" s="31">
        <v>23679024329.330002</v>
      </c>
      <c r="G796" s="31" t="s">
        <v>75</v>
      </c>
      <c r="H796" s="31">
        <v>2018852312</v>
      </c>
      <c r="I796" s="31" t="s">
        <v>75</v>
      </c>
      <c r="J796" s="31" t="s">
        <v>75</v>
      </c>
      <c r="K796" s="31">
        <v>6954375822.75</v>
      </c>
      <c r="L796" s="31" t="s">
        <v>75</v>
      </c>
      <c r="M796" s="31" t="s">
        <v>75</v>
      </c>
      <c r="N796" s="31">
        <v>14705796194.58</v>
      </c>
      <c r="O796" s="31" t="s">
        <v>75</v>
      </c>
      <c r="P796" s="32" t="s">
        <v>75</v>
      </c>
      <c r="Q796" s="32" t="s">
        <v>75</v>
      </c>
      <c r="R796" s="42" t="s">
        <v>1939</v>
      </c>
      <c r="S796" s="43" t="s">
        <v>1887</v>
      </c>
      <c r="T796" s="44" t="s">
        <v>2793</v>
      </c>
      <c r="U796" s="31">
        <v>12224049787.92</v>
      </c>
      <c r="V796" s="31" t="s">
        <v>75</v>
      </c>
      <c r="W796" s="31">
        <v>12224049787.92</v>
      </c>
      <c r="X796" s="31" t="s">
        <v>75</v>
      </c>
      <c r="Y796" s="31">
        <v>1136164969.5999999</v>
      </c>
      <c r="Z796" s="31" t="s">
        <v>75</v>
      </c>
      <c r="AA796" s="31" t="s">
        <v>75</v>
      </c>
      <c r="AB796" s="31">
        <v>3624569336.8899999</v>
      </c>
      <c r="AC796" s="31" t="s">
        <v>75</v>
      </c>
      <c r="AD796" s="31" t="s">
        <v>75</v>
      </c>
      <c r="AE796" s="31">
        <v>7463315481.4300003</v>
      </c>
      <c r="AF796" s="31" t="s">
        <v>75</v>
      </c>
      <c r="AG796" s="31" t="s">
        <v>75</v>
      </c>
      <c r="AH796" s="31" t="s">
        <v>75</v>
      </c>
      <c r="AI796" s="8"/>
    </row>
    <row r="797" spans="1:35" x14ac:dyDescent="0.25">
      <c r="A797" s="42" t="s">
        <v>1941</v>
      </c>
      <c r="B797" s="43" t="s">
        <v>1887</v>
      </c>
      <c r="C797" s="44" t="s">
        <v>2794</v>
      </c>
      <c r="D797" s="31">
        <v>10136094589.360001</v>
      </c>
      <c r="E797" s="31" t="s">
        <v>75</v>
      </c>
      <c r="F797" s="31">
        <v>10136094589.360001</v>
      </c>
      <c r="G797" s="31" t="s">
        <v>75</v>
      </c>
      <c r="H797" s="31">
        <v>1796515012</v>
      </c>
      <c r="I797" s="31" t="s">
        <v>75</v>
      </c>
      <c r="J797" s="31" t="s">
        <v>75</v>
      </c>
      <c r="K797" s="31">
        <v>169157806.75</v>
      </c>
      <c r="L797" s="31" t="s">
        <v>75</v>
      </c>
      <c r="M797" s="31" t="s">
        <v>75</v>
      </c>
      <c r="N797" s="31">
        <v>8170421770.6099997</v>
      </c>
      <c r="O797" s="31" t="s">
        <v>75</v>
      </c>
      <c r="P797" s="32" t="s">
        <v>75</v>
      </c>
      <c r="Q797" s="32" t="s">
        <v>75</v>
      </c>
      <c r="R797" s="42" t="s">
        <v>1941</v>
      </c>
      <c r="S797" s="43" t="s">
        <v>1887</v>
      </c>
      <c r="T797" s="44" t="s">
        <v>2794</v>
      </c>
      <c r="U797" s="31">
        <v>5386801305.9799995</v>
      </c>
      <c r="V797" s="31" t="s">
        <v>75</v>
      </c>
      <c r="W797" s="31">
        <v>5386801305.9799995</v>
      </c>
      <c r="X797" s="31" t="s">
        <v>75</v>
      </c>
      <c r="Y797" s="31">
        <v>1014030002.4299999</v>
      </c>
      <c r="Z797" s="31" t="s">
        <v>75</v>
      </c>
      <c r="AA797" s="31" t="s">
        <v>75</v>
      </c>
      <c r="AB797" s="31">
        <v>85267048.769999996</v>
      </c>
      <c r="AC797" s="31" t="s">
        <v>75</v>
      </c>
      <c r="AD797" s="31" t="s">
        <v>75</v>
      </c>
      <c r="AE797" s="31">
        <v>4287504254.7800002</v>
      </c>
      <c r="AF797" s="31" t="s">
        <v>75</v>
      </c>
      <c r="AG797" s="31" t="s">
        <v>75</v>
      </c>
      <c r="AH797" s="31" t="s">
        <v>75</v>
      </c>
      <c r="AI797" s="8"/>
    </row>
    <row r="798" spans="1:35" ht="34.5" x14ac:dyDescent="0.25">
      <c r="A798" s="42" t="s">
        <v>2119</v>
      </c>
      <c r="B798" s="43" t="s">
        <v>1887</v>
      </c>
      <c r="C798" s="44" t="s">
        <v>2795</v>
      </c>
      <c r="D798" s="31">
        <v>9005084277.5300007</v>
      </c>
      <c r="E798" s="31" t="s">
        <v>75</v>
      </c>
      <c r="F798" s="31">
        <v>9005084277.5300007</v>
      </c>
      <c r="G798" s="31" t="s">
        <v>75</v>
      </c>
      <c r="H798" s="31">
        <v>1546950122</v>
      </c>
      <c r="I798" s="31" t="s">
        <v>75</v>
      </c>
      <c r="J798" s="31" t="s">
        <v>75</v>
      </c>
      <c r="K798" s="31">
        <v>142573221.53999999</v>
      </c>
      <c r="L798" s="31" t="s">
        <v>75</v>
      </c>
      <c r="M798" s="31" t="s">
        <v>75</v>
      </c>
      <c r="N798" s="31">
        <v>7315560933.9899998</v>
      </c>
      <c r="O798" s="31" t="s">
        <v>75</v>
      </c>
      <c r="P798" s="32" t="s">
        <v>75</v>
      </c>
      <c r="Q798" s="32" t="s">
        <v>75</v>
      </c>
      <c r="R798" s="42" t="s">
        <v>2119</v>
      </c>
      <c r="S798" s="43" t="s">
        <v>1887</v>
      </c>
      <c r="T798" s="44" t="s">
        <v>2795</v>
      </c>
      <c r="U798" s="31">
        <v>4862120867.8900003</v>
      </c>
      <c r="V798" s="31" t="s">
        <v>75</v>
      </c>
      <c r="W798" s="31">
        <v>4862120867.8900003</v>
      </c>
      <c r="X798" s="31" t="s">
        <v>75</v>
      </c>
      <c r="Y798" s="31">
        <v>886456650.95000005</v>
      </c>
      <c r="Z798" s="31" t="s">
        <v>75</v>
      </c>
      <c r="AA798" s="31" t="s">
        <v>75</v>
      </c>
      <c r="AB798" s="31">
        <v>72955187.670000002</v>
      </c>
      <c r="AC798" s="31" t="s">
        <v>75</v>
      </c>
      <c r="AD798" s="31" t="s">
        <v>75</v>
      </c>
      <c r="AE798" s="31">
        <v>3902709029.27</v>
      </c>
      <c r="AF798" s="31" t="s">
        <v>75</v>
      </c>
      <c r="AG798" s="31" t="s">
        <v>75</v>
      </c>
      <c r="AH798" s="31" t="s">
        <v>75</v>
      </c>
      <c r="AI798" s="8"/>
    </row>
    <row r="799" spans="1:35" x14ac:dyDescent="0.25">
      <c r="A799" s="42" t="s">
        <v>1943</v>
      </c>
      <c r="B799" s="43" t="s">
        <v>1887</v>
      </c>
      <c r="C799" s="44" t="s">
        <v>2796</v>
      </c>
      <c r="D799" s="31">
        <v>1131010311.8299999</v>
      </c>
      <c r="E799" s="31" t="s">
        <v>75</v>
      </c>
      <c r="F799" s="31">
        <v>1131010311.8299999</v>
      </c>
      <c r="G799" s="31" t="s">
        <v>75</v>
      </c>
      <c r="H799" s="31">
        <v>249564890</v>
      </c>
      <c r="I799" s="31" t="s">
        <v>75</v>
      </c>
      <c r="J799" s="31" t="s">
        <v>75</v>
      </c>
      <c r="K799" s="31">
        <v>26584585.210000001</v>
      </c>
      <c r="L799" s="31" t="s">
        <v>75</v>
      </c>
      <c r="M799" s="31" t="s">
        <v>75</v>
      </c>
      <c r="N799" s="31">
        <v>854860836.62</v>
      </c>
      <c r="O799" s="31" t="s">
        <v>75</v>
      </c>
      <c r="P799" s="32" t="s">
        <v>75</v>
      </c>
      <c r="Q799" s="32" t="s">
        <v>75</v>
      </c>
      <c r="R799" s="42" t="s">
        <v>1943</v>
      </c>
      <c r="S799" s="43" t="s">
        <v>1887</v>
      </c>
      <c r="T799" s="44" t="s">
        <v>2796</v>
      </c>
      <c r="U799" s="31">
        <v>524680438.08999997</v>
      </c>
      <c r="V799" s="31" t="s">
        <v>75</v>
      </c>
      <c r="W799" s="31">
        <v>524680438.08999997</v>
      </c>
      <c r="X799" s="31" t="s">
        <v>75</v>
      </c>
      <c r="Y799" s="31">
        <v>127573351.48</v>
      </c>
      <c r="Z799" s="31" t="s">
        <v>75</v>
      </c>
      <c r="AA799" s="31" t="s">
        <v>75</v>
      </c>
      <c r="AB799" s="31">
        <v>12311861.1</v>
      </c>
      <c r="AC799" s="31" t="s">
        <v>75</v>
      </c>
      <c r="AD799" s="31" t="s">
        <v>75</v>
      </c>
      <c r="AE799" s="31">
        <v>384795225.50999999</v>
      </c>
      <c r="AF799" s="31" t="s">
        <v>75</v>
      </c>
      <c r="AG799" s="31" t="s">
        <v>75</v>
      </c>
      <c r="AH799" s="31" t="s">
        <v>75</v>
      </c>
      <c r="AI799" s="8"/>
    </row>
    <row r="800" spans="1:35" x14ac:dyDescent="0.25">
      <c r="A800" s="42" t="s">
        <v>2062</v>
      </c>
      <c r="B800" s="43" t="s">
        <v>1887</v>
      </c>
      <c r="C800" s="44" t="s">
        <v>2797</v>
      </c>
      <c r="D800" s="31">
        <v>13502621409.969999</v>
      </c>
      <c r="E800" s="31" t="s">
        <v>75</v>
      </c>
      <c r="F800" s="31">
        <v>13502621409.969999</v>
      </c>
      <c r="G800" s="31" t="s">
        <v>75</v>
      </c>
      <c r="H800" s="31">
        <v>184467100</v>
      </c>
      <c r="I800" s="31" t="s">
        <v>75</v>
      </c>
      <c r="J800" s="31" t="s">
        <v>75</v>
      </c>
      <c r="K800" s="31">
        <v>6785218016</v>
      </c>
      <c r="L800" s="31" t="s">
        <v>75</v>
      </c>
      <c r="M800" s="31" t="s">
        <v>75</v>
      </c>
      <c r="N800" s="31">
        <v>6532936293.9700003</v>
      </c>
      <c r="O800" s="31" t="s">
        <v>75</v>
      </c>
      <c r="P800" s="32" t="s">
        <v>75</v>
      </c>
      <c r="Q800" s="32" t="s">
        <v>75</v>
      </c>
      <c r="R800" s="42" t="s">
        <v>2062</v>
      </c>
      <c r="S800" s="43" t="s">
        <v>1887</v>
      </c>
      <c r="T800" s="44" t="s">
        <v>2797</v>
      </c>
      <c r="U800" s="31">
        <v>6819610315.0699997</v>
      </c>
      <c r="V800" s="31" t="s">
        <v>75</v>
      </c>
      <c r="W800" s="31">
        <v>6819610315.0699997</v>
      </c>
      <c r="X800" s="31" t="s">
        <v>75</v>
      </c>
      <c r="Y800" s="31">
        <v>105272394</v>
      </c>
      <c r="Z800" s="31" t="s">
        <v>75</v>
      </c>
      <c r="AA800" s="31" t="s">
        <v>75</v>
      </c>
      <c r="AB800" s="31">
        <v>3539302288.1199999</v>
      </c>
      <c r="AC800" s="31" t="s">
        <v>75</v>
      </c>
      <c r="AD800" s="31" t="s">
        <v>75</v>
      </c>
      <c r="AE800" s="31">
        <v>3175035632.9499998</v>
      </c>
      <c r="AF800" s="31" t="s">
        <v>75</v>
      </c>
      <c r="AG800" s="31" t="s">
        <v>75</v>
      </c>
      <c r="AH800" s="31" t="s">
        <v>75</v>
      </c>
      <c r="AI800" s="8"/>
    </row>
    <row r="801" spans="1:35" ht="45.75" x14ac:dyDescent="0.25">
      <c r="A801" s="42" t="s">
        <v>2064</v>
      </c>
      <c r="B801" s="43" t="s">
        <v>1887</v>
      </c>
      <c r="C801" s="44" t="s">
        <v>2798</v>
      </c>
      <c r="D801" s="31">
        <v>11475188897.049999</v>
      </c>
      <c r="E801" s="31" t="s">
        <v>75</v>
      </c>
      <c r="F801" s="31">
        <v>11475188897.049999</v>
      </c>
      <c r="G801" s="31" t="s">
        <v>75</v>
      </c>
      <c r="H801" s="31">
        <v>84288700</v>
      </c>
      <c r="I801" s="31" t="s">
        <v>75</v>
      </c>
      <c r="J801" s="31" t="s">
        <v>75</v>
      </c>
      <c r="K801" s="31">
        <v>5682291600</v>
      </c>
      <c r="L801" s="31" t="s">
        <v>75</v>
      </c>
      <c r="M801" s="31" t="s">
        <v>75</v>
      </c>
      <c r="N801" s="31">
        <v>5708608597.0500002</v>
      </c>
      <c r="O801" s="31" t="s">
        <v>75</v>
      </c>
      <c r="P801" s="32" t="s">
        <v>75</v>
      </c>
      <c r="Q801" s="32" t="s">
        <v>75</v>
      </c>
      <c r="R801" s="42" t="s">
        <v>2064</v>
      </c>
      <c r="S801" s="43" t="s">
        <v>1887</v>
      </c>
      <c r="T801" s="44" t="s">
        <v>2798</v>
      </c>
      <c r="U801" s="31">
        <v>5989184428.4499998</v>
      </c>
      <c r="V801" s="31" t="s">
        <v>75</v>
      </c>
      <c r="W801" s="31">
        <v>5989184428.4499998</v>
      </c>
      <c r="X801" s="31" t="s">
        <v>75</v>
      </c>
      <c r="Y801" s="31">
        <v>46823148</v>
      </c>
      <c r="Z801" s="31" t="s">
        <v>75</v>
      </c>
      <c r="AA801" s="31" t="s">
        <v>75</v>
      </c>
      <c r="AB801" s="31">
        <v>3095897386.4099998</v>
      </c>
      <c r="AC801" s="31" t="s">
        <v>75</v>
      </c>
      <c r="AD801" s="31" t="s">
        <v>75</v>
      </c>
      <c r="AE801" s="31">
        <v>2846463894.04</v>
      </c>
      <c r="AF801" s="31" t="s">
        <v>75</v>
      </c>
      <c r="AG801" s="31" t="s">
        <v>75</v>
      </c>
      <c r="AH801" s="31" t="s">
        <v>75</v>
      </c>
      <c r="AI801" s="8"/>
    </row>
    <row r="802" spans="1:35" x14ac:dyDescent="0.25">
      <c r="A802" s="42" t="s">
        <v>2126</v>
      </c>
      <c r="B802" s="43" t="s">
        <v>1887</v>
      </c>
      <c r="C802" s="44" t="s">
        <v>2799</v>
      </c>
      <c r="D802" s="31">
        <v>2027432512.9200001</v>
      </c>
      <c r="E802" s="31" t="s">
        <v>75</v>
      </c>
      <c r="F802" s="31">
        <v>2027432512.9200001</v>
      </c>
      <c r="G802" s="31" t="s">
        <v>75</v>
      </c>
      <c r="H802" s="31">
        <v>100178400</v>
      </c>
      <c r="I802" s="31" t="s">
        <v>75</v>
      </c>
      <c r="J802" s="31" t="s">
        <v>75</v>
      </c>
      <c r="K802" s="31">
        <v>1102926416</v>
      </c>
      <c r="L802" s="31" t="s">
        <v>75</v>
      </c>
      <c r="M802" s="31" t="s">
        <v>75</v>
      </c>
      <c r="N802" s="31">
        <v>824327696.91999996</v>
      </c>
      <c r="O802" s="31" t="s">
        <v>75</v>
      </c>
      <c r="P802" s="32" t="s">
        <v>75</v>
      </c>
      <c r="Q802" s="32" t="s">
        <v>75</v>
      </c>
      <c r="R802" s="42" t="s">
        <v>2126</v>
      </c>
      <c r="S802" s="43" t="s">
        <v>1887</v>
      </c>
      <c r="T802" s="44" t="s">
        <v>2799</v>
      </c>
      <c r="U802" s="31">
        <v>830425886.62</v>
      </c>
      <c r="V802" s="31" t="s">
        <v>75</v>
      </c>
      <c r="W802" s="31">
        <v>830425886.62</v>
      </c>
      <c r="X802" s="31" t="s">
        <v>75</v>
      </c>
      <c r="Y802" s="31">
        <v>58449246</v>
      </c>
      <c r="Z802" s="31" t="s">
        <v>75</v>
      </c>
      <c r="AA802" s="31" t="s">
        <v>75</v>
      </c>
      <c r="AB802" s="31">
        <v>443404901.70999998</v>
      </c>
      <c r="AC802" s="31" t="s">
        <v>75</v>
      </c>
      <c r="AD802" s="31" t="s">
        <v>75</v>
      </c>
      <c r="AE802" s="31">
        <v>328571738.91000003</v>
      </c>
      <c r="AF802" s="31" t="s">
        <v>75</v>
      </c>
      <c r="AG802" s="31" t="s">
        <v>75</v>
      </c>
      <c r="AH802" s="31" t="s">
        <v>75</v>
      </c>
      <c r="AI802" s="8"/>
    </row>
    <row r="803" spans="1:35" ht="45.75" x14ac:dyDescent="0.25">
      <c r="A803" s="42" t="s">
        <v>2130</v>
      </c>
      <c r="B803" s="43" t="s">
        <v>1887</v>
      </c>
      <c r="C803" s="44" t="s">
        <v>2800</v>
      </c>
      <c r="D803" s="31">
        <v>40308330</v>
      </c>
      <c r="E803" s="31" t="s">
        <v>75</v>
      </c>
      <c r="F803" s="31">
        <v>40308330</v>
      </c>
      <c r="G803" s="31" t="s">
        <v>75</v>
      </c>
      <c r="H803" s="31">
        <v>37870200</v>
      </c>
      <c r="I803" s="31" t="s">
        <v>75</v>
      </c>
      <c r="J803" s="31" t="s">
        <v>75</v>
      </c>
      <c r="K803" s="31" t="s">
        <v>75</v>
      </c>
      <c r="L803" s="31" t="s">
        <v>75</v>
      </c>
      <c r="M803" s="31" t="s">
        <v>75</v>
      </c>
      <c r="N803" s="31">
        <v>2438130</v>
      </c>
      <c r="O803" s="31" t="s">
        <v>75</v>
      </c>
      <c r="P803" s="32" t="s">
        <v>75</v>
      </c>
      <c r="Q803" s="32" t="s">
        <v>75</v>
      </c>
      <c r="R803" s="42" t="s">
        <v>2130</v>
      </c>
      <c r="S803" s="43" t="s">
        <v>1887</v>
      </c>
      <c r="T803" s="44" t="s">
        <v>2800</v>
      </c>
      <c r="U803" s="31">
        <v>17638166.870000001</v>
      </c>
      <c r="V803" s="31" t="s">
        <v>75</v>
      </c>
      <c r="W803" s="31">
        <v>17638166.870000001</v>
      </c>
      <c r="X803" s="31" t="s">
        <v>75</v>
      </c>
      <c r="Y803" s="31">
        <v>16862573.170000002</v>
      </c>
      <c r="Z803" s="31" t="s">
        <v>75</v>
      </c>
      <c r="AA803" s="31" t="s">
        <v>75</v>
      </c>
      <c r="AB803" s="31" t="s">
        <v>75</v>
      </c>
      <c r="AC803" s="31" t="s">
        <v>75</v>
      </c>
      <c r="AD803" s="31" t="s">
        <v>75</v>
      </c>
      <c r="AE803" s="31">
        <v>775593.7</v>
      </c>
      <c r="AF803" s="31" t="s">
        <v>75</v>
      </c>
      <c r="AG803" s="31" t="s">
        <v>75</v>
      </c>
      <c r="AH803" s="31" t="s">
        <v>75</v>
      </c>
      <c r="AI803" s="8"/>
    </row>
    <row r="804" spans="1:35" ht="23.25" x14ac:dyDescent="0.25">
      <c r="A804" s="42" t="s">
        <v>2132</v>
      </c>
      <c r="B804" s="43" t="s">
        <v>1887</v>
      </c>
      <c r="C804" s="44" t="s">
        <v>2801</v>
      </c>
      <c r="D804" s="31">
        <v>37870200</v>
      </c>
      <c r="E804" s="31" t="s">
        <v>75</v>
      </c>
      <c r="F804" s="31">
        <v>37870200</v>
      </c>
      <c r="G804" s="31" t="s">
        <v>75</v>
      </c>
      <c r="H804" s="31">
        <v>37870200</v>
      </c>
      <c r="I804" s="31" t="s">
        <v>75</v>
      </c>
      <c r="J804" s="31" t="s">
        <v>75</v>
      </c>
      <c r="K804" s="31" t="s">
        <v>75</v>
      </c>
      <c r="L804" s="31" t="s">
        <v>75</v>
      </c>
      <c r="M804" s="31" t="s">
        <v>75</v>
      </c>
      <c r="N804" s="31" t="s">
        <v>75</v>
      </c>
      <c r="O804" s="31" t="s">
        <v>75</v>
      </c>
      <c r="P804" s="32" t="s">
        <v>75</v>
      </c>
      <c r="Q804" s="32" t="s">
        <v>75</v>
      </c>
      <c r="R804" s="42" t="s">
        <v>2132</v>
      </c>
      <c r="S804" s="43" t="s">
        <v>1887</v>
      </c>
      <c r="T804" s="44" t="s">
        <v>2801</v>
      </c>
      <c r="U804" s="31">
        <v>16862573.170000002</v>
      </c>
      <c r="V804" s="31" t="s">
        <v>75</v>
      </c>
      <c r="W804" s="31">
        <v>16862573.170000002</v>
      </c>
      <c r="X804" s="31" t="s">
        <v>75</v>
      </c>
      <c r="Y804" s="31">
        <v>16862573.170000002</v>
      </c>
      <c r="Z804" s="31" t="s">
        <v>75</v>
      </c>
      <c r="AA804" s="31" t="s">
        <v>75</v>
      </c>
      <c r="AB804" s="31" t="s">
        <v>75</v>
      </c>
      <c r="AC804" s="31" t="s">
        <v>75</v>
      </c>
      <c r="AD804" s="31" t="s">
        <v>75</v>
      </c>
      <c r="AE804" s="31" t="s">
        <v>75</v>
      </c>
      <c r="AF804" s="31" t="s">
        <v>75</v>
      </c>
      <c r="AG804" s="31" t="s">
        <v>75</v>
      </c>
      <c r="AH804" s="31" t="s">
        <v>75</v>
      </c>
      <c r="AI804" s="8"/>
    </row>
    <row r="805" spans="1:35" ht="23.25" x14ac:dyDescent="0.25">
      <c r="A805" s="42" t="s">
        <v>2134</v>
      </c>
      <c r="B805" s="43" t="s">
        <v>1887</v>
      </c>
      <c r="C805" s="44" t="s">
        <v>2802</v>
      </c>
      <c r="D805" s="31">
        <v>721100</v>
      </c>
      <c r="E805" s="31" t="s">
        <v>75</v>
      </c>
      <c r="F805" s="31">
        <v>721100</v>
      </c>
      <c r="G805" s="31" t="s">
        <v>75</v>
      </c>
      <c r="H805" s="31" t="s">
        <v>75</v>
      </c>
      <c r="I805" s="31" t="s">
        <v>75</v>
      </c>
      <c r="J805" s="31" t="s">
        <v>75</v>
      </c>
      <c r="K805" s="31" t="s">
        <v>75</v>
      </c>
      <c r="L805" s="31" t="s">
        <v>75</v>
      </c>
      <c r="M805" s="31" t="s">
        <v>75</v>
      </c>
      <c r="N805" s="31">
        <v>721100</v>
      </c>
      <c r="O805" s="31" t="s">
        <v>75</v>
      </c>
      <c r="P805" s="32" t="s">
        <v>75</v>
      </c>
      <c r="Q805" s="32" t="s">
        <v>75</v>
      </c>
      <c r="R805" s="42" t="s">
        <v>2134</v>
      </c>
      <c r="S805" s="43" t="s">
        <v>1887</v>
      </c>
      <c r="T805" s="44" t="s">
        <v>2802</v>
      </c>
      <c r="U805" s="31">
        <v>111334.97</v>
      </c>
      <c r="V805" s="31" t="s">
        <v>75</v>
      </c>
      <c r="W805" s="31">
        <v>111334.97</v>
      </c>
      <c r="X805" s="31" t="s">
        <v>75</v>
      </c>
      <c r="Y805" s="31" t="s">
        <v>75</v>
      </c>
      <c r="Z805" s="31" t="s">
        <v>75</v>
      </c>
      <c r="AA805" s="31" t="s">
        <v>75</v>
      </c>
      <c r="AB805" s="31" t="s">
        <v>75</v>
      </c>
      <c r="AC805" s="31" t="s">
        <v>75</v>
      </c>
      <c r="AD805" s="31" t="s">
        <v>75</v>
      </c>
      <c r="AE805" s="31">
        <v>111334.97</v>
      </c>
      <c r="AF805" s="31" t="s">
        <v>75</v>
      </c>
      <c r="AG805" s="31" t="s">
        <v>75</v>
      </c>
      <c r="AH805" s="31" t="s">
        <v>75</v>
      </c>
      <c r="AI805" s="8"/>
    </row>
    <row r="806" spans="1:35" ht="23.25" x14ac:dyDescent="0.25">
      <c r="A806" s="42" t="s">
        <v>2136</v>
      </c>
      <c r="B806" s="43" t="s">
        <v>1887</v>
      </c>
      <c r="C806" s="44" t="s">
        <v>2803</v>
      </c>
      <c r="D806" s="31">
        <v>1717030</v>
      </c>
      <c r="E806" s="31" t="s">
        <v>75</v>
      </c>
      <c r="F806" s="31">
        <v>1717030</v>
      </c>
      <c r="G806" s="31" t="s">
        <v>75</v>
      </c>
      <c r="H806" s="31" t="s">
        <v>75</v>
      </c>
      <c r="I806" s="31" t="s">
        <v>75</v>
      </c>
      <c r="J806" s="31" t="s">
        <v>75</v>
      </c>
      <c r="K806" s="31" t="s">
        <v>75</v>
      </c>
      <c r="L806" s="31" t="s">
        <v>75</v>
      </c>
      <c r="M806" s="31" t="s">
        <v>75</v>
      </c>
      <c r="N806" s="31">
        <v>1717030</v>
      </c>
      <c r="O806" s="31" t="s">
        <v>75</v>
      </c>
      <c r="P806" s="32" t="s">
        <v>75</v>
      </c>
      <c r="Q806" s="32" t="s">
        <v>75</v>
      </c>
      <c r="R806" s="42" t="s">
        <v>2136</v>
      </c>
      <c r="S806" s="43" t="s">
        <v>1887</v>
      </c>
      <c r="T806" s="44" t="s">
        <v>2803</v>
      </c>
      <c r="U806" s="31">
        <v>664258.73</v>
      </c>
      <c r="V806" s="31" t="s">
        <v>75</v>
      </c>
      <c r="W806" s="31">
        <v>664258.73</v>
      </c>
      <c r="X806" s="31" t="s">
        <v>75</v>
      </c>
      <c r="Y806" s="31" t="s">
        <v>75</v>
      </c>
      <c r="Z806" s="31" t="s">
        <v>75</v>
      </c>
      <c r="AA806" s="31" t="s">
        <v>75</v>
      </c>
      <c r="AB806" s="31" t="s">
        <v>75</v>
      </c>
      <c r="AC806" s="31" t="s">
        <v>75</v>
      </c>
      <c r="AD806" s="31" t="s">
        <v>75</v>
      </c>
      <c r="AE806" s="31">
        <v>664258.73</v>
      </c>
      <c r="AF806" s="31" t="s">
        <v>75</v>
      </c>
      <c r="AG806" s="31" t="s">
        <v>75</v>
      </c>
      <c r="AH806" s="31" t="s">
        <v>75</v>
      </c>
      <c r="AI806" s="8"/>
    </row>
    <row r="807" spans="1:35" x14ac:dyDescent="0.25">
      <c r="A807" s="42" t="s">
        <v>1908</v>
      </c>
      <c r="B807" s="43" t="s">
        <v>1887</v>
      </c>
      <c r="C807" s="44" t="s">
        <v>2804</v>
      </c>
      <c r="D807" s="31">
        <v>247793.67</v>
      </c>
      <c r="E807" s="31" t="s">
        <v>75</v>
      </c>
      <c r="F807" s="31">
        <v>247793.67</v>
      </c>
      <c r="G807" s="31" t="s">
        <v>75</v>
      </c>
      <c r="H807" s="31" t="s">
        <v>75</v>
      </c>
      <c r="I807" s="31" t="s">
        <v>75</v>
      </c>
      <c r="J807" s="31" t="s">
        <v>75</v>
      </c>
      <c r="K807" s="31">
        <v>6200</v>
      </c>
      <c r="L807" s="31" t="s">
        <v>75</v>
      </c>
      <c r="M807" s="31" t="s">
        <v>75</v>
      </c>
      <c r="N807" s="31">
        <v>241593.67</v>
      </c>
      <c r="O807" s="31" t="s">
        <v>75</v>
      </c>
      <c r="P807" s="32" t="s">
        <v>75</v>
      </c>
      <c r="Q807" s="32" t="s">
        <v>75</v>
      </c>
      <c r="R807" s="42" t="s">
        <v>1908</v>
      </c>
      <c r="S807" s="43" t="s">
        <v>1887</v>
      </c>
      <c r="T807" s="44" t="s">
        <v>2804</v>
      </c>
      <c r="U807" s="31">
        <v>178471.47</v>
      </c>
      <c r="V807" s="31" t="s">
        <v>75</v>
      </c>
      <c r="W807" s="31">
        <v>178471.47</v>
      </c>
      <c r="X807" s="31" t="s">
        <v>75</v>
      </c>
      <c r="Y807" s="31" t="s">
        <v>75</v>
      </c>
      <c r="Z807" s="31" t="s">
        <v>75</v>
      </c>
      <c r="AA807" s="31" t="s">
        <v>75</v>
      </c>
      <c r="AB807" s="31">
        <v>59.33</v>
      </c>
      <c r="AC807" s="31" t="s">
        <v>75</v>
      </c>
      <c r="AD807" s="31" t="s">
        <v>75</v>
      </c>
      <c r="AE807" s="31">
        <v>178412.14</v>
      </c>
      <c r="AF807" s="31" t="s">
        <v>75</v>
      </c>
      <c r="AG807" s="31" t="s">
        <v>75</v>
      </c>
      <c r="AH807" s="31" t="s">
        <v>75</v>
      </c>
      <c r="AI807" s="8"/>
    </row>
    <row r="808" spans="1:35" x14ac:dyDescent="0.25">
      <c r="A808" s="42" t="s">
        <v>1978</v>
      </c>
      <c r="B808" s="43" t="s">
        <v>1887</v>
      </c>
      <c r="C808" s="44" t="s">
        <v>2805</v>
      </c>
      <c r="D808" s="31">
        <v>8360.92</v>
      </c>
      <c r="E808" s="31" t="s">
        <v>75</v>
      </c>
      <c r="F808" s="31">
        <v>8360.92</v>
      </c>
      <c r="G808" s="31" t="s">
        <v>75</v>
      </c>
      <c r="H808" s="31" t="s">
        <v>75</v>
      </c>
      <c r="I808" s="31" t="s">
        <v>75</v>
      </c>
      <c r="J808" s="31" t="s">
        <v>75</v>
      </c>
      <c r="K808" s="31">
        <v>6000</v>
      </c>
      <c r="L808" s="31" t="s">
        <v>75</v>
      </c>
      <c r="M808" s="31" t="s">
        <v>75</v>
      </c>
      <c r="N808" s="31">
        <v>2360.92</v>
      </c>
      <c r="O808" s="31" t="s">
        <v>75</v>
      </c>
      <c r="P808" s="32" t="s">
        <v>75</v>
      </c>
      <c r="Q808" s="32" t="s">
        <v>75</v>
      </c>
      <c r="R808" s="42" t="s">
        <v>1978</v>
      </c>
      <c r="S808" s="43" t="s">
        <v>1887</v>
      </c>
      <c r="T808" s="44" t="s">
        <v>2805</v>
      </c>
      <c r="U808" s="31">
        <v>2360.92</v>
      </c>
      <c r="V808" s="31" t="s">
        <v>75</v>
      </c>
      <c r="W808" s="31">
        <v>2360.92</v>
      </c>
      <c r="X808" s="31" t="s">
        <v>75</v>
      </c>
      <c r="Y808" s="31" t="s">
        <v>75</v>
      </c>
      <c r="Z808" s="31" t="s">
        <v>75</v>
      </c>
      <c r="AA808" s="31" t="s">
        <v>75</v>
      </c>
      <c r="AB808" s="31" t="s">
        <v>75</v>
      </c>
      <c r="AC808" s="31" t="s">
        <v>75</v>
      </c>
      <c r="AD808" s="31" t="s">
        <v>75</v>
      </c>
      <c r="AE808" s="31">
        <v>2360.92</v>
      </c>
      <c r="AF808" s="31" t="s">
        <v>75</v>
      </c>
      <c r="AG808" s="31" t="s">
        <v>75</v>
      </c>
      <c r="AH808" s="31" t="s">
        <v>75</v>
      </c>
      <c r="AI808" s="8"/>
    </row>
    <row r="809" spans="1:35" ht="23.25" x14ac:dyDescent="0.25">
      <c r="A809" s="42" t="s">
        <v>1980</v>
      </c>
      <c r="B809" s="43" t="s">
        <v>1887</v>
      </c>
      <c r="C809" s="44" t="s">
        <v>2806</v>
      </c>
      <c r="D809" s="31">
        <v>8360.92</v>
      </c>
      <c r="E809" s="31" t="s">
        <v>75</v>
      </c>
      <c r="F809" s="31">
        <v>8360.92</v>
      </c>
      <c r="G809" s="31" t="s">
        <v>75</v>
      </c>
      <c r="H809" s="31" t="s">
        <v>75</v>
      </c>
      <c r="I809" s="31" t="s">
        <v>75</v>
      </c>
      <c r="J809" s="31" t="s">
        <v>75</v>
      </c>
      <c r="K809" s="31">
        <v>6000</v>
      </c>
      <c r="L809" s="31" t="s">
        <v>75</v>
      </c>
      <c r="M809" s="31" t="s">
        <v>75</v>
      </c>
      <c r="N809" s="31">
        <v>2360.92</v>
      </c>
      <c r="O809" s="31" t="s">
        <v>75</v>
      </c>
      <c r="P809" s="32" t="s">
        <v>75</v>
      </c>
      <c r="Q809" s="32" t="s">
        <v>75</v>
      </c>
      <c r="R809" s="42" t="s">
        <v>1980</v>
      </c>
      <c r="S809" s="43" t="s">
        <v>1887</v>
      </c>
      <c r="T809" s="44" t="s">
        <v>2806</v>
      </c>
      <c r="U809" s="31">
        <v>2360.92</v>
      </c>
      <c r="V809" s="31" t="s">
        <v>75</v>
      </c>
      <c r="W809" s="31">
        <v>2360.92</v>
      </c>
      <c r="X809" s="31" t="s">
        <v>75</v>
      </c>
      <c r="Y809" s="31" t="s">
        <v>75</v>
      </c>
      <c r="Z809" s="31" t="s">
        <v>75</v>
      </c>
      <c r="AA809" s="31" t="s">
        <v>75</v>
      </c>
      <c r="AB809" s="31" t="s">
        <v>75</v>
      </c>
      <c r="AC809" s="31" t="s">
        <v>75</v>
      </c>
      <c r="AD809" s="31" t="s">
        <v>75</v>
      </c>
      <c r="AE809" s="31">
        <v>2360.92</v>
      </c>
      <c r="AF809" s="31" t="s">
        <v>75</v>
      </c>
      <c r="AG809" s="31" t="s">
        <v>75</v>
      </c>
      <c r="AH809" s="31" t="s">
        <v>75</v>
      </c>
      <c r="AI809" s="8"/>
    </row>
    <row r="810" spans="1:35" x14ac:dyDescent="0.25">
      <c r="A810" s="42" t="s">
        <v>1910</v>
      </c>
      <c r="B810" s="43" t="s">
        <v>1887</v>
      </c>
      <c r="C810" s="44" t="s">
        <v>2807</v>
      </c>
      <c r="D810" s="31">
        <v>239432.75</v>
      </c>
      <c r="E810" s="31" t="s">
        <v>75</v>
      </c>
      <c r="F810" s="31">
        <v>239432.75</v>
      </c>
      <c r="G810" s="31" t="s">
        <v>75</v>
      </c>
      <c r="H810" s="31" t="s">
        <v>75</v>
      </c>
      <c r="I810" s="31" t="s">
        <v>75</v>
      </c>
      <c r="J810" s="31" t="s">
        <v>75</v>
      </c>
      <c r="K810" s="31">
        <v>200</v>
      </c>
      <c r="L810" s="31" t="s">
        <v>75</v>
      </c>
      <c r="M810" s="31" t="s">
        <v>75</v>
      </c>
      <c r="N810" s="31">
        <v>239232.75</v>
      </c>
      <c r="O810" s="31" t="s">
        <v>75</v>
      </c>
      <c r="P810" s="32" t="s">
        <v>75</v>
      </c>
      <c r="Q810" s="32" t="s">
        <v>75</v>
      </c>
      <c r="R810" s="42" t="s">
        <v>1910</v>
      </c>
      <c r="S810" s="43" t="s">
        <v>1887</v>
      </c>
      <c r="T810" s="44" t="s">
        <v>2807</v>
      </c>
      <c r="U810" s="31">
        <v>176110.55</v>
      </c>
      <c r="V810" s="31" t="s">
        <v>75</v>
      </c>
      <c r="W810" s="31">
        <v>176110.55</v>
      </c>
      <c r="X810" s="31" t="s">
        <v>75</v>
      </c>
      <c r="Y810" s="31" t="s">
        <v>75</v>
      </c>
      <c r="Z810" s="31" t="s">
        <v>75</v>
      </c>
      <c r="AA810" s="31" t="s">
        <v>75</v>
      </c>
      <c r="AB810" s="31">
        <v>59.33</v>
      </c>
      <c r="AC810" s="31" t="s">
        <v>75</v>
      </c>
      <c r="AD810" s="31" t="s">
        <v>75</v>
      </c>
      <c r="AE810" s="31">
        <v>176051.22</v>
      </c>
      <c r="AF810" s="31" t="s">
        <v>75</v>
      </c>
      <c r="AG810" s="31" t="s">
        <v>75</v>
      </c>
      <c r="AH810" s="31" t="s">
        <v>75</v>
      </c>
      <c r="AI810" s="8"/>
    </row>
    <row r="811" spans="1:35" x14ac:dyDescent="0.25">
      <c r="A811" s="42" t="s">
        <v>1947</v>
      </c>
      <c r="B811" s="43" t="s">
        <v>1887</v>
      </c>
      <c r="C811" s="44" t="s">
        <v>2808</v>
      </c>
      <c r="D811" s="31">
        <v>7271.66</v>
      </c>
      <c r="E811" s="31" t="s">
        <v>75</v>
      </c>
      <c r="F811" s="31">
        <v>7271.66</v>
      </c>
      <c r="G811" s="31" t="s">
        <v>75</v>
      </c>
      <c r="H811" s="31" t="s">
        <v>75</v>
      </c>
      <c r="I811" s="31" t="s">
        <v>75</v>
      </c>
      <c r="J811" s="31" t="s">
        <v>75</v>
      </c>
      <c r="K811" s="31" t="s">
        <v>75</v>
      </c>
      <c r="L811" s="31" t="s">
        <v>75</v>
      </c>
      <c r="M811" s="31" t="s">
        <v>75</v>
      </c>
      <c r="N811" s="31">
        <v>7271.66</v>
      </c>
      <c r="O811" s="31" t="s">
        <v>75</v>
      </c>
      <c r="P811" s="32" t="s">
        <v>75</v>
      </c>
      <c r="Q811" s="32" t="s">
        <v>75</v>
      </c>
      <c r="R811" s="42" t="s">
        <v>1947</v>
      </c>
      <c r="S811" s="43" t="s">
        <v>1887</v>
      </c>
      <c r="T811" s="44" t="s">
        <v>2808</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x14ac:dyDescent="0.25">
      <c r="A812" s="42" t="s">
        <v>1949</v>
      </c>
      <c r="B812" s="43" t="s">
        <v>1887</v>
      </c>
      <c r="C812" s="44" t="s">
        <v>2809</v>
      </c>
      <c r="D812" s="31">
        <v>115764.92</v>
      </c>
      <c r="E812" s="31" t="s">
        <v>75</v>
      </c>
      <c r="F812" s="31">
        <v>115764.92</v>
      </c>
      <c r="G812" s="31" t="s">
        <v>75</v>
      </c>
      <c r="H812" s="31" t="s">
        <v>75</v>
      </c>
      <c r="I812" s="31" t="s">
        <v>75</v>
      </c>
      <c r="J812" s="31" t="s">
        <v>75</v>
      </c>
      <c r="K812" s="31" t="s">
        <v>75</v>
      </c>
      <c r="L812" s="31" t="s">
        <v>75</v>
      </c>
      <c r="M812" s="31" t="s">
        <v>75</v>
      </c>
      <c r="N812" s="31">
        <v>115764.92</v>
      </c>
      <c r="O812" s="31" t="s">
        <v>75</v>
      </c>
      <c r="P812" s="32" t="s">
        <v>75</v>
      </c>
      <c r="Q812" s="32" t="s">
        <v>75</v>
      </c>
      <c r="R812" s="42" t="s">
        <v>1949</v>
      </c>
      <c r="S812" s="43" t="s">
        <v>1887</v>
      </c>
      <c r="T812" s="44" t="s">
        <v>2809</v>
      </c>
      <c r="U812" s="31">
        <v>65132</v>
      </c>
      <c r="V812" s="31" t="s">
        <v>75</v>
      </c>
      <c r="W812" s="31">
        <v>65132</v>
      </c>
      <c r="X812" s="31" t="s">
        <v>75</v>
      </c>
      <c r="Y812" s="31" t="s">
        <v>75</v>
      </c>
      <c r="Z812" s="31" t="s">
        <v>75</v>
      </c>
      <c r="AA812" s="31" t="s">
        <v>75</v>
      </c>
      <c r="AB812" s="31" t="s">
        <v>75</v>
      </c>
      <c r="AC812" s="31" t="s">
        <v>75</v>
      </c>
      <c r="AD812" s="31" t="s">
        <v>75</v>
      </c>
      <c r="AE812" s="31">
        <v>65132</v>
      </c>
      <c r="AF812" s="31" t="s">
        <v>75</v>
      </c>
      <c r="AG812" s="31" t="s">
        <v>75</v>
      </c>
      <c r="AH812" s="31" t="s">
        <v>75</v>
      </c>
      <c r="AI812" s="8"/>
    </row>
    <row r="813" spans="1:35" x14ac:dyDescent="0.25">
      <c r="A813" s="42" t="s">
        <v>1912</v>
      </c>
      <c r="B813" s="43" t="s">
        <v>1887</v>
      </c>
      <c r="C813" s="44" t="s">
        <v>2810</v>
      </c>
      <c r="D813" s="31">
        <v>116396.17</v>
      </c>
      <c r="E813" s="31" t="s">
        <v>75</v>
      </c>
      <c r="F813" s="31">
        <v>116396.17</v>
      </c>
      <c r="G813" s="31" t="s">
        <v>75</v>
      </c>
      <c r="H813" s="31" t="s">
        <v>75</v>
      </c>
      <c r="I813" s="31" t="s">
        <v>75</v>
      </c>
      <c r="J813" s="31" t="s">
        <v>75</v>
      </c>
      <c r="K813" s="31">
        <v>200</v>
      </c>
      <c r="L813" s="31" t="s">
        <v>75</v>
      </c>
      <c r="M813" s="31" t="s">
        <v>75</v>
      </c>
      <c r="N813" s="31">
        <v>116196.17</v>
      </c>
      <c r="O813" s="31" t="s">
        <v>75</v>
      </c>
      <c r="P813" s="32" t="s">
        <v>75</v>
      </c>
      <c r="Q813" s="32" t="s">
        <v>75</v>
      </c>
      <c r="R813" s="42" t="s">
        <v>1912</v>
      </c>
      <c r="S813" s="43" t="s">
        <v>1887</v>
      </c>
      <c r="T813" s="44" t="s">
        <v>2810</v>
      </c>
      <c r="U813" s="31">
        <v>110978.55</v>
      </c>
      <c r="V813" s="31" t="s">
        <v>75</v>
      </c>
      <c r="W813" s="31">
        <v>110978.55</v>
      </c>
      <c r="X813" s="31" t="s">
        <v>75</v>
      </c>
      <c r="Y813" s="31" t="s">
        <v>75</v>
      </c>
      <c r="Z813" s="31" t="s">
        <v>75</v>
      </c>
      <c r="AA813" s="31" t="s">
        <v>75</v>
      </c>
      <c r="AB813" s="31">
        <v>59.33</v>
      </c>
      <c r="AC813" s="31" t="s">
        <v>75</v>
      </c>
      <c r="AD813" s="31" t="s">
        <v>75</v>
      </c>
      <c r="AE813" s="31">
        <v>110919.22</v>
      </c>
      <c r="AF813" s="31" t="s">
        <v>75</v>
      </c>
      <c r="AG813" s="31" t="s">
        <v>75</v>
      </c>
      <c r="AH813" s="31" t="s">
        <v>75</v>
      </c>
      <c r="AI813" s="8"/>
    </row>
    <row r="814" spans="1:35" x14ac:dyDescent="0.25">
      <c r="A814" s="42" t="s">
        <v>2811</v>
      </c>
      <c r="B814" s="43" t="s">
        <v>1887</v>
      </c>
      <c r="C814" s="44" t="s">
        <v>2812</v>
      </c>
      <c r="D814" s="31">
        <v>3250327365.23</v>
      </c>
      <c r="E814" s="31" t="s">
        <v>75</v>
      </c>
      <c r="F814" s="31">
        <v>3250327365.23</v>
      </c>
      <c r="G814" s="31">
        <v>180226761</v>
      </c>
      <c r="H814" s="31">
        <v>1107584216.4400001</v>
      </c>
      <c r="I814" s="31" t="s">
        <v>75</v>
      </c>
      <c r="J814" s="31" t="s">
        <v>75</v>
      </c>
      <c r="K814" s="31">
        <v>1154630755.5899999</v>
      </c>
      <c r="L814" s="31" t="s">
        <v>75</v>
      </c>
      <c r="M814" s="31" t="s">
        <v>75</v>
      </c>
      <c r="N814" s="31">
        <v>1166697554.2</v>
      </c>
      <c r="O814" s="31">
        <v>1641600</v>
      </c>
      <c r="P814" s="32" t="s">
        <v>75</v>
      </c>
      <c r="Q814" s="32" t="s">
        <v>75</v>
      </c>
      <c r="R814" s="42" t="s">
        <v>2811</v>
      </c>
      <c r="S814" s="43" t="s">
        <v>1887</v>
      </c>
      <c r="T814" s="44" t="s">
        <v>2812</v>
      </c>
      <c r="U814" s="31">
        <v>1782029896.49</v>
      </c>
      <c r="V814" s="31" t="s">
        <v>75</v>
      </c>
      <c r="W814" s="31">
        <v>1782029896.49</v>
      </c>
      <c r="X814" s="31">
        <v>59976878.539999999</v>
      </c>
      <c r="Y814" s="31">
        <v>695968748.45000005</v>
      </c>
      <c r="Z814" s="31" t="s">
        <v>75</v>
      </c>
      <c r="AA814" s="31" t="s">
        <v>75</v>
      </c>
      <c r="AB814" s="31">
        <v>573606030.38</v>
      </c>
      <c r="AC814" s="31" t="s">
        <v>75</v>
      </c>
      <c r="AD814" s="31" t="s">
        <v>75</v>
      </c>
      <c r="AE814" s="31">
        <v>571790396.20000005</v>
      </c>
      <c r="AF814" s="31">
        <v>641600</v>
      </c>
      <c r="AG814" s="31" t="s">
        <v>75</v>
      </c>
      <c r="AH814" s="31" t="s">
        <v>75</v>
      </c>
      <c r="AI814" s="8"/>
    </row>
    <row r="815" spans="1:35" ht="45.75" x14ac:dyDescent="0.25">
      <c r="A815" s="42" t="s">
        <v>1892</v>
      </c>
      <c r="B815" s="43" t="s">
        <v>1887</v>
      </c>
      <c r="C815" s="44" t="s">
        <v>2813</v>
      </c>
      <c r="D815" s="31">
        <v>26092032.949999999</v>
      </c>
      <c r="E815" s="31" t="s">
        <v>75</v>
      </c>
      <c r="F815" s="31">
        <v>26092032.949999999</v>
      </c>
      <c r="G815" s="31" t="s">
        <v>75</v>
      </c>
      <c r="H815" s="31" t="s">
        <v>75</v>
      </c>
      <c r="I815" s="31" t="s">
        <v>75</v>
      </c>
      <c r="J815" s="31" t="s">
        <v>75</v>
      </c>
      <c r="K815" s="31">
        <v>26092032.949999999</v>
      </c>
      <c r="L815" s="31" t="s">
        <v>75</v>
      </c>
      <c r="M815" s="31" t="s">
        <v>75</v>
      </c>
      <c r="N815" s="31" t="s">
        <v>75</v>
      </c>
      <c r="O815" s="31" t="s">
        <v>75</v>
      </c>
      <c r="P815" s="32" t="s">
        <v>75</v>
      </c>
      <c r="Q815" s="32" t="s">
        <v>75</v>
      </c>
      <c r="R815" s="42" t="s">
        <v>1892</v>
      </c>
      <c r="S815" s="43" t="s">
        <v>1887</v>
      </c>
      <c r="T815" s="44" t="s">
        <v>2813</v>
      </c>
      <c r="U815" s="31">
        <v>10127141.23</v>
      </c>
      <c r="V815" s="31" t="s">
        <v>75</v>
      </c>
      <c r="W815" s="31">
        <v>10127141.23</v>
      </c>
      <c r="X815" s="31" t="s">
        <v>75</v>
      </c>
      <c r="Y815" s="31" t="s">
        <v>75</v>
      </c>
      <c r="Z815" s="31" t="s">
        <v>75</v>
      </c>
      <c r="AA815" s="31" t="s">
        <v>75</v>
      </c>
      <c r="AB815" s="31">
        <v>10127141.23</v>
      </c>
      <c r="AC815" s="31" t="s">
        <v>75</v>
      </c>
      <c r="AD815" s="31" t="s">
        <v>75</v>
      </c>
      <c r="AE815" s="31" t="s">
        <v>75</v>
      </c>
      <c r="AF815" s="31" t="s">
        <v>75</v>
      </c>
      <c r="AG815" s="31" t="s">
        <v>75</v>
      </c>
      <c r="AH815" s="31" t="s">
        <v>75</v>
      </c>
      <c r="AI815" s="8"/>
    </row>
    <row r="816" spans="1:35" x14ac:dyDescent="0.25">
      <c r="A816" s="42" t="s">
        <v>1989</v>
      </c>
      <c r="B816" s="43" t="s">
        <v>1887</v>
      </c>
      <c r="C816" s="44" t="s">
        <v>2814</v>
      </c>
      <c r="D816" s="31">
        <v>26092032.949999999</v>
      </c>
      <c r="E816" s="31" t="s">
        <v>75</v>
      </c>
      <c r="F816" s="31">
        <v>26092032.949999999</v>
      </c>
      <c r="G816" s="31" t="s">
        <v>75</v>
      </c>
      <c r="H816" s="31" t="s">
        <v>75</v>
      </c>
      <c r="I816" s="31" t="s">
        <v>75</v>
      </c>
      <c r="J816" s="31" t="s">
        <v>75</v>
      </c>
      <c r="K816" s="31">
        <v>26092032.949999999</v>
      </c>
      <c r="L816" s="31" t="s">
        <v>75</v>
      </c>
      <c r="M816" s="31" t="s">
        <v>75</v>
      </c>
      <c r="N816" s="31" t="s">
        <v>75</v>
      </c>
      <c r="O816" s="31" t="s">
        <v>75</v>
      </c>
      <c r="P816" s="32" t="s">
        <v>75</v>
      </c>
      <c r="Q816" s="32" t="s">
        <v>75</v>
      </c>
      <c r="R816" s="42" t="s">
        <v>1989</v>
      </c>
      <c r="S816" s="43" t="s">
        <v>1887</v>
      </c>
      <c r="T816" s="44" t="s">
        <v>2814</v>
      </c>
      <c r="U816" s="31">
        <v>10127141.23</v>
      </c>
      <c r="V816" s="31" t="s">
        <v>75</v>
      </c>
      <c r="W816" s="31">
        <v>10127141.23</v>
      </c>
      <c r="X816" s="31" t="s">
        <v>75</v>
      </c>
      <c r="Y816" s="31" t="s">
        <v>75</v>
      </c>
      <c r="Z816" s="31" t="s">
        <v>75</v>
      </c>
      <c r="AA816" s="31" t="s">
        <v>75</v>
      </c>
      <c r="AB816" s="31">
        <v>10127141.23</v>
      </c>
      <c r="AC816" s="31" t="s">
        <v>75</v>
      </c>
      <c r="AD816" s="31" t="s">
        <v>75</v>
      </c>
      <c r="AE816" s="31" t="s">
        <v>75</v>
      </c>
      <c r="AF816" s="31" t="s">
        <v>75</v>
      </c>
      <c r="AG816" s="31" t="s">
        <v>75</v>
      </c>
      <c r="AH816" s="31" t="s">
        <v>75</v>
      </c>
      <c r="AI816" s="8"/>
    </row>
    <row r="817" spans="1:35" x14ac:dyDescent="0.25">
      <c r="A817" s="42" t="s">
        <v>1991</v>
      </c>
      <c r="B817" s="43" t="s">
        <v>1887</v>
      </c>
      <c r="C817" s="44" t="s">
        <v>2815</v>
      </c>
      <c r="D817" s="31">
        <v>20051639.890000001</v>
      </c>
      <c r="E817" s="31" t="s">
        <v>75</v>
      </c>
      <c r="F817" s="31">
        <v>20051639.890000001</v>
      </c>
      <c r="G817" s="31" t="s">
        <v>75</v>
      </c>
      <c r="H817" s="31" t="s">
        <v>75</v>
      </c>
      <c r="I817" s="31" t="s">
        <v>75</v>
      </c>
      <c r="J817" s="31" t="s">
        <v>75</v>
      </c>
      <c r="K817" s="31">
        <v>20051639.890000001</v>
      </c>
      <c r="L817" s="31" t="s">
        <v>75</v>
      </c>
      <c r="M817" s="31" t="s">
        <v>75</v>
      </c>
      <c r="N817" s="31" t="s">
        <v>75</v>
      </c>
      <c r="O817" s="31" t="s">
        <v>75</v>
      </c>
      <c r="P817" s="32" t="s">
        <v>75</v>
      </c>
      <c r="Q817" s="32" t="s">
        <v>75</v>
      </c>
      <c r="R817" s="42" t="s">
        <v>1991</v>
      </c>
      <c r="S817" s="43" t="s">
        <v>1887</v>
      </c>
      <c r="T817" s="44" t="s">
        <v>2815</v>
      </c>
      <c r="U817" s="31">
        <v>8064761.8300000001</v>
      </c>
      <c r="V817" s="31" t="s">
        <v>75</v>
      </c>
      <c r="W817" s="31">
        <v>8064761.8300000001</v>
      </c>
      <c r="X817" s="31" t="s">
        <v>75</v>
      </c>
      <c r="Y817" s="31" t="s">
        <v>75</v>
      </c>
      <c r="Z817" s="31" t="s">
        <v>75</v>
      </c>
      <c r="AA817" s="31" t="s">
        <v>75</v>
      </c>
      <c r="AB817" s="31">
        <v>8064761.8300000001</v>
      </c>
      <c r="AC817" s="31" t="s">
        <v>75</v>
      </c>
      <c r="AD817" s="31" t="s">
        <v>75</v>
      </c>
      <c r="AE817" s="31" t="s">
        <v>75</v>
      </c>
      <c r="AF817" s="31" t="s">
        <v>75</v>
      </c>
      <c r="AG817" s="31" t="s">
        <v>75</v>
      </c>
      <c r="AH817" s="31" t="s">
        <v>75</v>
      </c>
      <c r="AI817" s="8"/>
    </row>
    <row r="818" spans="1:35" ht="34.5" x14ac:dyDescent="0.25">
      <c r="A818" s="42" t="s">
        <v>1993</v>
      </c>
      <c r="B818" s="43" t="s">
        <v>1887</v>
      </c>
      <c r="C818" s="44" t="s">
        <v>2816</v>
      </c>
      <c r="D818" s="31">
        <v>6040393.0599999996</v>
      </c>
      <c r="E818" s="31" t="s">
        <v>75</v>
      </c>
      <c r="F818" s="31">
        <v>6040393.0599999996</v>
      </c>
      <c r="G818" s="31" t="s">
        <v>75</v>
      </c>
      <c r="H818" s="31" t="s">
        <v>75</v>
      </c>
      <c r="I818" s="31" t="s">
        <v>75</v>
      </c>
      <c r="J818" s="31" t="s">
        <v>75</v>
      </c>
      <c r="K818" s="31">
        <v>6040393.0599999996</v>
      </c>
      <c r="L818" s="31" t="s">
        <v>75</v>
      </c>
      <c r="M818" s="31" t="s">
        <v>75</v>
      </c>
      <c r="N818" s="31" t="s">
        <v>75</v>
      </c>
      <c r="O818" s="31" t="s">
        <v>75</v>
      </c>
      <c r="P818" s="32" t="s">
        <v>75</v>
      </c>
      <c r="Q818" s="32" t="s">
        <v>75</v>
      </c>
      <c r="R818" s="42" t="s">
        <v>1993</v>
      </c>
      <c r="S818" s="43" t="s">
        <v>1887</v>
      </c>
      <c r="T818" s="44" t="s">
        <v>2816</v>
      </c>
      <c r="U818" s="31">
        <v>2062379.4</v>
      </c>
      <c r="V818" s="31" t="s">
        <v>75</v>
      </c>
      <c r="W818" s="31">
        <v>2062379.4</v>
      </c>
      <c r="X818" s="31" t="s">
        <v>75</v>
      </c>
      <c r="Y818" s="31" t="s">
        <v>75</v>
      </c>
      <c r="Z818" s="31" t="s">
        <v>75</v>
      </c>
      <c r="AA818" s="31" t="s">
        <v>75</v>
      </c>
      <c r="AB818" s="31">
        <v>2062379.4</v>
      </c>
      <c r="AC818" s="31" t="s">
        <v>75</v>
      </c>
      <c r="AD818" s="31" t="s">
        <v>75</v>
      </c>
      <c r="AE818" s="31" t="s">
        <v>75</v>
      </c>
      <c r="AF818" s="31" t="s">
        <v>75</v>
      </c>
      <c r="AG818" s="31" t="s">
        <v>75</v>
      </c>
      <c r="AH818" s="31" t="s">
        <v>75</v>
      </c>
      <c r="AI818" s="8"/>
    </row>
    <row r="819" spans="1:35" ht="23.25" x14ac:dyDescent="0.25">
      <c r="A819" s="42" t="s">
        <v>1902</v>
      </c>
      <c r="B819" s="43" t="s">
        <v>1887</v>
      </c>
      <c r="C819" s="44" t="s">
        <v>2817</v>
      </c>
      <c r="D819" s="31">
        <v>26615129.859999999</v>
      </c>
      <c r="E819" s="31" t="s">
        <v>75</v>
      </c>
      <c r="F819" s="31">
        <v>26615129.859999999</v>
      </c>
      <c r="G819" s="31" t="s">
        <v>75</v>
      </c>
      <c r="H819" s="31" t="s">
        <v>75</v>
      </c>
      <c r="I819" s="31" t="s">
        <v>75</v>
      </c>
      <c r="J819" s="31" t="s">
        <v>75</v>
      </c>
      <c r="K819" s="31">
        <v>4819469.4800000004</v>
      </c>
      <c r="L819" s="31" t="s">
        <v>75</v>
      </c>
      <c r="M819" s="31" t="s">
        <v>75</v>
      </c>
      <c r="N819" s="31">
        <v>21795660.379999999</v>
      </c>
      <c r="O819" s="31" t="s">
        <v>75</v>
      </c>
      <c r="P819" s="32" t="s">
        <v>75</v>
      </c>
      <c r="Q819" s="32" t="s">
        <v>75</v>
      </c>
      <c r="R819" s="42" t="s">
        <v>1902</v>
      </c>
      <c r="S819" s="43" t="s">
        <v>1887</v>
      </c>
      <c r="T819" s="44" t="s">
        <v>2817</v>
      </c>
      <c r="U819" s="31">
        <v>11095834.1</v>
      </c>
      <c r="V819" s="31" t="s">
        <v>75</v>
      </c>
      <c r="W819" s="31">
        <v>11095834.1</v>
      </c>
      <c r="X819" s="31" t="s">
        <v>75</v>
      </c>
      <c r="Y819" s="31" t="s">
        <v>75</v>
      </c>
      <c r="Z819" s="31" t="s">
        <v>75</v>
      </c>
      <c r="AA819" s="31" t="s">
        <v>75</v>
      </c>
      <c r="AB819" s="31">
        <v>888162.58</v>
      </c>
      <c r="AC819" s="31" t="s">
        <v>75</v>
      </c>
      <c r="AD819" s="31" t="s">
        <v>75</v>
      </c>
      <c r="AE819" s="31">
        <v>10207671.52</v>
      </c>
      <c r="AF819" s="31" t="s">
        <v>75</v>
      </c>
      <c r="AG819" s="31" t="s">
        <v>75</v>
      </c>
      <c r="AH819" s="31" t="s">
        <v>75</v>
      </c>
      <c r="AI819" s="8"/>
    </row>
    <row r="820" spans="1:35" ht="23.25" x14ac:dyDescent="0.25">
      <c r="A820" s="42" t="s">
        <v>1904</v>
      </c>
      <c r="B820" s="43" t="s">
        <v>1887</v>
      </c>
      <c r="C820" s="44" t="s">
        <v>2818</v>
      </c>
      <c r="D820" s="31">
        <v>26615129.859999999</v>
      </c>
      <c r="E820" s="31" t="s">
        <v>75</v>
      </c>
      <c r="F820" s="31">
        <v>26615129.859999999</v>
      </c>
      <c r="G820" s="31" t="s">
        <v>75</v>
      </c>
      <c r="H820" s="31" t="s">
        <v>75</v>
      </c>
      <c r="I820" s="31" t="s">
        <v>75</v>
      </c>
      <c r="J820" s="31" t="s">
        <v>75</v>
      </c>
      <c r="K820" s="31">
        <v>4819469.4800000004</v>
      </c>
      <c r="L820" s="31" t="s">
        <v>75</v>
      </c>
      <c r="M820" s="31" t="s">
        <v>75</v>
      </c>
      <c r="N820" s="31">
        <v>21795660.379999999</v>
      </c>
      <c r="O820" s="31" t="s">
        <v>75</v>
      </c>
      <c r="P820" s="32" t="s">
        <v>75</v>
      </c>
      <c r="Q820" s="32" t="s">
        <v>75</v>
      </c>
      <c r="R820" s="42" t="s">
        <v>1904</v>
      </c>
      <c r="S820" s="43" t="s">
        <v>1887</v>
      </c>
      <c r="T820" s="44" t="s">
        <v>2818</v>
      </c>
      <c r="U820" s="31">
        <v>11095834.1</v>
      </c>
      <c r="V820" s="31" t="s">
        <v>75</v>
      </c>
      <c r="W820" s="31">
        <v>11095834.1</v>
      </c>
      <c r="X820" s="31" t="s">
        <v>75</v>
      </c>
      <c r="Y820" s="31" t="s">
        <v>75</v>
      </c>
      <c r="Z820" s="31" t="s">
        <v>75</v>
      </c>
      <c r="AA820" s="31" t="s">
        <v>75</v>
      </c>
      <c r="AB820" s="31">
        <v>888162.58</v>
      </c>
      <c r="AC820" s="31" t="s">
        <v>75</v>
      </c>
      <c r="AD820" s="31" t="s">
        <v>75</v>
      </c>
      <c r="AE820" s="31">
        <v>10207671.52</v>
      </c>
      <c r="AF820" s="31" t="s">
        <v>75</v>
      </c>
      <c r="AG820" s="31" t="s">
        <v>75</v>
      </c>
      <c r="AH820" s="31" t="s">
        <v>75</v>
      </c>
      <c r="AI820" s="8"/>
    </row>
    <row r="821" spans="1:35" ht="23.25" x14ac:dyDescent="0.25">
      <c r="A821" s="42" t="s">
        <v>1923</v>
      </c>
      <c r="B821" s="43" t="s">
        <v>1887</v>
      </c>
      <c r="C821" s="44" t="s">
        <v>2819</v>
      </c>
      <c r="D821" s="31">
        <v>11550826.07</v>
      </c>
      <c r="E821" s="31" t="s">
        <v>75</v>
      </c>
      <c r="F821" s="31">
        <v>11550826.07</v>
      </c>
      <c r="G821" s="31" t="s">
        <v>75</v>
      </c>
      <c r="H821" s="31" t="s">
        <v>75</v>
      </c>
      <c r="I821" s="31" t="s">
        <v>75</v>
      </c>
      <c r="J821" s="31" t="s">
        <v>75</v>
      </c>
      <c r="K821" s="31" t="s">
        <v>75</v>
      </c>
      <c r="L821" s="31" t="s">
        <v>75</v>
      </c>
      <c r="M821" s="31" t="s">
        <v>75</v>
      </c>
      <c r="N821" s="31">
        <v>11550826.07</v>
      </c>
      <c r="O821" s="31" t="s">
        <v>75</v>
      </c>
      <c r="P821" s="32" t="s">
        <v>75</v>
      </c>
      <c r="Q821" s="32" t="s">
        <v>75</v>
      </c>
      <c r="R821" s="42" t="s">
        <v>1923</v>
      </c>
      <c r="S821" s="43" t="s">
        <v>1887</v>
      </c>
      <c r="T821" s="44" t="s">
        <v>2819</v>
      </c>
      <c r="U821" s="31">
        <v>8109385.5899999999</v>
      </c>
      <c r="V821" s="31" t="s">
        <v>75</v>
      </c>
      <c r="W821" s="31">
        <v>8109385.5899999999</v>
      </c>
      <c r="X821" s="31" t="s">
        <v>75</v>
      </c>
      <c r="Y821" s="31" t="s">
        <v>75</v>
      </c>
      <c r="Z821" s="31" t="s">
        <v>75</v>
      </c>
      <c r="AA821" s="31" t="s">
        <v>75</v>
      </c>
      <c r="AB821" s="31" t="s">
        <v>75</v>
      </c>
      <c r="AC821" s="31" t="s">
        <v>75</v>
      </c>
      <c r="AD821" s="31" t="s">
        <v>75</v>
      </c>
      <c r="AE821" s="31">
        <v>8109385.5899999999</v>
      </c>
      <c r="AF821" s="31" t="s">
        <v>75</v>
      </c>
      <c r="AG821" s="31" t="s">
        <v>75</v>
      </c>
      <c r="AH821" s="31" t="s">
        <v>75</v>
      </c>
      <c r="AI821" s="8"/>
    </row>
    <row r="822" spans="1:35" x14ac:dyDescent="0.25">
      <c r="A822" s="42" t="s">
        <v>1906</v>
      </c>
      <c r="B822" s="43" t="s">
        <v>1887</v>
      </c>
      <c r="C822" s="44" t="s">
        <v>2820</v>
      </c>
      <c r="D822" s="31">
        <v>13799325.550000001</v>
      </c>
      <c r="E822" s="31" t="s">
        <v>75</v>
      </c>
      <c r="F822" s="31">
        <v>13799325.550000001</v>
      </c>
      <c r="G822" s="31" t="s">
        <v>75</v>
      </c>
      <c r="H822" s="31" t="s">
        <v>75</v>
      </c>
      <c r="I822" s="31" t="s">
        <v>75</v>
      </c>
      <c r="J822" s="31" t="s">
        <v>75</v>
      </c>
      <c r="K822" s="31">
        <v>3554491.24</v>
      </c>
      <c r="L822" s="31" t="s">
        <v>75</v>
      </c>
      <c r="M822" s="31" t="s">
        <v>75</v>
      </c>
      <c r="N822" s="31">
        <v>10244834.310000001</v>
      </c>
      <c r="O822" s="31" t="s">
        <v>75</v>
      </c>
      <c r="P822" s="32" t="s">
        <v>75</v>
      </c>
      <c r="Q822" s="32" t="s">
        <v>75</v>
      </c>
      <c r="R822" s="42" t="s">
        <v>1906</v>
      </c>
      <c r="S822" s="43" t="s">
        <v>1887</v>
      </c>
      <c r="T822" s="44" t="s">
        <v>2820</v>
      </c>
      <c r="U822" s="31">
        <v>2603484.2400000002</v>
      </c>
      <c r="V822" s="31" t="s">
        <v>75</v>
      </c>
      <c r="W822" s="31">
        <v>2603484.2400000002</v>
      </c>
      <c r="X822" s="31" t="s">
        <v>75</v>
      </c>
      <c r="Y822" s="31" t="s">
        <v>75</v>
      </c>
      <c r="Z822" s="31" t="s">
        <v>75</v>
      </c>
      <c r="AA822" s="31" t="s">
        <v>75</v>
      </c>
      <c r="AB822" s="31">
        <v>505198.31</v>
      </c>
      <c r="AC822" s="31" t="s">
        <v>75</v>
      </c>
      <c r="AD822" s="31" t="s">
        <v>75</v>
      </c>
      <c r="AE822" s="31">
        <v>2098285.9300000002</v>
      </c>
      <c r="AF822" s="31" t="s">
        <v>75</v>
      </c>
      <c r="AG822" s="31" t="s">
        <v>75</v>
      </c>
      <c r="AH822" s="31" t="s">
        <v>75</v>
      </c>
      <c r="AI822" s="8"/>
    </row>
    <row r="823" spans="1:35" x14ac:dyDescent="0.25">
      <c r="A823" s="42" t="s">
        <v>1926</v>
      </c>
      <c r="B823" s="43" t="s">
        <v>1887</v>
      </c>
      <c r="C823" s="44" t="s">
        <v>2821</v>
      </c>
      <c r="D823" s="31">
        <v>1264978.24</v>
      </c>
      <c r="E823" s="31" t="s">
        <v>75</v>
      </c>
      <c r="F823" s="31">
        <v>1264978.24</v>
      </c>
      <c r="G823" s="31" t="s">
        <v>75</v>
      </c>
      <c r="H823" s="31" t="s">
        <v>75</v>
      </c>
      <c r="I823" s="31" t="s">
        <v>75</v>
      </c>
      <c r="J823" s="31" t="s">
        <v>75</v>
      </c>
      <c r="K823" s="31">
        <v>1264978.24</v>
      </c>
      <c r="L823" s="31" t="s">
        <v>75</v>
      </c>
      <c r="M823" s="31" t="s">
        <v>75</v>
      </c>
      <c r="N823" s="31" t="s">
        <v>75</v>
      </c>
      <c r="O823" s="31" t="s">
        <v>75</v>
      </c>
      <c r="P823" s="32" t="s">
        <v>75</v>
      </c>
      <c r="Q823" s="32" t="s">
        <v>75</v>
      </c>
      <c r="R823" s="42" t="s">
        <v>1926</v>
      </c>
      <c r="S823" s="43" t="s">
        <v>1887</v>
      </c>
      <c r="T823" s="44" t="s">
        <v>2821</v>
      </c>
      <c r="U823" s="31">
        <v>382964.27</v>
      </c>
      <c r="V823" s="31" t="s">
        <v>75</v>
      </c>
      <c r="W823" s="31">
        <v>382964.27</v>
      </c>
      <c r="X823" s="31" t="s">
        <v>75</v>
      </c>
      <c r="Y823" s="31" t="s">
        <v>75</v>
      </c>
      <c r="Z823" s="31" t="s">
        <v>75</v>
      </c>
      <c r="AA823" s="31" t="s">
        <v>75</v>
      </c>
      <c r="AB823" s="31">
        <v>382964.27</v>
      </c>
      <c r="AC823" s="31" t="s">
        <v>75</v>
      </c>
      <c r="AD823" s="31" t="s">
        <v>75</v>
      </c>
      <c r="AE823" s="31" t="s">
        <v>75</v>
      </c>
      <c r="AF823" s="31" t="s">
        <v>75</v>
      </c>
      <c r="AG823" s="31" t="s">
        <v>75</v>
      </c>
      <c r="AH823" s="31" t="s">
        <v>75</v>
      </c>
      <c r="AI823" s="8"/>
    </row>
    <row r="824" spans="1:35" x14ac:dyDescent="0.25">
      <c r="A824" s="42" t="s">
        <v>1928</v>
      </c>
      <c r="B824" s="43" t="s">
        <v>1887</v>
      </c>
      <c r="C824" s="44" t="s">
        <v>2822</v>
      </c>
      <c r="D824" s="31">
        <v>1825000</v>
      </c>
      <c r="E824" s="31" t="s">
        <v>75</v>
      </c>
      <c r="F824" s="31">
        <v>1825000</v>
      </c>
      <c r="G824" s="31" t="s">
        <v>75</v>
      </c>
      <c r="H824" s="31" t="s">
        <v>75</v>
      </c>
      <c r="I824" s="31" t="s">
        <v>75</v>
      </c>
      <c r="J824" s="31" t="s">
        <v>75</v>
      </c>
      <c r="K824" s="31">
        <v>1825000</v>
      </c>
      <c r="L824" s="31" t="s">
        <v>75</v>
      </c>
      <c r="M824" s="31" t="s">
        <v>75</v>
      </c>
      <c r="N824" s="31" t="s">
        <v>75</v>
      </c>
      <c r="O824" s="31" t="s">
        <v>75</v>
      </c>
      <c r="P824" s="32" t="s">
        <v>75</v>
      </c>
      <c r="Q824" s="32" t="s">
        <v>75</v>
      </c>
      <c r="R824" s="42" t="s">
        <v>1928</v>
      </c>
      <c r="S824" s="43" t="s">
        <v>1887</v>
      </c>
      <c r="T824" s="44" t="s">
        <v>2822</v>
      </c>
      <c r="U824" s="31">
        <v>404535.8</v>
      </c>
      <c r="V824" s="31" t="s">
        <v>75</v>
      </c>
      <c r="W824" s="31">
        <v>404535.8</v>
      </c>
      <c r="X824" s="31" t="s">
        <v>75</v>
      </c>
      <c r="Y824" s="31" t="s">
        <v>75</v>
      </c>
      <c r="Z824" s="31" t="s">
        <v>75</v>
      </c>
      <c r="AA824" s="31" t="s">
        <v>75</v>
      </c>
      <c r="AB824" s="31">
        <v>404535.8</v>
      </c>
      <c r="AC824" s="31" t="s">
        <v>75</v>
      </c>
      <c r="AD824" s="31" t="s">
        <v>75</v>
      </c>
      <c r="AE824" s="31" t="s">
        <v>75</v>
      </c>
      <c r="AF824" s="31" t="s">
        <v>75</v>
      </c>
      <c r="AG824" s="31" t="s">
        <v>75</v>
      </c>
      <c r="AH824" s="31" t="s">
        <v>75</v>
      </c>
      <c r="AI824" s="8"/>
    </row>
    <row r="825" spans="1:35" x14ac:dyDescent="0.25">
      <c r="A825" s="42" t="s">
        <v>2101</v>
      </c>
      <c r="B825" s="43" t="s">
        <v>1887</v>
      </c>
      <c r="C825" s="44" t="s">
        <v>2823</v>
      </c>
      <c r="D825" s="31">
        <v>400000</v>
      </c>
      <c r="E825" s="31" t="s">
        <v>75</v>
      </c>
      <c r="F825" s="31">
        <v>400000</v>
      </c>
      <c r="G825" s="31" t="s">
        <v>75</v>
      </c>
      <c r="H825" s="31" t="s">
        <v>75</v>
      </c>
      <c r="I825" s="31" t="s">
        <v>75</v>
      </c>
      <c r="J825" s="31" t="s">
        <v>75</v>
      </c>
      <c r="K825" s="31">
        <v>400000</v>
      </c>
      <c r="L825" s="31" t="s">
        <v>75</v>
      </c>
      <c r="M825" s="31" t="s">
        <v>75</v>
      </c>
      <c r="N825" s="31" t="s">
        <v>75</v>
      </c>
      <c r="O825" s="31" t="s">
        <v>75</v>
      </c>
      <c r="P825" s="32" t="s">
        <v>75</v>
      </c>
      <c r="Q825" s="32" t="s">
        <v>75</v>
      </c>
      <c r="R825" s="42" t="s">
        <v>2101</v>
      </c>
      <c r="S825" s="43" t="s">
        <v>1887</v>
      </c>
      <c r="T825" s="44" t="s">
        <v>2823</v>
      </c>
      <c r="U825" s="31" t="s">
        <v>75</v>
      </c>
      <c r="V825" s="31" t="s">
        <v>75</v>
      </c>
      <c r="W825" s="31" t="s">
        <v>75</v>
      </c>
      <c r="X825" s="31" t="s">
        <v>75</v>
      </c>
      <c r="Y825" s="31" t="s">
        <v>75</v>
      </c>
      <c r="Z825" s="31" t="s">
        <v>75</v>
      </c>
      <c r="AA825" s="31" t="s">
        <v>75</v>
      </c>
      <c r="AB825" s="31" t="s">
        <v>75</v>
      </c>
      <c r="AC825" s="31" t="s">
        <v>75</v>
      </c>
      <c r="AD825" s="31" t="s">
        <v>75</v>
      </c>
      <c r="AE825" s="31" t="s">
        <v>75</v>
      </c>
      <c r="AF825" s="31" t="s">
        <v>75</v>
      </c>
      <c r="AG825" s="31" t="s">
        <v>75</v>
      </c>
      <c r="AH825" s="31" t="s">
        <v>75</v>
      </c>
      <c r="AI825" s="8"/>
    </row>
    <row r="826" spans="1:35" x14ac:dyDescent="0.25">
      <c r="A826" s="42" t="s">
        <v>2103</v>
      </c>
      <c r="B826" s="43" t="s">
        <v>1887</v>
      </c>
      <c r="C826" s="44" t="s">
        <v>2824</v>
      </c>
      <c r="D826" s="31">
        <v>1425000</v>
      </c>
      <c r="E826" s="31" t="s">
        <v>75</v>
      </c>
      <c r="F826" s="31">
        <v>1425000</v>
      </c>
      <c r="G826" s="31" t="s">
        <v>75</v>
      </c>
      <c r="H826" s="31" t="s">
        <v>75</v>
      </c>
      <c r="I826" s="31" t="s">
        <v>75</v>
      </c>
      <c r="J826" s="31" t="s">
        <v>75</v>
      </c>
      <c r="K826" s="31">
        <v>1425000</v>
      </c>
      <c r="L826" s="31" t="s">
        <v>75</v>
      </c>
      <c r="M826" s="31" t="s">
        <v>75</v>
      </c>
      <c r="N826" s="31" t="s">
        <v>75</v>
      </c>
      <c r="O826" s="31" t="s">
        <v>75</v>
      </c>
      <c r="P826" s="32" t="s">
        <v>75</v>
      </c>
      <c r="Q826" s="32" t="s">
        <v>75</v>
      </c>
      <c r="R826" s="42" t="s">
        <v>2103</v>
      </c>
      <c r="S826" s="43" t="s">
        <v>1887</v>
      </c>
      <c r="T826" s="44" t="s">
        <v>2824</v>
      </c>
      <c r="U826" s="31">
        <v>404535.8</v>
      </c>
      <c r="V826" s="31" t="s">
        <v>75</v>
      </c>
      <c r="W826" s="31">
        <v>404535.8</v>
      </c>
      <c r="X826" s="31" t="s">
        <v>75</v>
      </c>
      <c r="Y826" s="31" t="s">
        <v>75</v>
      </c>
      <c r="Z826" s="31" t="s">
        <v>75</v>
      </c>
      <c r="AA826" s="31" t="s">
        <v>75</v>
      </c>
      <c r="AB826" s="31">
        <v>404535.8</v>
      </c>
      <c r="AC826" s="31" t="s">
        <v>75</v>
      </c>
      <c r="AD826" s="31" t="s">
        <v>75</v>
      </c>
      <c r="AE826" s="31" t="s">
        <v>75</v>
      </c>
      <c r="AF826" s="31" t="s">
        <v>75</v>
      </c>
      <c r="AG826" s="31" t="s">
        <v>75</v>
      </c>
      <c r="AH826" s="31" t="s">
        <v>75</v>
      </c>
      <c r="AI826" s="8"/>
    </row>
    <row r="827" spans="1:35" ht="23.25" x14ac:dyDescent="0.25">
      <c r="A827" s="42" t="s">
        <v>1969</v>
      </c>
      <c r="B827" s="43" t="s">
        <v>1887</v>
      </c>
      <c r="C827" s="44" t="s">
        <v>2825</v>
      </c>
      <c r="D827" s="31">
        <v>24056200</v>
      </c>
      <c r="E827" s="31" t="s">
        <v>75</v>
      </c>
      <c r="F827" s="31">
        <v>24056200</v>
      </c>
      <c r="G827" s="31" t="s">
        <v>75</v>
      </c>
      <c r="H827" s="31" t="s">
        <v>75</v>
      </c>
      <c r="I827" s="31" t="s">
        <v>75</v>
      </c>
      <c r="J827" s="31" t="s">
        <v>75</v>
      </c>
      <c r="K827" s="31">
        <v>24056200</v>
      </c>
      <c r="L827" s="31" t="s">
        <v>75</v>
      </c>
      <c r="M827" s="31" t="s">
        <v>75</v>
      </c>
      <c r="N827" s="31" t="s">
        <v>75</v>
      </c>
      <c r="O827" s="31" t="s">
        <v>75</v>
      </c>
      <c r="P827" s="32" t="s">
        <v>75</v>
      </c>
      <c r="Q827" s="32" t="s">
        <v>75</v>
      </c>
      <c r="R827" s="42" t="s">
        <v>1969</v>
      </c>
      <c r="S827" s="43" t="s">
        <v>1887</v>
      </c>
      <c r="T827" s="44" t="s">
        <v>2825</v>
      </c>
      <c r="U827" s="31">
        <v>8666050</v>
      </c>
      <c r="V827" s="31" t="s">
        <v>75</v>
      </c>
      <c r="W827" s="31">
        <v>8666050</v>
      </c>
      <c r="X827" s="31" t="s">
        <v>75</v>
      </c>
      <c r="Y827" s="31" t="s">
        <v>75</v>
      </c>
      <c r="Z827" s="31" t="s">
        <v>75</v>
      </c>
      <c r="AA827" s="31" t="s">
        <v>75</v>
      </c>
      <c r="AB827" s="31">
        <v>8666050</v>
      </c>
      <c r="AC827" s="31" t="s">
        <v>75</v>
      </c>
      <c r="AD827" s="31" t="s">
        <v>75</v>
      </c>
      <c r="AE827" s="31" t="s">
        <v>75</v>
      </c>
      <c r="AF827" s="31" t="s">
        <v>75</v>
      </c>
      <c r="AG827" s="31" t="s">
        <v>75</v>
      </c>
      <c r="AH827" s="31" t="s">
        <v>75</v>
      </c>
      <c r="AI827" s="8"/>
    </row>
    <row r="828" spans="1:35" ht="68.25" x14ac:dyDescent="0.25">
      <c r="A828" s="42" t="s">
        <v>2414</v>
      </c>
      <c r="B828" s="43" t="s">
        <v>1887</v>
      </c>
      <c r="C828" s="44" t="s">
        <v>2826</v>
      </c>
      <c r="D828" s="31">
        <v>24056200</v>
      </c>
      <c r="E828" s="31" t="s">
        <v>75</v>
      </c>
      <c r="F828" s="31">
        <v>24056200</v>
      </c>
      <c r="G828" s="31" t="s">
        <v>75</v>
      </c>
      <c r="H828" s="31" t="s">
        <v>75</v>
      </c>
      <c r="I828" s="31" t="s">
        <v>75</v>
      </c>
      <c r="J828" s="31" t="s">
        <v>75</v>
      </c>
      <c r="K828" s="31">
        <v>24056200</v>
      </c>
      <c r="L828" s="31" t="s">
        <v>75</v>
      </c>
      <c r="M828" s="31" t="s">
        <v>75</v>
      </c>
      <c r="N828" s="31" t="s">
        <v>75</v>
      </c>
      <c r="O828" s="31" t="s">
        <v>75</v>
      </c>
      <c r="P828" s="32" t="s">
        <v>75</v>
      </c>
      <c r="Q828" s="32" t="s">
        <v>75</v>
      </c>
      <c r="R828" s="42" t="s">
        <v>2414</v>
      </c>
      <c r="S828" s="43" t="s">
        <v>1887</v>
      </c>
      <c r="T828" s="44" t="s">
        <v>2826</v>
      </c>
      <c r="U828" s="31">
        <v>8666050</v>
      </c>
      <c r="V828" s="31" t="s">
        <v>75</v>
      </c>
      <c r="W828" s="31">
        <v>8666050</v>
      </c>
      <c r="X828" s="31" t="s">
        <v>75</v>
      </c>
      <c r="Y828" s="31" t="s">
        <v>75</v>
      </c>
      <c r="Z828" s="31" t="s">
        <v>75</v>
      </c>
      <c r="AA828" s="31" t="s">
        <v>75</v>
      </c>
      <c r="AB828" s="31">
        <v>8666050</v>
      </c>
      <c r="AC828" s="31" t="s">
        <v>75</v>
      </c>
      <c r="AD828" s="31" t="s">
        <v>75</v>
      </c>
      <c r="AE828" s="31" t="s">
        <v>75</v>
      </c>
      <c r="AF828" s="31" t="s">
        <v>75</v>
      </c>
      <c r="AG828" s="31" t="s">
        <v>75</v>
      </c>
      <c r="AH828" s="31" t="s">
        <v>75</v>
      </c>
      <c r="AI828" s="8"/>
    </row>
    <row r="829" spans="1:35" ht="34.5" x14ac:dyDescent="0.25">
      <c r="A829" s="42" t="s">
        <v>2783</v>
      </c>
      <c r="B829" s="43" t="s">
        <v>1887</v>
      </c>
      <c r="C829" s="44" t="s">
        <v>2827</v>
      </c>
      <c r="D829" s="31">
        <v>3524100</v>
      </c>
      <c r="E829" s="31" t="s">
        <v>75</v>
      </c>
      <c r="F829" s="31">
        <v>3524100</v>
      </c>
      <c r="G829" s="31" t="s">
        <v>75</v>
      </c>
      <c r="H829" s="31" t="s">
        <v>75</v>
      </c>
      <c r="I829" s="31" t="s">
        <v>75</v>
      </c>
      <c r="J829" s="31" t="s">
        <v>75</v>
      </c>
      <c r="K829" s="31">
        <v>3524100</v>
      </c>
      <c r="L829" s="31" t="s">
        <v>75</v>
      </c>
      <c r="M829" s="31" t="s">
        <v>75</v>
      </c>
      <c r="N829" s="31" t="s">
        <v>75</v>
      </c>
      <c r="O829" s="31" t="s">
        <v>75</v>
      </c>
      <c r="P829" s="32" t="s">
        <v>75</v>
      </c>
      <c r="Q829" s="32" t="s">
        <v>75</v>
      </c>
      <c r="R829" s="42" t="s">
        <v>2783</v>
      </c>
      <c r="S829" s="43" t="s">
        <v>1887</v>
      </c>
      <c r="T829" s="44" t="s">
        <v>2827</v>
      </c>
      <c r="U829" s="31">
        <v>900000</v>
      </c>
      <c r="V829" s="31" t="s">
        <v>75</v>
      </c>
      <c r="W829" s="31">
        <v>900000</v>
      </c>
      <c r="X829" s="31" t="s">
        <v>75</v>
      </c>
      <c r="Y829" s="31" t="s">
        <v>75</v>
      </c>
      <c r="Z829" s="31" t="s">
        <v>75</v>
      </c>
      <c r="AA829" s="31" t="s">
        <v>75</v>
      </c>
      <c r="AB829" s="31">
        <v>900000</v>
      </c>
      <c r="AC829" s="31" t="s">
        <v>75</v>
      </c>
      <c r="AD829" s="31" t="s">
        <v>75</v>
      </c>
      <c r="AE829" s="31" t="s">
        <v>75</v>
      </c>
      <c r="AF829" s="31" t="s">
        <v>75</v>
      </c>
      <c r="AG829" s="31" t="s">
        <v>75</v>
      </c>
      <c r="AH829" s="31" t="s">
        <v>75</v>
      </c>
      <c r="AI829" s="8"/>
    </row>
    <row r="830" spans="1:35" ht="34.5" x14ac:dyDescent="0.25">
      <c r="A830" s="42" t="s">
        <v>2785</v>
      </c>
      <c r="B830" s="43" t="s">
        <v>1887</v>
      </c>
      <c r="C830" s="44" t="s">
        <v>2828</v>
      </c>
      <c r="D830" s="31">
        <v>20532100</v>
      </c>
      <c r="E830" s="31" t="s">
        <v>75</v>
      </c>
      <c r="F830" s="31">
        <v>20532100</v>
      </c>
      <c r="G830" s="31" t="s">
        <v>75</v>
      </c>
      <c r="H830" s="31" t="s">
        <v>75</v>
      </c>
      <c r="I830" s="31" t="s">
        <v>75</v>
      </c>
      <c r="J830" s="31" t="s">
        <v>75</v>
      </c>
      <c r="K830" s="31">
        <v>20532100</v>
      </c>
      <c r="L830" s="31" t="s">
        <v>75</v>
      </c>
      <c r="M830" s="31" t="s">
        <v>75</v>
      </c>
      <c r="N830" s="31" t="s">
        <v>75</v>
      </c>
      <c r="O830" s="31" t="s">
        <v>75</v>
      </c>
      <c r="P830" s="32" t="s">
        <v>75</v>
      </c>
      <c r="Q830" s="32" t="s">
        <v>75</v>
      </c>
      <c r="R830" s="42" t="s">
        <v>2785</v>
      </c>
      <c r="S830" s="43" t="s">
        <v>1887</v>
      </c>
      <c r="T830" s="44" t="s">
        <v>2828</v>
      </c>
      <c r="U830" s="31">
        <v>7766050</v>
      </c>
      <c r="V830" s="31" t="s">
        <v>75</v>
      </c>
      <c r="W830" s="31">
        <v>7766050</v>
      </c>
      <c r="X830" s="31" t="s">
        <v>75</v>
      </c>
      <c r="Y830" s="31" t="s">
        <v>75</v>
      </c>
      <c r="Z830" s="31" t="s">
        <v>75</v>
      </c>
      <c r="AA830" s="31" t="s">
        <v>75</v>
      </c>
      <c r="AB830" s="31">
        <v>7766050</v>
      </c>
      <c r="AC830" s="31" t="s">
        <v>75</v>
      </c>
      <c r="AD830" s="31" t="s">
        <v>75</v>
      </c>
      <c r="AE830" s="31" t="s">
        <v>75</v>
      </c>
      <c r="AF830" s="31" t="s">
        <v>75</v>
      </c>
      <c r="AG830" s="31" t="s">
        <v>75</v>
      </c>
      <c r="AH830" s="31" t="s">
        <v>75</v>
      </c>
      <c r="AI830" s="8"/>
    </row>
    <row r="831" spans="1:35" x14ac:dyDescent="0.25">
      <c r="A831" s="42" t="s">
        <v>1936</v>
      </c>
      <c r="B831" s="43" t="s">
        <v>1887</v>
      </c>
      <c r="C831" s="44" t="s">
        <v>2829</v>
      </c>
      <c r="D831" s="31" t="s">
        <v>75</v>
      </c>
      <c r="E831" s="31" t="s">
        <v>75</v>
      </c>
      <c r="F831" s="31" t="s">
        <v>75</v>
      </c>
      <c r="G831" s="31">
        <v>180226761</v>
      </c>
      <c r="H831" s="31">
        <v>178585161</v>
      </c>
      <c r="I831" s="31" t="s">
        <v>75</v>
      </c>
      <c r="J831" s="31" t="s">
        <v>75</v>
      </c>
      <c r="K831" s="31" t="s">
        <v>75</v>
      </c>
      <c r="L831" s="31" t="s">
        <v>75</v>
      </c>
      <c r="M831" s="31" t="s">
        <v>75</v>
      </c>
      <c r="N831" s="31" t="s">
        <v>75</v>
      </c>
      <c r="O831" s="31">
        <v>1641600</v>
      </c>
      <c r="P831" s="32" t="s">
        <v>75</v>
      </c>
      <c r="Q831" s="32" t="s">
        <v>75</v>
      </c>
      <c r="R831" s="42" t="s">
        <v>1936</v>
      </c>
      <c r="S831" s="43" t="s">
        <v>1887</v>
      </c>
      <c r="T831" s="44" t="s">
        <v>2829</v>
      </c>
      <c r="U831" s="31" t="s">
        <v>75</v>
      </c>
      <c r="V831" s="31" t="s">
        <v>75</v>
      </c>
      <c r="W831" s="31" t="s">
        <v>75</v>
      </c>
      <c r="X831" s="31">
        <v>59976878.539999999</v>
      </c>
      <c r="Y831" s="31">
        <v>59335278.539999999</v>
      </c>
      <c r="Z831" s="31" t="s">
        <v>75</v>
      </c>
      <c r="AA831" s="31" t="s">
        <v>75</v>
      </c>
      <c r="AB831" s="31" t="s">
        <v>75</v>
      </c>
      <c r="AC831" s="31" t="s">
        <v>75</v>
      </c>
      <c r="AD831" s="31" t="s">
        <v>75</v>
      </c>
      <c r="AE831" s="31" t="s">
        <v>75</v>
      </c>
      <c r="AF831" s="31">
        <v>641600</v>
      </c>
      <c r="AG831" s="31" t="s">
        <v>75</v>
      </c>
      <c r="AH831" s="31" t="s">
        <v>75</v>
      </c>
      <c r="AI831" s="8"/>
    </row>
    <row r="832" spans="1:35" x14ac:dyDescent="0.25">
      <c r="A832" s="42" t="s">
        <v>2111</v>
      </c>
      <c r="B832" s="43" t="s">
        <v>1887</v>
      </c>
      <c r="C832" s="44" t="s">
        <v>2830</v>
      </c>
      <c r="D832" s="31" t="s">
        <v>75</v>
      </c>
      <c r="E832" s="31" t="s">
        <v>75</v>
      </c>
      <c r="F832" s="31" t="s">
        <v>75</v>
      </c>
      <c r="G832" s="31">
        <v>65381761</v>
      </c>
      <c r="H832" s="31">
        <v>63740161</v>
      </c>
      <c r="I832" s="31" t="s">
        <v>75</v>
      </c>
      <c r="J832" s="31" t="s">
        <v>75</v>
      </c>
      <c r="K832" s="31" t="s">
        <v>75</v>
      </c>
      <c r="L832" s="31" t="s">
        <v>75</v>
      </c>
      <c r="M832" s="31" t="s">
        <v>75</v>
      </c>
      <c r="N832" s="31" t="s">
        <v>75</v>
      </c>
      <c r="O832" s="31">
        <v>1641600</v>
      </c>
      <c r="P832" s="32" t="s">
        <v>75</v>
      </c>
      <c r="Q832" s="32" t="s">
        <v>75</v>
      </c>
      <c r="R832" s="42" t="s">
        <v>2111</v>
      </c>
      <c r="S832" s="43" t="s">
        <v>1887</v>
      </c>
      <c r="T832" s="44" t="s">
        <v>2830</v>
      </c>
      <c r="U832" s="31" t="s">
        <v>75</v>
      </c>
      <c r="V832" s="31" t="s">
        <v>75</v>
      </c>
      <c r="W832" s="31" t="s">
        <v>75</v>
      </c>
      <c r="X832" s="31">
        <v>28341598.850000001</v>
      </c>
      <c r="Y832" s="31">
        <v>27699998.850000001</v>
      </c>
      <c r="Z832" s="31" t="s">
        <v>75</v>
      </c>
      <c r="AA832" s="31" t="s">
        <v>75</v>
      </c>
      <c r="AB832" s="31" t="s">
        <v>75</v>
      </c>
      <c r="AC832" s="31" t="s">
        <v>75</v>
      </c>
      <c r="AD832" s="31" t="s">
        <v>75</v>
      </c>
      <c r="AE832" s="31" t="s">
        <v>75</v>
      </c>
      <c r="AF832" s="31">
        <v>641600</v>
      </c>
      <c r="AG832" s="31" t="s">
        <v>75</v>
      </c>
      <c r="AH832" s="31" t="s">
        <v>75</v>
      </c>
      <c r="AI832" s="8"/>
    </row>
    <row r="833" spans="1:35" ht="34.5" x14ac:dyDescent="0.25">
      <c r="A833" s="42" t="s">
        <v>2364</v>
      </c>
      <c r="B833" s="43" t="s">
        <v>1887</v>
      </c>
      <c r="C833" s="44" t="s">
        <v>2831</v>
      </c>
      <c r="D833" s="31" t="s">
        <v>75</v>
      </c>
      <c r="E833" s="31" t="s">
        <v>75</v>
      </c>
      <c r="F833" s="31" t="s">
        <v>75</v>
      </c>
      <c r="G833" s="31">
        <v>38779470</v>
      </c>
      <c r="H833" s="31">
        <v>37137870</v>
      </c>
      <c r="I833" s="31" t="s">
        <v>75</v>
      </c>
      <c r="J833" s="31" t="s">
        <v>75</v>
      </c>
      <c r="K833" s="31" t="s">
        <v>75</v>
      </c>
      <c r="L833" s="31" t="s">
        <v>75</v>
      </c>
      <c r="M833" s="31" t="s">
        <v>75</v>
      </c>
      <c r="N833" s="31" t="s">
        <v>75</v>
      </c>
      <c r="O833" s="31">
        <v>1641600</v>
      </c>
      <c r="P833" s="32" t="s">
        <v>75</v>
      </c>
      <c r="Q833" s="32" t="s">
        <v>75</v>
      </c>
      <c r="R833" s="42" t="s">
        <v>2364</v>
      </c>
      <c r="S833" s="43" t="s">
        <v>1887</v>
      </c>
      <c r="T833" s="44" t="s">
        <v>2831</v>
      </c>
      <c r="U833" s="31" t="s">
        <v>75</v>
      </c>
      <c r="V833" s="31" t="s">
        <v>75</v>
      </c>
      <c r="W833" s="31" t="s">
        <v>75</v>
      </c>
      <c r="X833" s="31">
        <v>14098301.92</v>
      </c>
      <c r="Y833" s="31">
        <v>13456701.92</v>
      </c>
      <c r="Z833" s="31" t="s">
        <v>75</v>
      </c>
      <c r="AA833" s="31" t="s">
        <v>75</v>
      </c>
      <c r="AB833" s="31" t="s">
        <v>75</v>
      </c>
      <c r="AC833" s="31" t="s">
        <v>75</v>
      </c>
      <c r="AD833" s="31" t="s">
        <v>75</v>
      </c>
      <c r="AE833" s="31" t="s">
        <v>75</v>
      </c>
      <c r="AF833" s="31">
        <v>641600</v>
      </c>
      <c r="AG833" s="31" t="s">
        <v>75</v>
      </c>
      <c r="AH833" s="31" t="s">
        <v>75</v>
      </c>
      <c r="AI833" s="8"/>
    </row>
    <row r="834" spans="1:35" x14ac:dyDescent="0.25">
      <c r="A834" s="42" t="s">
        <v>2113</v>
      </c>
      <c r="B834" s="43" t="s">
        <v>1887</v>
      </c>
      <c r="C834" s="44" t="s">
        <v>2832</v>
      </c>
      <c r="D834" s="31" t="s">
        <v>75</v>
      </c>
      <c r="E834" s="31" t="s">
        <v>75</v>
      </c>
      <c r="F834" s="31" t="s">
        <v>75</v>
      </c>
      <c r="G834" s="31">
        <v>26602291</v>
      </c>
      <c r="H834" s="31">
        <v>26602291</v>
      </c>
      <c r="I834" s="31" t="s">
        <v>75</v>
      </c>
      <c r="J834" s="31" t="s">
        <v>75</v>
      </c>
      <c r="K834" s="31" t="s">
        <v>75</v>
      </c>
      <c r="L834" s="31" t="s">
        <v>75</v>
      </c>
      <c r="M834" s="31" t="s">
        <v>75</v>
      </c>
      <c r="N834" s="31" t="s">
        <v>75</v>
      </c>
      <c r="O834" s="31" t="s">
        <v>75</v>
      </c>
      <c r="P834" s="32" t="s">
        <v>75</v>
      </c>
      <c r="Q834" s="32" t="s">
        <v>75</v>
      </c>
      <c r="R834" s="42" t="s">
        <v>2113</v>
      </c>
      <c r="S834" s="43" t="s">
        <v>1887</v>
      </c>
      <c r="T834" s="44" t="s">
        <v>2832</v>
      </c>
      <c r="U834" s="31" t="s">
        <v>75</v>
      </c>
      <c r="V834" s="31" t="s">
        <v>75</v>
      </c>
      <c r="W834" s="31" t="s">
        <v>75</v>
      </c>
      <c r="X834" s="31">
        <v>14243296.93</v>
      </c>
      <c r="Y834" s="31">
        <v>14243296.93</v>
      </c>
      <c r="Z834" s="31" t="s">
        <v>75</v>
      </c>
      <c r="AA834" s="31" t="s">
        <v>75</v>
      </c>
      <c r="AB834" s="31" t="s">
        <v>75</v>
      </c>
      <c r="AC834" s="31" t="s">
        <v>75</v>
      </c>
      <c r="AD834" s="31" t="s">
        <v>75</v>
      </c>
      <c r="AE834" s="31" t="s">
        <v>75</v>
      </c>
      <c r="AF834" s="31" t="s">
        <v>75</v>
      </c>
      <c r="AG834" s="31" t="s">
        <v>75</v>
      </c>
      <c r="AH834" s="31" t="s">
        <v>75</v>
      </c>
      <c r="AI834" s="8"/>
    </row>
    <row r="835" spans="1:35" x14ac:dyDescent="0.25">
      <c r="A835" s="42" t="s">
        <v>1507</v>
      </c>
      <c r="B835" s="43" t="s">
        <v>1887</v>
      </c>
      <c r="C835" s="44" t="s">
        <v>2833</v>
      </c>
      <c r="D835" s="31" t="s">
        <v>75</v>
      </c>
      <c r="E835" s="31" t="s">
        <v>75</v>
      </c>
      <c r="F835" s="31" t="s">
        <v>75</v>
      </c>
      <c r="G835" s="31">
        <v>114845000</v>
      </c>
      <c r="H835" s="31">
        <v>114845000</v>
      </c>
      <c r="I835" s="31" t="s">
        <v>75</v>
      </c>
      <c r="J835" s="31" t="s">
        <v>75</v>
      </c>
      <c r="K835" s="31" t="s">
        <v>75</v>
      </c>
      <c r="L835" s="31" t="s">
        <v>75</v>
      </c>
      <c r="M835" s="31" t="s">
        <v>75</v>
      </c>
      <c r="N835" s="31" t="s">
        <v>75</v>
      </c>
      <c r="O835" s="31" t="s">
        <v>75</v>
      </c>
      <c r="P835" s="32" t="s">
        <v>75</v>
      </c>
      <c r="Q835" s="32" t="s">
        <v>75</v>
      </c>
      <c r="R835" s="42" t="s">
        <v>1507</v>
      </c>
      <c r="S835" s="43" t="s">
        <v>1887</v>
      </c>
      <c r="T835" s="44" t="s">
        <v>2833</v>
      </c>
      <c r="U835" s="31" t="s">
        <v>75</v>
      </c>
      <c r="V835" s="31" t="s">
        <v>75</v>
      </c>
      <c r="W835" s="31" t="s">
        <v>75</v>
      </c>
      <c r="X835" s="31">
        <v>31635279.690000001</v>
      </c>
      <c r="Y835" s="31">
        <v>31635279.690000001</v>
      </c>
      <c r="Z835" s="31" t="s">
        <v>75</v>
      </c>
      <c r="AA835" s="31" t="s">
        <v>75</v>
      </c>
      <c r="AB835" s="31" t="s">
        <v>75</v>
      </c>
      <c r="AC835" s="31" t="s">
        <v>75</v>
      </c>
      <c r="AD835" s="31" t="s">
        <v>75</v>
      </c>
      <c r="AE835" s="31" t="s">
        <v>75</v>
      </c>
      <c r="AF835" s="31" t="s">
        <v>75</v>
      </c>
      <c r="AG835" s="31" t="s">
        <v>75</v>
      </c>
      <c r="AH835" s="31" t="s">
        <v>75</v>
      </c>
      <c r="AI835" s="8"/>
    </row>
    <row r="836" spans="1:35" ht="23.25" x14ac:dyDescent="0.25">
      <c r="A836" s="42" t="s">
        <v>1939</v>
      </c>
      <c r="B836" s="43" t="s">
        <v>1887</v>
      </c>
      <c r="C836" s="44" t="s">
        <v>2834</v>
      </c>
      <c r="D836" s="31">
        <v>3165263002.4200001</v>
      </c>
      <c r="E836" s="31" t="s">
        <v>75</v>
      </c>
      <c r="F836" s="31">
        <v>3165263002.4200001</v>
      </c>
      <c r="G836" s="31" t="s">
        <v>75</v>
      </c>
      <c r="H836" s="31">
        <v>928999055.44000006</v>
      </c>
      <c r="I836" s="31" t="s">
        <v>75</v>
      </c>
      <c r="J836" s="31" t="s">
        <v>75</v>
      </c>
      <c r="K836" s="31">
        <v>1097762053.1600001</v>
      </c>
      <c r="L836" s="31" t="s">
        <v>75</v>
      </c>
      <c r="M836" s="31" t="s">
        <v>75</v>
      </c>
      <c r="N836" s="31">
        <v>1138501893.8199999</v>
      </c>
      <c r="O836" s="31" t="s">
        <v>75</v>
      </c>
      <c r="P836" s="32" t="s">
        <v>75</v>
      </c>
      <c r="Q836" s="32" t="s">
        <v>75</v>
      </c>
      <c r="R836" s="42" t="s">
        <v>1939</v>
      </c>
      <c r="S836" s="43" t="s">
        <v>1887</v>
      </c>
      <c r="T836" s="44" t="s">
        <v>2834</v>
      </c>
      <c r="U836" s="31">
        <v>1748631953.4200001</v>
      </c>
      <c r="V836" s="31" t="s">
        <v>75</v>
      </c>
      <c r="W836" s="31">
        <v>1748631953.4200001</v>
      </c>
      <c r="X836" s="31" t="s">
        <v>75</v>
      </c>
      <c r="Y836" s="31">
        <v>636633469.90999997</v>
      </c>
      <c r="Z836" s="31" t="s">
        <v>75</v>
      </c>
      <c r="AA836" s="31" t="s">
        <v>75</v>
      </c>
      <c r="AB836" s="31">
        <v>553488150.62</v>
      </c>
      <c r="AC836" s="31" t="s">
        <v>75</v>
      </c>
      <c r="AD836" s="31" t="s">
        <v>75</v>
      </c>
      <c r="AE836" s="31">
        <v>558510332.88999999</v>
      </c>
      <c r="AF836" s="31" t="s">
        <v>75</v>
      </c>
      <c r="AG836" s="31" t="s">
        <v>75</v>
      </c>
      <c r="AH836" s="31" t="s">
        <v>75</v>
      </c>
      <c r="AI836" s="8"/>
    </row>
    <row r="837" spans="1:35" x14ac:dyDescent="0.25">
      <c r="A837" s="42" t="s">
        <v>1941</v>
      </c>
      <c r="B837" s="43" t="s">
        <v>1887</v>
      </c>
      <c r="C837" s="44" t="s">
        <v>2835</v>
      </c>
      <c r="D837" s="31">
        <v>2447539158.0999999</v>
      </c>
      <c r="E837" s="31" t="s">
        <v>75</v>
      </c>
      <c r="F837" s="31">
        <v>2447539158.0999999</v>
      </c>
      <c r="G837" s="31" t="s">
        <v>75</v>
      </c>
      <c r="H837" s="31">
        <v>818561431.14999998</v>
      </c>
      <c r="I837" s="31" t="s">
        <v>75</v>
      </c>
      <c r="J837" s="31" t="s">
        <v>75</v>
      </c>
      <c r="K837" s="31">
        <v>927344260.15999997</v>
      </c>
      <c r="L837" s="31" t="s">
        <v>75</v>
      </c>
      <c r="M837" s="31" t="s">
        <v>75</v>
      </c>
      <c r="N837" s="31">
        <v>701633466.78999996</v>
      </c>
      <c r="O837" s="31" t="s">
        <v>75</v>
      </c>
      <c r="P837" s="32" t="s">
        <v>75</v>
      </c>
      <c r="Q837" s="32" t="s">
        <v>75</v>
      </c>
      <c r="R837" s="42" t="s">
        <v>1941</v>
      </c>
      <c r="S837" s="43" t="s">
        <v>1887</v>
      </c>
      <c r="T837" s="44" t="s">
        <v>2835</v>
      </c>
      <c r="U837" s="31">
        <v>1395498729.45</v>
      </c>
      <c r="V837" s="31" t="s">
        <v>75</v>
      </c>
      <c r="W837" s="31">
        <v>1395498729.45</v>
      </c>
      <c r="X837" s="31" t="s">
        <v>75</v>
      </c>
      <c r="Y837" s="31">
        <v>573846405.10000002</v>
      </c>
      <c r="Z837" s="31" t="s">
        <v>75</v>
      </c>
      <c r="AA837" s="31" t="s">
        <v>75</v>
      </c>
      <c r="AB837" s="31">
        <v>467490447.63</v>
      </c>
      <c r="AC837" s="31" t="s">
        <v>75</v>
      </c>
      <c r="AD837" s="31" t="s">
        <v>75</v>
      </c>
      <c r="AE837" s="31">
        <v>354161876.72000003</v>
      </c>
      <c r="AF837" s="31" t="s">
        <v>75</v>
      </c>
      <c r="AG837" s="31" t="s">
        <v>75</v>
      </c>
      <c r="AH837" s="31" t="s">
        <v>75</v>
      </c>
      <c r="AI837" s="8"/>
    </row>
    <row r="838" spans="1:35" ht="34.5" x14ac:dyDescent="0.25">
      <c r="A838" s="42" t="s">
        <v>2119</v>
      </c>
      <c r="B838" s="43" t="s">
        <v>1887</v>
      </c>
      <c r="C838" s="44" t="s">
        <v>2836</v>
      </c>
      <c r="D838" s="31">
        <v>2035086940.27</v>
      </c>
      <c r="E838" s="31" t="s">
        <v>75</v>
      </c>
      <c r="F838" s="31">
        <v>2035086940.27</v>
      </c>
      <c r="G838" s="31" t="s">
        <v>75</v>
      </c>
      <c r="H838" s="31">
        <v>672507913.36000001</v>
      </c>
      <c r="I838" s="31" t="s">
        <v>75</v>
      </c>
      <c r="J838" s="31" t="s">
        <v>75</v>
      </c>
      <c r="K838" s="31">
        <v>907440254.79999995</v>
      </c>
      <c r="L838" s="31" t="s">
        <v>75</v>
      </c>
      <c r="M838" s="31" t="s">
        <v>75</v>
      </c>
      <c r="N838" s="31">
        <v>455138772.11000001</v>
      </c>
      <c r="O838" s="31" t="s">
        <v>75</v>
      </c>
      <c r="P838" s="32" t="s">
        <v>75</v>
      </c>
      <c r="Q838" s="32" t="s">
        <v>75</v>
      </c>
      <c r="R838" s="42" t="s">
        <v>2119</v>
      </c>
      <c r="S838" s="43" t="s">
        <v>1887</v>
      </c>
      <c r="T838" s="44" t="s">
        <v>2836</v>
      </c>
      <c r="U838" s="31">
        <v>1171293101.6500001</v>
      </c>
      <c r="V838" s="31" t="s">
        <v>75</v>
      </c>
      <c r="W838" s="31">
        <v>1171293101.6500001</v>
      </c>
      <c r="X838" s="31" t="s">
        <v>75</v>
      </c>
      <c r="Y838" s="31">
        <v>464393756.06</v>
      </c>
      <c r="Z838" s="31" t="s">
        <v>75</v>
      </c>
      <c r="AA838" s="31" t="s">
        <v>75</v>
      </c>
      <c r="AB838" s="31">
        <v>463259150.75999999</v>
      </c>
      <c r="AC838" s="31" t="s">
        <v>75</v>
      </c>
      <c r="AD838" s="31" t="s">
        <v>75</v>
      </c>
      <c r="AE838" s="31">
        <v>243640194.83000001</v>
      </c>
      <c r="AF838" s="31" t="s">
        <v>75</v>
      </c>
      <c r="AG838" s="31" t="s">
        <v>75</v>
      </c>
      <c r="AH838" s="31" t="s">
        <v>75</v>
      </c>
      <c r="AI838" s="8"/>
    </row>
    <row r="839" spans="1:35" x14ac:dyDescent="0.25">
      <c r="A839" s="42" t="s">
        <v>1943</v>
      </c>
      <c r="B839" s="43" t="s">
        <v>1887</v>
      </c>
      <c r="C839" s="44" t="s">
        <v>2837</v>
      </c>
      <c r="D839" s="31">
        <v>412452217.82999998</v>
      </c>
      <c r="E839" s="31" t="s">
        <v>75</v>
      </c>
      <c r="F839" s="31">
        <v>412452217.82999998</v>
      </c>
      <c r="G839" s="31" t="s">
        <v>75</v>
      </c>
      <c r="H839" s="31">
        <v>146053517.78999999</v>
      </c>
      <c r="I839" s="31" t="s">
        <v>75</v>
      </c>
      <c r="J839" s="31" t="s">
        <v>75</v>
      </c>
      <c r="K839" s="31">
        <v>19904005.359999999</v>
      </c>
      <c r="L839" s="31" t="s">
        <v>75</v>
      </c>
      <c r="M839" s="31" t="s">
        <v>75</v>
      </c>
      <c r="N839" s="31">
        <v>246494694.68000001</v>
      </c>
      <c r="O839" s="31" t="s">
        <v>75</v>
      </c>
      <c r="P839" s="32" t="s">
        <v>75</v>
      </c>
      <c r="Q839" s="32" t="s">
        <v>75</v>
      </c>
      <c r="R839" s="42" t="s">
        <v>1943</v>
      </c>
      <c r="S839" s="43" t="s">
        <v>1887</v>
      </c>
      <c r="T839" s="44" t="s">
        <v>2837</v>
      </c>
      <c r="U839" s="31">
        <v>224205627.80000001</v>
      </c>
      <c r="V839" s="31" t="s">
        <v>75</v>
      </c>
      <c r="W839" s="31">
        <v>224205627.80000001</v>
      </c>
      <c r="X839" s="31" t="s">
        <v>75</v>
      </c>
      <c r="Y839" s="31">
        <v>109452649.04000001</v>
      </c>
      <c r="Z839" s="31" t="s">
        <v>75</v>
      </c>
      <c r="AA839" s="31" t="s">
        <v>75</v>
      </c>
      <c r="AB839" s="31">
        <v>4231296.87</v>
      </c>
      <c r="AC839" s="31" t="s">
        <v>75</v>
      </c>
      <c r="AD839" s="31" t="s">
        <v>75</v>
      </c>
      <c r="AE839" s="31">
        <v>110521681.89</v>
      </c>
      <c r="AF839" s="31" t="s">
        <v>75</v>
      </c>
      <c r="AG839" s="31" t="s">
        <v>75</v>
      </c>
      <c r="AH839" s="31" t="s">
        <v>75</v>
      </c>
      <c r="AI839" s="8"/>
    </row>
    <row r="840" spans="1:35" x14ac:dyDescent="0.25">
      <c r="A840" s="42" t="s">
        <v>2062</v>
      </c>
      <c r="B840" s="43" t="s">
        <v>1887</v>
      </c>
      <c r="C840" s="44" t="s">
        <v>2838</v>
      </c>
      <c r="D840" s="31">
        <v>682520235.24000001</v>
      </c>
      <c r="E840" s="31" t="s">
        <v>75</v>
      </c>
      <c r="F840" s="31">
        <v>682520235.24000001</v>
      </c>
      <c r="G840" s="31" t="s">
        <v>75</v>
      </c>
      <c r="H840" s="31">
        <v>107437624.29000001</v>
      </c>
      <c r="I840" s="31" t="s">
        <v>75</v>
      </c>
      <c r="J840" s="31" t="s">
        <v>75</v>
      </c>
      <c r="K840" s="31">
        <v>166422400</v>
      </c>
      <c r="L840" s="31" t="s">
        <v>75</v>
      </c>
      <c r="M840" s="31" t="s">
        <v>75</v>
      </c>
      <c r="N840" s="31">
        <v>408660210.94999999</v>
      </c>
      <c r="O840" s="31" t="s">
        <v>75</v>
      </c>
      <c r="P840" s="32" t="s">
        <v>75</v>
      </c>
      <c r="Q840" s="32" t="s">
        <v>75</v>
      </c>
      <c r="R840" s="42" t="s">
        <v>2062</v>
      </c>
      <c r="S840" s="43" t="s">
        <v>1887</v>
      </c>
      <c r="T840" s="44" t="s">
        <v>2838</v>
      </c>
      <c r="U840" s="31">
        <v>336710509.05000001</v>
      </c>
      <c r="V840" s="31" t="s">
        <v>75</v>
      </c>
      <c r="W840" s="31">
        <v>336710509.05000001</v>
      </c>
      <c r="X840" s="31" t="s">
        <v>75</v>
      </c>
      <c r="Y840" s="31">
        <v>62787064.810000002</v>
      </c>
      <c r="Z840" s="31" t="s">
        <v>75</v>
      </c>
      <c r="AA840" s="31" t="s">
        <v>75</v>
      </c>
      <c r="AB840" s="31">
        <v>84138047.650000006</v>
      </c>
      <c r="AC840" s="31" t="s">
        <v>75</v>
      </c>
      <c r="AD840" s="31" t="s">
        <v>75</v>
      </c>
      <c r="AE840" s="31">
        <v>189785396.59</v>
      </c>
      <c r="AF840" s="31" t="s">
        <v>75</v>
      </c>
      <c r="AG840" s="31" t="s">
        <v>75</v>
      </c>
      <c r="AH840" s="31" t="s">
        <v>75</v>
      </c>
      <c r="AI840" s="8"/>
    </row>
    <row r="841" spans="1:35" ht="45.75" x14ac:dyDescent="0.25">
      <c r="A841" s="42" t="s">
        <v>2064</v>
      </c>
      <c r="B841" s="43" t="s">
        <v>1887</v>
      </c>
      <c r="C841" s="44" t="s">
        <v>2839</v>
      </c>
      <c r="D841" s="31">
        <v>480709002.86000001</v>
      </c>
      <c r="E841" s="31" t="s">
        <v>75</v>
      </c>
      <c r="F841" s="31">
        <v>480709002.86000001</v>
      </c>
      <c r="G841" s="31" t="s">
        <v>75</v>
      </c>
      <c r="H841" s="31">
        <v>97071667.290000007</v>
      </c>
      <c r="I841" s="31" t="s">
        <v>75</v>
      </c>
      <c r="J841" s="31" t="s">
        <v>75</v>
      </c>
      <c r="K841" s="31">
        <v>165845400</v>
      </c>
      <c r="L841" s="31" t="s">
        <v>75</v>
      </c>
      <c r="M841" s="31" t="s">
        <v>75</v>
      </c>
      <c r="N841" s="31">
        <v>217791935.56999999</v>
      </c>
      <c r="O841" s="31" t="s">
        <v>75</v>
      </c>
      <c r="P841" s="32" t="s">
        <v>75</v>
      </c>
      <c r="Q841" s="32" t="s">
        <v>75</v>
      </c>
      <c r="R841" s="42" t="s">
        <v>2064</v>
      </c>
      <c r="S841" s="43" t="s">
        <v>1887</v>
      </c>
      <c r="T841" s="44" t="s">
        <v>2839</v>
      </c>
      <c r="U841" s="31">
        <v>254855749.63</v>
      </c>
      <c r="V841" s="31" t="s">
        <v>75</v>
      </c>
      <c r="W841" s="31">
        <v>254855749.63</v>
      </c>
      <c r="X841" s="31" t="s">
        <v>75</v>
      </c>
      <c r="Y841" s="31">
        <v>52963133.810000002</v>
      </c>
      <c r="Z841" s="31" t="s">
        <v>75</v>
      </c>
      <c r="AA841" s="31" t="s">
        <v>75</v>
      </c>
      <c r="AB841" s="31">
        <v>83650047.650000006</v>
      </c>
      <c r="AC841" s="31" t="s">
        <v>75</v>
      </c>
      <c r="AD841" s="31" t="s">
        <v>75</v>
      </c>
      <c r="AE841" s="31">
        <v>118242568.17</v>
      </c>
      <c r="AF841" s="31" t="s">
        <v>75</v>
      </c>
      <c r="AG841" s="31" t="s">
        <v>75</v>
      </c>
      <c r="AH841" s="31" t="s">
        <v>75</v>
      </c>
      <c r="AI841" s="8"/>
    </row>
    <row r="842" spans="1:35" x14ac:dyDescent="0.25">
      <c r="A842" s="42" t="s">
        <v>2126</v>
      </c>
      <c r="B842" s="43" t="s">
        <v>1887</v>
      </c>
      <c r="C842" s="44" t="s">
        <v>2840</v>
      </c>
      <c r="D842" s="31">
        <v>201811232.38</v>
      </c>
      <c r="E842" s="31" t="s">
        <v>75</v>
      </c>
      <c r="F842" s="31">
        <v>201811232.38</v>
      </c>
      <c r="G842" s="31" t="s">
        <v>75</v>
      </c>
      <c r="H842" s="31">
        <v>10365957</v>
      </c>
      <c r="I842" s="31" t="s">
        <v>75</v>
      </c>
      <c r="J842" s="31" t="s">
        <v>75</v>
      </c>
      <c r="K842" s="31">
        <v>577000</v>
      </c>
      <c r="L842" s="31" t="s">
        <v>75</v>
      </c>
      <c r="M842" s="31" t="s">
        <v>75</v>
      </c>
      <c r="N842" s="31">
        <v>190868275.38</v>
      </c>
      <c r="O842" s="31" t="s">
        <v>75</v>
      </c>
      <c r="P842" s="32" t="s">
        <v>75</v>
      </c>
      <c r="Q842" s="32" t="s">
        <v>75</v>
      </c>
      <c r="R842" s="42" t="s">
        <v>2126</v>
      </c>
      <c r="S842" s="43" t="s">
        <v>1887</v>
      </c>
      <c r="T842" s="44" t="s">
        <v>2840</v>
      </c>
      <c r="U842" s="31">
        <v>81854759.420000002</v>
      </c>
      <c r="V842" s="31" t="s">
        <v>75</v>
      </c>
      <c r="W842" s="31">
        <v>81854759.420000002</v>
      </c>
      <c r="X842" s="31" t="s">
        <v>75</v>
      </c>
      <c r="Y842" s="31">
        <v>9823931</v>
      </c>
      <c r="Z842" s="31" t="s">
        <v>75</v>
      </c>
      <c r="AA842" s="31" t="s">
        <v>75</v>
      </c>
      <c r="AB842" s="31">
        <v>488000</v>
      </c>
      <c r="AC842" s="31" t="s">
        <v>75</v>
      </c>
      <c r="AD842" s="31" t="s">
        <v>75</v>
      </c>
      <c r="AE842" s="31">
        <v>71542828.420000002</v>
      </c>
      <c r="AF842" s="31" t="s">
        <v>75</v>
      </c>
      <c r="AG842" s="31" t="s">
        <v>75</v>
      </c>
      <c r="AH842" s="31" t="s">
        <v>75</v>
      </c>
      <c r="AI842" s="8"/>
    </row>
    <row r="843" spans="1:35" ht="45.75" x14ac:dyDescent="0.25">
      <c r="A843" s="42" t="s">
        <v>2130</v>
      </c>
      <c r="B843" s="43" t="s">
        <v>1887</v>
      </c>
      <c r="C843" s="44" t="s">
        <v>2841</v>
      </c>
      <c r="D843" s="31">
        <v>35203609.079999998</v>
      </c>
      <c r="E843" s="31" t="s">
        <v>75</v>
      </c>
      <c r="F843" s="31">
        <v>35203609.079999998</v>
      </c>
      <c r="G843" s="31" t="s">
        <v>75</v>
      </c>
      <c r="H843" s="31">
        <v>3000000</v>
      </c>
      <c r="I843" s="31" t="s">
        <v>75</v>
      </c>
      <c r="J843" s="31" t="s">
        <v>75</v>
      </c>
      <c r="K843" s="31">
        <v>3995393</v>
      </c>
      <c r="L843" s="31" t="s">
        <v>75</v>
      </c>
      <c r="M843" s="31" t="s">
        <v>75</v>
      </c>
      <c r="N843" s="31">
        <v>28208216.079999998</v>
      </c>
      <c r="O843" s="31" t="s">
        <v>75</v>
      </c>
      <c r="P843" s="32" t="s">
        <v>75</v>
      </c>
      <c r="Q843" s="32" t="s">
        <v>75</v>
      </c>
      <c r="R843" s="42" t="s">
        <v>2130</v>
      </c>
      <c r="S843" s="43" t="s">
        <v>1887</v>
      </c>
      <c r="T843" s="44" t="s">
        <v>2841</v>
      </c>
      <c r="U843" s="31">
        <v>16422714.92</v>
      </c>
      <c r="V843" s="31" t="s">
        <v>75</v>
      </c>
      <c r="W843" s="31">
        <v>16422714.92</v>
      </c>
      <c r="X843" s="31" t="s">
        <v>75</v>
      </c>
      <c r="Y843" s="31" t="s">
        <v>75</v>
      </c>
      <c r="Z843" s="31" t="s">
        <v>75</v>
      </c>
      <c r="AA843" s="31" t="s">
        <v>75</v>
      </c>
      <c r="AB843" s="31">
        <v>1859655.34</v>
      </c>
      <c r="AC843" s="31" t="s">
        <v>75</v>
      </c>
      <c r="AD843" s="31" t="s">
        <v>75</v>
      </c>
      <c r="AE843" s="31">
        <v>14563059.58</v>
      </c>
      <c r="AF843" s="31" t="s">
        <v>75</v>
      </c>
      <c r="AG843" s="31" t="s">
        <v>75</v>
      </c>
      <c r="AH843" s="31" t="s">
        <v>75</v>
      </c>
      <c r="AI843" s="8"/>
    </row>
    <row r="844" spans="1:35" ht="23.25" x14ac:dyDescent="0.25">
      <c r="A844" s="42" t="s">
        <v>2132</v>
      </c>
      <c r="B844" s="43" t="s">
        <v>1887</v>
      </c>
      <c r="C844" s="44" t="s">
        <v>2842</v>
      </c>
      <c r="D844" s="31">
        <v>4000000</v>
      </c>
      <c r="E844" s="31" t="s">
        <v>75</v>
      </c>
      <c r="F844" s="31">
        <v>4000000</v>
      </c>
      <c r="G844" s="31" t="s">
        <v>75</v>
      </c>
      <c r="H844" s="31">
        <v>3000000</v>
      </c>
      <c r="I844" s="31" t="s">
        <v>75</v>
      </c>
      <c r="J844" s="31" t="s">
        <v>75</v>
      </c>
      <c r="K844" s="31" t="s">
        <v>75</v>
      </c>
      <c r="L844" s="31" t="s">
        <v>75</v>
      </c>
      <c r="M844" s="31" t="s">
        <v>75</v>
      </c>
      <c r="N844" s="31">
        <v>1000000</v>
      </c>
      <c r="O844" s="31" t="s">
        <v>75</v>
      </c>
      <c r="P844" s="32" t="s">
        <v>75</v>
      </c>
      <c r="Q844" s="32" t="s">
        <v>75</v>
      </c>
      <c r="R844" s="42" t="s">
        <v>2132</v>
      </c>
      <c r="S844" s="43" t="s">
        <v>1887</v>
      </c>
      <c r="T844" s="44" t="s">
        <v>2842</v>
      </c>
      <c r="U844" s="31">
        <v>589148.02</v>
      </c>
      <c r="V844" s="31" t="s">
        <v>75</v>
      </c>
      <c r="W844" s="31">
        <v>589148.02</v>
      </c>
      <c r="X844" s="31" t="s">
        <v>75</v>
      </c>
      <c r="Y844" s="31" t="s">
        <v>75</v>
      </c>
      <c r="Z844" s="31" t="s">
        <v>75</v>
      </c>
      <c r="AA844" s="31" t="s">
        <v>75</v>
      </c>
      <c r="AB844" s="31" t="s">
        <v>75</v>
      </c>
      <c r="AC844" s="31" t="s">
        <v>75</v>
      </c>
      <c r="AD844" s="31" t="s">
        <v>75</v>
      </c>
      <c r="AE844" s="31">
        <v>589148.02</v>
      </c>
      <c r="AF844" s="31" t="s">
        <v>75</v>
      </c>
      <c r="AG844" s="31" t="s">
        <v>75</v>
      </c>
      <c r="AH844" s="31" t="s">
        <v>75</v>
      </c>
      <c r="AI844" s="8"/>
    </row>
    <row r="845" spans="1:35" ht="23.25" x14ac:dyDescent="0.25">
      <c r="A845" s="42" t="s">
        <v>2134</v>
      </c>
      <c r="B845" s="43" t="s">
        <v>1887</v>
      </c>
      <c r="C845" s="44" t="s">
        <v>2843</v>
      </c>
      <c r="D845" s="31">
        <v>16052001.08</v>
      </c>
      <c r="E845" s="31" t="s">
        <v>75</v>
      </c>
      <c r="F845" s="31">
        <v>16052001.08</v>
      </c>
      <c r="G845" s="31" t="s">
        <v>75</v>
      </c>
      <c r="H845" s="31" t="s">
        <v>75</v>
      </c>
      <c r="I845" s="31" t="s">
        <v>75</v>
      </c>
      <c r="J845" s="31" t="s">
        <v>75</v>
      </c>
      <c r="K845" s="31" t="s">
        <v>75</v>
      </c>
      <c r="L845" s="31" t="s">
        <v>75</v>
      </c>
      <c r="M845" s="31" t="s">
        <v>75</v>
      </c>
      <c r="N845" s="31">
        <v>16052001.08</v>
      </c>
      <c r="O845" s="31" t="s">
        <v>75</v>
      </c>
      <c r="P845" s="32" t="s">
        <v>75</v>
      </c>
      <c r="Q845" s="32" t="s">
        <v>75</v>
      </c>
      <c r="R845" s="42" t="s">
        <v>2134</v>
      </c>
      <c r="S845" s="43" t="s">
        <v>1887</v>
      </c>
      <c r="T845" s="44" t="s">
        <v>2843</v>
      </c>
      <c r="U845" s="31">
        <v>8395868.8000000007</v>
      </c>
      <c r="V845" s="31" t="s">
        <v>75</v>
      </c>
      <c r="W845" s="31">
        <v>8395868.8000000007</v>
      </c>
      <c r="X845" s="31" t="s">
        <v>75</v>
      </c>
      <c r="Y845" s="31" t="s">
        <v>75</v>
      </c>
      <c r="Z845" s="31" t="s">
        <v>75</v>
      </c>
      <c r="AA845" s="31" t="s">
        <v>75</v>
      </c>
      <c r="AB845" s="31" t="s">
        <v>75</v>
      </c>
      <c r="AC845" s="31" t="s">
        <v>75</v>
      </c>
      <c r="AD845" s="31" t="s">
        <v>75</v>
      </c>
      <c r="AE845" s="31">
        <v>8395868.8000000007</v>
      </c>
      <c r="AF845" s="31" t="s">
        <v>75</v>
      </c>
      <c r="AG845" s="31" t="s">
        <v>75</v>
      </c>
      <c r="AH845" s="31" t="s">
        <v>75</v>
      </c>
      <c r="AI845" s="8"/>
    </row>
    <row r="846" spans="1:35" ht="23.25" x14ac:dyDescent="0.25">
      <c r="A846" s="42" t="s">
        <v>2136</v>
      </c>
      <c r="B846" s="43" t="s">
        <v>1887</v>
      </c>
      <c r="C846" s="44" t="s">
        <v>2844</v>
      </c>
      <c r="D846" s="31">
        <v>15151608</v>
      </c>
      <c r="E846" s="31" t="s">
        <v>75</v>
      </c>
      <c r="F846" s="31">
        <v>15151608</v>
      </c>
      <c r="G846" s="31" t="s">
        <v>75</v>
      </c>
      <c r="H846" s="31" t="s">
        <v>75</v>
      </c>
      <c r="I846" s="31" t="s">
        <v>75</v>
      </c>
      <c r="J846" s="31" t="s">
        <v>75</v>
      </c>
      <c r="K846" s="31">
        <v>3995393</v>
      </c>
      <c r="L846" s="31" t="s">
        <v>75</v>
      </c>
      <c r="M846" s="31" t="s">
        <v>75</v>
      </c>
      <c r="N846" s="31">
        <v>11156215</v>
      </c>
      <c r="O846" s="31" t="s">
        <v>75</v>
      </c>
      <c r="P846" s="32" t="s">
        <v>75</v>
      </c>
      <c r="Q846" s="32" t="s">
        <v>75</v>
      </c>
      <c r="R846" s="42" t="s">
        <v>2136</v>
      </c>
      <c r="S846" s="43" t="s">
        <v>1887</v>
      </c>
      <c r="T846" s="44" t="s">
        <v>2844</v>
      </c>
      <c r="U846" s="31">
        <v>7437698.0999999996</v>
      </c>
      <c r="V846" s="31" t="s">
        <v>75</v>
      </c>
      <c r="W846" s="31">
        <v>7437698.0999999996</v>
      </c>
      <c r="X846" s="31" t="s">
        <v>75</v>
      </c>
      <c r="Y846" s="31" t="s">
        <v>75</v>
      </c>
      <c r="Z846" s="31" t="s">
        <v>75</v>
      </c>
      <c r="AA846" s="31" t="s">
        <v>75</v>
      </c>
      <c r="AB846" s="31">
        <v>1859655.34</v>
      </c>
      <c r="AC846" s="31" t="s">
        <v>75</v>
      </c>
      <c r="AD846" s="31" t="s">
        <v>75</v>
      </c>
      <c r="AE846" s="31">
        <v>5578042.7599999998</v>
      </c>
      <c r="AF846" s="31" t="s">
        <v>75</v>
      </c>
      <c r="AG846" s="31" t="s">
        <v>75</v>
      </c>
      <c r="AH846" s="31" t="s">
        <v>75</v>
      </c>
      <c r="AI846" s="8"/>
    </row>
    <row r="847" spans="1:35" x14ac:dyDescent="0.25">
      <c r="A847" s="42" t="s">
        <v>1908</v>
      </c>
      <c r="B847" s="43" t="s">
        <v>1887</v>
      </c>
      <c r="C847" s="44" t="s">
        <v>2845</v>
      </c>
      <c r="D847" s="31">
        <v>6476000</v>
      </c>
      <c r="E847" s="31" t="s">
        <v>75</v>
      </c>
      <c r="F847" s="31">
        <v>6476000</v>
      </c>
      <c r="G847" s="31" t="s">
        <v>75</v>
      </c>
      <c r="H847" s="31" t="s">
        <v>75</v>
      </c>
      <c r="I847" s="31" t="s">
        <v>75</v>
      </c>
      <c r="J847" s="31" t="s">
        <v>75</v>
      </c>
      <c r="K847" s="31">
        <v>76000</v>
      </c>
      <c r="L847" s="31" t="s">
        <v>75</v>
      </c>
      <c r="M847" s="31" t="s">
        <v>75</v>
      </c>
      <c r="N847" s="31">
        <v>6400000</v>
      </c>
      <c r="O847" s="31" t="s">
        <v>75</v>
      </c>
      <c r="P847" s="32" t="s">
        <v>75</v>
      </c>
      <c r="Q847" s="32" t="s">
        <v>75</v>
      </c>
      <c r="R847" s="42" t="s">
        <v>1908</v>
      </c>
      <c r="S847" s="43" t="s">
        <v>1887</v>
      </c>
      <c r="T847" s="44" t="s">
        <v>2845</v>
      </c>
      <c r="U847" s="31">
        <v>3104381.94</v>
      </c>
      <c r="V847" s="31" t="s">
        <v>75</v>
      </c>
      <c r="W847" s="31">
        <v>3104381.94</v>
      </c>
      <c r="X847" s="31" t="s">
        <v>75</v>
      </c>
      <c r="Y847" s="31" t="s">
        <v>75</v>
      </c>
      <c r="Z847" s="31" t="s">
        <v>75</v>
      </c>
      <c r="AA847" s="31" t="s">
        <v>75</v>
      </c>
      <c r="AB847" s="31">
        <v>31990.15</v>
      </c>
      <c r="AC847" s="31" t="s">
        <v>75</v>
      </c>
      <c r="AD847" s="31" t="s">
        <v>75</v>
      </c>
      <c r="AE847" s="31">
        <v>3072391.79</v>
      </c>
      <c r="AF847" s="31" t="s">
        <v>75</v>
      </c>
      <c r="AG847" s="31" t="s">
        <v>75</v>
      </c>
      <c r="AH847" s="31" t="s">
        <v>75</v>
      </c>
      <c r="AI847" s="8"/>
    </row>
    <row r="848" spans="1:35" ht="34.5" x14ac:dyDescent="0.25">
      <c r="A848" s="42" t="s">
        <v>2139</v>
      </c>
      <c r="B848" s="43" t="s">
        <v>1887</v>
      </c>
      <c r="C848" s="44" t="s">
        <v>2846</v>
      </c>
      <c r="D848" s="31">
        <v>6400000</v>
      </c>
      <c r="E848" s="31" t="s">
        <v>75</v>
      </c>
      <c r="F848" s="31">
        <v>6400000</v>
      </c>
      <c r="G848" s="31" t="s">
        <v>75</v>
      </c>
      <c r="H848" s="31" t="s">
        <v>75</v>
      </c>
      <c r="I848" s="31" t="s">
        <v>75</v>
      </c>
      <c r="J848" s="31" t="s">
        <v>75</v>
      </c>
      <c r="K848" s="31" t="s">
        <v>75</v>
      </c>
      <c r="L848" s="31" t="s">
        <v>75</v>
      </c>
      <c r="M848" s="31" t="s">
        <v>75</v>
      </c>
      <c r="N848" s="31">
        <v>6400000</v>
      </c>
      <c r="O848" s="31" t="s">
        <v>75</v>
      </c>
      <c r="P848" s="32" t="s">
        <v>75</v>
      </c>
      <c r="Q848" s="32" t="s">
        <v>75</v>
      </c>
      <c r="R848" s="42" t="s">
        <v>2139</v>
      </c>
      <c r="S848" s="43" t="s">
        <v>1887</v>
      </c>
      <c r="T848" s="44" t="s">
        <v>2846</v>
      </c>
      <c r="U848" s="31">
        <v>3072391.79</v>
      </c>
      <c r="V848" s="31" t="s">
        <v>75</v>
      </c>
      <c r="W848" s="31">
        <v>3072391.79</v>
      </c>
      <c r="X848" s="31" t="s">
        <v>75</v>
      </c>
      <c r="Y848" s="31" t="s">
        <v>75</v>
      </c>
      <c r="Z848" s="31" t="s">
        <v>75</v>
      </c>
      <c r="AA848" s="31" t="s">
        <v>75</v>
      </c>
      <c r="AB848" s="31" t="s">
        <v>75</v>
      </c>
      <c r="AC848" s="31" t="s">
        <v>75</v>
      </c>
      <c r="AD848" s="31" t="s">
        <v>75</v>
      </c>
      <c r="AE848" s="31">
        <v>3072391.79</v>
      </c>
      <c r="AF848" s="31" t="s">
        <v>75</v>
      </c>
      <c r="AG848" s="31" t="s">
        <v>75</v>
      </c>
      <c r="AH848" s="31" t="s">
        <v>75</v>
      </c>
      <c r="AI848" s="8"/>
    </row>
    <row r="849" spans="1:35" ht="45.75" x14ac:dyDescent="0.25">
      <c r="A849" s="42" t="s">
        <v>2141</v>
      </c>
      <c r="B849" s="43" t="s">
        <v>1887</v>
      </c>
      <c r="C849" s="44" t="s">
        <v>2847</v>
      </c>
      <c r="D849" s="31">
        <v>6400000</v>
      </c>
      <c r="E849" s="31" t="s">
        <v>75</v>
      </c>
      <c r="F849" s="31">
        <v>6400000</v>
      </c>
      <c r="G849" s="31" t="s">
        <v>75</v>
      </c>
      <c r="H849" s="31" t="s">
        <v>75</v>
      </c>
      <c r="I849" s="31" t="s">
        <v>75</v>
      </c>
      <c r="J849" s="31" t="s">
        <v>75</v>
      </c>
      <c r="K849" s="31" t="s">
        <v>75</v>
      </c>
      <c r="L849" s="31" t="s">
        <v>75</v>
      </c>
      <c r="M849" s="31" t="s">
        <v>75</v>
      </c>
      <c r="N849" s="31">
        <v>6400000</v>
      </c>
      <c r="O849" s="31" t="s">
        <v>75</v>
      </c>
      <c r="P849" s="32" t="s">
        <v>75</v>
      </c>
      <c r="Q849" s="32" t="s">
        <v>75</v>
      </c>
      <c r="R849" s="42" t="s">
        <v>2141</v>
      </c>
      <c r="S849" s="43" t="s">
        <v>1887</v>
      </c>
      <c r="T849" s="44" t="s">
        <v>2847</v>
      </c>
      <c r="U849" s="31">
        <v>3072391.79</v>
      </c>
      <c r="V849" s="31" t="s">
        <v>75</v>
      </c>
      <c r="W849" s="31">
        <v>3072391.79</v>
      </c>
      <c r="X849" s="31" t="s">
        <v>75</v>
      </c>
      <c r="Y849" s="31" t="s">
        <v>75</v>
      </c>
      <c r="Z849" s="31" t="s">
        <v>75</v>
      </c>
      <c r="AA849" s="31" t="s">
        <v>75</v>
      </c>
      <c r="AB849" s="31" t="s">
        <v>75</v>
      </c>
      <c r="AC849" s="31" t="s">
        <v>75</v>
      </c>
      <c r="AD849" s="31" t="s">
        <v>75</v>
      </c>
      <c r="AE849" s="31">
        <v>3072391.79</v>
      </c>
      <c r="AF849" s="31" t="s">
        <v>75</v>
      </c>
      <c r="AG849" s="31" t="s">
        <v>75</v>
      </c>
      <c r="AH849" s="31" t="s">
        <v>75</v>
      </c>
      <c r="AI849" s="8"/>
    </row>
    <row r="850" spans="1:35" x14ac:dyDescent="0.25">
      <c r="A850" s="42" t="s">
        <v>1910</v>
      </c>
      <c r="B850" s="43" t="s">
        <v>1887</v>
      </c>
      <c r="C850" s="44" t="s">
        <v>2848</v>
      </c>
      <c r="D850" s="31">
        <v>76000</v>
      </c>
      <c r="E850" s="31" t="s">
        <v>75</v>
      </c>
      <c r="F850" s="31">
        <v>76000</v>
      </c>
      <c r="G850" s="31" t="s">
        <v>75</v>
      </c>
      <c r="H850" s="31" t="s">
        <v>75</v>
      </c>
      <c r="I850" s="31" t="s">
        <v>75</v>
      </c>
      <c r="J850" s="31" t="s">
        <v>75</v>
      </c>
      <c r="K850" s="31">
        <v>76000</v>
      </c>
      <c r="L850" s="31" t="s">
        <v>75</v>
      </c>
      <c r="M850" s="31" t="s">
        <v>75</v>
      </c>
      <c r="N850" s="31" t="s">
        <v>75</v>
      </c>
      <c r="O850" s="31" t="s">
        <v>75</v>
      </c>
      <c r="P850" s="32" t="s">
        <v>75</v>
      </c>
      <c r="Q850" s="32" t="s">
        <v>75</v>
      </c>
      <c r="R850" s="42" t="s">
        <v>1910</v>
      </c>
      <c r="S850" s="43" t="s">
        <v>1887</v>
      </c>
      <c r="T850" s="44" t="s">
        <v>2848</v>
      </c>
      <c r="U850" s="31">
        <v>31990.15</v>
      </c>
      <c r="V850" s="31" t="s">
        <v>75</v>
      </c>
      <c r="W850" s="31">
        <v>31990.15</v>
      </c>
      <c r="X850" s="31" t="s">
        <v>75</v>
      </c>
      <c r="Y850" s="31" t="s">
        <v>75</v>
      </c>
      <c r="Z850" s="31" t="s">
        <v>75</v>
      </c>
      <c r="AA850" s="31" t="s">
        <v>75</v>
      </c>
      <c r="AB850" s="31">
        <v>31990.15</v>
      </c>
      <c r="AC850" s="31" t="s">
        <v>75</v>
      </c>
      <c r="AD850" s="31" t="s">
        <v>75</v>
      </c>
      <c r="AE850" s="31" t="s">
        <v>75</v>
      </c>
      <c r="AF850" s="31" t="s">
        <v>75</v>
      </c>
      <c r="AG850" s="31" t="s">
        <v>75</v>
      </c>
      <c r="AH850" s="31" t="s">
        <v>75</v>
      </c>
      <c r="AI850" s="8"/>
    </row>
    <row r="851" spans="1:35" x14ac:dyDescent="0.25">
      <c r="A851" s="42" t="s">
        <v>1947</v>
      </c>
      <c r="B851" s="43" t="s">
        <v>1887</v>
      </c>
      <c r="C851" s="44" t="s">
        <v>2849</v>
      </c>
      <c r="D851" s="31">
        <v>74000</v>
      </c>
      <c r="E851" s="31" t="s">
        <v>75</v>
      </c>
      <c r="F851" s="31">
        <v>74000</v>
      </c>
      <c r="G851" s="31" t="s">
        <v>75</v>
      </c>
      <c r="H851" s="31" t="s">
        <v>75</v>
      </c>
      <c r="I851" s="31" t="s">
        <v>75</v>
      </c>
      <c r="J851" s="31" t="s">
        <v>75</v>
      </c>
      <c r="K851" s="31">
        <v>74000</v>
      </c>
      <c r="L851" s="31" t="s">
        <v>75</v>
      </c>
      <c r="M851" s="31" t="s">
        <v>75</v>
      </c>
      <c r="N851" s="31" t="s">
        <v>75</v>
      </c>
      <c r="O851" s="31" t="s">
        <v>75</v>
      </c>
      <c r="P851" s="32" t="s">
        <v>75</v>
      </c>
      <c r="Q851" s="32" t="s">
        <v>75</v>
      </c>
      <c r="R851" s="42" t="s">
        <v>1947</v>
      </c>
      <c r="S851" s="43" t="s">
        <v>1887</v>
      </c>
      <c r="T851" s="44" t="s">
        <v>2849</v>
      </c>
      <c r="U851" s="31">
        <v>31975</v>
      </c>
      <c r="V851" s="31" t="s">
        <v>75</v>
      </c>
      <c r="W851" s="31">
        <v>31975</v>
      </c>
      <c r="X851" s="31" t="s">
        <v>75</v>
      </c>
      <c r="Y851" s="31" t="s">
        <v>75</v>
      </c>
      <c r="Z851" s="31" t="s">
        <v>75</v>
      </c>
      <c r="AA851" s="31" t="s">
        <v>75</v>
      </c>
      <c r="AB851" s="31">
        <v>31975</v>
      </c>
      <c r="AC851" s="31" t="s">
        <v>75</v>
      </c>
      <c r="AD851" s="31" t="s">
        <v>75</v>
      </c>
      <c r="AE851" s="31" t="s">
        <v>75</v>
      </c>
      <c r="AF851" s="31" t="s">
        <v>75</v>
      </c>
      <c r="AG851" s="31" t="s">
        <v>75</v>
      </c>
      <c r="AH851" s="31" t="s">
        <v>75</v>
      </c>
      <c r="AI851" s="8"/>
    </row>
    <row r="852" spans="1:35" x14ac:dyDescent="0.25">
      <c r="A852" s="42" t="s">
        <v>1912</v>
      </c>
      <c r="B852" s="43" t="s">
        <v>1887</v>
      </c>
      <c r="C852" s="44" t="s">
        <v>2850</v>
      </c>
      <c r="D852" s="31">
        <v>2000</v>
      </c>
      <c r="E852" s="31" t="s">
        <v>75</v>
      </c>
      <c r="F852" s="31">
        <v>2000</v>
      </c>
      <c r="G852" s="31" t="s">
        <v>75</v>
      </c>
      <c r="H852" s="31" t="s">
        <v>75</v>
      </c>
      <c r="I852" s="31" t="s">
        <v>75</v>
      </c>
      <c r="J852" s="31" t="s">
        <v>75</v>
      </c>
      <c r="K852" s="31">
        <v>2000</v>
      </c>
      <c r="L852" s="31" t="s">
        <v>75</v>
      </c>
      <c r="M852" s="31" t="s">
        <v>75</v>
      </c>
      <c r="N852" s="31" t="s">
        <v>75</v>
      </c>
      <c r="O852" s="31" t="s">
        <v>75</v>
      </c>
      <c r="P852" s="32" t="s">
        <v>75</v>
      </c>
      <c r="Q852" s="32" t="s">
        <v>75</v>
      </c>
      <c r="R852" s="42" t="s">
        <v>1912</v>
      </c>
      <c r="S852" s="43" t="s">
        <v>1887</v>
      </c>
      <c r="T852" s="44" t="s">
        <v>2850</v>
      </c>
      <c r="U852" s="31">
        <v>15.15</v>
      </c>
      <c r="V852" s="31" t="s">
        <v>75</v>
      </c>
      <c r="W852" s="31">
        <v>15.15</v>
      </c>
      <c r="X852" s="31" t="s">
        <v>75</v>
      </c>
      <c r="Y852" s="31" t="s">
        <v>75</v>
      </c>
      <c r="Z852" s="31" t="s">
        <v>75</v>
      </c>
      <c r="AA852" s="31" t="s">
        <v>75</v>
      </c>
      <c r="AB852" s="31">
        <v>15.15</v>
      </c>
      <c r="AC852" s="31" t="s">
        <v>75</v>
      </c>
      <c r="AD852" s="31" t="s">
        <v>75</v>
      </c>
      <c r="AE852" s="31" t="s">
        <v>75</v>
      </c>
      <c r="AF852" s="31" t="s">
        <v>75</v>
      </c>
      <c r="AG852" s="31" t="s">
        <v>75</v>
      </c>
      <c r="AH852" s="31" t="s">
        <v>75</v>
      </c>
      <c r="AI852" s="8"/>
    </row>
    <row r="853" spans="1:35" x14ac:dyDescent="0.25">
      <c r="A853" s="42" t="s">
        <v>2851</v>
      </c>
      <c r="B853" s="43" t="s">
        <v>1887</v>
      </c>
      <c r="C853" s="44" t="s">
        <v>2852</v>
      </c>
      <c r="D853" s="31">
        <v>3539634072.3499999</v>
      </c>
      <c r="E853" s="31" t="s">
        <v>75</v>
      </c>
      <c r="F853" s="31">
        <v>3539634072.3499999</v>
      </c>
      <c r="G853" s="31" t="s">
        <v>75</v>
      </c>
      <c r="H853" s="31">
        <v>3539634072.3499999</v>
      </c>
      <c r="I853" s="31" t="s">
        <v>75</v>
      </c>
      <c r="J853" s="31" t="s">
        <v>75</v>
      </c>
      <c r="K853" s="31" t="s">
        <v>75</v>
      </c>
      <c r="L853" s="31" t="s">
        <v>75</v>
      </c>
      <c r="M853" s="31" t="s">
        <v>75</v>
      </c>
      <c r="N853" s="31" t="s">
        <v>75</v>
      </c>
      <c r="O853" s="31" t="s">
        <v>75</v>
      </c>
      <c r="P853" s="32" t="s">
        <v>75</v>
      </c>
      <c r="Q853" s="32" t="s">
        <v>75</v>
      </c>
      <c r="R853" s="42" t="s">
        <v>2851</v>
      </c>
      <c r="S853" s="43" t="s">
        <v>1887</v>
      </c>
      <c r="T853" s="44" t="s">
        <v>2852</v>
      </c>
      <c r="U853" s="31">
        <v>2015477508.0799999</v>
      </c>
      <c r="V853" s="31" t="s">
        <v>75</v>
      </c>
      <c r="W853" s="31">
        <v>2015477508.0799999</v>
      </c>
      <c r="X853" s="31" t="s">
        <v>75</v>
      </c>
      <c r="Y853" s="31">
        <v>2015477508.0799999</v>
      </c>
      <c r="Z853" s="31" t="s">
        <v>75</v>
      </c>
      <c r="AA853" s="31" t="s">
        <v>75</v>
      </c>
      <c r="AB853" s="31" t="s">
        <v>75</v>
      </c>
      <c r="AC853" s="31" t="s">
        <v>75</v>
      </c>
      <c r="AD853" s="31" t="s">
        <v>75</v>
      </c>
      <c r="AE853" s="31" t="s">
        <v>75</v>
      </c>
      <c r="AF853" s="31" t="s">
        <v>75</v>
      </c>
      <c r="AG853" s="31" t="s">
        <v>75</v>
      </c>
      <c r="AH853" s="31" t="s">
        <v>75</v>
      </c>
      <c r="AI853" s="8"/>
    </row>
    <row r="854" spans="1:35" ht="23.25" x14ac:dyDescent="0.25">
      <c r="A854" s="42" t="s">
        <v>1902</v>
      </c>
      <c r="B854" s="43" t="s">
        <v>1887</v>
      </c>
      <c r="C854" s="44" t="s">
        <v>2853</v>
      </c>
      <c r="D854" s="31">
        <v>1760400</v>
      </c>
      <c r="E854" s="31" t="s">
        <v>75</v>
      </c>
      <c r="F854" s="31">
        <v>1760400</v>
      </c>
      <c r="G854" s="31" t="s">
        <v>75</v>
      </c>
      <c r="H854" s="31">
        <v>1760400</v>
      </c>
      <c r="I854" s="31" t="s">
        <v>75</v>
      </c>
      <c r="J854" s="31" t="s">
        <v>75</v>
      </c>
      <c r="K854" s="31" t="s">
        <v>75</v>
      </c>
      <c r="L854" s="31" t="s">
        <v>75</v>
      </c>
      <c r="M854" s="31" t="s">
        <v>75</v>
      </c>
      <c r="N854" s="31" t="s">
        <v>75</v>
      </c>
      <c r="O854" s="31" t="s">
        <v>75</v>
      </c>
      <c r="P854" s="32" t="s">
        <v>75</v>
      </c>
      <c r="Q854" s="32" t="s">
        <v>75</v>
      </c>
      <c r="R854" s="42" t="s">
        <v>1902</v>
      </c>
      <c r="S854" s="43" t="s">
        <v>1887</v>
      </c>
      <c r="T854" s="44" t="s">
        <v>2853</v>
      </c>
      <c r="U854" s="31" t="s">
        <v>75</v>
      </c>
      <c r="V854" s="31" t="s">
        <v>75</v>
      </c>
      <c r="W854" s="31" t="s">
        <v>75</v>
      </c>
      <c r="X854" s="31" t="s">
        <v>75</v>
      </c>
      <c r="Y854" s="31" t="s">
        <v>75</v>
      </c>
      <c r="Z854" s="31" t="s">
        <v>75</v>
      </c>
      <c r="AA854" s="31" t="s">
        <v>75</v>
      </c>
      <c r="AB854" s="31" t="s">
        <v>75</v>
      </c>
      <c r="AC854" s="31" t="s">
        <v>75</v>
      </c>
      <c r="AD854" s="31" t="s">
        <v>75</v>
      </c>
      <c r="AE854" s="31" t="s">
        <v>75</v>
      </c>
      <c r="AF854" s="31" t="s">
        <v>75</v>
      </c>
      <c r="AG854" s="31" t="s">
        <v>75</v>
      </c>
      <c r="AH854" s="31" t="s">
        <v>75</v>
      </c>
      <c r="AI854" s="8"/>
    </row>
    <row r="855" spans="1:35" ht="23.25" x14ac:dyDescent="0.25">
      <c r="A855" s="42" t="s">
        <v>1904</v>
      </c>
      <c r="B855" s="43" t="s">
        <v>1887</v>
      </c>
      <c r="C855" s="44" t="s">
        <v>2854</v>
      </c>
      <c r="D855" s="31">
        <v>1760400</v>
      </c>
      <c r="E855" s="31" t="s">
        <v>75</v>
      </c>
      <c r="F855" s="31">
        <v>1760400</v>
      </c>
      <c r="G855" s="31" t="s">
        <v>75</v>
      </c>
      <c r="H855" s="31">
        <v>1760400</v>
      </c>
      <c r="I855" s="31" t="s">
        <v>75</v>
      </c>
      <c r="J855" s="31" t="s">
        <v>75</v>
      </c>
      <c r="K855" s="31" t="s">
        <v>75</v>
      </c>
      <c r="L855" s="31" t="s">
        <v>75</v>
      </c>
      <c r="M855" s="31" t="s">
        <v>75</v>
      </c>
      <c r="N855" s="31" t="s">
        <v>75</v>
      </c>
      <c r="O855" s="31" t="s">
        <v>75</v>
      </c>
      <c r="P855" s="32" t="s">
        <v>75</v>
      </c>
      <c r="Q855" s="32" t="s">
        <v>75</v>
      </c>
      <c r="R855" s="42" t="s">
        <v>1904</v>
      </c>
      <c r="S855" s="43" t="s">
        <v>1887</v>
      </c>
      <c r="T855" s="44" t="s">
        <v>2854</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x14ac:dyDescent="0.25">
      <c r="A856" s="42" t="s">
        <v>1906</v>
      </c>
      <c r="B856" s="43" t="s">
        <v>1887</v>
      </c>
      <c r="C856" s="44" t="s">
        <v>2855</v>
      </c>
      <c r="D856" s="31">
        <v>1760400</v>
      </c>
      <c r="E856" s="31" t="s">
        <v>75</v>
      </c>
      <c r="F856" s="31">
        <v>1760400</v>
      </c>
      <c r="G856" s="31" t="s">
        <v>75</v>
      </c>
      <c r="H856" s="31">
        <v>1760400</v>
      </c>
      <c r="I856" s="31" t="s">
        <v>75</v>
      </c>
      <c r="J856" s="31" t="s">
        <v>75</v>
      </c>
      <c r="K856" s="31" t="s">
        <v>75</v>
      </c>
      <c r="L856" s="31" t="s">
        <v>75</v>
      </c>
      <c r="M856" s="31" t="s">
        <v>75</v>
      </c>
      <c r="N856" s="31" t="s">
        <v>75</v>
      </c>
      <c r="O856" s="31" t="s">
        <v>75</v>
      </c>
      <c r="P856" s="32" t="s">
        <v>75</v>
      </c>
      <c r="Q856" s="32" t="s">
        <v>75</v>
      </c>
      <c r="R856" s="42" t="s">
        <v>1906</v>
      </c>
      <c r="S856" s="43" t="s">
        <v>1887</v>
      </c>
      <c r="T856" s="44" t="s">
        <v>2855</v>
      </c>
      <c r="U856" s="31" t="s">
        <v>75</v>
      </c>
      <c r="V856" s="31" t="s">
        <v>75</v>
      </c>
      <c r="W856" s="31" t="s">
        <v>75</v>
      </c>
      <c r="X856" s="31" t="s">
        <v>75</v>
      </c>
      <c r="Y856" s="31" t="s">
        <v>75</v>
      </c>
      <c r="Z856" s="31" t="s">
        <v>75</v>
      </c>
      <c r="AA856" s="31" t="s">
        <v>75</v>
      </c>
      <c r="AB856" s="31" t="s">
        <v>75</v>
      </c>
      <c r="AC856" s="31" t="s">
        <v>75</v>
      </c>
      <c r="AD856" s="31" t="s">
        <v>75</v>
      </c>
      <c r="AE856" s="31" t="s">
        <v>75</v>
      </c>
      <c r="AF856" s="31" t="s">
        <v>75</v>
      </c>
      <c r="AG856" s="31" t="s">
        <v>75</v>
      </c>
      <c r="AH856" s="31" t="s">
        <v>75</v>
      </c>
      <c r="AI856" s="8"/>
    </row>
    <row r="857" spans="1:35" ht="23.25" x14ac:dyDescent="0.25">
      <c r="A857" s="42" t="s">
        <v>1939</v>
      </c>
      <c r="B857" s="43" t="s">
        <v>1887</v>
      </c>
      <c r="C857" s="44" t="s">
        <v>2856</v>
      </c>
      <c r="D857" s="31">
        <v>3537873672.3499999</v>
      </c>
      <c r="E857" s="31" t="s">
        <v>75</v>
      </c>
      <c r="F857" s="31">
        <v>3537873672.3499999</v>
      </c>
      <c r="G857" s="31" t="s">
        <v>75</v>
      </c>
      <c r="H857" s="31">
        <v>3537873672.3499999</v>
      </c>
      <c r="I857" s="31" t="s">
        <v>75</v>
      </c>
      <c r="J857" s="31" t="s">
        <v>75</v>
      </c>
      <c r="K857" s="31" t="s">
        <v>75</v>
      </c>
      <c r="L857" s="31" t="s">
        <v>75</v>
      </c>
      <c r="M857" s="31" t="s">
        <v>75</v>
      </c>
      <c r="N857" s="31" t="s">
        <v>75</v>
      </c>
      <c r="O857" s="31" t="s">
        <v>75</v>
      </c>
      <c r="P857" s="32" t="s">
        <v>75</v>
      </c>
      <c r="Q857" s="32" t="s">
        <v>75</v>
      </c>
      <c r="R857" s="42" t="s">
        <v>1939</v>
      </c>
      <c r="S857" s="43" t="s">
        <v>1887</v>
      </c>
      <c r="T857" s="44" t="s">
        <v>2856</v>
      </c>
      <c r="U857" s="31">
        <v>2015477508.0799999</v>
      </c>
      <c r="V857" s="31" t="s">
        <v>75</v>
      </c>
      <c r="W857" s="31">
        <v>2015477508.0799999</v>
      </c>
      <c r="X857" s="31" t="s">
        <v>75</v>
      </c>
      <c r="Y857" s="31">
        <v>2015477508.0799999</v>
      </c>
      <c r="Z857" s="31" t="s">
        <v>75</v>
      </c>
      <c r="AA857" s="31" t="s">
        <v>75</v>
      </c>
      <c r="AB857" s="31" t="s">
        <v>75</v>
      </c>
      <c r="AC857" s="31" t="s">
        <v>75</v>
      </c>
      <c r="AD857" s="31" t="s">
        <v>75</v>
      </c>
      <c r="AE857" s="31" t="s">
        <v>75</v>
      </c>
      <c r="AF857" s="31" t="s">
        <v>75</v>
      </c>
      <c r="AG857" s="31" t="s">
        <v>75</v>
      </c>
      <c r="AH857" s="31" t="s">
        <v>75</v>
      </c>
      <c r="AI857" s="8"/>
    </row>
    <row r="858" spans="1:35" x14ac:dyDescent="0.25">
      <c r="A858" s="42" t="s">
        <v>1941</v>
      </c>
      <c r="B858" s="43" t="s">
        <v>1887</v>
      </c>
      <c r="C858" s="44" t="s">
        <v>2857</v>
      </c>
      <c r="D858" s="31">
        <v>955276986.25</v>
      </c>
      <c r="E858" s="31" t="s">
        <v>75</v>
      </c>
      <c r="F858" s="31">
        <v>955276986.25</v>
      </c>
      <c r="G858" s="31" t="s">
        <v>75</v>
      </c>
      <c r="H858" s="31">
        <v>955276986.25</v>
      </c>
      <c r="I858" s="31" t="s">
        <v>75</v>
      </c>
      <c r="J858" s="31" t="s">
        <v>75</v>
      </c>
      <c r="K858" s="31" t="s">
        <v>75</v>
      </c>
      <c r="L858" s="31" t="s">
        <v>75</v>
      </c>
      <c r="M858" s="31" t="s">
        <v>75</v>
      </c>
      <c r="N858" s="31" t="s">
        <v>75</v>
      </c>
      <c r="O858" s="31" t="s">
        <v>75</v>
      </c>
      <c r="P858" s="32" t="s">
        <v>75</v>
      </c>
      <c r="Q858" s="32" t="s">
        <v>75</v>
      </c>
      <c r="R858" s="42" t="s">
        <v>1941</v>
      </c>
      <c r="S858" s="43" t="s">
        <v>1887</v>
      </c>
      <c r="T858" s="44" t="s">
        <v>2857</v>
      </c>
      <c r="U858" s="31">
        <v>572648111.10000002</v>
      </c>
      <c r="V858" s="31" t="s">
        <v>75</v>
      </c>
      <c r="W858" s="31">
        <v>572648111.10000002</v>
      </c>
      <c r="X858" s="31" t="s">
        <v>75</v>
      </c>
      <c r="Y858" s="31">
        <v>572648111.10000002</v>
      </c>
      <c r="Z858" s="31" t="s">
        <v>75</v>
      </c>
      <c r="AA858" s="31" t="s">
        <v>75</v>
      </c>
      <c r="AB858" s="31" t="s">
        <v>75</v>
      </c>
      <c r="AC858" s="31" t="s">
        <v>75</v>
      </c>
      <c r="AD858" s="31" t="s">
        <v>75</v>
      </c>
      <c r="AE858" s="31" t="s">
        <v>75</v>
      </c>
      <c r="AF858" s="31" t="s">
        <v>75</v>
      </c>
      <c r="AG858" s="31" t="s">
        <v>75</v>
      </c>
      <c r="AH858" s="31" t="s">
        <v>75</v>
      </c>
      <c r="AI858" s="8"/>
    </row>
    <row r="859" spans="1:35" ht="34.5" x14ac:dyDescent="0.25">
      <c r="A859" s="42" t="s">
        <v>2119</v>
      </c>
      <c r="B859" s="43" t="s">
        <v>1887</v>
      </c>
      <c r="C859" s="44" t="s">
        <v>2858</v>
      </c>
      <c r="D859" s="31">
        <v>740337803.66999996</v>
      </c>
      <c r="E859" s="31" t="s">
        <v>75</v>
      </c>
      <c r="F859" s="31">
        <v>740337803.66999996</v>
      </c>
      <c r="G859" s="31" t="s">
        <v>75</v>
      </c>
      <c r="H859" s="31">
        <v>740337803.66999996</v>
      </c>
      <c r="I859" s="31" t="s">
        <v>75</v>
      </c>
      <c r="J859" s="31" t="s">
        <v>75</v>
      </c>
      <c r="K859" s="31" t="s">
        <v>75</v>
      </c>
      <c r="L859" s="31" t="s">
        <v>75</v>
      </c>
      <c r="M859" s="31" t="s">
        <v>75</v>
      </c>
      <c r="N859" s="31" t="s">
        <v>75</v>
      </c>
      <c r="O859" s="31" t="s">
        <v>75</v>
      </c>
      <c r="P859" s="32" t="s">
        <v>75</v>
      </c>
      <c r="Q859" s="32" t="s">
        <v>75</v>
      </c>
      <c r="R859" s="42" t="s">
        <v>2119</v>
      </c>
      <c r="S859" s="43" t="s">
        <v>1887</v>
      </c>
      <c r="T859" s="44" t="s">
        <v>2858</v>
      </c>
      <c r="U859" s="31">
        <v>449871541.22000003</v>
      </c>
      <c r="V859" s="31" t="s">
        <v>75</v>
      </c>
      <c r="W859" s="31">
        <v>449871541.22000003</v>
      </c>
      <c r="X859" s="31" t="s">
        <v>75</v>
      </c>
      <c r="Y859" s="31">
        <v>449871541.22000003</v>
      </c>
      <c r="Z859" s="31" t="s">
        <v>75</v>
      </c>
      <c r="AA859" s="31" t="s">
        <v>75</v>
      </c>
      <c r="AB859" s="31" t="s">
        <v>75</v>
      </c>
      <c r="AC859" s="31" t="s">
        <v>75</v>
      </c>
      <c r="AD859" s="31" t="s">
        <v>75</v>
      </c>
      <c r="AE859" s="31" t="s">
        <v>75</v>
      </c>
      <c r="AF859" s="31" t="s">
        <v>75</v>
      </c>
      <c r="AG859" s="31" t="s">
        <v>75</v>
      </c>
      <c r="AH859" s="31" t="s">
        <v>75</v>
      </c>
      <c r="AI859" s="8"/>
    </row>
    <row r="860" spans="1:35" x14ac:dyDescent="0.25">
      <c r="A860" s="42" t="s">
        <v>1943</v>
      </c>
      <c r="B860" s="43" t="s">
        <v>1887</v>
      </c>
      <c r="C860" s="44" t="s">
        <v>2859</v>
      </c>
      <c r="D860" s="31">
        <v>214939182.58000001</v>
      </c>
      <c r="E860" s="31" t="s">
        <v>75</v>
      </c>
      <c r="F860" s="31">
        <v>214939182.58000001</v>
      </c>
      <c r="G860" s="31" t="s">
        <v>75</v>
      </c>
      <c r="H860" s="31">
        <v>214939182.58000001</v>
      </c>
      <c r="I860" s="31" t="s">
        <v>75</v>
      </c>
      <c r="J860" s="31" t="s">
        <v>75</v>
      </c>
      <c r="K860" s="31" t="s">
        <v>75</v>
      </c>
      <c r="L860" s="31" t="s">
        <v>75</v>
      </c>
      <c r="M860" s="31" t="s">
        <v>75</v>
      </c>
      <c r="N860" s="31" t="s">
        <v>75</v>
      </c>
      <c r="O860" s="31" t="s">
        <v>75</v>
      </c>
      <c r="P860" s="32" t="s">
        <v>75</v>
      </c>
      <c r="Q860" s="32" t="s">
        <v>75</v>
      </c>
      <c r="R860" s="42" t="s">
        <v>1943</v>
      </c>
      <c r="S860" s="43" t="s">
        <v>1887</v>
      </c>
      <c r="T860" s="44" t="s">
        <v>2859</v>
      </c>
      <c r="U860" s="31">
        <v>122776569.88</v>
      </c>
      <c r="V860" s="31" t="s">
        <v>75</v>
      </c>
      <c r="W860" s="31">
        <v>122776569.88</v>
      </c>
      <c r="X860" s="31" t="s">
        <v>75</v>
      </c>
      <c r="Y860" s="31">
        <v>122776569.88</v>
      </c>
      <c r="Z860" s="31" t="s">
        <v>75</v>
      </c>
      <c r="AA860" s="31" t="s">
        <v>75</v>
      </c>
      <c r="AB860" s="31" t="s">
        <v>75</v>
      </c>
      <c r="AC860" s="31" t="s">
        <v>75</v>
      </c>
      <c r="AD860" s="31" t="s">
        <v>75</v>
      </c>
      <c r="AE860" s="31" t="s">
        <v>75</v>
      </c>
      <c r="AF860" s="31" t="s">
        <v>75</v>
      </c>
      <c r="AG860" s="31" t="s">
        <v>75</v>
      </c>
      <c r="AH860" s="31" t="s">
        <v>75</v>
      </c>
      <c r="AI860" s="8"/>
    </row>
    <row r="861" spans="1:35" x14ac:dyDescent="0.25">
      <c r="A861" s="42" t="s">
        <v>2062</v>
      </c>
      <c r="B861" s="43" t="s">
        <v>1887</v>
      </c>
      <c r="C861" s="44" t="s">
        <v>2860</v>
      </c>
      <c r="D861" s="31">
        <v>2582413086.0999999</v>
      </c>
      <c r="E861" s="31" t="s">
        <v>75</v>
      </c>
      <c r="F861" s="31">
        <v>2582413086.0999999</v>
      </c>
      <c r="G861" s="31" t="s">
        <v>75</v>
      </c>
      <c r="H861" s="31">
        <v>2582413086.0999999</v>
      </c>
      <c r="I861" s="31" t="s">
        <v>75</v>
      </c>
      <c r="J861" s="31" t="s">
        <v>75</v>
      </c>
      <c r="K861" s="31" t="s">
        <v>75</v>
      </c>
      <c r="L861" s="31" t="s">
        <v>75</v>
      </c>
      <c r="M861" s="31" t="s">
        <v>75</v>
      </c>
      <c r="N861" s="31" t="s">
        <v>75</v>
      </c>
      <c r="O861" s="31" t="s">
        <v>75</v>
      </c>
      <c r="P861" s="32" t="s">
        <v>75</v>
      </c>
      <c r="Q861" s="32" t="s">
        <v>75</v>
      </c>
      <c r="R861" s="42" t="s">
        <v>2062</v>
      </c>
      <c r="S861" s="43" t="s">
        <v>1887</v>
      </c>
      <c r="T861" s="44" t="s">
        <v>2860</v>
      </c>
      <c r="U861" s="31">
        <v>1442829396.98</v>
      </c>
      <c r="V861" s="31" t="s">
        <v>75</v>
      </c>
      <c r="W861" s="31">
        <v>1442829396.98</v>
      </c>
      <c r="X861" s="31" t="s">
        <v>75</v>
      </c>
      <c r="Y861" s="31">
        <v>1442829396.98</v>
      </c>
      <c r="Z861" s="31" t="s">
        <v>75</v>
      </c>
      <c r="AA861" s="31" t="s">
        <v>75</v>
      </c>
      <c r="AB861" s="31" t="s">
        <v>75</v>
      </c>
      <c r="AC861" s="31" t="s">
        <v>75</v>
      </c>
      <c r="AD861" s="31" t="s">
        <v>75</v>
      </c>
      <c r="AE861" s="31" t="s">
        <v>75</v>
      </c>
      <c r="AF861" s="31" t="s">
        <v>75</v>
      </c>
      <c r="AG861" s="31" t="s">
        <v>75</v>
      </c>
      <c r="AH861" s="31" t="s">
        <v>75</v>
      </c>
      <c r="AI861" s="8"/>
    </row>
    <row r="862" spans="1:35" ht="45.75" x14ac:dyDescent="0.25">
      <c r="A862" s="42" t="s">
        <v>2064</v>
      </c>
      <c r="B862" s="43" t="s">
        <v>1887</v>
      </c>
      <c r="C862" s="44" t="s">
        <v>2861</v>
      </c>
      <c r="D862" s="31">
        <v>1931704096.0999999</v>
      </c>
      <c r="E862" s="31" t="s">
        <v>75</v>
      </c>
      <c r="F862" s="31">
        <v>1931704096.0999999</v>
      </c>
      <c r="G862" s="31" t="s">
        <v>75</v>
      </c>
      <c r="H862" s="31">
        <v>1931704096.0999999</v>
      </c>
      <c r="I862" s="31" t="s">
        <v>75</v>
      </c>
      <c r="J862" s="31" t="s">
        <v>75</v>
      </c>
      <c r="K862" s="31" t="s">
        <v>75</v>
      </c>
      <c r="L862" s="31" t="s">
        <v>75</v>
      </c>
      <c r="M862" s="31" t="s">
        <v>75</v>
      </c>
      <c r="N862" s="31" t="s">
        <v>75</v>
      </c>
      <c r="O862" s="31" t="s">
        <v>75</v>
      </c>
      <c r="P862" s="32" t="s">
        <v>75</v>
      </c>
      <c r="Q862" s="32" t="s">
        <v>75</v>
      </c>
      <c r="R862" s="42" t="s">
        <v>2064</v>
      </c>
      <c r="S862" s="43" t="s">
        <v>1887</v>
      </c>
      <c r="T862" s="44" t="s">
        <v>2861</v>
      </c>
      <c r="U862" s="31">
        <v>1060823156.09</v>
      </c>
      <c r="V862" s="31" t="s">
        <v>75</v>
      </c>
      <c r="W862" s="31">
        <v>1060823156.09</v>
      </c>
      <c r="X862" s="31" t="s">
        <v>75</v>
      </c>
      <c r="Y862" s="31">
        <v>1060823156.09</v>
      </c>
      <c r="Z862" s="31" t="s">
        <v>75</v>
      </c>
      <c r="AA862" s="31" t="s">
        <v>75</v>
      </c>
      <c r="AB862" s="31" t="s">
        <v>75</v>
      </c>
      <c r="AC862" s="31" t="s">
        <v>75</v>
      </c>
      <c r="AD862" s="31" t="s">
        <v>75</v>
      </c>
      <c r="AE862" s="31" t="s">
        <v>75</v>
      </c>
      <c r="AF862" s="31" t="s">
        <v>75</v>
      </c>
      <c r="AG862" s="31" t="s">
        <v>75</v>
      </c>
      <c r="AH862" s="31" t="s">
        <v>75</v>
      </c>
      <c r="AI862" s="8"/>
    </row>
    <row r="863" spans="1:35" x14ac:dyDescent="0.25">
      <c r="A863" s="42" t="s">
        <v>2126</v>
      </c>
      <c r="B863" s="43" t="s">
        <v>1887</v>
      </c>
      <c r="C863" s="44" t="s">
        <v>2862</v>
      </c>
      <c r="D863" s="31">
        <v>650708990</v>
      </c>
      <c r="E863" s="31" t="s">
        <v>75</v>
      </c>
      <c r="F863" s="31">
        <v>650708990</v>
      </c>
      <c r="G863" s="31" t="s">
        <v>75</v>
      </c>
      <c r="H863" s="31">
        <v>650708990</v>
      </c>
      <c r="I863" s="31" t="s">
        <v>75</v>
      </c>
      <c r="J863" s="31" t="s">
        <v>75</v>
      </c>
      <c r="K863" s="31" t="s">
        <v>75</v>
      </c>
      <c r="L863" s="31" t="s">
        <v>75</v>
      </c>
      <c r="M863" s="31" t="s">
        <v>75</v>
      </c>
      <c r="N863" s="31" t="s">
        <v>75</v>
      </c>
      <c r="O863" s="31" t="s">
        <v>75</v>
      </c>
      <c r="P863" s="32" t="s">
        <v>75</v>
      </c>
      <c r="Q863" s="32" t="s">
        <v>75</v>
      </c>
      <c r="R863" s="42" t="s">
        <v>2126</v>
      </c>
      <c r="S863" s="43" t="s">
        <v>1887</v>
      </c>
      <c r="T863" s="44" t="s">
        <v>2862</v>
      </c>
      <c r="U863" s="31">
        <v>382006240.88999999</v>
      </c>
      <c r="V863" s="31" t="s">
        <v>75</v>
      </c>
      <c r="W863" s="31">
        <v>382006240.88999999</v>
      </c>
      <c r="X863" s="31" t="s">
        <v>75</v>
      </c>
      <c r="Y863" s="31">
        <v>382006240.88999999</v>
      </c>
      <c r="Z863" s="31" t="s">
        <v>75</v>
      </c>
      <c r="AA863" s="31" t="s">
        <v>75</v>
      </c>
      <c r="AB863" s="31" t="s">
        <v>75</v>
      </c>
      <c r="AC863" s="31" t="s">
        <v>75</v>
      </c>
      <c r="AD863" s="31" t="s">
        <v>75</v>
      </c>
      <c r="AE863" s="31" t="s">
        <v>75</v>
      </c>
      <c r="AF863" s="31" t="s">
        <v>75</v>
      </c>
      <c r="AG863" s="31" t="s">
        <v>75</v>
      </c>
      <c r="AH863" s="31" t="s">
        <v>75</v>
      </c>
      <c r="AI863" s="8"/>
    </row>
    <row r="864" spans="1:35" ht="45.75" x14ac:dyDescent="0.25">
      <c r="A864" s="42" t="s">
        <v>2130</v>
      </c>
      <c r="B864" s="43" t="s">
        <v>1887</v>
      </c>
      <c r="C864" s="44" t="s">
        <v>2863</v>
      </c>
      <c r="D864" s="31">
        <v>183600</v>
      </c>
      <c r="E864" s="31" t="s">
        <v>75</v>
      </c>
      <c r="F864" s="31">
        <v>183600</v>
      </c>
      <c r="G864" s="31" t="s">
        <v>75</v>
      </c>
      <c r="H864" s="31">
        <v>183600</v>
      </c>
      <c r="I864" s="31" t="s">
        <v>75</v>
      </c>
      <c r="J864" s="31" t="s">
        <v>75</v>
      </c>
      <c r="K864" s="31" t="s">
        <v>75</v>
      </c>
      <c r="L864" s="31" t="s">
        <v>75</v>
      </c>
      <c r="M864" s="31" t="s">
        <v>75</v>
      </c>
      <c r="N864" s="31" t="s">
        <v>75</v>
      </c>
      <c r="O864" s="31" t="s">
        <v>75</v>
      </c>
      <c r="P864" s="32" t="s">
        <v>75</v>
      </c>
      <c r="Q864" s="32" t="s">
        <v>75</v>
      </c>
      <c r="R864" s="42" t="s">
        <v>2130</v>
      </c>
      <c r="S864" s="43" t="s">
        <v>1887</v>
      </c>
      <c r="T864" s="44" t="s">
        <v>2863</v>
      </c>
      <c r="U864" s="31" t="s">
        <v>75</v>
      </c>
      <c r="V864" s="31" t="s">
        <v>75</v>
      </c>
      <c r="W864" s="31" t="s">
        <v>75</v>
      </c>
      <c r="X864" s="31" t="s">
        <v>75</v>
      </c>
      <c r="Y864" s="31" t="s">
        <v>75</v>
      </c>
      <c r="Z864" s="31" t="s">
        <v>75</v>
      </c>
      <c r="AA864" s="31" t="s">
        <v>75</v>
      </c>
      <c r="AB864" s="31" t="s">
        <v>75</v>
      </c>
      <c r="AC864" s="31" t="s">
        <v>75</v>
      </c>
      <c r="AD864" s="31" t="s">
        <v>75</v>
      </c>
      <c r="AE864" s="31" t="s">
        <v>75</v>
      </c>
      <c r="AF864" s="31" t="s">
        <v>75</v>
      </c>
      <c r="AG864" s="31" t="s">
        <v>75</v>
      </c>
      <c r="AH864" s="31" t="s">
        <v>75</v>
      </c>
      <c r="AI864" s="8"/>
    </row>
    <row r="865" spans="1:35" ht="23.25" x14ac:dyDescent="0.25">
      <c r="A865" s="42" t="s">
        <v>2132</v>
      </c>
      <c r="B865" s="43" t="s">
        <v>1887</v>
      </c>
      <c r="C865" s="44" t="s">
        <v>2864</v>
      </c>
      <c r="D865" s="31">
        <v>183600</v>
      </c>
      <c r="E865" s="31" t="s">
        <v>75</v>
      </c>
      <c r="F865" s="31">
        <v>183600</v>
      </c>
      <c r="G865" s="31" t="s">
        <v>75</v>
      </c>
      <c r="H865" s="31">
        <v>183600</v>
      </c>
      <c r="I865" s="31" t="s">
        <v>75</v>
      </c>
      <c r="J865" s="31" t="s">
        <v>75</v>
      </c>
      <c r="K865" s="31" t="s">
        <v>75</v>
      </c>
      <c r="L865" s="31" t="s">
        <v>75</v>
      </c>
      <c r="M865" s="31" t="s">
        <v>75</v>
      </c>
      <c r="N865" s="31" t="s">
        <v>75</v>
      </c>
      <c r="O865" s="31" t="s">
        <v>75</v>
      </c>
      <c r="P865" s="32" t="s">
        <v>75</v>
      </c>
      <c r="Q865" s="32" t="s">
        <v>75</v>
      </c>
      <c r="R865" s="42" t="s">
        <v>2132</v>
      </c>
      <c r="S865" s="43" t="s">
        <v>1887</v>
      </c>
      <c r="T865" s="44" t="s">
        <v>2864</v>
      </c>
      <c r="U865" s="31" t="s">
        <v>75</v>
      </c>
      <c r="V865" s="31" t="s">
        <v>75</v>
      </c>
      <c r="W865" s="31" t="s">
        <v>75</v>
      </c>
      <c r="X865" s="31" t="s">
        <v>75</v>
      </c>
      <c r="Y865" s="31" t="s">
        <v>75</v>
      </c>
      <c r="Z865" s="31" t="s">
        <v>75</v>
      </c>
      <c r="AA865" s="31" t="s">
        <v>75</v>
      </c>
      <c r="AB865" s="31" t="s">
        <v>75</v>
      </c>
      <c r="AC865" s="31" t="s">
        <v>75</v>
      </c>
      <c r="AD865" s="31" t="s">
        <v>75</v>
      </c>
      <c r="AE865" s="31" t="s">
        <v>75</v>
      </c>
      <c r="AF865" s="31" t="s">
        <v>75</v>
      </c>
      <c r="AG865" s="31" t="s">
        <v>75</v>
      </c>
      <c r="AH865" s="31" t="s">
        <v>75</v>
      </c>
      <c r="AI865" s="8"/>
    </row>
    <row r="866" spans="1:35" ht="23.25" x14ac:dyDescent="0.25">
      <c r="A866" s="42" t="s">
        <v>2865</v>
      </c>
      <c r="B866" s="43" t="s">
        <v>1887</v>
      </c>
      <c r="C866" s="44" t="s">
        <v>2866</v>
      </c>
      <c r="D866" s="31">
        <v>261104875.38</v>
      </c>
      <c r="E866" s="31" t="s">
        <v>75</v>
      </c>
      <c r="F866" s="31">
        <v>261104875.38</v>
      </c>
      <c r="G866" s="31" t="s">
        <v>75</v>
      </c>
      <c r="H866" s="31">
        <v>249955237.11000001</v>
      </c>
      <c r="I866" s="31" t="s">
        <v>75</v>
      </c>
      <c r="J866" s="31" t="s">
        <v>75</v>
      </c>
      <c r="K866" s="31">
        <v>7318400</v>
      </c>
      <c r="L866" s="31" t="s">
        <v>75</v>
      </c>
      <c r="M866" s="31" t="s">
        <v>75</v>
      </c>
      <c r="N866" s="31">
        <v>3172457.97</v>
      </c>
      <c r="O866" s="31">
        <v>130500</v>
      </c>
      <c r="P866" s="32">
        <v>528280.30000000005</v>
      </c>
      <c r="Q866" s="32" t="s">
        <v>75</v>
      </c>
      <c r="R866" s="42" t="s">
        <v>2865</v>
      </c>
      <c r="S866" s="43" t="s">
        <v>1887</v>
      </c>
      <c r="T866" s="44" t="s">
        <v>2866</v>
      </c>
      <c r="U866" s="31">
        <v>134104172.31999999</v>
      </c>
      <c r="V866" s="31" t="s">
        <v>75</v>
      </c>
      <c r="W866" s="31">
        <v>134104172.31999999</v>
      </c>
      <c r="X866" s="31" t="s">
        <v>75</v>
      </c>
      <c r="Y866" s="31">
        <v>130436478.95</v>
      </c>
      <c r="Z866" s="31" t="s">
        <v>75</v>
      </c>
      <c r="AA866" s="31" t="s">
        <v>75</v>
      </c>
      <c r="AB866" s="31">
        <v>2392667.37</v>
      </c>
      <c r="AC866" s="31" t="s">
        <v>75</v>
      </c>
      <c r="AD866" s="31" t="s">
        <v>75</v>
      </c>
      <c r="AE866" s="31">
        <v>992993</v>
      </c>
      <c r="AF866" s="31">
        <v>76802</v>
      </c>
      <c r="AG866" s="31">
        <v>205231</v>
      </c>
      <c r="AH866" s="31" t="s">
        <v>75</v>
      </c>
      <c r="AI866" s="8"/>
    </row>
    <row r="867" spans="1:35" ht="45.75" x14ac:dyDescent="0.25">
      <c r="A867" s="42" t="s">
        <v>1892</v>
      </c>
      <c r="B867" s="43" t="s">
        <v>1887</v>
      </c>
      <c r="C867" s="44" t="s">
        <v>2867</v>
      </c>
      <c r="D867" s="31">
        <v>10827700</v>
      </c>
      <c r="E867" s="31" t="s">
        <v>75</v>
      </c>
      <c r="F867" s="31">
        <v>10827700</v>
      </c>
      <c r="G867" s="31" t="s">
        <v>75</v>
      </c>
      <c r="H867" s="31">
        <v>7556000</v>
      </c>
      <c r="I867" s="31" t="s">
        <v>75</v>
      </c>
      <c r="J867" s="31" t="s">
        <v>75</v>
      </c>
      <c r="K867" s="31">
        <v>3271700</v>
      </c>
      <c r="L867" s="31" t="s">
        <v>75</v>
      </c>
      <c r="M867" s="31" t="s">
        <v>75</v>
      </c>
      <c r="N867" s="31" t="s">
        <v>75</v>
      </c>
      <c r="O867" s="31" t="s">
        <v>75</v>
      </c>
      <c r="P867" s="32" t="s">
        <v>75</v>
      </c>
      <c r="Q867" s="32" t="s">
        <v>75</v>
      </c>
      <c r="R867" s="42" t="s">
        <v>1892</v>
      </c>
      <c r="S867" s="43" t="s">
        <v>1887</v>
      </c>
      <c r="T867" s="44" t="s">
        <v>2867</v>
      </c>
      <c r="U867" s="31">
        <v>5143374.74</v>
      </c>
      <c r="V867" s="31" t="s">
        <v>75</v>
      </c>
      <c r="W867" s="31">
        <v>5143374.74</v>
      </c>
      <c r="X867" s="31" t="s">
        <v>75</v>
      </c>
      <c r="Y867" s="31">
        <v>3792108.2</v>
      </c>
      <c r="Z867" s="31" t="s">
        <v>75</v>
      </c>
      <c r="AA867" s="31" t="s">
        <v>75</v>
      </c>
      <c r="AB867" s="31">
        <v>1351266.54</v>
      </c>
      <c r="AC867" s="31" t="s">
        <v>75</v>
      </c>
      <c r="AD867" s="31" t="s">
        <v>75</v>
      </c>
      <c r="AE867" s="31" t="s">
        <v>75</v>
      </c>
      <c r="AF867" s="31" t="s">
        <v>75</v>
      </c>
      <c r="AG867" s="31" t="s">
        <v>75</v>
      </c>
      <c r="AH867" s="31" t="s">
        <v>75</v>
      </c>
      <c r="AI867" s="8"/>
    </row>
    <row r="868" spans="1:35" x14ac:dyDescent="0.25">
      <c r="A868" s="42" t="s">
        <v>1989</v>
      </c>
      <c r="B868" s="43" t="s">
        <v>1887</v>
      </c>
      <c r="C868" s="44" t="s">
        <v>2868</v>
      </c>
      <c r="D868" s="31">
        <v>10827700</v>
      </c>
      <c r="E868" s="31" t="s">
        <v>75</v>
      </c>
      <c r="F868" s="31">
        <v>10827700</v>
      </c>
      <c r="G868" s="31" t="s">
        <v>75</v>
      </c>
      <c r="H868" s="31">
        <v>7556000</v>
      </c>
      <c r="I868" s="31" t="s">
        <v>75</v>
      </c>
      <c r="J868" s="31" t="s">
        <v>75</v>
      </c>
      <c r="K868" s="31">
        <v>3271700</v>
      </c>
      <c r="L868" s="31" t="s">
        <v>75</v>
      </c>
      <c r="M868" s="31" t="s">
        <v>75</v>
      </c>
      <c r="N868" s="31" t="s">
        <v>75</v>
      </c>
      <c r="O868" s="31" t="s">
        <v>75</v>
      </c>
      <c r="P868" s="32" t="s">
        <v>75</v>
      </c>
      <c r="Q868" s="32" t="s">
        <v>75</v>
      </c>
      <c r="R868" s="42" t="s">
        <v>1989</v>
      </c>
      <c r="S868" s="43" t="s">
        <v>1887</v>
      </c>
      <c r="T868" s="44" t="s">
        <v>2868</v>
      </c>
      <c r="U868" s="31">
        <v>5143374.74</v>
      </c>
      <c r="V868" s="31" t="s">
        <v>75</v>
      </c>
      <c r="W868" s="31">
        <v>5143374.74</v>
      </c>
      <c r="X868" s="31" t="s">
        <v>75</v>
      </c>
      <c r="Y868" s="31">
        <v>3792108.2</v>
      </c>
      <c r="Z868" s="31" t="s">
        <v>75</v>
      </c>
      <c r="AA868" s="31" t="s">
        <v>75</v>
      </c>
      <c r="AB868" s="31">
        <v>1351266.54</v>
      </c>
      <c r="AC868" s="31" t="s">
        <v>75</v>
      </c>
      <c r="AD868" s="31" t="s">
        <v>75</v>
      </c>
      <c r="AE868" s="31" t="s">
        <v>75</v>
      </c>
      <c r="AF868" s="31" t="s">
        <v>75</v>
      </c>
      <c r="AG868" s="31" t="s">
        <v>75</v>
      </c>
      <c r="AH868" s="31" t="s">
        <v>75</v>
      </c>
      <c r="AI868" s="8"/>
    </row>
    <row r="869" spans="1:35" x14ac:dyDescent="0.25">
      <c r="A869" s="42" t="s">
        <v>1991</v>
      </c>
      <c r="B869" s="43" t="s">
        <v>1887</v>
      </c>
      <c r="C869" s="44" t="s">
        <v>2869</v>
      </c>
      <c r="D869" s="31">
        <v>8275400</v>
      </c>
      <c r="E869" s="31" t="s">
        <v>75</v>
      </c>
      <c r="F869" s="31">
        <v>8275400</v>
      </c>
      <c r="G869" s="31" t="s">
        <v>75</v>
      </c>
      <c r="H869" s="31">
        <v>5759600</v>
      </c>
      <c r="I869" s="31" t="s">
        <v>75</v>
      </c>
      <c r="J869" s="31" t="s">
        <v>75</v>
      </c>
      <c r="K869" s="31">
        <v>2515800</v>
      </c>
      <c r="L869" s="31" t="s">
        <v>75</v>
      </c>
      <c r="M869" s="31" t="s">
        <v>75</v>
      </c>
      <c r="N869" s="31" t="s">
        <v>75</v>
      </c>
      <c r="O869" s="31" t="s">
        <v>75</v>
      </c>
      <c r="P869" s="32" t="s">
        <v>75</v>
      </c>
      <c r="Q869" s="32" t="s">
        <v>75</v>
      </c>
      <c r="R869" s="42" t="s">
        <v>1991</v>
      </c>
      <c r="S869" s="43" t="s">
        <v>1887</v>
      </c>
      <c r="T869" s="44" t="s">
        <v>2869</v>
      </c>
      <c r="U869" s="31">
        <v>4088474.58</v>
      </c>
      <c r="V869" s="31" t="s">
        <v>75</v>
      </c>
      <c r="W869" s="31">
        <v>4088474.58</v>
      </c>
      <c r="X869" s="31" t="s">
        <v>75</v>
      </c>
      <c r="Y869" s="31">
        <v>3018804.62</v>
      </c>
      <c r="Z869" s="31" t="s">
        <v>75</v>
      </c>
      <c r="AA869" s="31" t="s">
        <v>75</v>
      </c>
      <c r="AB869" s="31">
        <v>1069669.96</v>
      </c>
      <c r="AC869" s="31" t="s">
        <v>75</v>
      </c>
      <c r="AD869" s="31" t="s">
        <v>75</v>
      </c>
      <c r="AE869" s="31" t="s">
        <v>75</v>
      </c>
      <c r="AF869" s="31" t="s">
        <v>75</v>
      </c>
      <c r="AG869" s="31" t="s">
        <v>75</v>
      </c>
      <c r="AH869" s="31" t="s">
        <v>75</v>
      </c>
      <c r="AI869" s="8"/>
    </row>
    <row r="870" spans="1:35" ht="23.25" x14ac:dyDescent="0.25">
      <c r="A870" s="42" t="s">
        <v>2071</v>
      </c>
      <c r="B870" s="43" t="s">
        <v>1887</v>
      </c>
      <c r="C870" s="44" t="s">
        <v>2870</v>
      </c>
      <c r="D870" s="31">
        <v>57000</v>
      </c>
      <c r="E870" s="31" t="s">
        <v>75</v>
      </c>
      <c r="F870" s="31">
        <v>57000</v>
      </c>
      <c r="G870" s="31" t="s">
        <v>75</v>
      </c>
      <c r="H870" s="31">
        <v>57000</v>
      </c>
      <c r="I870" s="31" t="s">
        <v>75</v>
      </c>
      <c r="J870" s="31" t="s">
        <v>75</v>
      </c>
      <c r="K870" s="31" t="s">
        <v>75</v>
      </c>
      <c r="L870" s="31" t="s">
        <v>75</v>
      </c>
      <c r="M870" s="31" t="s">
        <v>75</v>
      </c>
      <c r="N870" s="31" t="s">
        <v>75</v>
      </c>
      <c r="O870" s="31" t="s">
        <v>75</v>
      </c>
      <c r="P870" s="32" t="s">
        <v>75</v>
      </c>
      <c r="Q870" s="32" t="s">
        <v>75</v>
      </c>
      <c r="R870" s="42" t="s">
        <v>2071</v>
      </c>
      <c r="S870" s="43" t="s">
        <v>1887</v>
      </c>
      <c r="T870" s="44" t="s">
        <v>2870</v>
      </c>
      <c r="U870" s="31">
        <v>18800</v>
      </c>
      <c r="V870" s="31" t="s">
        <v>75</v>
      </c>
      <c r="W870" s="31">
        <v>18800</v>
      </c>
      <c r="X870" s="31" t="s">
        <v>75</v>
      </c>
      <c r="Y870" s="31">
        <v>18800</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1993</v>
      </c>
      <c r="B871" s="43" t="s">
        <v>1887</v>
      </c>
      <c r="C871" s="44" t="s">
        <v>2871</v>
      </c>
      <c r="D871" s="31">
        <v>2495300</v>
      </c>
      <c r="E871" s="31" t="s">
        <v>75</v>
      </c>
      <c r="F871" s="31">
        <v>2495300</v>
      </c>
      <c r="G871" s="31" t="s">
        <v>75</v>
      </c>
      <c r="H871" s="31">
        <v>1739400</v>
      </c>
      <c r="I871" s="31" t="s">
        <v>75</v>
      </c>
      <c r="J871" s="31" t="s">
        <v>75</v>
      </c>
      <c r="K871" s="31">
        <v>755900</v>
      </c>
      <c r="L871" s="31" t="s">
        <v>75</v>
      </c>
      <c r="M871" s="31" t="s">
        <v>75</v>
      </c>
      <c r="N871" s="31" t="s">
        <v>75</v>
      </c>
      <c r="O871" s="31" t="s">
        <v>75</v>
      </c>
      <c r="P871" s="32" t="s">
        <v>75</v>
      </c>
      <c r="Q871" s="32" t="s">
        <v>75</v>
      </c>
      <c r="R871" s="42" t="s">
        <v>1993</v>
      </c>
      <c r="S871" s="43" t="s">
        <v>1887</v>
      </c>
      <c r="T871" s="44" t="s">
        <v>2871</v>
      </c>
      <c r="U871" s="31">
        <v>1036100.16</v>
      </c>
      <c r="V871" s="31" t="s">
        <v>75</v>
      </c>
      <c r="W871" s="31">
        <v>1036100.16</v>
      </c>
      <c r="X871" s="31" t="s">
        <v>75</v>
      </c>
      <c r="Y871" s="31">
        <v>754503.58</v>
      </c>
      <c r="Z871" s="31" t="s">
        <v>75</v>
      </c>
      <c r="AA871" s="31" t="s">
        <v>75</v>
      </c>
      <c r="AB871" s="31">
        <v>281596.58</v>
      </c>
      <c r="AC871" s="31" t="s">
        <v>75</v>
      </c>
      <c r="AD871" s="31" t="s">
        <v>75</v>
      </c>
      <c r="AE871" s="31" t="s">
        <v>75</v>
      </c>
      <c r="AF871" s="31" t="s">
        <v>75</v>
      </c>
      <c r="AG871" s="31" t="s">
        <v>75</v>
      </c>
      <c r="AH871" s="31" t="s">
        <v>75</v>
      </c>
      <c r="AI871" s="8"/>
    </row>
    <row r="872" spans="1:35" ht="23.25" x14ac:dyDescent="0.25">
      <c r="A872" s="42" t="s">
        <v>1902</v>
      </c>
      <c r="B872" s="43" t="s">
        <v>1887</v>
      </c>
      <c r="C872" s="44" t="s">
        <v>2872</v>
      </c>
      <c r="D872" s="31">
        <v>41931056.840000004</v>
      </c>
      <c r="E872" s="31" t="s">
        <v>75</v>
      </c>
      <c r="F872" s="31">
        <v>41931056.840000004</v>
      </c>
      <c r="G872" s="31" t="s">
        <v>75</v>
      </c>
      <c r="H872" s="31">
        <v>35548468.57</v>
      </c>
      <c r="I872" s="31" t="s">
        <v>75</v>
      </c>
      <c r="J872" s="31" t="s">
        <v>75</v>
      </c>
      <c r="K872" s="31">
        <v>3991800</v>
      </c>
      <c r="L872" s="31" t="s">
        <v>75</v>
      </c>
      <c r="M872" s="31" t="s">
        <v>75</v>
      </c>
      <c r="N872" s="31">
        <v>1732007.97</v>
      </c>
      <c r="O872" s="31">
        <v>130500</v>
      </c>
      <c r="P872" s="32">
        <v>528280.30000000005</v>
      </c>
      <c r="Q872" s="32" t="s">
        <v>75</v>
      </c>
      <c r="R872" s="42" t="s">
        <v>1902</v>
      </c>
      <c r="S872" s="43" t="s">
        <v>1887</v>
      </c>
      <c r="T872" s="44" t="s">
        <v>2872</v>
      </c>
      <c r="U872" s="31">
        <v>10900977.960000001</v>
      </c>
      <c r="V872" s="31" t="s">
        <v>75</v>
      </c>
      <c r="W872" s="31">
        <v>10900977.960000001</v>
      </c>
      <c r="X872" s="31" t="s">
        <v>75</v>
      </c>
      <c r="Y872" s="31">
        <v>9100457.1300000008</v>
      </c>
      <c r="Z872" s="31" t="s">
        <v>75</v>
      </c>
      <c r="AA872" s="31" t="s">
        <v>75</v>
      </c>
      <c r="AB872" s="31">
        <v>1016844.83</v>
      </c>
      <c r="AC872" s="31" t="s">
        <v>75</v>
      </c>
      <c r="AD872" s="31" t="s">
        <v>75</v>
      </c>
      <c r="AE872" s="31">
        <v>501643</v>
      </c>
      <c r="AF872" s="31">
        <v>76802</v>
      </c>
      <c r="AG872" s="31">
        <v>205231</v>
      </c>
      <c r="AH872" s="31" t="s">
        <v>75</v>
      </c>
      <c r="AI872" s="8"/>
    </row>
    <row r="873" spans="1:35" ht="23.25" x14ac:dyDescent="0.25">
      <c r="A873" s="42" t="s">
        <v>1904</v>
      </c>
      <c r="B873" s="43" t="s">
        <v>1887</v>
      </c>
      <c r="C873" s="44" t="s">
        <v>2873</v>
      </c>
      <c r="D873" s="31">
        <v>41931056.840000004</v>
      </c>
      <c r="E873" s="31" t="s">
        <v>75</v>
      </c>
      <c r="F873" s="31">
        <v>41931056.840000004</v>
      </c>
      <c r="G873" s="31" t="s">
        <v>75</v>
      </c>
      <c r="H873" s="31">
        <v>35548468.57</v>
      </c>
      <c r="I873" s="31" t="s">
        <v>75</v>
      </c>
      <c r="J873" s="31" t="s">
        <v>75</v>
      </c>
      <c r="K873" s="31">
        <v>3991800</v>
      </c>
      <c r="L873" s="31" t="s">
        <v>75</v>
      </c>
      <c r="M873" s="31" t="s">
        <v>75</v>
      </c>
      <c r="N873" s="31">
        <v>1732007.97</v>
      </c>
      <c r="O873" s="31">
        <v>130500</v>
      </c>
      <c r="P873" s="32">
        <v>528280.30000000005</v>
      </c>
      <c r="Q873" s="32" t="s">
        <v>75</v>
      </c>
      <c r="R873" s="42" t="s">
        <v>1904</v>
      </c>
      <c r="S873" s="43" t="s">
        <v>1887</v>
      </c>
      <c r="T873" s="44" t="s">
        <v>2873</v>
      </c>
      <c r="U873" s="31">
        <v>10900977.960000001</v>
      </c>
      <c r="V873" s="31" t="s">
        <v>75</v>
      </c>
      <c r="W873" s="31">
        <v>10900977.960000001</v>
      </c>
      <c r="X873" s="31" t="s">
        <v>75</v>
      </c>
      <c r="Y873" s="31">
        <v>9100457.1300000008</v>
      </c>
      <c r="Z873" s="31" t="s">
        <v>75</v>
      </c>
      <c r="AA873" s="31" t="s">
        <v>75</v>
      </c>
      <c r="AB873" s="31">
        <v>1016844.83</v>
      </c>
      <c r="AC873" s="31" t="s">
        <v>75</v>
      </c>
      <c r="AD873" s="31" t="s">
        <v>75</v>
      </c>
      <c r="AE873" s="31">
        <v>501643</v>
      </c>
      <c r="AF873" s="31">
        <v>76802</v>
      </c>
      <c r="AG873" s="31">
        <v>205231</v>
      </c>
      <c r="AH873" s="31" t="s">
        <v>75</v>
      </c>
      <c r="AI873" s="8"/>
    </row>
    <row r="874" spans="1:35" x14ac:dyDescent="0.25">
      <c r="A874" s="42" t="s">
        <v>1906</v>
      </c>
      <c r="B874" s="43" t="s">
        <v>1887</v>
      </c>
      <c r="C874" s="44" t="s">
        <v>2874</v>
      </c>
      <c r="D874" s="31">
        <v>41143356.840000004</v>
      </c>
      <c r="E874" s="31" t="s">
        <v>75</v>
      </c>
      <c r="F874" s="31">
        <v>41143356.840000004</v>
      </c>
      <c r="G874" s="31" t="s">
        <v>75</v>
      </c>
      <c r="H874" s="31">
        <v>34843768.57</v>
      </c>
      <c r="I874" s="31" t="s">
        <v>75</v>
      </c>
      <c r="J874" s="31" t="s">
        <v>75</v>
      </c>
      <c r="K874" s="31">
        <v>3908800</v>
      </c>
      <c r="L874" s="31" t="s">
        <v>75</v>
      </c>
      <c r="M874" s="31" t="s">
        <v>75</v>
      </c>
      <c r="N874" s="31">
        <v>1732007.97</v>
      </c>
      <c r="O874" s="31">
        <v>130500</v>
      </c>
      <c r="P874" s="32">
        <v>528280.30000000005</v>
      </c>
      <c r="Q874" s="32" t="s">
        <v>75</v>
      </c>
      <c r="R874" s="42" t="s">
        <v>1906</v>
      </c>
      <c r="S874" s="43" t="s">
        <v>1887</v>
      </c>
      <c r="T874" s="44" t="s">
        <v>2874</v>
      </c>
      <c r="U874" s="31">
        <v>10519881.140000001</v>
      </c>
      <c r="V874" s="31" t="s">
        <v>75</v>
      </c>
      <c r="W874" s="31">
        <v>10519881.140000001</v>
      </c>
      <c r="X874" s="31" t="s">
        <v>75</v>
      </c>
      <c r="Y874" s="31">
        <v>8742916.8399999999</v>
      </c>
      <c r="Z874" s="31" t="s">
        <v>75</v>
      </c>
      <c r="AA874" s="31" t="s">
        <v>75</v>
      </c>
      <c r="AB874" s="31">
        <v>993288.3</v>
      </c>
      <c r="AC874" s="31" t="s">
        <v>75</v>
      </c>
      <c r="AD874" s="31" t="s">
        <v>75</v>
      </c>
      <c r="AE874" s="31">
        <v>501643</v>
      </c>
      <c r="AF874" s="31">
        <v>76802</v>
      </c>
      <c r="AG874" s="31">
        <v>205231</v>
      </c>
      <c r="AH874" s="31" t="s">
        <v>75</v>
      </c>
      <c r="AI874" s="8"/>
    </row>
    <row r="875" spans="1:35" x14ac:dyDescent="0.25">
      <c r="A875" s="42" t="s">
        <v>1926</v>
      </c>
      <c r="B875" s="43" t="s">
        <v>1887</v>
      </c>
      <c r="C875" s="44" t="s">
        <v>2875</v>
      </c>
      <c r="D875" s="31">
        <v>787700</v>
      </c>
      <c r="E875" s="31" t="s">
        <v>75</v>
      </c>
      <c r="F875" s="31">
        <v>787700</v>
      </c>
      <c r="G875" s="31" t="s">
        <v>75</v>
      </c>
      <c r="H875" s="31">
        <v>704700</v>
      </c>
      <c r="I875" s="31" t="s">
        <v>75</v>
      </c>
      <c r="J875" s="31" t="s">
        <v>75</v>
      </c>
      <c r="K875" s="31">
        <v>83000</v>
      </c>
      <c r="L875" s="31" t="s">
        <v>75</v>
      </c>
      <c r="M875" s="31" t="s">
        <v>75</v>
      </c>
      <c r="N875" s="31" t="s">
        <v>75</v>
      </c>
      <c r="O875" s="31" t="s">
        <v>75</v>
      </c>
      <c r="P875" s="32" t="s">
        <v>75</v>
      </c>
      <c r="Q875" s="32" t="s">
        <v>75</v>
      </c>
      <c r="R875" s="42" t="s">
        <v>1926</v>
      </c>
      <c r="S875" s="43" t="s">
        <v>1887</v>
      </c>
      <c r="T875" s="44" t="s">
        <v>2875</v>
      </c>
      <c r="U875" s="31">
        <v>381096.82</v>
      </c>
      <c r="V875" s="31" t="s">
        <v>75</v>
      </c>
      <c r="W875" s="31">
        <v>381096.82</v>
      </c>
      <c r="X875" s="31" t="s">
        <v>75</v>
      </c>
      <c r="Y875" s="31">
        <v>357540.29</v>
      </c>
      <c r="Z875" s="31" t="s">
        <v>75</v>
      </c>
      <c r="AA875" s="31" t="s">
        <v>75</v>
      </c>
      <c r="AB875" s="31">
        <v>23556.53</v>
      </c>
      <c r="AC875" s="31" t="s">
        <v>75</v>
      </c>
      <c r="AD875" s="31" t="s">
        <v>75</v>
      </c>
      <c r="AE875" s="31" t="s">
        <v>75</v>
      </c>
      <c r="AF875" s="31" t="s">
        <v>75</v>
      </c>
      <c r="AG875" s="31" t="s">
        <v>75</v>
      </c>
      <c r="AH875" s="31" t="s">
        <v>75</v>
      </c>
      <c r="AI875" s="8"/>
    </row>
    <row r="876" spans="1:35" ht="23.25" x14ac:dyDescent="0.25">
      <c r="A876" s="42" t="s">
        <v>1939</v>
      </c>
      <c r="B876" s="43" t="s">
        <v>1887</v>
      </c>
      <c r="C876" s="44" t="s">
        <v>2876</v>
      </c>
      <c r="D876" s="31">
        <v>208188918.53999999</v>
      </c>
      <c r="E876" s="31" t="s">
        <v>75</v>
      </c>
      <c r="F876" s="31">
        <v>208188918.53999999</v>
      </c>
      <c r="G876" s="31" t="s">
        <v>75</v>
      </c>
      <c r="H876" s="31">
        <v>206748468.53999999</v>
      </c>
      <c r="I876" s="31" t="s">
        <v>75</v>
      </c>
      <c r="J876" s="31" t="s">
        <v>75</v>
      </c>
      <c r="K876" s="31" t="s">
        <v>75</v>
      </c>
      <c r="L876" s="31" t="s">
        <v>75</v>
      </c>
      <c r="M876" s="31" t="s">
        <v>75</v>
      </c>
      <c r="N876" s="31">
        <v>1440450</v>
      </c>
      <c r="O876" s="31" t="s">
        <v>75</v>
      </c>
      <c r="P876" s="32" t="s">
        <v>75</v>
      </c>
      <c r="Q876" s="32" t="s">
        <v>75</v>
      </c>
      <c r="R876" s="42" t="s">
        <v>1939</v>
      </c>
      <c r="S876" s="43" t="s">
        <v>1887</v>
      </c>
      <c r="T876" s="44" t="s">
        <v>2876</v>
      </c>
      <c r="U876" s="31">
        <v>118022449.62</v>
      </c>
      <c r="V876" s="31" t="s">
        <v>75</v>
      </c>
      <c r="W876" s="31">
        <v>118022449.62</v>
      </c>
      <c r="X876" s="31" t="s">
        <v>75</v>
      </c>
      <c r="Y876" s="31">
        <v>117531099.62</v>
      </c>
      <c r="Z876" s="31" t="s">
        <v>75</v>
      </c>
      <c r="AA876" s="31" t="s">
        <v>75</v>
      </c>
      <c r="AB876" s="31" t="s">
        <v>75</v>
      </c>
      <c r="AC876" s="31" t="s">
        <v>75</v>
      </c>
      <c r="AD876" s="31" t="s">
        <v>75</v>
      </c>
      <c r="AE876" s="31">
        <v>491350</v>
      </c>
      <c r="AF876" s="31" t="s">
        <v>75</v>
      </c>
      <c r="AG876" s="31" t="s">
        <v>75</v>
      </c>
      <c r="AH876" s="31" t="s">
        <v>75</v>
      </c>
      <c r="AI876" s="8"/>
    </row>
    <row r="877" spans="1:35" x14ac:dyDescent="0.25">
      <c r="A877" s="42" t="s">
        <v>1941</v>
      </c>
      <c r="B877" s="43" t="s">
        <v>1887</v>
      </c>
      <c r="C877" s="44" t="s">
        <v>2877</v>
      </c>
      <c r="D877" s="31">
        <v>1132700</v>
      </c>
      <c r="E877" s="31" t="s">
        <v>75</v>
      </c>
      <c r="F877" s="31">
        <v>1132700</v>
      </c>
      <c r="G877" s="31" t="s">
        <v>75</v>
      </c>
      <c r="H877" s="31" t="s">
        <v>75</v>
      </c>
      <c r="I877" s="31" t="s">
        <v>75</v>
      </c>
      <c r="J877" s="31" t="s">
        <v>75</v>
      </c>
      <c r="K877" s="31" t="s">
        <v>75</v>
      </c>
      <c r="L877" s="31" t="s">
        <v>75</v>
      </c>
      <c r="M877" s="31" t="s">
        <v>75</v>
      </c>
      <c r="N877" s="31">
        <v>1132700</v>
      </c>
      <c r="O877" s="31" t="s">
        <v>75</v>
      </c>
      <c r="P877" s="32" t="s">
        <v>75</v>
      </c>
      <c r="Q877" s="32" t="s">
        <v>75</v>
      </c>
      <c r="R877" s="42" t="s">
        <v>1941</v>
      </c>
      <c r="S877" s="43" t="s">
        <v>1887</v>
      </c>
      <c r="T877" s="44" t="s">
        <v>2877</v>
      </c>
      <c r="U877" s="31">
        <v>437200</v>
      </c>
      <c r="V877" s="31" t="s">
        <v>75</v>
      </c>
      <c r="W877" s="31">
        <v>437200</v>
      </c>
      <c r="X877" s="31" t="s">
        <v>75</v>
      </c>
      <c r="Y877" s="31" t="s">
        <v>75</v>
      </c>
      <c r="Z877" s="31" t="s">
        <v>75</v>
      </c>
      <c r="AA877" s="31" t="s">
        <v>75</v>
      </c>
      <c r="AB877" s="31" t="s">
        <v>75</v>
      </c>
      <c r="AC877" s="31" t="s">
        <v>75</v>
      </c>
      <c r="AD877" s="31" t="s">
        <v>75</v>
      </c>
      <c r="AE877" s="31">
        <v>437200</v>
      </c>
      <c r="AF877" s="31" t="s">
        <v>75</v>
      </c>
      <c r="AG877" s="31" t="s">
        <v>75</v>
      </c>
      <c r="AH877" s="31" t="s">
        <v>75</v>
      </c>
      <c r="AI877" s="8"/>
    </row>
    <row r="878" spans="1:35" ht="34.5" x14ac:dyDescent="0.25">
      <c r="A878" s="42" t="s">
        <v>2119</v>
      </c>
      <c r="B878" s="43" t="s">
        <v>1887</v>
      </c>
      <c r="C878" s="44" t="s">
        <v>2878</v>
      </c>
      <c r="D878" s="31">
        <v>482900</v>
      </c>
      <c r="E878" s="31" t="s">
        <v>75</v>
      </c>
      <c r="F878" s="31">
        <v>482900</v>
      </c>
      <c r="G878" s="31" t="s">
        <v>75</v>
      </c>
      <c r="H878" s="31" t="s">
        <v>75</v>
      </c>
      <c r="I878" s="31" t="s">
        <v>75</v>
      </c>
      <c r="J878" s="31" t="s">
        <v>75</v>
      </c>
      <c r="K878" s="31" t="s">
        <v>75</v>
      </c>
      <c r="L878" s="31" t="s">
        <v>75</v>
      </c>
      <c r="M878" s="31" t="s">
        <v>75</v>
      </c>
      <c r="N878" s="31">
        <v>482900</v>
      </c>
      <c r="O878" s="31" t="s">
        <v>75</v>
      </c>
      <c r="P878" s="32" t="s">
        <v>75</v>
      </c>
      <c r="Q878" s="32" t="s">
        <v>75</v>
      </c>
      <c r="R878" s="42" t="s">
        <v>2119</v>
      </c>
      <c r="S878" s="43" t="s">
        <v>1887</v>
      </c>
      <c r="T878" s="44" t="s">
        <v>2878</v>
      </c>
      <c r="U878" s="31">
        <v>347200</v>
      </c>
      <c r="V878" s="31" t="s">
        <v>75</v>
      </c>
      <c r="W878" s="31">
        <v>347200</v>
      </c>
      <c r="X878" s="31" t="s">
        <v>75</v>
      </c>
      <c r="Y878" s="31" t="s">
        <v>75</v>
      </c>
      <c r="Z878" s="31" t="s">
        <v>75</v>
      </c>
      <c r="AA878" s="31" t="s">
        <v>75</v>
      </c>
      <c r="AB878" s="31" t="s">
        <v>75</v>
      </c>
      <c r="AC878" s="31" t="s">
        <v>75</v>
      </c>
      <c r="AD878" s="31" t="s">
        <v>75</v>
      </c>
      <c r="AE878" s="31">
        <v>347200</v>
      </c>
      <c r="AF878" s="31" t="s">
        <v>75</v>
      </c>
      <c r="AG878" s="31" t="s">
        <v>75</v>
      </c>
      <c r="AH878" s="31" t="s">
        <v>75</v>
      </c>
      <c r="AI878" s="8"/>
    </row>
    <row r="879" spans="1:35" x14ac:dyDescent="0.25">
      <c r="A879" s="42" t="s">
        <v>1943</v>
      </c>
      <c r="B879" s="43" t="s">
        <v>1887</v>
      </c>
      <c r="C879" s="44" t="s">
        <v>2879</v>
      </c>
      <c r="D879" s="31">
        <v>649800</v>
      </c>
      <c r="E879" s="31" t="s">
        <v>75</v>
      </c>
      <c r="F879" s="31">
        <v>649800</v>
      </c>
      <c r="G879" s="31" t="s">
        <v>75</v>
      </c>
      <c r="H879" s="31" t="s">
        <v>75</v>
      </c>
      <c r="I879" s="31" t="s">
        <v>75</v>
      </c>
      <c r="J879" s="31" t="s">
        <v>75</v>
      </c>
      <c r="K879" s="31" t="s">
        <v>75</v>
      </c>
      <c r="L879" s="31" t="s">
        <v>75</v>
      </c>
      <c r="M879" s="31" t="s">
        <v>75</v>
      </c>
      <c r="N879" s="31">
        <v>649800</v>
      </c>
      <c r="O879" s="31" t="s">
        <v>75</v>
      </c>
      <c r="P879" s="32" t="s">
        <v>75</v>
      </c>
      <c r="Q879" s="32" t="s">
        <v>75</v>
      </c>
      <c r="R879" s="42" t="s">
        <v>1943</v>
      </c>
      <c r="S879" s="43" t="s">
        <v>1887</v>
      </c>
      <c r="T879" s="44" t="s">
        <v>2879</v>
      </c>
      <c r="U879" s="31">
        <v>90000</v>
      </c>
      <c r="V879" s="31" t="s">
        <v>75</v>
      </c>
      <c r="W879" s="31">
        <v>90000</v>
      </c>
      <c r="X879" s="31" t="s">
        <v>75</v>
      </c>
      <c r="Y879" s="31" t="s">
        <v>75</v>
      </c>
      <c r="Z879" s="31" t="s">
        <v>75</v>
      </c>
      <c r="AA879" s="31" t="s">
        <v>75</v>
      </c>
      <c r="AB879" s="31" t="s">
        <v>75</v>
      </c>
      <c r="AC879" s="31" t="s">
        <v>75</v>
      </c>
      <c r="AD879" s="31" t="s">
        <v>75</v>
      </c>
      <c r="AE879" s="31">
        <v>90000</v>
      </c>
      <c r="AF879" s="31" t="s">
        <v>75</v>
      </c>
      <c r="AG879" s="31" t="s">
        <v>75</v>
      </c>
      <c r="AH879" s="31" t="s">
        <v>75</v>
      </c>
      <c r="AI879" s="8"/>
    </row>
    <row r="880" spans="1:35" x14ac:dyDescent="0.25">
      <c r="A880" s="42" t="s">
        <v>2062</v>
      </c>
      <c r="B880" s="43" t="s">
        <v>1887</v>
      </c>
      <c r="C880" s="44" t="s">
        <v>2880</v>
      </c>
      <c r="D880" s="31">
        <v>207056218.53999999</v>
      </c>
      <c r="E880" s="31" t="s">
        <v>75</v>
      </c>
      <c r="F880" s="31">
        <v>207056218.53999999</v>
      </c>
      <c r="G880" s="31" t="s">
        <v>75</v>
      </c>
      <c r="H880" s="31">
        <v>206748468.53999999</v>
      </c>
      <c r="I880" s="31" t="s">
        <v>75</v>
      </c>
      <c r="J880" s="31" t="s">
        <v>75</v>
      </c>
      <c r="K880" s="31" t="s">
        <v>75</v>
      </c>
      <c r="L880" s="31" t="s">
        <v>75</v>
      </c>
      <c r="M880" s="31" t="s">
        <v>75</v>
      </c>
      <c r="N880" s="31">
        <v>307750</v>
      </c>
      <c r="O880" s="31" t="s">
        <v>75</v>
      </c>
      <c r="P880" s="32" t="s">
        <v>75</v>
      </c>
      <c r="Q880" s="32" t="s">
        <v>75</v>
      </c>
      <c r="R880" s="42" t="s">
        <v>2062</v>
      </c>
      <c r="S880" s="43" t="s">
        <v>1887</v>
      </c>
      <c r="T880" s="44" t="s">
        <v>2880</v>
      </c>
      <c r="U880" s="31">
        <v>117585249.62</v>
      </c>
      <c r="V880" s="31" t="s">
        <v>75</v>
      </c>
      <c r="W880" s="31">
        <v>117585249.62</v>
      </c>
      <c r="X880" s="31" t="s">
        <v>75</v>
      </c>
      <c r="Y880" s="31">
        <v>117531099.62</v>
      </c>
      <c r="Z880" s="31" t="s">
        <v>75</v>
      </c>
      <c r="AA880" s="31" t="s">
        <v>75</v>
      </c>
      <c r="AB880" s="31" t="s">
        <v>75</v>
      </c>
      <c r="AC880" s="31" t="s">
        <v>75</v>
      </c>
      <c r="AD880" s="31" t="s">
        <v>75</v>
      </c>
      <c r="AE880" s="31">
        <v>54150</v>
      </c>
      <c r="AF880" s="31" t="s">
        <v>75</v>
      </c>
      <c r="AG880" s="31" t="s">
        <v>75</v>
      </c>
      <c r="AH880" s="31" t="s">
        <v>75</v>
      </c>
      <c r="AI880" s="8"/>
    </row>
    <row r="881" spans="1:35" ht="45.75" x14ac:dyDescent="0.25">
      <c r="A881" s="42" t="s">
        <v>2064</v>
      </c>
      <c r="B881" s="43" t="s">
        <v>1887</v>
      </c>
      <c r="C881" s="44" t="s">
        <v>2881</v>
      </c>
      <c r="D881" s="31">
        <v>191068750</v>
      </c>
      <c r="E881" s="31" t="s">
        <v>75</v>
      </c>
      <c r="F881" s="31">
        <v>191068750</v>
      </c>
      <c r="G881" s="31" t="s">
        <v>75</v>
      </c>
      <c r="H881" s="31">
        <v>191002500</v>
      </c>
      <c r="I881" s="31" t="s">
        <v>75</v>
      </c>
      <c r="J881" s="31" t="s">
        <v>75</v>
      </c>
      <c r="K881" s="31" t="s">
        <v>75</v>
      </c>
      <c r="L881" s="31" t="s">
        <v>75</v>
      </c>
      <c r="M881" s="31" t="s">
        <v>75</v>
      </c>
      <c r="N881" s="31">
        <v>66250</v>
      </c>
      <c r="O881" s="31" t="s">
        <v>75</v>
      </c>
      <c r="P881" s="32" t="s">
        <v>75</v>
      </c>
      <c r="Q881" s="32" t="s">
        <v>75</v>
      </c>
      <c r="R881" s="42" t="s">
        <v>2064</v>
      </c>
      <c r="S881" s="43" t="s">
        <v>1887</v>
      </c>
      <c r="T881" s="44" t="s">
        <v>2881</v>
      </c>
      <c r="U881" s="31">
        <v>112328984.89</v>
      </c>
      <c r="V881" s="31" t="s">
        <v>75</v>
      </c>
      <c r="W881" s="31">
        <v>112328984.89</v>
      </c>
      <c r="X881" s="31" t="s">
        <v>75</v>
      </c>
      <c r="Y881" s="31">
        <v>112291734.89</v>
      </c>
      <c r="Z881" s="31" t="s">
        <v>75</v>
      </c>
      <c r="AA881" s="31" t="s">
        <v>75</v>
      </c>
      <c r="AB881" s="31" t="s">
        <v>75</v>
      </c>
      <c r="AC881" s="31" t="s">
        <v>75</v>
      </c>
      <c r="AD881" s="31" t="s">
        <v>75</v>
      </c>
      <c r="AE881" s="31">
        <v>37250</v>
      </c>
      <c r="AF881" s="31" t="s">
        <v>75</v>
      </c>
      <c r="AG881" s="31" t="s">
        <v>75</v>
      </c>
      <c r="AH881" s="31" t="s">
        <v>75</v>
      </c>
      <c r="AI881" s="8"/>
    </row>
    <row r="882" spans="1:35" x14ac:dyDescent="0.25">
      <c r="A882" s="42" t="s">
        <v>2126</v>
      </c>
      <c r="B882" s="43" t="s">
        <v>1887</v>
      </c>
      <c r="C882" s="44" t="s">
        <v>2882</v>
      </c>
      <c r="D882" s="31">
        <v>15987468.539999999</v>
      </c>
      <c r="E882" s="31" t="s">
        <v>75</v>
      </c>
      <c r="F882" s="31">
        <v>15987468.539999999</v>
      </c>
      <c r="G882" s="31" t="s">
        <v>75</v>
      </c>
      <c r="H882" s="31">
        <v>15745968.539999999</v>
      </c>
      <c r="I882" s="31" t="s">
        <v>75</v>
      </c>
      <c r="J882" s="31" t="s">
        <v>75</v>
      </c>
      <c r="K882" s="31" t="s">
        <v>75</v>
      </c>
      <c r="L882" s="31" t="s">
        <v>75</v>
      </c>
      <c r="M882" s="31" t="s">
        <v>75</v>
      </c>
      <c r="N882" s="31">
        <v>241500</v>
      </c>
      <c r="O882" s="31" t="s">
        <v>75</v>
      </c>
      <c r="P882" s="32" t="s">
        <v>75</v>
      </c>
      <c r="Q882" s="32" t="s">
        <v>75</v>
      </c>
      <c r="R882" s="42" t="s">
        <v>2126</v>
      </c>
      <c r="S882" s="43" t="s">
        <v>1887</v>
      </c>
      <c r="T882" s="44" t="s">
        <v>2882</v>
      </c>
      <c r="U882" s="31">
        <v>5256264.7300000004</v>
      </c>
      <c r="V882" s="31" t="s">
        <v>75</v>
      </c>
      <c r="W882" s="31">
        <v>5256264.7300000004</v>
      </c>
      <c r="X882" s="31" t="s">
        <v>75</v>
      </c>
      <c r="Y882" s="31">
        <v>5239364.7300000004</v>
      </c>
      <c r="Z882" s="31" t="s">
        <v>75</v>
      </c>
      <c r="AA882" s="31" t="s">
        <v>75</v>
      </c>
      <c r="AB882" s="31" t="s">
        <v>75</v>
      </c>
      <c r="AC882" s="31" t="s">
        <v>75</v>
      </c>
      <c r="AD882" s="31" t="s">
        <v>75</v>
      </c>
      <c r="AE882" s="31">
        <v>16900</v>
      </c>
      <c r="AF882" s="31" t="s">
        <v>75</v>
      </c>
      <c r="AG882" s="31" t="s">
        <v>75</v>
      </c>
      <c r="AH882" s="31" t="s">
        <v>75</v>
      </c>
      <c r="AI882" s="8"/>
    </row>
    <row r="883" spans="1:35" x14ac:dyDescent="0.25">
      <c r="A883" s="42" t="s">
        <v>1908</v>
      </c>
      <c r="B883" s="43" t="s">
        <v>1887</v>
      </c>
      <c r="C883" s="44" t="s">
        <v>2883</v>
      </c>
      <c r="D883" s="31">
        <v>157200</v>
      </c>
      <c r="E883" s="31" t="s">
        <v>75</v>
      </c>
      <c r="F883" s="31">
        <v>157200</v>
      </c>
      <c r="G883" s="31" t="s">
        <v>75</v>
      </c>
      <c r="H883" s="31">
        <v>102300</v>
      </c>
      <c r="I883" s="31" t="s">
        <v>75</v>
      </c>
      <c r="J883" s="31" t="s">
        <v>75</v>
      </c>
      <c r="K883" s="31">
        <v>54900</v>
      </c>
      <c r="L883" s="31" t="s">
        <v>75</v>
      </c>
      <c r="M883" s="31" t="s">
        <v>75</v>
      </c>
      <c r="N883" s="31" t="s">
        <v>75</v>
      </c>
      <c r="O883" s="31" t="s">
        <v>75</v>
      </c>
      <c r="P883" s="32" t="s">
        <v>75</v>
      </c>
      <c r="Q883" s="32" t="s">
        <v>75</v>
      </c>
      <c r="R883" s="42" t="s">
        <v>1908</v>
      </c>
      <c r="S883" s="43" t="s">
        <v>1887</v>
      </c>
      <c r="T883" s="44" t="s">
        <v>2883</v>
      </c>
      <c r="U883" s="31">
        <v>37370</v>
      </c>
      <c r="V883" s="31" t="s">
        <v>75</v>
      </c>
      <c r="W883" s="31">
        <v>37370</v>
      </c>
      <c r="X883" s="31" t="s">
        <v>75</v>
      </c>
      <c r="Y883" s="31">
        <v>12814</v>
      </c>
      <c r="Z883" s="31" t="s">
        <v>75</v>
      </c>
      <c r="AA883" s="31" t="s">
        <v>75</v>
      </c>
      <c r="AB883" s="31">
        <v>24556</v>
      </c>
      <c r="AC883" s="31" t="s">
        <v>75</v>
      </c>
      <c r="AD883" s="31" t="s">
        <v>75</v>
      </c>
      <c r="AE883" s="31" t="s">
        <v>75</v>
      </c>
      <c r="AF883" s="31" t="s">
        <v>75</v>
      </c>
      <c r="AG883" s="31" t="s">
        <v>75</v>
      </c>
      <c r="AH883" s="31" t="s">
        <v>75</v>
      </c>
      <c r="AI883" s="8"/>
    </row>
    <row r="884" spans="1:35" ht="34.5" x14ac:dyDescent="0.25">
      <c r="A884" s="42" t="s">
        <v>2139</v>
      </c>
      <c r="B884" s="43" t="s">
        <v>1887</v>
      </c>
      <c r="C884" s="44" t="s">
        <v>2884</v>
      </c>
      <c r="D884" s="31">
        <v>70000</v>
      </c>
      <c r="E884" s="31" t="s">
        <v>75</v>
      </c>
      <c r="F884" s="31">
        <v>70000</v>
      </c>
      <c r="G884" s="31" t="s">
        <v>75</v>
      </c>
      <c r="H884" s="31">
        <v>70000</v>
      </c>
      <c r="I884" s="31" t="s">
        <v>75</v>
      </c>
      <c r="J884" s="31" t="s">
        <v>75</v>
      </c>
      <c r="K884" s="31" t="s">
        <v>75</v>
      </c>
      <c r="L884" s="31" t="s">
        <v>75</v>
      </c>
      <c r="M884" s="31" t="s">
        <v>75</v>
      </c>
      <c r="N884" s="31" t="s">
        <v>75</v>
      </c>
      <c r="O884" s="31" t="s">
        <v>75</v>
      </c>
      <c r="P884" s="32" t="s">
        <v>75</v>
      </c>
      <c r="Q884" s="32" t="s">
        <v>75</v>
      </c>
      <c r="R884" s="42" t="s">
        <v>2139</v>
      </c>
      <c r="S884" s="43" t="s">
        <v>1887</v>
      </c>
      <c r="T884" s="44" t="s">
        <v>2884</v>
      </c>
      <c r="U884" s="31" t="s">
        <v>75</v>
      </c>
      <c r="V884" s="31" t="s">
        <v>75</v>
      </c>
      <c r="W884" s="31" t="s">
        <v>75</v>
      </c>
      <c r="X884" s="31" t="s">
        <v>75</v>
      </c>
      <c r="Y884" s="31" t="s">
        <v>75</v>
      </c>
      <c r="Z884" s="31" t="s">
        <v>75</v>
      </c>
      <c r="AA884" s="31" t="s">
        <v>75</v>
      </c>
      <c r="AB884" s="31" t="s">
        <v>75</v>
      </c>
      <c r="AC884" s="31" t="s">
        <v>75</v>
      </c>
      <c r="AD884" s="31" t="s">
        <v>75</v>
      </c>
      <c r="AE884" s="31" t="s">
        <v>75</v>
      </c>
      <c r="AF884" s="31" t="s">
        <v>75</v>
      </c>
      <c r="AG884" s="31" t="s">
        <v>75</v>
      </c>
      <c r="AH884" s="31" t="s">
        <v>75</v>
      </c>
      <c r="AI884" s="8"/>
    </row>
    <row r="885" spans="1:35" ht="45.75" x14ac:dyDescent="0.25">
      <c r="A885" s="42" t="s">
        <v>2301</v>
      </c>
      <c r="B885" s="43" t="s">
        <v>1887</v>
      </c>
      <c r="C885" s="44" t="s">
        <v>2885</v>
      </c>
      <c r="D885" s="31">
        <v>70000</v>
      </c>
      <c r="E885" s="31" t="s">
        <v>75</v>
      </c>
      <c r="F885" s="31">
        <v>70000</v>
      </c>
      <c r="G885" s="31" t="s">
        <v>75</v>
      </c>
      <c r="H885" s="31">
        <v>70000</v>
      </c>
      <c r="I885" s="31" t="s">
        <v>75</v>
      </c>
      <c r="J885" s="31" t="s">
        <v>75</v>
      </c>
      <c r="K885" s="31" t="s">
        <v>75</v>
      </c>
      <c r="L885" s="31" t="s">
        <v>75</v>
      </c>
      <c r="M885" s="31" t="s">
        <v>75</v>
      </c>
      <c r="N885" s="31" t="s">
        <v>75</v>
      </c>
      <c r="O885" s="31" t="s">
        <v>75</v>
      </c>
      <c r="P885" s="32" t="s">
        <v>75</v>
      </c>
      <c r="Q885" s="32" t="s">
        <v>75</v>
      </c>
      <c r="R885" s="42" t="s">
        <v>2301</v>
      </c>
      <c r="S885" s="43" t="s">
        <v>1887</v>
      </c>
      <c r="T885" s="44" t="s">
        <v>2885</v>
      </c>
      <c r="U885" s="31" t="s">
        <v>75</v>
      </c>
      <c r="V885" s="31" t="s">
        <v>75</v>
      </c>
      <c r="W885" s="31" t="s">
        <v>75</v>
      </c>
      <c r="X885" s="31" t="s">
        <v>75</v>
      </c>
      <c r="Y885" s="31" t="s">
        <v>75</v>
      </c>
      <c r="Z885" s="31" t="s">
        <v>75</v>
      </c>
      <c r="AA885" s="31" t="s">
        <v>75</v>
      </c>
      <c r="AB885" s="31" t="s">
        <v>75</v>
      </c>
      <c r="AC885" s="31" t="s">
        <v>75</v>
      </c>
      <c r="AD885" s="31" t="s">
        <v>75</v>
      </c>
      <c r="AE885" s="31" t="s">
        <v>75</v>
      </c>
      <c r="AF885" s="31" t="s">
        <v>75</v>
      </c>
      <c r="AG885" s="31" t="s">
        <v>75</v>
      </c>
      <c r="AH885" s="31" t="s">
        <v>75</v>
      </c>
      <c r="AI885" s="8"/>
    </row>
    <row r="886" spans="1:35" x14ac:dyDescent="0.25">
      <c r="A886" s="42" t="s">
        <v>1910</v>
      </c>
      <c r="B886" s="43" t="s">
        <v>1887</v>
      </c>
      <c r="C886" s="44" t="s">
        <v>2886</v>
      </c>
      <c r="D886" s="31">
        <v>87200</v>
      </c>
      <c r="E886" s="31" t="s">
        <v>75</v>
      </c>
      <c r="F886" s="31">
        <v>87200</v>
      </c>
      <c r="G886" s="31" t="s">
        <v>75</v>
      </c>
      <c r="H886" s="31">
        <v>32300</v>
      </c>
      <c r="I886" s="31" t="s">
        <v>75</v>
      </c>
      <c r="J886" s="31" t="s">
        <v>75</v>
      </c>
      <c r="K886" s="31">
        <v>54900</v>
      </c>
      <c r="L886" s="31" t="s">
        <v>75</v>
      </c>
      <c r="M886" s="31" t="s">
        <v>75</v>
      </c>
      <c r="N886" s="31" t="s">
        <v>75</v>
      </c>
      <c r="O886" s="31" t="s">
        <v>75</v>
      </c>
      <c r="P886" s="32" t="s">
        <v>75</v>
      </c>
      <c r="Q886" s="32" t="s">
        <v>75</v>
      </c>
      <c r="R886" s="42" t="s">
        <v>1910</v>
      </c>
      <c r="S886" s="43" t="s">
        <v>1887</v>
      </c>
      <c r="T886" s="44" t="s">
        <v>2886</v>
      </c>
      <c r="U886" s="31">
        <v>37370</v>
      </c>
      <c r="V886" s="31" t="s">
        <v>75</v>
      </c>
      <c r="W886" s="31">
        <v>37370</v>
      </c>
      <c r="X886" s="31" t="s">
        <v>75</v>
      </c>
      <c r="Y886" s="31">
        <v>12814</v>
      </c>
      <c r="Z886" s="31" t="s">
        <v>75</v>
      </c>
      <c r="AA886" s="31" t="s">
        <v>75</v>
      </c>
      <c r="AB886" s="31">
        <v>24556</v>
      </c>
      <c r="AC886" s="31" t="s">
        <v>75</v>
      </c>
      <c r="AD886" s="31" t="s">
        <v>75</v>
      </c>
      <c r="AE886" s="31" t="s">
        <v>75</v>
      </c>
      <c r="AF886" s="31" t="s">
        <v>75</v>
      </c>
      <c r="AG886" s="31" t="s">
        <v>75</v>
      </c>
      <c r="AH886" s="31" t="s">
        <v>75</v>
      </c>
      <c r="AI886" s="8"/>
    </row>
    <row r="887" spans="1:35" x14ac:dyDescent="0.25">
      <c r="A887" s="42" t="s">
        <v>1947</v>
      </c>
      <c r="B887" s="43" t="s">
        <v>1887</v>
      </c>
      <c r="C887" s="44" t="s">
        <v>2887</v>
      </c>
      <c r="D887" s="31">
        <v>84900</v>
      </c>
      <c r="E887" s="31" t="s">
        <v>75</v>
      </c>
      <c r="F887" s="31">
        <v>84900</v>
      </c>
      <c r="G887" s="31" t="s">
        <v>75</v>
      </c>
      <c r="H887" s="31">
        <v>30000</v>
      </c>
      <c r="I887" s="31" t="s">
        <v>75</v>
      </c>
      <c r="J887" s="31" t="s">
        <v>75</v>
      </c>
      <c r="K887" s="31">
        <v>54900</v>
      </c>
      <c r="L887" s="31" t="s">
        <v>75</v>
      </c>
      <c r="M887" s="31" t="s">
        <v>75</v>
      </c>
      <c r="N887" s="31" t="s">
        <v>75</v>
      </c>
      <c r="O887" s="31" t="s">
        <v>75</v>
      </c>
      <c r="P887" s="32" t="s">
        <v>75</v>
      </c>
      <c r="Q887" s="32" t="s">
        <v>75</v>
      </c>
      <c r="R887" s="42" t="s">
        <v>1947</v>
      </c>
      <c r="S887" s="43" t="s">
        <v>1887</v>
      </c>
      <c r="T887" s="44" t="s">
        <v>2887</v>
      </c>
      <c r="U887" s="31">
        <v>37112</v>
      </c>
      <c r="V887" s="31" t="s">
        <v>75</v>
      </c>
      <c r="W887" s="31">
        <v>37112</v>
      </c>
      <c r="X887" s="31" t="s">
        <v>75</v>
      </c>
      <c r="Y887" s="31">
        <v>12556</v>
      </c>
      <c r="Z887" s="31" t="s">
        <v>75</v>
      </c>
      <c r="AA887" s="31" t="s">
        <v>75</v>
      </c>
      <c r="AB887" s="31">
        <v>24556</v>
      </c>
      <c r="AC887" s="31" t="s">
        <v>75</v>
      </c>
      <c r="AD887" s="31" t="s">
        <v>75</v>
      </c>
      <c r="AE887" s="31" t="s">
        <v>75</v>
      </c>
      <c r="AF887" s="31" t="s">
        <v>75</v>
      </c>
      <c r="AG887" s="31" t="s">
        <v>75</v>
      </c>
      <c r="AH887" s="31" t="s">
        <v>75</v>
      </c>
      <c r="AI887" s="8"/>
    </row>
    <row r="888" spans="1:35" x14ac:dyDescent="0.25">
      <c r="A888" s="42" t="s">
        <v>1949</v>
      </c>
      <c r="B888" s="43" t="s">
        <v>1887</v>
      </c>
      <c r="C888" s="44" t="s">
        <v>2888</v>
      </c>
      <c r="D888" s="31">
        <v>2000</v>
      </c>
      <c r="E888" s="31" t="s">
        <v>75</v>
      </c>
      <c r="F888" s="31">
        <v>2000</v>
      </c>
      <c r="G888" s="31" t="s">
        <v>75</v>
      </c>
      <c r="H888" s="31">
        <v>2000</v>
      </c>
      <c r="I888" s="31" t="s">
        <v>75</v>
      </c>
      <c r="J888" s="31" t="s">
        <v>75</v>
      </c>
      <c r="K888" s="31" t="s">
        <v>75</v>
      </c>
      <c r="L888" s="31" t="s">
        <v>75</v>
      </c>
      <c r="M888" s="31" t="s">
        <v>75</v>
      </c>
      <c r="N888" s="31" t="s">
        <v>75</v>
      </c>
      <c r="O888" s="31" t="s">
        <v>75</v>
      </c>
      <c r="P888" s="32" t="s">
        <v>75</v>
      </c>
      <c r="Q888" s="32" t="s">
        <v>75</v>
      </c>
      <c r="R888" s="42" t="s">
        <v>1949</v>
      </c>
      <c r="S888" s="43" t="s">
        <v>1887</v>
      </c>
      <c r="T888" s="44" t="s">
        <v>2888</v>
      </c>
      <c r="U888" s="31">
        <v>258</v>
      </c>
      <c r="V888" s="31" t="s">
        <v>75</v>
      </c>
      <c r="W888" s="31">
        <v>258</v>
      </c>
      <c r="X888" s="31" t="s">
        <v>75</v>
      </c>
      <c r="Y888" s="31">
        <v>258</v>
      </c>
      <c r="Z888" s="31" t="s">
        <v>75</v>
      </c>
      <c r="AA888" s="31" t="s">
        <v>75</v>
      </c>
      <c r="AB888" s="31" t="s">
        <v>75</v>
      </c>
      <c r="AC888" s="31" t="s">
        <v>75</v>
      </c>
      <c r="AD888" s="31" t="s">
        <v>75</v>
      </c>
      <c r="AE888" s="31" t="s">
        <v>75</v>
      </c>
      <c r="AF888" s="31" t="s">
        <v>75</v>
      </c>
      <c r="AG888" s="31" t="s">
        <v>75</v>
      </c>
      <c r="AH888" s="31" t="s">
        <v>75</v>
      </c>
      <c r="AI888" s="8"/>
    </row>
    <row r="889" spans="1:35" x14ac:dyDescent="0.25">
      <c r="A889" s="42" t="s">
        <v>1912</v>
      </c>
      <c r="B889" s="43" t="s">
        <v>1887</v>
      </c>
      <c r="C889" s="44" t="s">
        <v>2889</v>
      </c>
      <c r="D889" s="31">
        <v>300</v>
      </c>
      <c r="E889" s="31" t="s">
        <v>75</v>
      </c>
      <c r="F889" s="31">
        <v>300</v>
      </c>
      <c r="G889" s="31" t="s">
        <v>75</v>
      </c>
      <c r="H889" s="31">
        <v>300</v>
      </c>
      <c r="I889" s="31" t="s">
        <v>75</v>
      </c>
      <c r="J889" s="31" t="s">
        <v>75</v>
      </c>
      <c r="K889" s="31" t="s">
        <v>75</v>
      </c>
      <c r="L889" s="31" t="s">
        <v>75</v>
      </c>
      <c r="M889" s="31" t="s">
        <v>75</v>
      </c>
      <c r="N889" s="31" t="s">
        <v>75</v>
      </c>
      <c r="O889" s="31" t="s">
        <v>75</v>
      </c>
      <c r="P889" s="32" t="s">
        <v>75</v>
      </c>
      <c r="Q889" s="32" t="s">
        <v>75</v>
      </c>
      <c r="R889" s="42" t="s">
        <v>1912</v>
      </c>
      <c r="S889" s="43" t="s">
        <v>1887</v>
      </c>
      <c r="T889" s="44" t="s">
        <v>2889</v>
      </c>
      <c r="U889" s="31" t="s">
        <v>75</v>
      </c>
      <c r="V889" s="31" t="s">
        <v>75</v>
      </c>
      <c r="W889" s="31" t="s">
        <v>75</v>
      </c>
      <c r="X889" s="31" t="s">
        <v>75</v>
      </c>
      <c r="Y889" s="31" t="s">
        <v>75</v>
      </c>
      <c r="Z889" s="31" t="s">
        <v>75</v>
      </c>
      <c r="AA889" s="31" t="s">
        <v>75</v>
      </c>
      <c r="AB889" s="31" t="s">
        <v>75</v>
      </c>
      <c r="AC889" s="31" t="s">
        <v>75</v>
      </c>
      <c r="AD889" s="31" t="s">
        <v>75</v>
      </c>
      <c r="AE889" s="31" t="s">
        <v>75</v>
      </c>
      <c r="AF889" s="31" t="s">
        <v>75</v>
      </c>
      <c r="AG889" s="31" t="s">
        <v>75</v>
      </c>
      <c r="AH889" s="31" t="s">
        <v>75</v>
      </c>
      <c r="AI889" s="8"/>
    </row>
    <row r="890" spans="1:35" x14ac:dyDescent="0.25">
      <c r="A890" s="42" t="s">
        <v>2890</v>
      </c>
      <c r="B890" s="43" t="s">
        <v>1887</v>
      </c>
      <c r="C890" s="44" t="s">
        <v>2891</v>
      </c>
      <c r="D890" s="31">
        <v>994529997.59000003</v>
      </c>
      <c r="E890" s="31" t="s">
        <v>75</v>
      </c>
      <c r="F890" s="31">
        <v>994529997.59000003</v>
      </c>
      <c r="G890" s="31" t="s">
        <v>75</v>
      </c>
      <c r="H890" s="31">
        <v>666102746</v>
      </c>
      <c r="I890" s="31" t="s">
        <v>75</v>
      </c>
      <c r="J890" s="31" t="s">
        <v>75</v>
      </c>
      <c r="K890" s="31">
        <v>134870265.11000001</v>
      </c>
      <c r="L890" s="31" t="s">
        <v>75</v>
      </c>
      <c r="M890" s="31" t="s">
        <v>75</v>
      </c>
      <c r="N890" s="31">
        <v>131620339.18000001</v>
      </c>
      <c r="O890" s="31">
        <v>61883647.299999997</v>
      </c>
      <c r="P890" s="32">
        <v>53000</v>
      </c>
      <c r="Q890" s="32" t="s">
        <v>75</v>
      </c>
      <c r="R890" s="42" t="s">
        <v>2890</v>
      </c>
      <c r="S890" s="43" t="s">
        <v>1887</v>
      </c>
      <c r="T890" s="44" t="s">
        <v>2891</v>
      </c>
      <c r="U890" s="31">
        <v>335247461.74000001</v>
      </c>
      <c r="V890" s="31" t="s">
        <v>75</v>
      </c>
      <c r="W890" s="31">
        <v>335247461.74000001</v>
      </c>
      <c r="X890" s="31" t="s">
        <v>75</v>
      </c>
      <c r="Y890" s="31">
        <v>225098120.22</v>
      </c>
      <c r="Z890" s="31" t="s">
        <v>75</v>
      </c>
      <c r="AA890" s="31" t="s">
        <v>75</v>
      </c>
      <c r="AB890" s="31">
        <v>42131911.159999996</v>
      </c>
      <c r="AC890" s="31" t="s">
        <v>75</v>
      </c>
      <c r="AD890" s="31" t="s">
        <v>75</v>
      </c>
      <c r="AE890" s="31">
        <v>41638149.82</v>
      </c>
      <c r="AF890" s="31">
        <v>26358064.539999999</v>
      </c>
      <c r="AG890" s="31">
        <v>21216</v>
      </c>
      <c r="AH890" s="31" t="s">
        <v>75</v>
      </c>
      <c r="AI890" s="8"/>
    </row>
    <row r="891" spans="1:35" ht="45.75" x14ac:dyDescent="0.25">
      <c r="A891" s="42" t="s">
        <v>1892</v>
      </c>
      <c r="B891" s="43" t="s">
        <v>1887</v>
      </c>
      <c r="C891" s="44" t="s">
        <v>2892</v>
      </c>
      <c r="D891" s="31">
        <v>7000</v>
      </c>
      <c r="E891" s="31" t="s">
        <v>75</v>
      </c>
      <c r="F891" s="31">
        <v>7000</v>
      </c>
      <c r="G891" s="31" t="s">
        <v>75</v>
      </c>
      <c r="H891" s="31" t="s">
        <v>75</v>
      </c>
      <c r="I891" s="31" t="s">
        <v>75</v>
      </c>
      <c r="J891" s="31" t="s">
        <v>75</v>
      </c>
      <c r="K891" s="31" t="s">
        <v>75</v>
      </c>
      <c r="L891" s="31" t="s">
        <v>75</v>
      </c>
      <c r="M891" s="31" t="s">
        <v>75</v>
      </c>
      <c r="N891" s="31">
        <v>7000</v>
      </c>
      <c r="O891" s="31" t="s">
        <v>75</v>
      </c>
      <c r="P891" s="32" t="s">
        <v>75</v>
      </c>
      <c r="Q891" s="32" t="s">
        <v>75</v>
      </c>
      <c r="R891" s="42" t="s">
        <v>1892</v>
      </c>
      <c r="S891" s="43" t="s">
        <v>1887</v>
      </c>
      <c r="T891" s="44" t="s">
        <v>2892</v>
      </c>
      <c r="U891" s="31" t="s">
        <v>75</v>
      </c>
      <c r="V891" s="31" t="s">
        <v>75</v>
      </c>
      <c r="W891" s="31" t="s">
        <v>75</v>
      </c>
      <c r="X891" s="31" t="s">
        <v>75</v>
      </c>
      <c r="Y891" s="31" t="s">
        <v>75</v>
      </c>
      <c r="Z891" s="31" t="s">
        <v>75</v>
      </c>
      <c r="AA891" s="31" t="s">
        <v>75</v>
      </c>
      <c r="AB891" s="31" t="s">
        <v>75</v>
      </c>
      <c r="AC891" s="31" t="s">
        <v>75</v>
      </c>
      <c r="AD891" s="31" t="s">
        <v>75</v>
      </c>
      <c r="AE891" s="31" t="s">
        <v>75</v>
      </c>
      <c r="AF891" s="31" t="s">
        <v>75</v>
      </c>
      <c r="AG891" s="31" t="s">
        <v>75</v>
      </c>
      <c r="AH891" s="31" t="s">
        <v>75</v>
      </c>
      <c r="AI891" s="8"/>
    </row>
    <row r="892" spans="1:35" ht="23.25" x14ac:dyDescent="0.25">
      <c r="A892" s="42" t="s">
        <v>1894</v>
      </c>
      <c r="B892" s="43" t="s">
        <v>1887</v>
      </c>
      <c r="C892" s="44" t="s">
        <v>2893</v>
      </c>
      <c r="D892" s="31">
        <v>7000</v>
      </c>
      <c r="E892" s="31" t="s">
        <v>75</v>
      </c>
      <c r="F892" s="31">
        <v>7000</v>
      </c>
      <c r="G892" s="31" t="s">
        <v>75</v>
      </c>
      <c r="H892" s="31" t="s">
        <v>75</v>
      </c>
      <c r="I892" s="31" t="s">
        <v>75</v>
      </c>
      <c r="J892" s="31" t="s">
        <v>75</v>
      </c>
      <c r="K892" s="31" t="s">
        <v>75</v>
      </c>
      <c r="L892" s="31" t="s">
        <v>75</v>
      </c>
      <c r="M892" s="31" t="s">
        <v>75</v>
      </c>
      <c r="N892" s="31">
        <v>7000</v>
      </c>
      <c r="O892" s="31" t="s">
        <v>75</v>
      </c>
      <c r="P892" s="32" t="s">
        <v>75</v>
      </c>
      <c r="Q892" s="32" t="s">
        <v>75</v>
      </c>
      <c r="R892" s="42" t="s">
        <v>1894</v>
      </c>
      <c r="S892" s="43" t="s">
        <v>1887</v>
      </c>
      <c r="T892" s="44" t="s">
        <v>2893</v>
      </c>
      <c r="U892" s="31" t="s">
        <v>75</v>
      </c>
      <c r="V892" s="31" t="s">
        <v>75</v>
      </c>
      <c r="W892" s="31" t="s">
        <v>75</v>
      </c>
      <c r="X892" s="31" t="s">
        <v>75</v>
      </c>
      <c r="Y892" s="31" t="s">
        <v>75</v>
      </c>
      <c r="Z892" s="31" t="s">
        <v>75</v>
      </c>
      <c r="AA892" s="31" t="s">
        <v>75</v>
      </c>
      <c r="AB892" s="31" t="s">
        <v>75</v>
      </c>
      <c r="AC892" s="31" t="s">
        <v>75</v>
      </c>
      <c r="AD892" s="31" t="s">
        <v>75</v>
      </c>
      <c r="AE892" s="31" t="s">
        <v>75</v>
      </c>
      <c r="AF892" s="31" t="s">
        <v>75</v>
      </c>
      <c r="AG892" s="31" t="s">
        <v>75</v>
      </c>
      <c r="AH892" s="31" t="s">
        <v>75</v>
      </c>
      <c r="AI892" s="8"/>
    </row>
    <row r="893" spans="1:35" ht="23.25" x14ac:dyDescent="0.25">
      <c r="A893" s="42" t="s">
        <v>2079</v>
      </c>
      <c r="B893" s="43" t="s">
        <v>1887</v>
      </c>
      <c r="C893" s="44" t="s">
        <v>2894</v>
      </c>
      <c r="D893" s="31">
        <v>7000</v>
      </c>
      <c r="E893" s="31" t="s">
        <v>75</v>
      </c>
      <c r="F893" s="31">
        <v>7000</v>
      </c>
      <c r="G893" s="31" t="s">
        <v>75</v>
      </c>
      <c r="H893" s="31" t="s">
        <v>75</v>
      </c>
      <c r="I893" s="31" t="s">
        <v>75</v>
      </c>
      <c r="J893" s="31" t="s">
        <v>75</v>
      </c>
      <c r="K893" s="31" t="s">
        <v>75</v>
      </c>
      <c r="L893" s="31" t="s">
        <v>75</v>
      </c>
      <c r="M893" s="31" t="s">
        <v>75</v>
      </c>
      <c r="N893" s="31">
        <v>7000</v>
      </c>
      <c r="O893" s="31" t="s">
        <v>75</v>
      </c>
      <c r="P893" s="32" t="s">
        <v>75</v>
      </c>
      <c r="Q893" s="32" t="s">
        <v>75</v>
      </c>
      <c r="R893" s="42" t="s">
        <v>2079</v>
      </c>
      <c r="S893" s="43" t="s">
        <v>1887</v>
      </c>
      <c r="T893" s="44" t="s">
        <v>2894</v>
      </c>
      <c r="U893" s="31" t="s">
        <v>75</v>
      </c>
      <c r="V893" s="31" t="s">
        <v>75</v>
      </c>
      <c r="W893" s="31" t="s">
        <v>75</v>
      </c>
      <c r="X893" s="31" t="s">
        <v>75</v>
      </c>
      <c r="Y893" s="31" t="s">
        <v>75</v>
      </c>
      <c r="Z893" s="31" t="s">
        <v>75</v>
      </c>
      <c r="AA893" s="31" t="s">
        <v>75</v>
      </c>
      <c r="AB893" s="31" t="s">
        <v>75</v>
      </c>
      <c r="AC893" s="31" t="s">
        <v>75</v>
      </c>
      <c r="AD893" s="31" t="s">
        <v>75</v>
      </c>
      <c r="AE893" s="31" t="s">
        <v>75</v>
      </c>
      <c r="AF893" s="31" t="s">
        <v>75</v>
      </c>
      <c r="AG893" s="31" t="s">
        <v>75</v>
      </c>
      <c r="AH893" s="31" t="s">
        <v>75</v>
      </c>
      <c r="AI893" s="8"/>
    </row>
    <row r="894" spans="1:35" ht="23.25" x14ac:dyDescent="0.25">
      <c r="A894" s="42" t="s">
        <v>1902</v>
      </c>
      <c r="B894" s="43" t="s">
        <v>1887</v>
      </c>
      <c r="C894" s="44" t="s">
        <v>2895</v>
      </c>
      <c r="D894" s="31">
        <v>7357189.1200000001</v>
      </c>
      <c r="E894" s="31" t="s">
        <v>75</v>
      </c>
      <c r="F894" s="31">
        <v>7357189.1200000001</v>
      </c>
      <c r="G894" s="31" t="s">
        <v>75</v>
      </c>
      <c r="H894" s="31">
        <v>1868500</v>
      </c>
      <c r="I894" s="31" t="s">
        <v>75</v>
      </c>
      <c r="J894" s="31" t="s">
        <v>75</v>
      </c>
      <c r="K894" s="31">
        <v>1301100</v>
      </c>
      <c r="L894" s="31" t="s">
        <v>75</v>
      </c>
      <c r="M894" s="31" t="s">
        <v>75</v>
      </c>
      <c r="N894" s="31">
        <v>3088089.12</v>
      </c>
      <c r="O894" s="31">
        <v>1046500</v>
      </c>
      <c r="P894" s="32">
        <v>53000</v>
      </c>
      <c r="Q894" s="32" t="s">
        <v>75</v>
      </c>
      <c r="R894" s="42" t="s">
        <v>1902</v>
      </c>
      <c r="S894" s="43" t="s">
        <v>1887</v>
      </c>
      <c r="T894" s="44" t="s">
        <v>2895</v>
      </c>
      <c r="U894" s="31">
        <v>1511137.34</v>
      </c>
      <c r="V894" s="31" t="s">
        <v>75</v>
      </c>
      <c r="W894" s="31">
        <v>1511137.34</v>
      </c>
      <c r="X894" s="31" t="s">
        <v>75</v>
      </c>
      <c r="Y894" s="31">
        <v>271177.5</v>
      </c>
      <c r="Z894" s="31" t="s">
        <v>75</v>
      </c>
      <c r="AA894" s="31" t="s">
        <v>75</v>
      </c>
      <c r="AB894" s="31">
        <v>75262.429999999993</v>
      </c>
      <c r="AC894" s="31" t="s">
        <v>75</v>
      </c>
      <c r="AD894" s="31" t="s">
        <v>75</v>
      </c>
      <c r="AE894" s="31">
        <v>569315.41</v>
      </c>
      <c r="AF894" s="31">
        <v>574166</v>
      </c>
      <c r="AG894" s="31">
        <v>21216</v>
      </c>
      <c r="AH894" s="31" t="s">
        <v>75</v>
      </c>
      <c r="AI894" s="8"/>
    </row>
    <row r="895" spans="1:35" ht="23.25" x14ac:dyDescent="0.25">
      <c r="A895" s="42" t="s">
        <v>1904</v>
      </c>
      <c r="B895" s="43" t="s">
        <v>1887</v>
      </c>
      <c r="C895" s="44" t="s">
        <v>2896</v>
      </c>
      <c r="D895" s="31">
        <v>7357189.1200000001</v>
      </c>
      <c r="E895" s="31" t="s">
        <v>75</v>
      </c>
      <c r="F895" s="31">
        <v>7357189.1200000001</v>
      </c>
      <c r="G895" s="31" t="s">
        <v>75</v>
      </c>
      <c r="H895" s="31">
        <v>1868500</v>
      </c>
      <c r="I895" s="31" t="s">
        <v>75</v>
      </c>
      <c r="J895" s="31" t="s">
        <v>75</v>
      </c>
      <c r="K895" s="31">
        <v>1301100</v>
      </c>
      <c r="L895" s="31" t="s">
        <v>75</v>
      </c>
      <c r="M895" s="31" t="s">
        <v>75</v>
      </c>
      <c r="N895" s="31">
        <v>3088089.12</v>
      </c>
      <c r="O895" s="31">
        <v>1046500</v>
      </c>
      <c r="P895" s="32">
        <v>53000</v>
      </c>
      <c r="Q895" s="32" t="s">
        <v>75</v>
      </c>
      <c r="R895" s="42" t="s">
        <v>1904</v>
      </c>
      <c r="S895" s="43" t="s">
        <v>1887</v>
      </c>
      <c r="T895" s="44" t="s">
        <v>2896</v>
      </c>
      <c r="U895" s="31">
        <v>1511137.34</v>
      </c>
      <c r="V895" s="31" t="s">
        <v>75</v>
      </c>
      <c r="W895" s="31">
        <v>1511137.34</v>
      </c>
      <c r="X895" s="31" t="s">
        <v>75</v>
      </c>
      <c r="Y895" s="31">
        <v>271177.5</v>
      </c>
      <c r="Z895" s="31" t="s">
        <v>75</v>
      </c>
      <c r="AA895" s="31" t="s">
        <v>75</v>
      </c>
      <c r="AB895" s="31">
        <v>75262.429999999993</v>
      </c>
      <c r="AC895" s="31" t="s">
        <v>75</v>
      </c>
      <c r="AD895" s="31" t="s">
        <v>75</v>
      </c>
      <c r="AE895" s="31">
        <v>569315.41</v>
      </c>
      <c r="AF895" s="31">
        <v>574166</v>
      </c>
      <c r="AG895" s="31">
        <v>21216</v>
      </c>
      <c r="AH895" s="31" t="s">
        <v>75</v>
      </c>
      <c r="AI895" s="8"/>
    </row>
    <row r="896" spans="1:35" x14ac:dyDescent="0.25">
      <c r="A896" s="42" t="s">
        <v>1906</v>
      </c>
      <c r="B896" s="43" t="s">
        <v>1887</v>
      </c>
      <c r="C896" s="44" t="s">
        <v>2897</v>
      </c>
      <c r="D896" s="31">
        <v>7357189.1200000001</v>
      </c>
      <c r="E896" s="31" t="s">
        <v>75</v>
      </c>
      <c r="F896" s="31">
        <v>7357189.1200000001</v>
      </c>
      <c r="G896" s="31" t="s">
        <v>75</v>
      </c>
      <c r="H896" s="31">
        <v>1868500</v>
      </c>
      <c r="I896" s="31" t="s">
        <v>75</v>
      </c>
      <c r="J896" s="31" t="s">
        <v>75</v>
      </c>
      <c r="K896" s="31">
        <v>1301100</v>
      </c>
      <c r="L896" s="31" t="s">
        <v>75</v>
      </c>
      <c r="M896" s="31" t="s">
        <v>75</v>
      </c>
      <c r="N896" s="31">
        <v>3088089.12</v>
      </c>
      <c r="O896" s="31">
        <v>1046500</v>
      </c>
      <c r="P896" s="32">
        <v>53000</v>
      </c>
      <c r="Q896" s="32" t="s">
        <v>75</v>
      </c>
      <c r="R896" s="42" t="s">
        <v>1906</v>
      </c>
      <c r="S896" s="43" t="s">
        <v>1887</v>
      </c>
      <c r="T896" s="44" t="s">
        <v>2897</v>
      </c>
      <c r="U896" s="31">
        <v>1511137.34</v>
      </c>
      <c r="V896" s="31" t="s">
        <v>75</v>
      </c>
      <c r="W896" s="31">
        <v>1511137.34</v>
      </c>
      <c r="X896" s="31" t="s">
        <v>75</v>
      </c>
      <c r="Y896" s="31">
        <v>271177.5</v>
      </c>
      <c r="Z896" s="31" t="s">
        <v>75</v>
      </c>
      <c r="AA896" s="31" t="s">
        <v>75</v>
      </c>
      <c r="AB896" s="31">
        <v>75262.429999999993</v>
      </c>
      <c r="AC896" s="31" t="s">
        <v>75</v>
      </c>
      <c r="AD896" s="31" t="s">
        <v>75</v>
      </c>
      <c r="AE896" s="31">
        <v>569315.41</v>
      </c>
      <c r="AF896" s="31">
        <v>574166</v>
      </c>
      <c r="AG896" s="31">
        <v>21216</v>
      </c>
      <c r="AH896" s="31" t="s">
        <v>75</v>
      </c>
      <c r="AI896" s="8"/>
    </row>
    <row r="897" spans="1:35" x14ac:dyDescent="0.25">
      <c r="A897" s="42" t="s">
        <v>1928</v>
      </c>
      <c r="B897" s="43" t="s">
        <v>1887</v>
      </c>
      <c r="C897" s="44" t="s">
        <v>2898</v>
      </c>
      <c r="D897" s="31">
        <v>420209000</v>
      </c>
      <c r="E897" s="31" t="s">
        <v>75</v>
      </c>
      <c r="F897" s="31">
        <v>420209000</v>
      </c>
      <c r="G897" s="31" t="s">
        <v>75</v>
      </c>
      <c r="H897" s="31">
        <v>416249000</v>
      </c>
      <c r="I897" s="31" t="s">
        <v>75</v>
      </c>
      <c r="J897" s="31" t="s">
        <v>75</v>
      </c>
      <c r="K897" s="31">
        <v>500000</v>
      </c>
      <c r="L897" s="31" t="s">
        <v>75</v>
      </c>
      <c r="M897" s="31" t="s">
        <v>75</v>
      </c>
      <c r="N897" s="31">
        <v>3460000</v>
      </c>
      <c r="O897" s="31" t="s">
        <v>75</v>
      </c>
      <c r="P897" s="32" t="s">
        <v>75</v>
      </c>
      <c r="Q897" s="32" t="s">
        <v>75</v>
      </c>
      <c r="R897" s="42" t="s">
        <v>1928</v>
      </c>
      <c r="S897" s="43" t="s">
        <v>1887</v>
      </c>
      <c r="T897" s="44" t="s">
        <v>2898</v>
      </c>
      <c r="U897" s="31">
        <v>111795462.64</v>
      </c>
      <c r="V897" s="31" t="s">
        <v>75</v>
      </c>
      <c r="W897" s="31">
        <v>111795462.64</v>
      </c>
      <c r="X897" s="31" t="s">
        <v>75</v>
      </c>
      <c r="Y897" s="31">
        <v>110836921.56999999</v>
      </c>
      <c r="Z897" s="31" t="s">
        <v>75</v>
      </c>
      <c r="AA897" s="31" t="s">
        <v>75</v>
      </c>
      <c r="AB897" s="31">
        <v>500000</v>
      </c>
      <c r="AC897" s="31" t="s">
        <v>75</v>
      </c>
      <c r="AD897" s="31" t="s">
        <v>75</v>
      </c>
      <c r="AE897" s="31">
        <v>458541.07</v>
      </c>
      <c r="AF897" s="31" t="s">
        <v>75</v>
      </c>
      <c r="AG897" s="31" t="s">
        <v>75</v>
      </c>
      <c r="AH897" s="31" t="s">
        <v>75</v>
      </c>
      <c r="AI897" s="8"/>
    </row>
    <row r="898" spans="1:35" ht="23.25" x14ac:dyDescent="0.25">
      <c r="A898" s="42" t="s">
        <v>1930</v>
      </c>
      <c r="B898" s="43" t="s">
        <v>1887</v>
      </c>
      <c r="C898" s="44" t="s">
        <v>2899</v>
      </c>
      <c r="D898" s="31">
        <v>418829000</v>
      </c>
      <c r="E898" s="31" t="s">
        <v>75</v>
      </c>
      <c r="F898" s="31">
        <v>418829000</v>
      </c>
      <c r="G898" s="31" t="s">
        <v>75</v>
      </c>
      <c r="H898" s="31">
        <v>415549000</v>
      </c>
      <c r="I898" s="31" t="s">
        <v>75</v>
      </c>
      <c r="J898" s="31" t="s">
        <v>75</v>
      </c>
      <c r="K898" s="31" t="s">
        <v>75</v>
      </c>
      <c r="L898" s="31" t="s">
        <v>75</v>
      </c>
      <c r="M898" s="31" t="s">
        <v>75</v>
      </c>
      <c r="N898" s="31">
        <v>3280000</v>
      </c>
      <c r="O898" s="31" t="s">
        <v>75</v>
      </c>
      <c r="P898" s="32" t="s">
        <v>75</v>
      </c>
      <c r="Q898" s="32" t="s">
        <v>75</v>
      </c>
      <c r="R898" s="42" t="s">
        <v>1930</v>
      </c>
      <c r="S898" s="43" t="s">
        <v>1887</v>
      </c>
      <c r="T898" s="44" t="s">
        <v>2899</v>
      </c>
      <c r="U898" s="31">
        <v>111212962.64</v>
      </c>
      <c r="V898" s="31" t="s">
        <v>75</v>
      </c>
      <c r="W898" s="31">
        <v>111212962.64</v>
      </c>
      <c r="X898" s="31" t="s">
        <v>75</v>
      </c>
      <c r="Y898" s="31">
        <v>110836921.56999999</v>
      </c>
      <c r="Z898" s="31" t="s">
        <v>75</v>
      </c>
      <c r="AA898" s="31" t="s">
        <v>75</v>
      </c>
      <c r="AB898" s="31" t="s">
        <v>75</v>
      </c>
      <c r="AC898" s="31" t="s">
        <v>75</v>
      </c>
      <c r="AD898" s="31" t="s">
        <v>75</v>
      </c>
      <c r="AE898" s="31">
        <v>376041.07</v>
      </c>
      <c r="AF898" s="31" t="s">
        <v>75</v>
      </c>
      <c r="AG898" s="31" t="s">
        <v>75</v>
      </c>
      <c r="AH898" s="31" t="s">
        <v>75</v>
      </c>
      <c r="AI898" s="8"/>
    </row>
    <row r="899" spans="1:35" ht="23.25" x14ac:dyDescent="0.25">
      <c r="A899" s="42" t="s">
        <v>2294</v>
      </c>
      <c r="B899" s="43" t="s">
        <v>1887</v>
      </c>
      <c r="C899" s="44" t="s">
        <v>2900</v>
      </c>
      <c r="D899" s="31">
        <v>418829000</v>
      </c>
      <c r="E899" s="31" t="s">
        <v>75</v>
      </c>
      <c r="F899" s="31">
        <v>418829000</v>
      </c>
      <c r="G899" s="31" t="s">
        <v>75</v>
      </c>
      <c r="H899" s="31">
        <v>415549000</v>
      </c>
      <c r="I899" s="31" t="s">
        <v>75</v>
      </c>
      <c r="J899" s="31" t="s">
        <v>75</v>
      </c>
      <c r="K899" s="31" t="s">
        <v>75</v>
      </c>
      <c r="L899" s="31" t="s">
        <v>75</v>
      </c>
      <c r="M899" s="31" t="s">
        <v>75</v>
      </c>
      <c r="N899" s="31">
        <v>3280000</v>
      </c>
      <c r="O899" s="31" t="s">
        <v>75</v>
      </c>
      <c r="P899" s="32" t="s">
        <v>75</v>
      </c>
      <c r="Q899" s="32" t="s">
        <v>75</v>
      </c>
      <c r="R899" s="42" t="s">
        <v>2294</v>
      </c>
      <c r="S899" s="43" t="s">
        <v>1887</v>
      </c>
      <c r="T899" s="44" t="s">
        <v>2900</v>
      </c>
      <c r="U899" s="31">
        <v>111212962.64</v>
      </c>
      <c r="V899" s="31" t="s">
        <v>75</v>
      </c>
      <c r="W899" s="31">
        <v>111212962.64</v>
      </c>
      <c r="X899" s="31" t="s">
        <v>75</v>
      </c>
      <c r="Y899" s="31">
        <v>110836921.56999999</v>
      </c>
      <c r="Z899" s="31" t="s">
        <v>75</v>
      </c>
      <c r="AA899" s="31" t="s">
        <v>75</v>
      </c>
      <c r="AB899" s="31" t="s">
        <v>75</v>
      </c>
      <c r="AC899" s="31" t="s">
        <v>75</v>
      </c>
      <c r="AD899" s="31" t="s">
        <v>75</v>
      </c>
      <c r="AE899" s="31">
        <v>376041.07</v>
      </c>
      <c r="AF899" s="31" t="s">
        <v>75</v>
      </c>
      <c r="AG899" s="31" t="s">
        <v>75</v>
      </c>
      <c r="AH899" s="31" t="s">
        <v>75</v>
      </c>
      <c r="AI899" s="8"/>
    </row>
    <row r="900" spans="1:35" x14ac:dyDescent="0.25">
      <c r="A900" s="42" t="s">
        <v>2901</v>
      </c>
      <c r="B900" s="43" t="s">
        <v>1887</v>
      </c>
      <c r="C900" s="44" t="s">
        <v>2902</v>
      </c>
      <c r="D900" s="31">
        <v>180000</v>
      </c>
      <c r="E900" s="31" t="s">
        <v>75</v>
      </c>
      <c r="F900" s="31">
        <v>180000</v>
      </c>
      <c r="G900" s="31" t="s">
        <v>75</v>
      </c>
      <c r="H900" s="31" t="s">
        <v>75</v>
      </c>
      <c r="I900" s="31" t="s">
        <v>75</v>
      </c>
      <c r="J900" s="31" t="s">
        <v>75</v>
      </c>
      <c r="K900" s="31" t="s">
        <v>75</v>
      </c>
      <c r="L900" s="31" t="s">
        <v>75</v>
      </c>
      <c r="M900" s="31" t="s">
        <v>75</v>
      </c>
      <c r="N900" s="31">
        <v>180000</v>
      </c>
      <c r="O900" s="31" t="s">
        <v>75</v>
      </c>
      <c r="P900" s="32" t="s">
        <v>75</v>
      </c>
      <c r="Q900" s="32" t="s">
        <v>75</v>
      </c>
      <c r="R900" s="42" t="s">
        <v>2901</v>
      </c>
      <c r="S900" s="43" t="s">
        <v>1887</v>
      </c>
      <c r="T900" s="44" t="s">
        <v>2902</v>
      </c>
      <c r="U900" s="31">
        <v>82500</v>
      </c>
      <c r="V900" s="31" t="s">
        <v>75</v>
      </c>
      <c r="W900" s="31">
        <v>82500</v>
      </c>
      <c r="X900" s="31" t="s">
        <v>75</v>
      </c>
      <c r="Y900" s="31" t="s">
        <v>75</v>
      </c>
      <c r="Z900" s="31" t="s">
        <v>75</v>
      </c>
      <c r="AA900" s="31" t="s">
        <v>75</v>
      </c>
      <c r="AB900" s="31" t="s">
        <v>75</v>
      </c>
      <c r="AC900" s="31" t="s">
        <v>75</v>
      </c>
      <c r="AD900" s="31" t="s">
        <v>75</v>
      </c>
      <c r="AE900" s="31">
        <v>82500</v>
      </c>
      <c r="AF900" s="31" t="s">
        <v>75</v>
      </c>
      <c r="AG900" s="31" t="s">
        <v>75</v>
      </c>
      <c r="AH900" s="31" t="s">
        <v>75</v>
      </c>
      <c r="AI900" s="8"/>
    </row>
    <row r="901" spans="1:35" x14ac:dyDescent="0.25">
      <c r="A901" s="42" t="s">
        <v>2101</v>
      </c>
      <c r="B901" s="43" t="s">
        <v>1887</v>
      </c>
      <c r="C901" s="44" t="s">
        <v>2903</v>
      </c>
      <c r="D901" s="31">
        <v>900000</v>
      </c>
      <c r="E901" s="31" t="s">
        <v>75</v>
      </c>
      <c r="F901" s="31">
        <v>900000</v>
      </c>
      <c r="G901" s="31" t="s">
        <v>75</v>
      </c>
      <c r="H901" s="31">
        <v>400000</v>
      </c>
      <c r="I901" s="31" t="s">
        <v>75</v>
      </c>
      <c r="J901" s="31" t="s">
        <v>75</v>
      </c>
      <c r="K901" s="31">
        <v>500000</v>
      </c>
      <c r="L901" s="31" t="s">
        <v>75</v>
      </c>
      <c r="M901" s="31" t="s">
        <v>75</v>
      </c>
      <c r="N901" s="31" t="s">
        <v>75</v>
      </c>
      <c r="O901" s="31" t="s">
        <v>75</v>
      </c>
      <c r="P901" s="32" t="s">
        <v>75</v>
      </c>
      <c r="Q901" s="32" t="s">
        <v>75</v>
      </c>
      <c r="R901" s="42" t="s">
        <v>2101</v>
      </c>
      <c r="S901" s="43" t="s">
        <v>1887</v>
      </c>
      <c r="T901" s="44" t="s">
        <v>2903</v>
      </c>
      <c r="U901" s="31">
        <v>500000</v>
      </c>
      <c r="V901" s="31" t="s">
        <v>75</v>
      </c>
      <c r="W901" s="31">
        <v>500000</v>
      </c>
      <c r="X901" s="31" t="s">
        <v>75</v>
      </c>
      <c r="Y901" s="31" t="s">
        <v>75</v>
      </c>
      <c r="Z901" s="31" t="s">
        <v>75</v>
      </c>
      <c r="AA901" s="31" t="s">
        <v>75</v>
      </c>
      <c r="AB901" s="31">
        <v>500000</v>
      </c>
      <c r="AC901" s="31" t="s">
        <v>75</v>
      </c>
      <c r="AD901" s="31" t="s">
        <v>75</v>
      </c>
      <c r="AE901" s="31" t="s">
        <v>75</v>
      </c>
      <c r="AF901" s="31" t="s">
        <v>75</v>
      </c>
      <c r="AG901" s="31" t="s">
        <v>75</v>
      </c>
      <c r="AH901" s="31" t="s">
        <v>75</v>
      </c>
      <c r="AI901" s="8"/>
    </row>
    <row r="902" spans="1:35" x14ac:dyDescent="0.25">
      <c r="A902" s="42" t="s">
        <v>2103</v>
      </c>
      <c r="B902" s="43" t="s">
        <v>1887</v>
      </c>
      <c r="C902" s="44" t="s">
        <v>2904</v>
      </c>
      <c r="D902" s="31">
        <v>300000</v>
      </c>
      <c r="E902" s="31" t="s">
        <v>75</v>
      </c>
      <c r="F902" s="31">
        <v>300000</v>
      </c>
      <c r="G902" s="31" t="s">
        <v>75</v>
      </c>
      <c r="H902" s="31">
        <v>300000</v>
      </c>
      <c r="I902" s="31" t="s">
        <v>75</v>
      </c>
      <c r="J902" s="31" t="s">
        <v>75</v>
      </c>
      <c r="K902" s="31" t="s">
        <v>75</v>
      </c>
      <c r="L902" s="31" t="s">
        <v>75</v>
      </c>
      <c r="M902" s="31" t="s">
        <v>75</v>
      </c>
      <c r="N902" s="31" t="s">
        <v>75</v>
      </c>
      <c r="O902" s="31" t="s">
        <v>75</v>
      </c>
      <c r="P902" s="32" t="s">
        <v>75</v>
      </c>
      <c r="Q902" s="32" t="s">
        <v>75</v>
      </c>
      <c r="R902" s="42" t="s">
        <v>2103</v>
      </c>
      <c r="S902" s="43" t="s">
        <v>1887</v>
      </c>
      <c r="T902" s="44" t="s">
        <v>2904</v>
      </c>
      <c r="U902" s="31" t="s">
        <v>75</v>
      </c>
      <c r="V902" s="31" t="s">
        <v>75</v>
      </c>
      <c r="W902" s="31" t="s">
        <v>75</v>
      </c>
      <c r="X902" s="31" t="s">
        <v>75</v>
      </c>
      <c r="Y902" s="31" t="s">
        <v>75</v>
      </c>
      <c r="Z902" s="31" t="s">
        <v>75</v>
      </c>
      <c r="AA902" s="31" t="s">
        <v>75</v>
      </c>
      <c r="AB902" s="31" t="s">
        <v>75</v>
      </c>
      <c r="AC902" s="31" t="s">
        <v>75</v>
      </c>
      <c r="AD902" s="31" t="s">
        <v>75</v>
      </c>
      <c r="AE902" s="31" t="s">
        <v>75</v>
      </c>
      <c r="AF902" s="31" t="s">
        <v>75</v>
      </c>
      <c r="AG902" s="31" t="s">
        <v>75</v>
      </c>
      <c r="AH902" s="31" t="s">
        <v>75</v>
      </c>
      <c r="AI902" s="8"/>
    </row>
    <row r="903" spans="1:35" ht="23.25" x14ac:dyDescent="0.25">
      <c r="A903" s="42" t="s">
        <v>1969</v>
      </c>
      <c r="B903" s="43" t="s">
        <v>1887</v>
      </c>
      <c r="C903" s="44" t="s">
        <v>2905</v>
      </c>
      <c r="D903" s="31">
        <v>6064500</v>
      </c>
      <c r="E903" s="31" t="s">
        <v>75</v>
      </c>
      <c r="F903" s="31">
        <v>6064500</v>
      </c>
      <c r="G903" s="31" t="s">
        <v>75</v>
      </c>
      <c r="H903" s="31" t="s">
        <v>75</v>
      </c>
      <c r="I903" s="31" t="s">
        <v>75</v>
      </c>
      <c r="J903" s="31" t="s">
        <v>75</v>
      </c>
      <c r="K903" s="31">
        <v>6064500</v>
      </c>
      <c r="L903" s="31" t="s">
        <v>75</v>
      </c>
      <c r="M903" s="31" t="s">
        <v>75</v>
      </c>
      <c r="N903" s="31" t="s">
        <v>75</v>
      </c>
      <c r="O903" s="31" t="s">
        <v>75</v>
      </c>
      <c r="P903" s="32" t="s">
        <v>75</v>
      </c>
      <c r="Q903" s="32" t="s">
        <v>75</v>
      </c>
      <c r="R903" s="42" t="s">
        <v>1969</v>
      </c>
      <c r="S903" s="43" t="s">
        <v>1887</v>
      </c>
      <c r="T903" s="44" t="s">
        <v>2905</v>
      </c>
      <c r="U903" s="31">
        <v>2911600</v>
      </c>
      <c r="V903" s="31" t="s">
        <v>75</v>
      </c>
      <c r="W903" s="31">
        <v>2911600</v>
      </c>
      <c r="X903" s="31" t="s">
        <v>75</v>
      </c>
      <c r="Y903" s="31" t="s">
        <v>75</v>
      </c>
      <c r="Z903" s="31" t="s">
        <v>75</v>
      </c>
      <c r="AA903" s="31" t="s">
        <v>75</v>
      </c>
      <c r="AB903" s="31">
        <v>2911600</v>
      </c>
      <c r="AC903" s="31" t="s">
        <v>75</v>
      </c>
      <c r="AD903" s="31" t="s">
        <v>75</v>
      </c>
      <c r="AE903" s="31" t="s">
        <v>75</v>
      </c>
      <c r="AF903" s="31" t="s">
        <v>75</v>
      </c>
      <c r="AG903" s="31" t="s">
        <v>75</v>
      </c>
      <c r="AH903" s="31" t="s">
        <v>75</v>
      </c>
      <c r="AI903" s="8"/>
    </row>
    <row r="904" spans="1:35" ht="68.25" x14ac:dyDescent="0.25">
      <c r="A904" s="42" t="s">
        <v>2414</v>
      </c>
      <c r="B904" s="43" t="s">
        <v>1887</v>
      </c>
      <c r="C904" s="44" t="s">
        <v>2906</v>
      </c>
      <c r="D904" s="31">
        <v>6064500</v>
      </c>
      <c r="E904" s="31" t="s">
        <v>75</v>
      </c>
      <c r="F904" s="31">
        <v>6064500</v>
      </c>
      <c r="G904" s="31" t="s">
        <v>75</v>
      </c>
      <c r="H904" s="31" t="s">
        <v>75</v>
      </c>
      <c r="I904" s="31" t="s">
        <v>75</v>
      </c>
      <c r="J904" s="31" t="s">
        <v>75</v>
      </c>
      <c r="K904" s="31">
        <v>6064500</v>
      </c>
      <c r="L904" s="31" t="s">
        <v>75</v>
      </c>
      <c r="M904" s="31" t="s">
        <v>75</v>
      </c>
      <c r="N904" s="31" t="s">
        <v>75</v>
      </c>
      <c r="O904" s="31" t="s">
        <v>75</v>
      </c>
      <c r="P904" s="32" t="s">
        <v>75</v>
      </c>
      <c r="Q904" s="32" t="s">
        <v>75</v>
      </c>
      <c r="R904" s="42" t="s">
        <v>2414</v>
      </c>
      <c r="S904" s="43" t="s">
        <v>1887</v>
      </c>
      <c r="T904" s="44" t="s">
        <v>2906</v>
      </c>
      <c r="U904" s="31">
        <v>2911600</v>
      </c>
      <c r="V904" s="31" t="s">
        <v>75</v>
      </c>
      <c r="W904" s="31">
        <v>2911600</v>
      </c>
      <c r="X904" s="31" t="s">
        <v>75</v>
      </c>
      <c r="Y904" s="31" t="s">
        <v>75</v>
      </c>
      <c r="Z904" s="31" t="s">
        <v>75</v>
      </c>
      <c r="AA904" s="31" t="s">
        <v>75</v>
      </c>
      <c r="AB904" s="31">
        <v>2911600</v>
      </c>
      <c r="AC904" s="31" t="s">
        <v>75</v>
      </c>
      <c r="AD904" s="31" t="s">
        <v>75</v>
      </c>
      <c r="AE904" s="31" t="s">
        <v>75</v>
      </c>
      <c r="AF904" s="31" t="s">
        <v>75</v>
      </c>
      <c r="AG904" s="31" t="s">
        <v>75</v>
      </c>
      <c r="AH904" s="31" t="s">
        <v>75</v>
      </c>
      <c r="AI904" s="8"/>
    </row>
    <row r="905" spans="1:35" ht="34.5" x14ac:dyDescent="0.25">
      <c r="A905" s="42" t="s">
        <v>2783</v>
      </c>
      <c r="B905" s="43" t="s">
        <v>1887</v>
      </c>
      <c r="C905" s="44" t="s">
        <v>2907</v>
      </c>
      <c r="D905" s="31">
        <v>6064500</v>
      </c>
      <c r="E905" s="31" t="s">
        <v>75</v>
      </c>
      <c r="F905" s="31">
        <v>6064500</v>
      </c>
      <c r="G905" s="31" t="s">
        <v>75</v>
      </c>
      <c r="H905" s="31" t="s">
        <v>75</v>
      </c>
      <c r="I905" s="31" t="s">
        <v>75</v>
      </c>
      <c r="J905" s="31" t="s">
        <v>75</v>
      </c>
      <c r="K905" s="31">
        <v>6064500</v>
      </c>
      <c r="L905" s="31" t="s">
        <v>75</v>
      </c>
      <c r="M905" s="31" t="s">
        <v>75</v>
      </c>
      <c r="N905" s="31" t="s">
        <v>75</v>
      </c>
      <c r="O905" s="31" t="s">
        <v>75</v>
      </c>
      <c r="P905" s="32" t="s">
        <v>75</v>
      </c>
      <c r="Q905" s="32" t="s">
        <v>75</v>
      </c>
      <c r="R905" s="42" t="s">
        <v>2783</v>
      </c>
      <c r="S905" s="43" t="s">
        <v>1887</v>
      </c>
      <c r="T905" s="44" t="s">
        <v>2907</v>
      </c>
      <c r="U905" s="31">
        <v>2911600</v>
      </c>
      <c r="V905" s="31" t="s">
        <v>75</v>
      </c>
      <c r="W905" s="31">
        <v>2911600</v>
      </c>
      <c r="X905" s="31" t="s">
        <v>75</v>
      </c>
      <c r="Y905" s="31" t="s">
        <v>75</v>
      </c>
      <c r="Z905" s="31" t="s">
        <v>75</v>
      </c>
      <c r="AA905" s="31" t="s">
        <v>75</v>
      </c>
      <c r="AB905" s="31">
        <v>2911600</v>
      </c>
      <c r="AC905" s="31" t="s">
        <v>75</v>
      </c>
      <c r="AD905" s="31" t="s">
        <v>75</v>
      </c>
      <c r="AE905" s="31" t="s">
        <v>75</v>
      </c>
      <c r="AF905" s="31" t="s">
        <v>75</v>
      </c>
      <c r="AG905" s="31" t="s">
        <v>75</v>
      </c>
      <c r="AH905" s="31" t="s">
        <v>75</v>
      </c>
      <c r="AI905" s="8"/>
    </row>
    <row r="906" spans="1:35" ht="23.25" x14ac:dyDescent="0.25">
      <c r="A906" s="42" t="s">
        <v>1939</v>
      </c>
      <c r="B906" s="43" t="s">
        <v>1887</v>
      </c>
      <c r="C906" s="44" t="s">
        <v>2908</v>
      </c>
      <c r="D906" s="31">
        <v>560892308.47000003</v>
      </c>
      <c r="E906" s="31" t="s">
        <v>75</v>
      </c>
      <c r="F906" s="31">
        <v>560892308.47000003</v>
      </c>
      <c r="G906" s="31" t="s">
        <v>75</v>
      </c>
      <c r="H906" s="31">
        <v>247985246</v>
      </c>
      <c r="I906" s="31" t="s">
        <v>75</v>
      </c>
      <c r="J906" s="31" t="s">
        <v>75</v>
      </c>
      <c r="K906" s="31">
        <v>127004665.11</v>
      </c>
      <c r="L906" s="31" t="s">
        <v>75</v>
      </c>
      <c r="M906" s="31" t="s">
        <v>75</v>
      </c>
      <c r="N906" s="31">
        <v>125065250.06</v>
      </c>
      <c r="O906" s="31">
        <v>60837147.299999997</v>
      </c>
      <c r="P906" s="32" t="s">
        <v>75</v>
      </c>
      <c r="Q906" s="32" t="s">
        <v>75</v>
      </c>
      <c r="R906" s="42" t="s">
        <v>1939</v>
      </c>
      <c r="S906" s="43" t="s">
        <v>1887</v>
      </c>
      <c r="T906" s="44" t="s">
        <v>2908</v>
      </c>
      <c r="U906" s="31">
        <v>219029261.75999999</v>
      </c>
      <c r="V906" s="31" t="s">
        <v>75</v>
      </c>
      <c r="W906" s="31">
        <v>219029261.75999999</v>
      </c>
      <c r="X906" s="31" t="s">
        <v>75</v>
      </c>
      <c r="Y906" s="31">
        <v>113990021.15000001</v>
      </c>
      <c r="Z906" s="31" t="s">
        <v>75</v>
      </c>
      <c r="AA906" s="31" t="s">
        <v>75</v>
      </c>
      <c r="AB906" s="31">
        <v>38645048.729999997</v>
      </c>
      <c r="AC906" s="31" t="s">
        <v>75</v>
      </c>
      <c r="AD906" s="31" t="s">
        <v>75</v>
      </c>
      <c r="AE906" s="31">
        <v>40610293.340000004</v>
      </c>
      <c r="AF906" s="31">
        <v>25783898.539999999</v>
      </c>
      <c r="AG906" s="31" t="s">
        <v>75</v>
      </c>
      <c r="AH906" s="31" t="s">
        <v>75</v>
      </c>
      <c r="AI906" s="8"/>
    </row>
    <row r="907" spans="1:35" x14ac:dyDescent="0.25">
      <c r="A907" s="42" t="s">
        <v>1941</v>
      </c>
      <c r="B907" s="43" t="s">
        <v>1887</v>
      </c>
      <c r="C907" s="44" t="s">
        <v>2909</v>
      </c>
      <c r="D907" s="31">
        <v>247248128.47999999</v>
      </c>
      <c r="E907" s="31" t="s">
        <v>75</v>
      </c>
      <c r="F907" s="31">
        <v>247248128.47999999</v>
      </c>
      <c r="G907" s="31" t="s">
        <v>75</v>
      </c>
      <c r="H907" s="31">
        <v>89301980</v>
      </c>
      <c r="I907" s="31" t="s">
        <v>75</v>
      </c>
      <c r="J907" s="31" t="s">
        <v>75</v>
      </c>
      <c r="K907" s="31">
        <v>78571365.109999999</v>
      </c>
      <c r="L907" s="31" t="s">
        <v>75</v>
      </c>
      <c r="M907" s="31" t="s">
        <v>75</v>
      </c>
      <c r="N907" s="31">
        <v>56391436.07</v>
      </c>
      <c r="O907" s="31">
        <v>22983347.300000001</v>
      </c>
      <c r="P907" s="32" t="s">
        <v>75</v>
      </c>
      <c r="Q907" s="32" t="s">
        <v>75</v>
      </c>
      <c r="R907" s="42" t="s">
        <v>1941</v>
      </c>
      <c r="S907" s="43" t="s">
        <v>1887</v>
      </c>
      <c r="T907" s="44" t="s">
        <v>2909</v>
      </c>
      <c r="U907" s="31">
        <v>101014214.5</v>
      </c>
      <c r="V907" s="31" t="s">
        <v>75</v>
      </c>
      <c r="W907" s="31">
        <v>101014214.5</v>
      </c>
      <c r="X907" s="31" t="s">
        <v>75</v>
      </c>
      <c r="Y907" s="31">
        <v>43691330.590000004</v>
      </c>
      <c r="Z907" s="31" t="s">
        <v>75</v>
      </c>
      <c r="AA907" s="31" t="s">
        <v>75</v>
      </c>
      <c r="AB907" s="31">
        <v>28025163.73</v>
      </c>
      <c r="AC907" s="31" t="s">
        <v>75</v>
      </c>
      <c r="AD907" s="31" t="s">
        <v>75</v>
      </c>
      <c r="AE907" s="31">
        <v>19767957.620000001</v>
      </c>
      <c r="AF907" s="31">
        <v>9529762.5600000005</v>
      </c>
      <c r="AG907" s="31" t="s">
        <v>75</v>
      </c>
      <c r="AH907" s="31" t="s">
        <v>75</v>
      </c>
      <c r="AI907" s="8"/>
    </row>
    <row r="908" spans="1:35" ht="34.5" x14ac:dyDescent="0.25">
      <c r="A908" s="42" t="s">
        <v>2119</v>
      </c>
      <c r="B908" s="43" t="s">
        <v>1887</v>
      </c>
      <c r="C908" s="44" t="s">
        <v>2910</v>
      </c>
      <c r="D908" s="31">
        <v>195231171.5</v>
      </c>
      <c r="E908" s="31" t="s">
        <v>75</v>
      </c>
      <c r="F908" s="31">
        <v>195231171.5</v>
      </c>
      <c r="G908" s="31" t="s">
        <v>75</v>
      </c>
      <c r="H908" s="31">
        <v>65996780</v>
      </c>
      <c r="I908" s="31" t="s">
        <v>75</v>
      </c>
      <c r="J908" s="31" t="s">
        <v>75</v>
      </c>
      <c r="K908" s="31">
        <v>77161740.310000002</v>
      </c>
      <c r="L908" s="31" t="s">
        <v>75</v>
      </c>
      <c r="M908" s="31" t="s">
        <v>75</v>
      </c>
      <c r="N908" s="31">
        <v>32375152.539999999</v>
      </c>
      <c r="O908" s="31">
        <v>19697498.649999999</v>
      </c>
      <c r="P908" s="32" t="s">
        <v>75</v>
      </c>
      <c r="Q908" s="32" t="s">
        <v>75</v>
      </c>
      <c r="R908" s="42" t="s">
        <v>2119</v>
      </c>
      <c r="S908" s="43" t="s">
        <v>1887</v>
      </c>
      <c r="T908" s="44" t="s">
        <v>2910</v>
      </c>
      <c r="U908" s="31">
        <v>77442870.640000001</v>
      </c>
      <c r="V908" s="31" t="s">
        <v>75</v>
      </c>
      <c r="W908" s="31">
        <v>77442870.640000001</v>
      </c>
      <c r="X908" s="31" t="s">
        <v>75</v>
      </c>
      <c r="Y908" s="31">
        <v>30805486.399999999</v>
      </c>
      <c r="Z908" s="31" t="s">
        <v>75</v>
      </c>
      <c r="AA908" s="31" t="s">
        <v>75</v>
      </c>
      <c r="AB908" s="31">
        <v>26871192.800000001</v>
      </c>
      <c r="AC908" s="31" t="s">
        <v>75</v>
      </c>
      <c r="AD908" s="31" t="s">
        <v>75</v>
      </c>
      <c r="AE908" s="31">
        <v>12333418.130000001</v>
      </c>
      <c r="AF908" s="31">
        <v>7432773.3099999996</v>
      </c>
      <c r="AG908" s="31" t="s">
        <v>75</v>
      </c>
      <c r="AH908" s="31" t="s">
        <v>75</v>
      </c>
      <c r="AI908" s="8"/>
    </row>
    <row r="909" spans="1:35" x14ac:dyDescent="0.25">
      <c r="A909" s="42" t="s">
        <v>1943</v>
      </c>
      <c r="B909" s="43" t="s">
        <v>1887</v>
      </c>
      <c r="C909" s="44" t="s">
        <v>2911</v>
      </c>
      <c r="D909" s="31">
        <v>52016956.979999997</v>
      </c>
      <c r="E909" s="31" t="s">
        <v>75</v>
      </c>
      <c r="F909" s="31">
        <v>52016956.979999997</v>
      </c>
      <c r="G909" s="31" t="s">
        <v>75</v>
      </c>
      <c r="H909" s="31">
        <v>23305200</v>
      </c>
      <c r="I909" s="31" t="s">
        <v>75</v>
      </c>
      <c r="J909" s="31" t="s">
        <v>75</v>
      </c>
      <c r="K909" s="31">
        <v>1409624.8</v>
      </c>
      <c r="L909" s="31" t="s">
        <v>75</v>
      </c>
      <c r="M909" s="31" t="s">
        <v>75</v>
      </c>
      <c r="N909" s="31">
        <v>24016283.530000001</v>
      </c>
      <c r="O909" s="31">
        <v>3285848.65</v>
      </c>
      <c r="P909" s="32" t="s">
        <v>75</v>
      </c>
      <c r="Q909" s="32" t="s">
        <v>75</v>
      </c>
      <c r="R909" s="42" t="s">
        <v>1943</v>
      </c>
      <c r="S909" s="43" t="s">
        <v>1887</v>
      </c>
      <c r="T909" s="44" t="s">
        <v>2911</v>
      </c>
      <c r="U909" s="31">
        <v>23571343.859999999</v>
      </c>
      <c r="V909" s="31" t="s">
        <v>75</v>
      </c>
      <c r="W909" s="31">
        <v>23571343.859999999</v>
      </c>
      <c r="X909" s="31" t="s">
        <v>75</v>
      </c>
      <c r="Y909" s="31">
        <v>12885844.189999999</v>
      </c>
      <c r="Z909" s="31" t="s">
        <v>75</v>
      </c>
      <c r="AA909" s="31" t="s">
        <v>75</v>
      </c>
      <c r="AB909" s="31">
        <v>1153970.93</v>
      </c>
      <c r="AC909" s="31" t="s">
        <v>75</v>
      </c>
      <c r="AD909" s="31" t="s">
        <v>75</v>
      </c>
      <c r="AE909" s="31">
        <v>7434539.4900000002</v>
      </c>
      <c r="AF909" s="31">
        <v>2096989.25</v>
      </c>
      <c r="AG909" s="31" t="s">
        <v>75</v>
      </c>
      <c r="AH909" s="31" t="s">
        <v>75</v>
      </c>
      <c r="AI909" s="8"/>
    </row>
    <row r="910" spans="1:35" x14ac:dyDescent="0.25">
      <c r="A910" s="42" t="s">
        <v>2062</v>
      </c>
      <c r="B910" s="43" t="s">
        <v>1887</v>
      </c>
      <c r="C910" s="44" t="s">
        <v>2912</v>
      </c>
      <c r="D910" s="31">
        <v>306644179.99000001</v>
      </c>
      <c r="E910" s="31" t="s">
        <v>75</v>
      </c>
      <c r="F910" s="31">
        <v>306644179.99000001</v>
      </c>
      <c r="G910" s="31" t="s">
        <v>75</v>
      </c>
      <c r="H910" s="31">
        <v>151683266</v>
      </c>
      <c r="I910" s="31" t="s">
        <v>75</v>
      </c>
      <c r="J910" s="31" t="s">
        <v>75</v>
      </c>
      <c r="K910" s="31">
        <v>48433300</v>
      </c>
      <c r="L910" s="31" t="s">
        <v>75</v>
      </c>
      <c r="M910" s="31" t="s">
        <v>75</v>
      </c>
      <c r="N910" s="31">
        <v>68673813.989999995</v>
      </c>
      <c r="O910" s="31">
        <v>37853800</v>
      </c>
      <c r="P910" s="32" t="s">
        <v>75</v>
      </c>
      <c r="Q910" s="32" t="s">
        <v>75</v>
      </c>
      <c r="R910" s="42" t="s">
        <v>2062</v>
      </c>
      <c r="S910" s="43" t="s">
        <v>1887</v>
      </c>
      <c r="T910" s="44" t="s">
        <v>2912</v>
      </c>
      <c r="U910" s="31">
        <v>111115047.26000001</v>
      </c>
      <c r="V910" s="31" t="s">
        <v>75</v>
      </c>
      <c r="W910" s="31">
        <v>111115047.26000001</v>
      </c>
      <c r="X910" s="31" t="s">
        <v>75</v>
      </c>
      <c r="Y910" s="31">
        <v>63398690.560000002</v>
      </c>
      <c r="Z910" s="31" t="s">
        <v>75</v>
      </c>
      <c r="AA910" s="31" t="s">
        <v>75</v>
      </c>
      <c r="AB910" s="31">
        <v>10619885</v>
      </c>
      <c r="AC910" s="31" t="s">
        <v>75</v>
      </c>
      <c r="AD910" s="31" t="s">
        <v>75</v>
      </c>
      <c r="AE910" s="31">
        <v>20842335.719999999</v>
      </c>
      <c r="AF910" s="31">
        <v>16254135.98</v>
      </c>
      <c r="AG910" s="31" t="s">
        <v>75</v>
      </c>
      <c r="AH910" s="31" t="s">
        <v>75</v>
      </c>
      <c r="AI910" s="8"/>
    </row>
    <row r="911" spans="1:35" ht="45.75" x14ac:dyDescent="0.25">
      <c r="A911" s="42" t="s">
        <v>2064</v>
      </c>
      <c r="B911" s="43" t="s">
        <v>1887</v>
      </c>
      <c r="C911" s="44" t="s">
        <v>2913</v>
      </c>
      <c r="D911" s="31">
        <v>219666114.87</v>
      </c>
      <c r="E911" s="31" t="s">
        <v>75</v>
      </c>
      <c r="F911" s="31">
        <v>219666114.87</v>
      </c>
      <c r="G911" s="31" t="s">
        <v>75</v>
      </c>
      <c r="H911" s="31">
        <v>130975966</v>
      </c>
      <c r="I911" s="31" t="s">
        <v>75</v>
      </c>
      <c r="J911" s="31" t="s">
        <v>75</v>
      </c>
      <c r="K911" s="31">
        <v>19096400</v>
      </c>
      <c r="L911" s="31" t="s">
        <v>75</v>
      </c>
      <c r="M911" s="31" t="s">
        <v>75</v>
      </c>
      <c r="N911" s="31">
        <v>32705449.27</v>
      </c>
      <c r="O911" s="31">
        <v>36888299.600000001</v>
      </c>
      <c r="P911" s="32" t="s">
        <v>75</v>
      </c>
      <c r="Q911" s="32" t="s">
        <v>75</v>
      </c>
      <c r="R911" s="42" t="s">
        <v>2064</v>
      </c>
      <c r="S911" s="43" t="s">
        <v>1887</v>
      </c>
      <c r="T911" s="44" t="s">
        <v>2913</v>
      </c>
      <c r="U911" s="31">
        <v>82184593.180000007</v>
      </c>
      <c r="V911" s="31" t="s">
        <v>75</v>
      </c>
      <c r="W911" s="31">
        <v>82184593.180000007</v>
      </c>
      <c r="X911" s="31" t="s">
        <v>75</v>
      </c>
      <c r="Y911" s="31">
        <v>46505343.560000002</v>
      </c>
      <c r="Z911" s="31" t="s">
        <v>75</v>
      </c>
      <c r="AA911" s="31" t="s">
        <v>75</v>
      </c>
      <c r="AB911" s="31">
        <v>7939600</v>
      </c>
      <c r="AC911" s="31" t="s">
        <v>75</v>
      </c>
      <c r="AD911" s="31" t="s">
        <v>75</v>
      </c>
      <c r="AE911" s="31">
        <v>11637513.640000001</v>
      </c>
      <c r="AF911" s="31">
        <v>16102135.98</v>
      </c>
      <c r="AG911" s="31" t="s">
        <v>75</v>
      </c>
      <c r="AH911" s="31" t="s">
        <v>75</v>
      </c>
      <c r="AI911" s="8"/>
    </row>
    <row r="912" spans="1:35" x14ac:dyDescent="0.25">
      <c r="A912" s="42" t="s">
        <v>2126</v>
      </c>
      <c r="B912" s="43" t="s">
        <v>1887</v>
      </c>
      <c r="C912" s="44" t="s">
        <v>2914</v>
      </c>
      <c r="D912" s="31">
        <v>86978065.120000005</v>
      </c>
      <c r="E912" s="31" t="s">
        <v>75</v>
      </c>
      <c r="F912" s="31">
        <v>86978065.120000005</v>
      </c>
      <c r="G912" s="31" t="s">
        <v>75</v>
      </c>
      <c r="H912" s="31">
        <v>20707300</v>
      </c>
      <c r="I912" s="31" t="s">
        <v>75</v>
      </c>
      <c r="J912" s="31" t="s">
        <v>75</v>
      </c>
      <c r="K912" s="31">
        <v>29336900</v>
      </c>
      <c r="L912" s="31" t="s">
        <v>75</v>
      </c>
      <c r="M912" s="31" t="s">
        <v>75</v>
      </c>
      <c r="N912" s="31">
        <v>35968364.719999999</v>
      </c>
      <c r="O912" s="31">
        <v>965500.4</v>
      </c>
      <c r="P912" s="32" t="s">
        <v>75</v>
      </c>
      <c r="Q912" s="32" t="s">
        <v>75</v>
      </c>
      <c r="R912" s="42" t="s">
        <v>2126</v>
      </c>
      <c r="S912" s="43" t="s">
        <v>1887</v>
      </c>
      <c r="T912" s="44" t="s">
        <v>2914</v>
      </c>
      <c r="U912" s="31">
        <v>28930454.079999998</v>
      </c>
      <c r="V912" s="31" t="s">
        <v>75</v>
      </c>
      <c r="W912" s="31">
        <v>28930454.079999998</v>
      </c>
      <c r="X912" s="31" t="s">
        <v>75</v>
      </c>
      <c r="Y912" s="31">
        <v>16893347</v>
      </c>
      <c r="Z912" s="31" t="s">
        <v>75</v>
      </c>
      <c r="AA912" s="31" t="s">
        <v>75</v>
      </c>
      <c r="AB912" s="31">
        <v>2680285</v>
      </c>
      <c r="AC912" s="31" t="s">
        <v>75</v>
      </c>
      <c r="AD912" s="31" t="s">
        <v>75</v>
      </c>
      <c r="AE912" s="31">
        <v>9204822.0800000001</v>
      </c>
      <c r="AF912" s="31">
        <v>152000</v>
      </c>
      <c r="AG912" s="31" t="s">
        <v>75</v>
      </c>
      <c r="AH912" s="31" t="s">
        <v>75</v>
      </c>
      <c r="AI912" s="8"/>
    </row>
    <row r="913" spans="1:35" ht="45.75" x14ac:dyDescent="0.25">
      <c r="A913" s="42" t="s">
        <v>2130</v>
      </c>
      <c r="B913" s="43" t="s">
        <v>1887</v>
      </c>
      <c r="C913" s="44" t="s">
        <v>2915</v>
      </c>
      <c r="D913" s="31">
        <v>7000000</v>
      </c>
      <c r="E913" s="31" t="s">
        <v>75</v>
      </c>
      <c r="F913" s="31">
        <v>7000000</v>
      </c>
      <c r="G913" s="31" t="s">
        <v>75</v>
      </c>
      <c r="H913" s="31">
        <v>7000000</v>
      </c>
      <c r="I913" s="31" t="s">
        <v>75</v>
      </c>
      <c r="J913" s="31" t="s">
        <v>75</v>
      </c>
      <c r="K913" s="31" t="s">
        <v>75</v>
      </c>
      <c r="L913" s="31" t="s">
        <v>75</v>
      </c>
      <c r="M913" s="31" t="s">
        <v>75</v>
      </c>
      <c r="N913" s="31" t="s">
        <v>75</v>
      </c>
      <c r="O913" s="31" t="s">
        <v>75</v>
      </c>
      <c r="P913" s="32" t="s">
        <v>75</v>
      </c>
      <c r="Q913" s="32" t="s">
        <v>75</v>
      </c>
      <c r="R913" s="42" t="s">
        <v>2130</v>
      </c>
      <c r="S913" s="43" t="s">
        <v>1887</v>
      </c>
      <c r="T913" s="44" t="s">
        <v>2915</v>
      </c>
      <c r="U913" s="31">
        <v>6900000</v>
      </c>
      <c r="V913" s="31" t="s">
        <v>75</v>
      </c>
      <c r="W913" s="31">
        <v>6900000</v>
      </c>
      <c r="X913" s="31" t="s">
        <v>75</v>
      </c>
      <c r="Y913" s="31">
        <v>6900000</v>
      </c>
      <c r="Z913" s="31" t="s">
        <v>75</v>
      </c>
      <c r="AA913" s="31" t="s">
        <v>75</v>
      </c>
      <c r="AB913" s="31" t="s">
        <v>75</v>
      </c>
      <c r="AC913" s="31" t="s">
        <v>75</v>
      </c>
      <c r="AD913" s="31" t="s">
        <v>75</v>
      </c>
      <c r="AE913" s="31" t="s">
        <v>75</v>
      </c>
      <c r="AF913" s="31" t="s">
        <v>75</v>
      </c>
      <c r="AG913" s="31" t="s">
        <v>75</v>
      </c>
      <c r="AH913" s="31" t="s">
        <v>75</v>
      </c>
      <c r="AI913" s="8"/>
    </row>
    <row r="914" spans="1:35" ht="23.25" x14ac:dyDescent="0.25">
      <c r="A914" s="42" t="s">
        <v>2132</v>
      </c>
      <c r="B914" s="43" t="s">
        <v>1887</v>
      </c>
      <c r="C914" s="44" t="s">
        <v>2916</v>
      </c>
      <c r="D914" s="31">
        <v>932415.58</v>
      </c>
      <c r="E914" s="31" t="s">
        <v>75</v>
      </c>
      <c r="F914" s="31">
        <v>932415.58</v>
      </c>
      <c r="G914" s="31" t="s">
        <v>75</v>
      </c>
      <c r="H914" s="31">
        <v>932415.58</v>
      </c>
      <c r="I914" s="31" t="s">
        <v>75</v>
      </c>
      <c r="J914" s="31" t="s">
        <v>75</v>
      </c>
      <c r="K914" s="31" t="s">
        <v>75</v>
      </c>
      <c r="L914" s="31" t="s">
        <v>75</v>
      </c>
      <c r="M914" s="31" t="s">
        <v>75</v>
      </c>
      <c r="N914" s="31" t="s">
        <v>75</v>
      </c>
      <c r="O914" s="31" t="s">
        <v>75</v>
      </c>
      <c r="P914" s="32" t="s">
        <v>75</v>
      </c>
      <c r="Q914" s="32" t="s">
        <v>75</v>
      </c>
      <c r="R914" s="42" t="s">
        <v>2132</v>
      </c>
      <c r="S914" s="43" t="s">
        <v>1887</v>
      </c>
      <c r="T914" s="44" t="s">
        <v>2916</v>
      </c>
      <c r="U914" s="31">
        <v>932415.58</v>
      </c>
      <c r="V914" s="31" t="s">
        <v>75</v>
      </c>
      <c r="W914" s="31">
        <v>932415.58</v>
      </c>
      <c r="X914" s="31" t="s">
        <v>75</v>
      </c>
      <c r="Y914" s="31">
        <v>932415.58</v>
      </c>
      <c r="Z914" s="31" t="s">
        <v>75</v>
      </c>
      <c r="AA914" s="31" t="s">
        <v>75</v>
      </c>
      <c r="AB914" s="31" t="s">
        <v>75</v>
      </c>
      <c r="AC914" s="31" t="s">
        <v>75</v>
      </c>
      <c r="AD914" s="31" t="s">
        <v>75</v>
      </c>
      <c r="AE914" s="31" t="s">
        <v>75</v>
      </c>
      <c r="AF914" s="31" t="s">
        <v>75</v>
      </c>
      <c r="AG914" s="31" t="s">
        <v>75</v>
      </c>
      <c r="AH914" s="31" t="s">
        <v>75</v>
      </c>
      <c r="AI914" s="8"/>
    </row>
    <row r="915" spans="1:35" ht="23.25" x14ac:dyDescent="0.25">
      <c r="A915" s="42" t="s">
        <v>2136</v>
      </c>
      <c r="B915" s="43" t="s">
        <v>1887</v>
      </c>
      <c r="C915" s="44" t="s">
        <v>2917</v>
      </c>
      <c r="D915" s="31">
        <v>6067584.4199999999</v>
      </c>
      <c r="E915" s="31" t="s">
        <v>75</v>
      </c>
      <c r="F915" s="31">
        <v>6067584.4199999999</v>
      </c>
      <c r="G915" s="31" t="s">
        <v>75</v>
      </c>
      <c r="H915" s="31">
        <v>6067584.4199999999</v>
      </c>
      <c r="I915" s="31" t="s">
        <v>75</v>
      </c>
      <c r="J915" s="31" t="s">
        <v>75</v>
      </c>
      <c r="K915" s="31" t="s">
        <v>75</v>
      </c>
      <c r="L915" s="31" t="s">
        <v>75</v>
      </c>
      <c r="M915" s="31" t="s">
        <v>75</v>
      </c>
      <c r="N915" s="31" t="s">
        <v>75</v>
      </c>
      <c r="O915" s="31" t="s">
        <v>75</v>
      </c>
      <c r="P915" s="32" t="s">
        <v>75</v>
      </c>
      <c r="Q915" s="32" t="s">
        <v>75</v>
      </c>
      <c r="R915" s="42" t="s">
        <v>2136</v>
      </c>
      <c r="S915" s="43" t="s">
        <v>1887</v>
      </c>
      <c r="T915" s="44" t="s">
        <v>2917</v>
      </c>
      <c r="U915" s="31">
        <v>5967584.4199999999</v>
      </c>
      <c r="V915" s="31" t="s">
        <v>75</v>
      </c>
      <c r="W915" s="31">
        <v>5967584.4199999999</v>
      </c>
      <c r="X915" s="31" t="s">
        <v>75</v>
      </c>
      <c r="Y915" s="31">
        <v>5967584.4199999999</v>
      </c>
      <c r="Z915" s="31" t="s">
        <v>75</v>
      </c>
      <c r="AA915" s="31" t="s">
        <v>75</v>
      </c>
      <c r="AB915" s="31" t="s">
        <v>75</v>
      </c>
      <c r="AC915" s="31" t="s">
        <v>75</v>
      </c>
      <c r="AD915" s="31" t="s">
        <v>75</v>
      </c>
      <c r="AE915" s="31" t="s">
        <v>75</v>
      </c>
      <c r="AF915" s="31" t="s">
        <v>75</v>
      </c>
      <c r="AG915" s="31" t="s">
        <v>75</v>
      </c>
      <c r="AH915" s="31" t="s">
        <v>75</v>
      </c>
      <c r="AI915" s="8"/>
    </row>
    <row r="916" spans="1:35" x14ac:dyDescent="0.25">
      <c r="A916" s="42" t="s">
        <v>2918</v>
      </c>
      <c r="B916" s="43" t="s">
        <v>1887</v>
      </c>
      <c r="C916" s="44" t="s">
        <v>2919</v>
      </c>
      <c r="D916" s="31">
        <v>1353815926.1900001</v>
      </c>
      <c r="E916" s="31" t="s">
        <v>75</v>
      </c>
      <c r="F916" s="31">
        <v>1353815926.1900001</v>
      </c>
      <c r="G916" s="31">
        <v>129633100</v>
      </c>
      <c r="H916" s="31">
        <v>347113115.93000001</v>
      </c>
      <c r="I916" s="31" t="s">
        <v>75</v>
      </c>
      <c r="J916" s="31" t="s">
        <v>75</v>
      </c>
      <c r="K916" s="31">
        <v>337308137.45999998</v>
      </c>
      <c r="L916" s="31" t="s">
        <v>75</v>
      </c>
      <c r="M916" s="31" t="s">
        <v>75</v>
      </c>
      <c r="N916" s="31">
        <v>788521872.79999995</v>
      </c>
      <c r="O916" s="31">
        <v>10505900</v>
      </c>
      <c r="P916" s="32" t="s">
        <v>75</v>
      </c>
      <c r="Q916" s="32" t="s">
        <v>75</v>
      </c>
      <c r="R916" s="42" t="s">
        <v>2918</v>
      </c>
      <c r="S916" s="43" t="s">
        <v>1887</v>
      </c>
      <c r="T916" s="44" t="s">
        <v>2919</v>
      </c>
      <c r="U916" s="31">
        <v>628231974.07000005</v>
      </c>
      <c r="V916" s="31" t="s">
        <v>75</v>
      </c>
      <c r="W916" s="31">
        <v>628231974.07000005</v>
      </c>
      <c r="X916" s="31">
        <v>52691755.57</v>
      </c>
      <c r="Y916" s="31">
        <v>130409434.98</v>
      </c>
      <c r="Z916" s="31" t="s">
        <v>75</v>
      </c>
      <c r="AA916" s="31" t="s">
        <v>75</v>
      </c>
      <c r="AB916" s="31">
        <v>153781956.97999999</v>
      </c>
      <c r="AC916" s="31" t="s">
        <v>75</v>
      </c>
      <c r="AD916" s="31" t="s">
        <v>75</v>
      </c>
      <c r="AE916" s="31">
        <v>396451837.68000001</v>
      </c>
      <c r="AF916" s="31">
        <v>280500</v>
      </c>
      <c r="AG916" s="31" t="s">
        <v>75</v>
      </c>
      <c r="AH916" s="31" t="s">
        <v>75</v>
      </c>
      <c r="AI916" s="8"/>
    </row>
    <row r="917" spans="1:35" ht="45.75" x14ac:dyDescent="0.25">
      <c r="A917" s="42" t="s">
        <v>1892</v>
      </c>
      <c r="B917" s="43" t="s">
        <v>1887</v>
      </c>
      <c r="C917" s="44" t="s">
        <v>2920</v>
      </c>
      <c r="D917" s="31">
        <v>1004674377</v>
      </c>
      <c r="E917" s="31" t="s">
        <v>75</v>
      </c>
      <c r="F917" s="31">
        <v>1004674377</v>
      </c>
      <c r="G917" s="31" t="s">
        <v>75</v>
      </c>
      <c r="H917" s="31">
        <v>149923800</v>
      </c>
      <c r="I917" s="31" t="s">
        <v>75</v>
      </c>
      <c r="J917" s="31" t="s">
        <v>75</v>
      </c>
      <c r="K917" s="31">
        <v>294332137.45999998</v>
      </c>
      <c r="L917" s="31" t="s">
        <v>75</v>
      </c>
      <c r="M917" s="31" t="s">
        <v>75</v>
      </c>
      <c r="N917" s="31">
        <v>560418439.53999996</v>
      </c>
      <c r="O917" s="31" t="s">
        <v>75</v>
      </c>
      <c r="P917" s="32" t="s">
        <v>75</v>
      </c>
      <c r="Q917" s="32" t="s">
        <v>75</v>
      </c>
      <c r="R917" s="42" t="s">
        <v>1892</v>
      </c>
      <c r="S917" s="43" t="s">
        <v>1887</v>
      </c>
      <c r="T917" s="44" t="s">
        <v>2920</v>
      </c>
      <c r="U917" s="31">
        <v>495781065.13999999</v>
      </c>
      <c r="V917" s="31" t="s">
        <v>75</v>
      </c>
      <c r="W917" s="31">
        <v>495781065.13999999</v>
      </c>
      <c r="X917" s="31" t="s">
        <v>75</v>
      </c>
      <c r="Y917" s="31">
        <v>63719662.560000002</v>
      </c>
      <c r="Z917" s="31" t="s">
        <v>75</v>
      </c>
      <c r="AA917" s="31" t="s">
        <v>75</v>
      </c>
      <c r="AB917" s="31">
        <v>134900940.12</v>
      </c>
      <c r="AC917" s="31" t="s">
        <v>75</v>
      </c>
      <c r="AD917" s="31" t="s">
        <v>75</v>
      </c>
      <c r="AE917" s="31">
        <v>297160462.45999998</v>
      </c>
      <c r="AF917" s="31" t="s">
        <v>75</v>
      </c>
      <c r="AG917" s="31" t="s">
        <v>75</v>
      </c>
      <c r="AH917" s="31" t="s">
        <v>75</v>
      </c>
      <c r="AI917" s="8"/>
    </row>
    <row r="918" spans="1:35" x14ac:dyDescent="0.25">
      <c r="A918" s="42" t="s">
        <v>1989</v>
      </c>
      <c r="B918" s="43" t="s">
        <v>1887</v>
      </c>
      <c r="C918" s="44" t="s">
        <v>2921</v>
      </c>
      <c r="D918" s="31">
        <v>782611426.11000001</v>
      </c>
      <c r="E918" s="31" t="s">
        <v>75</v>
      </c>
      <c r="F918" s="31">
        <v>782611426.11000001</v>
      </c>
      <c r="G918" s="31" t="s">
        <v>75</v>
      </c>
      <c r="H918" s="31">
        <v>52843600</v>
      </c>
      <c r="I918" s="31" t="s">
        <v>75</v>
      </c>
      <c r="J918" s="31" t="s">
        <v>75</v>
      </c>
      <c r="K918" s="31">
        <v>265699737.46000001</v>
      </c>
      <c r="L918" s="31" t="s">
        <v>75</v>
      </c>
      <c r="M918" s="31" t="s">
        <v>75</v>
      </c>
      <c r="N918" s="31">
        <v>464068088.64999998</v>
      </c>
      <c r="O918" s="31" t="s">
        <v>75</v>
      </c>
      <c r="P918" s="32" t="s">
        <v>75</v>
      </c>
      <c r="Q918" s="32" t="s">
        <v>75</v>
      </c>
      <c r="R918" s="42" t="s">
        <v>1989</v>
      </c>
      <c r="S918" s="43" t="s">
        <v>1887</v>
      </c>
      <c r="T918" s="44" t="s">
        <v>2921</v>
      </c>
      <c r="U918" s="31">
        <v>386907852.44</v>
      </c>
      <c r="V918" s="31" t="s">
        <v>75</v>
      </c>
      <c r="W918" s="31">
        <v>386907852.44</v>
      </c>
      <c r="X918" s="31" t="s">
        <v>75</v>
      </c>
      <c r="Y918" s="31">
        <v>22507869.09</v>
      </c>
      <c r="Z918" s="31" t="s">
        <v>75</v>
      </c>
      <c r="AA918" s="31" t="s">
        <v>75</v>
      </c>
      <c r="AB918" s="31">
        <v>119939077.83</v>
      </c>
      <c r="AC918" s="31" t="s">
        <v>75</v>
      </c>
      <c r="AD918" s="31" t="s">
        <v>75</v>
      </c>
      <c r="AE918" s="31">
        <v>244460905.52000001</v>
      </c>
      <c r="AF918" s="31" t="s">
        <v>75</v>
      </c>
      <c r="AG918" s="31" t="s">
        <v>75</v>
      </c>
      <c r="AH918" s="31" t="s">
        <v>75</v>
      </c>
      <c r="AI918" s="8"/>
    </row>
    <row r="919" spans="1:35" x14ac:dyDescent="0.25">
      <c r="A919" s="42" t="s">
        <v>1991</v>
      </c>
      <c r="B919" s="43" t="s">
        <v>1887</v>
      </c>
      <c r="C919" s="44" t="s">
        <v>2922</v>
      </c>
      <c r="D919" s="31">
        <v>596076480.29999995</v>
      </c>
      <c r="E919" s="31" t="s">
        <v>75</v>
      </c>
      <c r="F919" s="31">
        <v>596076480.29999995</v>
      </c>
      <c r="G919" s="31" t="s">
        <v>75</v>
      </c>
      <c r="H919" s="31">
        <v>40508900</v>
      </c>
      <c r="I919" s="31" t="s">
        <v>75</v>
      </c>
      <c r="J919" s="31" t="s">
        <v>75</v>
      </c>
      <c r="K919" s="31">
        <v>203836351.19999999</v>
      </c>
      <c r="L919" s="31" t="s">
        <v>75</v>
      </c>
      <c r="M919" s="31" t="s">
        <v>75</v>
      </c>
      <c r="N919" s="31">
        <v>351731229.10000002</v>
      </c>
      <c r="O919" s="31" t="s">
        <v>75</v>
      </c>
      <c r="P919" s="32" t="s">
        <v>75</v>
      </c>
      <c r="Q919" s="32" t="s">
        <v>75</v>
      </c>
      <c r="R919" s="42" t="s">
        <v>1991</v>
      </c>
      <c r="S919" s="43" t="s">
        <v>1887</v>
      </c>
      <c r="T919" s="44" t="s">
        <v>2922</v>
      </c>
      <c r="U919" s="31">
        <v>306909872.74000001</v>
      </c>
      <c r="V919" s="31" t="s">
        <v>75</v>
      </c>
      <c r="W919" s="31">
        <v>306909872.74000001</v>
      </c>
      <c r="X919" s="31" t="s">
        <v>75</v>
      </c>
      <c r="Y919" s="31">
        <v>17668820.859999999</v>
      </c>
      <c r="Z919" s="31" t="s">
        <v>75</v>
      </c>
      <c r="AA919" s="31" t="s">
        <v>75</v>
      </c>
      <c r="AB919" s="31">
        <v>93886398.489999995</v>
      </c>
      <c r="AC919" s="31" t="s">
        <v>75</v>
      </c>
      <c r="AD919" s="31" t="s">
        <v>75</v>
      </c>
      <c r="AE919" s="31">
        <v>195354653.38999999</v>
      </c>
      <c r="AF919" s="31" t="s">
        <v>75</v>
      </c>
      <c r="AG919" s="31" t="s">
        <v>75</v>
      </c>
      <c r="AH919" s="31" t="s">
        <v>75</v>
      </c>
      <c r="AI919" s="8"/>
    </row>
    <row r="920" spans="1:35" ht="23.25" x14ac:dyDescent="0.25">
      <c r="A920" s="42" t="s">
        <v>2071</v>
      </c>
      <c r="B920" s="43" t="s">
        <v>1887</v>
      </c>
      <c r="C920" s="44" t="s">
        <v>2923</v>
      </c>
      <c r="D920" s="31">
        <v>389243.81</v>
      </c>
      <c r="E920" s="31" t="s">
        <v>75</v>
      </c>
      <c r="F920" s="31">
        <v>389243.81</v>
      </c>
      <c r="G920" s="31" t="s">
        <v>75</v>
      </c>
      <c r="H920" s="31">
        <v>125700</v>
      </c>
      <c r="I920" s="31" t="s">
        <v>75</v>
      </c>
      <c r="J920" s="31" t="s">
        <v>75</v>
      </c>
      <c r="K920" s="31">
        <v>6587.4</v>
      </c>
      <c r="L920" s="31" t="s">
        <v>75</v>
      </c>
      <c r="M920" s="31" t="s">
        <v>75</v>
      </c>
      <c r="N920" s="31">
        <v>256956.41</v>
      </c>
      <c r="O920" s="31" t="s">
        <v>75</v>
      </c>
      <c r="P920" s="32" t="s">
        <v>75</v>
      </c>
      <c r="Q920" s="32" t="s">
        <v>75</v>
      </c>
      <c r="R920" s="42" t="s">
        <v>2071</v>
      </c>
      <c r="S920" s="43" t="s">
        <v>1887</v>
      </c>
      <c r="T920" s="44" t="s">
        <v>2923</v>
      </c>
      <c r="U920" s="31">
        <v>159916.76999999999</v>
      </c>
      <c r="V920" s="31" t="s">
        <v>75</v>
      </c>
      <c r="W920" s="31">
        <v>159916.76999999999</v>
      </c>
      <c r="X920" s="31" t="s">
        <v>75</v>
      </c>
      <c r="Y920" s="31">
        <v>25300</v>
      </c>
      <c r="Z920" s="31" t="s">
        <v>75</v>
      </c>
      <c r="AA920" s="31" t="s">
        <v>75</v>
      </c>
      <c r="AB920" s="31">
        <v>6587.4</v>
      </c>
      <c r="AC920" s="31" t="s">
        <v>75</v>
      </c>
      <c r="AD920" s="31" t="s">
        <v>75</v>
      </c>
      <c r="AE920" s="31">
        <v>128029.37</v>
      </c>
      <c r="AF920" s="31" t="s">
        <v>75</v>
      </c>
      <c r="AG920" s="31" t="s">
        <v>75</v>
      </c>
      <c r="AH920" s="31" t="s">
        <v>75</v>
      </c>
      <c r="AI920" s="8"/>
    </row>
    <row r="921" spans="1:35" x14ac:dyDescent="0.25">
      <c r="A921" s="42" t="s">
        <v>2073</v>
      </c>
      <c r="B921" s="43" t="s">
        <v>1887</v>
      </c>
      <c r="C921" s="44" t="s">
        <v>2924</v>
      </c>
      <c r="D921" s="31">
        <v>25387.7</v>
      </c>
      <c r="E921" s="31" t="s">
        <v>75</v>
      </c>
      <c r="F921" s="31">
        <v>25387.7</v>
      </c>
      <c r="G921" s="31" t="s">
        <v>75</v>
      </c>
      <c r="H921" s="31" t="s">
        <v>75</v>
      </c>
      <c r="I921" s="31" t="s">
        <v>75</v>
      </c>
      <c r="J921" s="31" t="s">
        <v>75</v>
      </c>
      <c r="K921" s="31" t="s">
        <v>75</v>
      </c>
      <c r="L921" s="31" t="s">
        <v>75</v>
      </c>
      <c r="M921" s="31" t="s">
        <v>75</v>
      </c>
      <c r="N921" s="31">
        <v>25387.7</v>
      </c>
      <c r="O921" s="31" t="s">
        <v>75</v>
      </c>
      <c r="P921" s="32" t="s">
        <v>75</v>
      </c>
      <c r="Q921" s="32" t="s">
        <v>75</v>
      </c>
      <c r="R921" s="42" t="s">
        <v>2073</v>
      </c>
      <c r="S921" s="43" t="s">
        <v>1887</v>
      </c>
      <c r="T921" s="44" t="s">
        <v>2924</v>
      </c>
      <c r="U921" s="31">
        <v>25387.7</v>
      </c>
      <c r="V921" s="31" t="s">
        <v>75</v>
      </c>
      <c r="W921" s="31">
        <v>25387.7</v>
      </c>
      <c r="X921" s="31" t="s">
        <v>75</v>
      </c>
      <c r="Y921" s="31" t="s">
        <v>75</v>
      </c>
      <c r="Z921" s="31" t="s">
        <v>75</v>
      </c>
      <c r="AA921" s="31" t="s">
        <v>75</v>
      </c>
      <c r="AB921" s="31" t="s">
        <v>75</v>
      </c>
      <c r="AC921" s="31" t="s">
        <v>75</v>
      </c>
      <c r="AD921" s="31" t="s">
        <v>75</v>
      </c>
      <c r="AE921" s="31">
        <v>25387.7</v>
      </c>
      <c r="AF921" s="31" t="s">
        <v>75</v>
      </c>
      <c r="AG921" s="31" t="s">
        <v>75</v>
      </c>
      <c r="AH921" s="31" t="s">
        <v>75</v>
      </c>
      <c r="AI921" s="8"/>
    </row>
    <row r="922" spans="1:35" ht="34.5" x14ac:dyDescent="0.25">
      <c r="A922" s="42" t="s">
        <v>1993</v>
      </c>
      <c r="B922" s="43" t="s">
        <v>1887</v>
      </c>
      <c r="C922" s="44" t="s">
        <v>2925</v>
      </c>
      <c r="D922" s="31">
        <v>186120314.30000001</v>
      </c>
      <c r="E922" s="31" t="s">
        <v>75</v>
      </c>
      <c r="F922" s="31">
        <v>186120314.30000001</v>
      </c>
      <c r="G922" s="31" t="s">
        <v>75</v>
      </c>
      <c r="H922" s="31">
        <v>12209000</v>
      </c>
      <c r="I922" s="31" t="s">
        <v>75</v>
      </c>
      <c r="J922" s="31" t="s">
        <v>75</v>
      </c>
      <c r="K922" s="31">
        <v>61856798.859999999</v>
      </c>
      <c r="L922" s="31" t="s">
        <v>75</v>
      </c>
      <c r="M922" s="31" t="s">
        <v>75</v>
      </c>
      <c r="N922" s="31">
        <v>112054515.44</v>
      </c>
      <c r="O922" s="31" t="s">
        <v>75</v>
      </c>
      <c r="P922" s="32" t="s">
        <v>75</v>
      </c>
      <c r="Q922" s="32" t="s">
        <v>75</v>
      </c>
      <c r="R922" s="42" t="s">
        <v>1993</v>
      </c>
      <c r="S922" s="43" t="s">
        <v>1887</v>
      </c>
      <c r="T922" s="44" t="s">
        <v>2925</v>
      </c>
      <c r="U922" s="31">
        <v>79812675.230000004</v>
      </c>
      <c r="V922" s="31" t="s">
        <v>75</v>
      </c>
      <c r="W922" s="31">
        <v>79812675.230000004</v>
      </c>
      <c r="X922" s="31" t="s">
        <v>75</v>
      </c>
      <c r="Y922" s="31">
        <v>4813748.2300000004</v>
      </c>
      <c r="Z922" s="31" t="s">
        <v>75</v>
      </c>
      <c r="AA922" s="31" t="s">
        <v>75</v>
      </c>
      <c r="AB922" s="31">
        <v>26046091.940000001</v>
      </c>
      <c r="AC922" s="31" t="s">
        <v>75</v>
      </c>
      <c r="AD922" s="31" t="s">
        <v>75</v>
      </c>
      <c r="AE922" s="31">
        <v>48952835.060000002</v>
      </c>
      <c r="AF922" s="31" t="s">
        <v>75</v>
      </c>
      <c r="AG922" s="31" t="s">
        <v>75</v>
      </c>
      <c r="AH922" s="31" t="s">
        <v>75</v>
      </c>
      <c r="AI922" s="8"/>
    </row>
    <row r="923" spans="1:35" ht="23.25" x14ac:dyDescent="0.25">
      <c r="A923" s="42" t="s">
        <v>1894</v>
      </c>
      <c r="B923" s="43" t="s">
        <v>1887</v>
      </c>
      <c r="C923" s="44" t="s">
        <v>2926</v>
      </c>
      <c r="D923" s="31">
        <v>222062950.88999999</v>
      </c>
      <c r="E923" s="31" t="s">
        <v>75</v>
      </c>
      <c r="F923" s="31">
        <v>222062950.88999999</v>
      </c>
      <c r="G923" s="31" t="s">
        <v>75</v>
      </c>
      <c r="H923" s="31">
        <v>97080200</v>
      </c>
      <c r="I923" s="31" t="s">
        <v>75</v>
      </c>
      <c r="J923" s="31" t="s">
        <v>75</v>
      </c>
      <c r="K923" s="31">
        <v>28632400</v>
      </c>
      <c r="L923" s="31" t="s">
        <v>75</v>
      </c>
      <c r="M923" s="31" t="s">
        <v>75</v>
      </c>
      <c r="N923" s="31">
        <v>96350350.890000001</v>
      </c>
      <c r="O923" s="31" t="s">
        <v>75</v>
      </c>
      <c r="P923" s="32" t="s">
        <v>75</v>
      </c>
      <c r="Q923" s="32" t="s">
        <v>75</v>
      </c>
      <c r="R923" s="42" t="s">
        <v>1894</v>
      </c>
      <c r="S923" s="43" t="s">
        <v>1887</v>
      </c>
      <c r="T923" s="44" t="s">
        <v>2926</v>
      </c>
      <c r="U923" s="31">
        <v>108873212.7</v>
      </c>
      <c r="V923" s="31" t="s">
        <v>75</v>
      </c>
      <c r="W923" s="31">
        <v>108873212.7</v>
      </c>
      <c r="X923" s="31" t="s">
        <v>75</v>
      </c>
      <c r="Y923" s="31">
        <v>41211793.469999999</v>
      </c>
      <c r="Z923" s="31" t="s">
        <v>75</v>
      </c>
      <c r="AA923" s="31" t="s">
        <v>75</v>
      </c>
      <c r="AB923" s="31">
        <v>14961862.289999999</v>
      </c>
      <c r="AC923" s="31" t="s">
        <v>75</v>
      </c>
      <c r="AD923" s="31" t="s">
        <v>75</v>
      </c>
      <c r="AE923" s="31">
        <v>52699556.939999998</v>
      </c>
      <c r="AF923" s="31" t="s">
        <v>75</v>
      </c>
      <c r="AG923" s="31" t="s">
        <v>75</v>
      </c>
      <c r="AH923" s="31" t="s">
        <v>75</v>
      </c>
      <c r="AI923" s="8"/>
    </row>
    <row r="924" spans="1:35" x14ac:dyDescent="0.25">
      <c r="A924" s="42" t="s">
        <v>1896</v>
      </c>
      <c r="B924" s="43" t="s">
        <v>1887</v>
      </c>
      <c r="C924" s="44" t="s">
        <v>2927</v>
      </c>
      <c r="D924" s="31">
        <v>163068305.96000001</v>
      </c>
      <c r="E924" s="31" t="s">
        <v>75</v>
      </c>
      <c r="F924" s="31">
        <v>163068305.96000001</v>
      </c>
      <c r="G924" s="31" t="s">
        <v>75</v>
      </c>
      <c r="H924" s="31">
        <v>70819300</v>
      </c>
      <c r="I924" s="31" t="s">
        <v>75</v>
      </c>
      <c r="J924" s="31" t="s">
        <v>75</v>
      </c>
      <c r="K924" s="31">
        <v>21930300</v>
      </c>
      <c r="L924" s="31" t="s">
        <v>75</v>
      </c>
      <c r="M924" s="31" t="s">
        <v>75</v>
      </c>
      <c r="N924" s="31">
        <v>70318705.959999993</v>
      </c>
      <c r="O924" s="31" t="s">
        <v>75</v>
      </c>
      <c r="P924" s="32" t="s">
        <v>75</v>
      </c>
      <c r="Q924" s="32" t="s">
        <v>75</v>
      </c>
      <c r="R924" s="42" t="s">
        <v>1896</v>
      </c>
      <c r="S924" s="43" t="s">
        <v>1887</v>
      </c>
      <c r="T924" s="44" t="s">
        <v>2927</v>
      </c>
      <c r="U924" s="31">
        <v>82832317.780000001</v>
      </c>
      <c r="V924" s="31" t="s">
        <v>75</v>
      </c>
      <c r="W924" s="31">
        <v>82832317.780000001</v>
      </c>
      <c r="X924" s="31" t="s">
        <v>75</v>
      </c>
      <c r="Y924" s="31">
        <v>30567987.91</v>
      </c>
      <c r="Z924" s="31" t="s">
        <v>75</v>
      </c>
      <c r="AA924" s="31" t="s">
        <v>75</v>
      </c>
      <c r="AB924" s="31">
        <v>11950286.539999999</v>
      </c>
      <c r="AC924" s="31" t="s">
        <v>75</v>
      </c>
      <c r="AD924" s="31" t="s">
        <v>75</v>
      </c>
      <c r="AE924" s="31">
        <v>40314043.329999998</v>
      </c>
      <c r="AF924" s="31" t="s">
        <v>75</v>
      </c>
      <c r="AG924" s="31" t="s">
        <v>75</v>
      </c>
      <c r="AH924" s="31" t="s">
        <v>75</v>
      </c>
      <c r="AI924" s="8"/>
    </row>
    <row r="925" spans="1:35" ht="23.25" x14ac:dyDescent="0.25">
      <c r="A925" s="42" t="s">
        <v>1898</v>
      </c>
      <c r="B925" s="43" t="s">
        <v>1887</v>
      </c>
      <c r="C925" s="44" t="s">
        <v>2928</v>
      </c>
      <c r="D925" s="31">
        <v>4264324.3</v>
      </c>
      <c r="E925" s="31" t="s">
        <v>75</v>
      </c>
      <c r="F925" s="31">
        <v>4264324.3</v>
      </c>
      <c r="G925" s="31" t="s">
        <v>75</v>
      </c>
      <c r="H925" s="31">
        <v>4066000</v>
      </c>
      <c r="I925" s="31" t="s">
        <v>75</v>
      </c>
      <c r="J925" s="31" t="s">
        <v>75</v>
      </c>
      <c r="K925" s="31">
        <v>79200</v>
      </c>
      <c r="L925" s="31" t="s">
        <v>75</v>
      </c>
      <c r="M925" s="31" t="s">
        <v>75</v>
      </c>
      <c r="N925" s="31">
        <v>119124.3</v>
      </c>
      <c r="O925" s="31" t="s">
        <v>75</v>
      </c>
      <c r="P925" s="32" t="s">
        <v>75</v>
      </c>
      <c r="Q925" s="32" t="s">
        <v>75</v>
      </c>
      <c r="R925" s="42" t="s">
        <v>1898</v>
      </c>
      <c r="S925" s="43" t="s">
        <v>1887</v>
      </c>
      <c r="T925" s="44" t="s">
        <v>2928</v>
      </c>
      <c r="U925" s="31">
        <v>2045546.68</v>
      </c>
      <c r="V925" s="31" t="s">
        <v>75</v>
      </c>
      <c r="W925" s="31">
        <v>2045546.68</v>
      </c>
      <c r="X925" s="31" t="s">
        <v>75</v>
      </c>
      <c r="Y925" s="31">
        <v>1974699.88</v>
      </c>
      <c r="Z925" s="31" t="s">
        <v>75</v>
      </c>
      <c r="AA925" s="31" t="s">
        <v>75</v>
      </c>
      <c r="AB925" s="31">
        <v>35092.5</v>
      </c>
      <c r="AC925" s="31" t="s">
        <v>75</v>
      </c>
      <c r="AD925" s="31" t="s">
        <v>75</v>
      </c>
      <c r="AE925" s="31">
        <v>35754.300000000003</v>
      </c>
      <c r="AF925" s="31" t="s">
        <v>75</v>
      </c>
      <c r="AG925" s="31" t="s">
        <v>75</v>
      </c>
      <c r="AH925" s="31" t="s">
        <v>75</v>
      </c>
      <c r="AI925" s="8"/>
    </row>
    <row r="926" spans="1:35" ht="34.5" x14ac:dyDescent="0.25">
      <c r="A926" s="42" t="s">
        <v>1900</v>
      </c>
      <c r="B926" s="43" t="s">
        <v>1887</v>
      </c>
      <c r="C926" s="44" t="s">
        <v>2929</v>
      </c>
      <c r="D926" s="31">
        <v>54730320.630000003</v>
      </c>
      <c r="E926" s="31" t="s">
        <v>75</v>
      </c>
      <c r="F926" s="31">
        <v>54730320.630000003</v>
      </c>
      <c r="G926" s="31" t="s">
        <v>75</v>
      </c>
      <c r="H926" s="31">
        <v>22194900</v>
      </c>
      <c r="I926" s="31" t="s">
        <v>75</v>
      </c>
      <c r="J926" s="31" t="s">
        <v>75</v>
      </c>
      <c r="K926" s="31">
        <v>6622900</v>
      </c>
      <c r="L926" s="31" t="s">
        <v>75</v>
      </c>
      <c r="M926" s="31" t="s">
        <v>75</v>
      </c>
      <c r="N926" s="31">
        <v>25912520.629999999</v>
      </c>
      <c r="O926" s="31" t="s">
        <v>75</v>
      </c>
      <c r="P926" s="32" t="s">
        <v>75</v>
      </c>
      <c r="Q926" s="32" t="s">
        <v>75</v>
      </c>
      <c r="R926" s="42" t="s">
        <v>1900</v>
      </c>
      <c r="S926" s="43" t="s">
        <v>1887</v>
      </c>
      <c r="T926" s="44" t="s">
        <v>2929</v>
      </c>
      <c r="U926" s="31">
        <v>23995348.239999998</v>
      </c>
      <c r="V926" s="31" t="s">
        <v>75</v>
      </c>
      <c r="W926" s="31">
        <v>23995348.239999998</v>
      </c>
      <c r="X926" s="31" t="s">
        <v>75</v>
      </c>
      <c r="Y926" s="31">
        <v>8669105.6799999997</v>
      </c>
      <c r="Z926" s="31" t="s">
        <v>75</v>
      </c>
      <c r="AA926" s="31" t="s">
        <v>75</v>
      </c>
      <c r="AB926" s="31">
        <v>2976483.25</v>
      </c>
      <c r="AC926" s="31" t="s">
        <v>75</v>
      </c>
      <c r="AD926" s="31" t="s">
        <v>75</v>
      </c>
      <c r="AE926" s="31">
        <v>12349759.310000001</v>
      </c>
      <c r="AF926" s="31" t="s">
        <v>75</v>
      </c>
      <c r="AG926" s="31" t="s">
        <v>75</v>
      </c>
      <c r="AH926" s="31" t="s">
        <v>75</v>
      </c>
      <c r="AI926" s="8"/>
    </row>
    <row r="927" spans="1:35" ht="23.25" x14ac:dyDescent="0.25">
      <c r="A927" s="42" t="s">
        <v>1902</v>
      </c>
      <c r="B927" s="43" t="s">
        <v>1887</v>
      </c>
      <c r="C927" s="44" t="s">
        <v>2930</v>
      </c>
      <c r="D927" s="31">
        <v>259804922.99000001</v>
      </c>
      <c r="E927" s="31" t="s">
        <v>75</v>
      </c>
      <c r="F927" s="31">
        <v>259804922.99000001</v>
      </c>
      <c r="G927" s="31" t="s">
        <v>75</v>
      </c>
      <c r="H927" s="31">
        <v>50725616.170000002</v>
      </c>
      <c r="I927" s="31" t="s">
        <v>75</v>
      </c>
      <c r="J927" s="31" t="s">
        <v>75</v>
      </c>
      <c r="K927" s="31">
        <v>41076800</v>
      </c>
      <c r="L927" s="31" t="s">
        <v>75</v>
      </c>
      <c r="M927" s="31" t="s">
        <v>75</v>
      </c>
      <c r="N927" s="31">
        <v>168002506.81999999</v>
      </c>
      <c r="O927" s="31" t="s">
        <v>75</v>
      </c>
      <c r="P927" s="32" t="s">
        <v>75</v>
      </c>
      <c r="Q927" s="32" t="s">
        <v>75</v>
      </c>
      <c r="R927" s="42" t="s">
        <v>1902</v>
      </c>
      <c r="S927" s="43" t="s">
        <v>1887</v>
      </c>
      <c r="T927" s="44" t="s">
        <v>2930</v>
      </c>
      <c r="U927" s="31">
        <v>91920512.269999996</v>
      </c>
      <c r="V927" s="31" t="s">
        <v>75</v>
      </c>
      <c r="W927" s="31">
        <v>91920512.269999996</v>
      </c>
      <c r="X927" s="31" t="s">
        <v>75</v>
      </c>
      <c r="Y927" s="31">
        <v>4036943.69</v>
      </c>
      <c r="Z927" s="31" t="s">
        <v>75</v>
      </c>
      <c r="AA927" s="31" t="s">
        <v>75</v>
      </c>
      <c r="AB927" s="31">
        <v>17487828.399999999</v>
      </c>
      <c r="AC927" s="31" t="s">
        <v>75</v>
      </c>
      <c r="AD927" s="31" t="s">
        <v>75</v>
      </c>
      <c r="AE927" s="31">
        <v>70395740.180000007</v>
      </c>
      <c r="AF927" s="31" t="s">
        <v>75</v>
      </c>
      <c r="AG927" s="31" t="s">
        <v>75</v>
      </c>
      <c r="AH927" s="31" t="s">
        <v>75</v>
      </c>
      <c r="AI927" s="8"/>
    </row>
    <row r="928" spans="1:35" ht="23.25" x14ac:dyDescent="0.25">
      <c r="A928" s="42" t="s">
        <v>1904</v>
      </c>
      <c r="B928" s="43" t="s">
        <v>1887</v>
      </c>
      <c r="C928" s="44" t="s">
        <v>2931</v>
      </c>
      <c r="D928" s="31">
        <v>259804922.99000001</v>
      </c>
      <c r="E928" s="31" t="s">
        <v>75</v>
      </c>
      <c r="F928" s="31">
        <v>259804922.99000001</v>
      </c>
      <c r="G928" s="31" t="s">
        <v>75</v>
      </c>
      <c r="H928" s="31">
        <v>50725616.170000002</v>
      </c>
      <c r="I928" s="31" t="s">
        <v>75</v>
      </c>
      <c r="J928" s="31" t="s">
        <v>75</v>
      </c>
      <c r="K928" s="31">
        <v>41076800</v>
      </c>
      <c r="L928" s="31" t="s">
        <v>75</v>
      </c>
      <c r="M928" s="31" t="s">
        <v>75</v>
      </c>
      <c r="N928" s="31">
        <v>168002506.81999999</v>
      </c>
      <c r="O928" s="31" t="s">
        <v>75</v>
      </c>
      <c r="P928" s="32" t="s">
        <v>75</v>
      </c>
      <c r="Q928" s="32" t="s">
        <v>75</v>
      </c>
      <c r="R928" s="42" t="s">
        <v>1904</v>
      </c>
      <c r="S928" s="43" t="s">
        <v>1887</v>
      </c>
      <c r="T928" s="44" t="s">
        <v>2931</v>
      </c>
      <c r="U928" s="31">
        <v>91920512.269999996</v>
      </c>
      <c r="V928" s="31" t="s">
        <v>75</v>
      </c>
      <c r="W928" s="31">
        <v>91920512.269999996</v>
      </c>
      <c r="X928" s="31" t="s">
        <v>75</v>
      </c>
      <c r="Y928" s="31">
        <v>4036943.69</v>
      </c>
      <c r="Z928" s="31" t="s">
        <v>75</v>
      </c>
      <c r="AA928" s="31" t="s">
        <v>75</v>
      </c>
      <c r="AB928" s="31">
        <v>17487828.399999999</v>
      </c>
      <c r="AC928" s="31" t="s">
        <v>75</v>
      </c>
      <c r="AD928" s="31" t="s">
        <v>75</v>
      </c>
      <c r="AE928" s="31">
        <v>70395740.180000007</v>
      </c>
      <c r="AF928" s="31" t="s">
        <v>75</v>
      </c>
      <c r="AG928" s="31" t="s">
        <v>75</v>
      </c>
      <c r="AH928" s="31" t="s">
        <v>75</v>
      </c>
      <c r="AI928" s="8"/>
    </row>
    <row r="929" spans="1:35" ht="23.25" x14ac:dyDescent="0.25">
      <c r="A929" s="42" t="s">
        <v>1923</v>
      </c>
      <c r="B929" s="43" t="s">
        <v>1887</v>
      </c>
      <c r="C929" s="44" t="s">
        <v>2932</v>
      </c>
      <c r="D929" s="31">
        <v>10537379.310000001</v>
      </c>
      <c r="E929" s="31" t="s">
        <v>75</v>
      </c>
      <c r="F929" s="31">
        <v>10537379.310000001</v>
      </c>
      <c r="G929" s="31" t="s">
        <v>75</v>
      </c>
      <c r="H929" s="31" t="s">
        <v>75</v>
      </c>
      <c r="I929" s="31" t="s">
        <v>75</v>
      </c>
      <c r="J929" s="31" t="s">
        <v>75</v>
      </c>
      <c r="K929" s="31">
        <v>109100</v>
      </c>
      <c r="L929" s="31" t="s">
        <v>75</v>
      </c>
      <c r="M929" s="31" t="s">
        <v>75</v>
      </c>
      <c r="N929" s="31">
        <v>10428279.310000001</v>
      </c>
      <c r="O929" s="31" t="s">
        <v>75</v>
      </c>
      <c r="P929" s="32" t="s">
        <v>75</v>
      </c>
      <c r="Q929" s="32" t="s">
        <v>75</v>
      </c>
      <c r="R929" s="42" t="s">
        <v>1923</v>
      </c>
      <c r="S929" s="43" t="s">
        <v>1887</v>
      </c>
      <c r="T929" s="44" t="s">
        <v>2932</v>
      </c>
      <c r="U929" s="31">
        <v>7468714.9699999997</v>
      </c>
      <c r="V929" s="31" t="s">
        <v>75</v>
      </c>
      <c r="W929" s="31">
        <v>7468714.9699999997</v>
      </c>
      <c r="X929" s="31" t="s">
        <v>75</v>
      </c>
      <c r="Y929" s="31" t="s">
        <v>75</v>
      </c>
      <c r="Z929" s="31" t="s">
        <v>75</v>
      </c>
      <c r="AA929" s="31" t="s">
        <v>75</v>
      </c>
      <c r="AB929" s="31">
        <v>33510</v>
      </c>
      <c r="AC929" s="31" t="s">
        <v>75</v>
      </c>
      <c r="AD929" s="31" t="s">
        <v>75</v>
      </c>
      <c r="AE929" s="31">
        <v>7435204.9699999997</v>
      </c>
      <c r="AF929" s="31" t="s">
        <v>75</v>
      </c>
      <c r="AG929" s="31" t="s">
        <v>75</v>
      </c>
      <c r="AH929" s="31" t="s">
        <v>75</v>
      </c>
      <c r="AI929" s="8"/>
    </row>
    <row r="930" spans="1:35" ht="23.25" x14ac:dyDescent="0.25">
      <c r="A930" s="42" t="s">
        <v>2001</v>
      </c>
      <c r="B930" s="43" t="s">
        <v>1887</v>
      </c>
      <c r="C930" s="44" t="s">
        <v>2933</v>
      </c>
      <c r="D930" s="31">
        <v>204076.19</v>
      </c>
      <c r="E930" s="31" t="s">
        <v>75</v>
      </c>
      <c r="F930" s="31">
        <v>204076.19</v>
      </c>
      <c r="G930" s="31" t="s">
        <v>75</v>
      </c>
      <c r="H930" s="31" t="s">
        <v>75</v>
      </c>
      <c r="I930" s="31" t="s">
        <v>75</v>
      </c>
      <c r="J930" s="31" t="s">
        <v>75</v>
      </c>
      <c r="K930" s="31" t="s">
        <v>75</v>
      </c>
      <c r="L930" s="31" t="s">
        <v>75</v>
      </c>
      <c r="M930" s="31" t="s">
        <v>75</v>
      </c>
      <c r="N930" s="31">
        <v>204076.19</v>
      </c>
      <c r="O930" s="31" t="s">
        <v>75</v>
      </c>
      <c r="P930" s="32" t="s">
        <v>75</v>
      </c>
      <c r="Q930" s="32" t="s">
        <v>75</v>
      </c>
      <c r="R930" s="42" t="s">
        <v>2001</v>
      </c>
      <c r="S930" s="43" t="s">
        <v>1887</v>
      </c>
      <c r="T930" s="44" t="s">
        <v>2933</v>
      </c>
      <c r="U930" s="31" t="s">
        <v>75</v>
      </c>
      <c r="V930" s="31" t="s">
        <v>75</v>
      </c>
      <c r="W930" s="31" t="s">
        <v>75</v>
      </c>
      <c r="X930" s="31" t="s">
        <v>75</v>
      </c>
      <c r="Y930" s="31" t="s">
        <v>75</v>
      </c>
      <c r="Z930" s="31" t="s">
        <v>75</v>
      </c>
      <c r="AA930" s="31" t="s">
        <v>75</v>
      </c>
      <c r="AB930" s="31" t="s">
        <v>75</v>
      </c>
      <c r="AC930" s="31" t="s">
        <v>75</v>
      </c>
      <c r="AD930" s="31" t="s">
        <v>75</v>
      </c>
      <c r="AE930" s="31" t="s">
        <v>75</v>
      </c>
      <c r="AF930" s="31" t="s">
        <v>75</v>
      </c>
      <c r="AG930" s="31" t="s">
        <v>75</v>
      </c>
      <c r="AH930" s="31" t="s">
        <v>75</v>
      </c>
      <c r="AI930" s="8"/>
    </row>
    <row r="931" spans="1:35" x14ac:dyDescent="0.25">
      <c r="A931" s="42" t="s">
        <v>1906</v>
      </c>
      <c r="B931" s="43" t="s">
        <v>1887</v>
      </c>
      <c r="C931" s="44" t="s">
        <v>2934</v>
      </c>
      <c r="D931" s="31">
        <v>211116539.59999999</v>
      </c>
      <c r="E931" s="31" t="s">
        <v>75</v>
      </c>
      <c r="F931" s="31">
        <v>211116539.59999999</v>
      </c>
      <c r="G931" s="31" t="s">
        <v>75</v>
      </c>
      <c r="H931" s="31">
        <v>48263180.060000002</v>
      </c>
      <c r="I931" s="31" t="s">
        <v>75</v>
      </c>
      <c r="J931" s="31" t="s">
        <v>75</v>
      </c>
      <c r="K931" s="31">
        <v>37297900</v>
      </c>
      <c r="L931" s="31" t="s">
        <v>75</v>
      </c>
      <c r="M931" s="31" t="s">
        <v>75</v>
      </c>
      <c r="N931" s="31">
        <v>125555459.54000001</v>
      </c>
      <c r="O931" s="31" t="s">
        <v>75</v>
      </c>
      <c r="P931" s="32" t="s">
        <v>75</v>
      </c>
      <c r="Q931" s="32" t="s">
        <v>75</v>
      </c>
      <c r="R931" s="42" t="s">
        <v>1906</v>
      </c>
      <c r="S931" s="43" t="s">
        <v>1887</v>
      </c>
      <c r="T931" s="44" t="s">
        <v>2934</v>
      </c>
      <c r="U931" s="31">
        <v>63262300.189999998</v>
      </c>
      <c r="V931" s="31" t="s">
        <v>75</v>
      </c>
      <c r="W931" s="31">
        <v>63262300.189999998</v>
      </c>
      <c r="X931" s="31" t="s">
        <v>75</v>
      </c>
      <c r="Y931" s="31">
        <v>2881711.75</v>
      </c>
      <c r="Z931" s="31" t="s">
        <v>75</v>
      </c>
      <c r="AA931" s="31" t="s">
        <v>75</v>
      </c>
      <c r="AB931" s="31">
        <v>16092220.43</v>
      </c>
      <c r="AC931" s="31" t="s">
        <v>75</v>
      </c>
      <c r="AD931" s="31" t="s">
        <v>75</v>
      </c>
      <c r="AE931" s="31">
        <v>44288368.009999998</v>
      </c>
      <c r="AF931" s="31" t="s">
        <v>75</v>
      </c>
      <c r="AG931" s="31" t="s">
        <v>75</v>
      </c>
      <c r="AH931" s="31" t="s">
        <v>75</v>
      </c>
      <c r="AI931" s="8"/>
    </row>
    <row r="932" spans="1:35" x14ac:dyDescent="0.25">
      <c r="A932" s="42" t="s">
        <v>1926</v>
      </c>
      <c r="B932" s="43" t="s">
        <v>1887</v>
      </c>
      <c r="C932" s="44" t="s">
        <v>2935</v>
      </c>
      <c r="D932" s="31">
        <v>37946927.890000001</v>
      </c>
      <c r="E932" s="31" t="s">
        <v>75</v>
      </c>
      <c r="F932" s="31">
        <v>37946927.890000001</v>
      </c>
      <c r="G932" s="31" t="s">
        <v>75</v>
      </c>
      <c r="H932" s="31">
        <v>2462436.11</v>
      </c>
      <c r="I932" s="31" t="s">
        <v>75</v>
      </c>
      <c r="J932" s="31" t="s">
        <v>75</v>
      </c>
      <c r="K932" s="31">
        <v>3669800</v>
      </c>
      <c r="L932" s="31" t="s">
        <v>75</v>
      </c>
      <c r="M932" s="31" t="s">
        <v>75</v>
      </c>
      <c r="N932" s="31">
        <v>31814691.780000001</v>
      </c>
      <c r="O932" s="31" t="s">
        <v>75</v>
      </c>
      <c r="P932" s="32" t="s">
        <v>75</v>
      </c>
      <c r="Q932" s="32" t="s">
        <v>75</v>
      </c>
      <c r="R932" s="42" t="s">
        <v>1926</v>
      </c>
      <c r="S932" s="43" t="s">
        <v>1887</v>
      </c>
      <c r="T932" s="44" t="s">
        <v>2935</v>
      </c>
      <c r="U932" s="31">
        <v>21189497.109999999</v>
      </c>
      <c r="V932" s="31" t="s">
        <v>75</v>
      </c>
      <c r="W932" s="31">
        <v>21189497.109999999</v>
      </c>
      <c r="X932" s="31" t="s">
        <v>75</v>
      </c>
      <c r="Y932" s="31">
        <v>1155231.94</v>
      </c>
      <c r="Z932" s="31" t="s">
        <v>75</v>
      </c>
      <c r="AA932" s="31" t="s">
        <v>75</v>
      </c>
      <c r="AB932" s="31">
        <v>1362097.97</v>
      </c>
      <c r="AC932" s="31" t="s">
        <v>75</v>
      </c>
      <c r="AD932" s="31" t="s">
        <v>75</v>
      </c>
      <c r="AE932" s="31">
        <v>18672167.199999999</v>
      </c>
      <c r="AF932" s="31" t="s">
        <v>75</v>
      </c>
      <c r="AG932" s="31" t="s">
        <v>75</v>
      </c>
      <c r="AH932" s="31" t="s">
        <v>75</v>
      </c>
      <c r="AI932" s="8"/>
    </row>
    <row r="933" spans="1:35" x14ac:dyDescent="0.25">
      <c r="A933" s="42" t="s">
        <v>1928</v>
      </c>
      <c r="B933" s="43" t="s">
        <v>1887</v>
      </c>
      <c r="C933" s="44" t="s">
        <v>2936</v>
      </c>
      <c r="D933" s="31">
        <v>1952431.87</v>
      </c>
      <c r="E933" s="31" t="s">
        <v>75</v>
      </c>
      <c r="F933" s="31">
        <v>1952431.87</v>
      </c>
      <c r="G933" s="31" t="s">
        <v>75</v>
      </c>
      <c r="H933" s="31" t="s">
        <v>75</v>
      </c>
      <c r="I933" s="31" t="s">
        <v>75</v>
      </c>
      <c r="J933" s="31" t="s">
        <v>75</v>
      </c>
      <c r="K933" s="31">
        <v>1600900</v>
      </c>
      <c r="L933" s="31" t="s">
        <v>75</v>
      </c>
      <c r="M933" s="31" t="s">
        <v>75</v>
      </c>
      <c r="N933" s="31">
        <v>351531.87</v>
      </c>
      <c r="O933" s="31" t="s">
        <v>75</v>
      </c>
      <c r="P933" s="32" t="s">
        <v>75</v>
      </c>
      <c r="Q933" s="32" t="s">
        <v>75</v>
      </c>
      <c r="R933" s="42" t="s">
        <v>1928</v>
      </c>
      <c r="S933" s="43" t="s">
        <v>1887</v>
      </c>
      <c r="T933" s="44" t="s">
        <v>2936</v>
      </c>
      <c r="U933" s="31">
        <v>1348969.37</v>
      </c>
      <c r="V933" s="31" t="s">
        <v>75</v>
      </c>
      <c r="W933" s="31">
        <v>1348969.37</v>
      </c>
      <c r="X933" s="31" t="s">
        <v>75</v>
      </c>
      <c r="Y933" s="31" t="s">
        <v>75</v>
      </c>
      <c r="Z933" s="31" t="s">
        <v>75</v>
      </c>
      <c r="AA933" s="31" t="s">
        <v>75</v>
      </c>
      <c r="AB933" s="31">
        <v>1156523.81</v>
      </c>
      <c r="AC933" s="31" t="s">
        <v>75</v>
      </c>
      <c r="AD933" s="31" t="s">
        <v>75</v>
      </c>
      <c r="AE933" s="31">
        <v>192445.56</v>
      </c>
      <c r="AF933" s="31" t="s">
        <v>75</v>
      </c>
      <c r="AG933" s="31" t="s">
        <v>75</v>
      </c>
      <c r="AH933" s="31" t="s">
        <v>75</v>
      </c>
      <c r="AI933" s="8"/>
    </row>
    <row r="934" spans="1:35" ht="23.25" x14ac:dyDescent="0.25">
      <c r="A934" s="42" t="s">
        <v>1930</v>
      </c>
      <c r="B934" s="43" t="s">
        <v>1887</v>
      </c>
      <c r="C934" s="44" t="s">
        <v>2937</v>
      </c>
      <c r="D934" s="31">
        <v>1398431.87</v>
      </c>
      <c r="E934" s="31" t="s">
        <v>75</v>
      </c>
      <c r="F934" s="31">
        <v>1398431.87</v>
      </c>
      <c r="G934" s="31" t="s">
        <v>75</v>
      </c>
      <c r="H934" s="31" t="s">
        <v>75</v>
      </c>
      <c r="I934" s="31" t="s">
        <v>75</v>
      </c>
      <c r="J934" s="31" t="s">
        <v>75</v>
      </c>
      <c r="K934" s="31">
        <v>1194900</v>
      </c>
      <c r="L934" s="31" t="s">
        <v>75</v>
      </c>
      <c r="M934" s="31" t="s">
        <v>75</v>
      </c>
      <c r="N934" s="31">
        <v>203531.87</v>
      </c>
      <c r="O934" s="31" t="s">
        <v>75</v>
      </c>
      <c r="P934" s="32" t="s">
        <v>75</v>
      </c>
      <c r="Q934" s="32" t="s">
        <v>75</v>
      </c>
      <c r="R934" s="42" t="s">
        <v>1930</v>
      </c>
      <c r="S934" s="43" t="s">
        <v>1887</v>
      </c>
      <c r="T934" s="44" t="s">
        <v>2937</v>
      </c>
      <c r="U934" s="31">
        <v>921969.37</v>
      </c>
      <c r="V934" s="31" t="s">
        <v>75</v>
      </c>
      <c r="W934" s="31">
        <v>921969.37</v>
      </c>
      <c r="X934" s="31" t="s">
        <v>75</v>
      </c>
      <c r="Y934" s="31" t="s">
        <v>75</v>
      </c>
      <c r="Z934" s="31" t="s">
        <v>75</v>
      </c>
      <c r="AA934" s="31" t="s">
        <v>75</v>
      </c>
      <c r="AB934" s="31">
        <v>750523.81</v>
      </c>
      <c r="AC934" s="31" t="s">
        <v>75</v>
      </c>
      <c r="AD934" s="31" t="s">
        <v>75</v>
      </c>
      <c r="AE934" s="31">
        <v>171445.56</v>
      </c>
      <c r="AF934" s="31" t="s">
        <v>75</v>
      </c>
      <c r="AG934" s="31" t="s">
        <v>75</v>
      </c>
      <c r="AH934" s="31" t="s">
        <v>75</v>
      </c>
      <c r="AI934" s="8"/>
    </row>
    <row r="935" spans="1:35" ht="23.25" x14ac:dyDescent="0.25">
      <c r="A935" s="42" t="s">
        <v>1932</v>
      </c>
      <c r="B935" s="43" t="s">
        <v>1887</v>
      </c>
      <c r="C935" s="44" t="s">
        <v>2938</v>
      </c>
      <c r="D935" s="31">
        <v>1398431.87</v>
      </c>
      <c r="E935" s="31" t="s">
        <v>75</v>
      </c>
      <c r="F935" s="31">
        <v>1398431.87</v>
      </c>
      <c r="G935" s="31" t="s">
        <v>75</v>
      </c>
      <c r="H935" s="31" t="s">
        <v>75</v>
      </c>
      <c r="I935" s="31" t="s">
        <v>75</v>
      </c>
      <c r="J935" s="31" t="s">
        <v>75</v>
      </c>
      <c r="K935" s="31">
        <v>1194900</v>
      </c>
      <c r="L935" s="31" t="s">
        <v>75</v>
      </c>
      <c r="M935" s="31" t="s">
        <v>75</v>
      </c>
      <c r="N935" s="31">
        <v>203531.87</v>
      </c>
      <c r="O935" s="31" t="s">
        <v>75</v>
      </c>
      <c r="P935" s="32" t="s">
        <v>75</v>
      </c>
      <c r="Q935" s="32" t="s">
        <v>75</v>
      </c>
      <c r="R935" s="42" t="s">
        <v>1932</v>
      </c>
      <c r="S935" s="43" t="s">
        <v>1887</v>
      </c>
      <c r="T935" s="44" t="s">
        <v>2938</v>
      </c>
      <c r="U935" s="31">
        <v>921969.37</v>
      </c>
      <c r="V935" s="31" t="s">
        <v>75</v>
      </c>
      <c r="W935" s="31">
        <v>921969.37</v>
      </c>
      <c r="X935" s="31" t="s">
        <v>75</v>
      </c>
      <c r="Y935" s="31" t="s">
        <v>75</v>
      </c>
      <c r="Z935" s="31" t="s">
        <v>75</v>
      </c>
      <c r="AA935" s="31" t="s">
        <v>75</v>
      </c>
      <c r="AB935" s="31">
        <v>750523.81</v>
      </c>
      <c r="AC935" s="31" t="s">
        <v>75</v>
      </c>
      <c r="AD935" s="31" t="s">
        <v>75</v>
      </c>
      <c r="AE935" s="31">
        <v>171445.56</v>
      </c>
      <c r="AF935" s="31" t="s">
        <v>75</v>
      </c>
      <c r="AG935" s="31" t="s">
        <v>75</v>
      </c>
      <c r="AH935" s="31" t="s">
        <v>75</v>
      </c>
      <c r="AI935" s="8"/>
    </row>
    <row r="936" spans="1:35" x14ac:dyDescent="0.25">
      <c r="A936" s="42" t="s">
        <v>2101</v>
      </c>
      <c r="B936" s="43" t="s">
        <v>1887</v>
      </c>
      <c r="C936" s="44" t="s">
        <v>2939</v>
      </c>
      <c r="D936" s="31">
        <v>554000</v>
      </c>
      <c r="E936" s="31" t="s">
        <v>75</v>
      </c>
      <c r="F936" s="31">
        <v>554000</v>
      </c>
      <c r="G936" s="31" t="s">
        <v>75</v>
      </c>
      <c r="H936" s="31" t="s">
        <v>75</v>
      </c>
      <c r="I936" s="31" t="s">
        <v>75</v>
      </c>
      <c r="J936" s="31" t="s">
        <v>75</v>
      </c>
      <c r="K936" s="31">
        <v>406000</v>
      </c>
      <c r="L936" s="31" t="s">
        <v>75</v>
      </c>
      <c r="M936" s="31" t="s">
        <v>75</v>
      </c>
      <c r="N936" s="31">
        <v>148000</v>
      </c>
      <c r="O936" s="31" t="s">
        <v>75</v>
      </c>
      <c r="P936" s="32" t="s">
        <v>75</v>
      </c>
      <c r="Q936" s="32" t="s">
        <v>75</v>
      </c>
      <c r="R936" s="42" t="s">
        <v>2101</v>
      </c>
      <c r="S936" s="43" t="s">
        <v>1887</v>
      </c>
      <c r="T936" s="44" t="s">
        <v>2939</v>
      </c>
      <c r="U936" s="31">
        <v>427000</v>
      </c>
      <c r="V936" s="31" t="s">
        <v>75</v>
      </c>
      <c r="W936" s="31">
        <v>427000</v>
      </c>
      <c r="X936" s="31" t="s">
        <v>75</v>
      </c>
      <c r="Y936" s="31" t="s">
        <v>75</v>
      </c>
      <c r="Z936" s="31" t="s">
        <v>75</v>
      </c>
      <c r="AA936" s="31" t="s">
        <v>75</v>
      </c>
      <c r="AB936" s="31">
        <v>406000</v>
      </c>
      <c r="AC936" s="31" t="s">
        <v>75</v>
      </c>
      <c r="AD936" s="31" t="s">
        <v>75</v>
      </c>
      <c r="AE936" s="31">
        <v>21000</v>
      </c>
      <c r="AF936" s="31" t="s">
        <v>75</v>
      </c>
      <c r="AG936" s="31" t="s">
        <v>75</v>
      </c>
      <c r="AH936" s="31" t="s">
        <v>75</v>
      </c>
      <c r="AI936" s="8"/>
    </row>
    <row r="937" spans="1:35" ht="23.25" x14ac:dyDescent="0.25">
      <c r="A937" s="42" t="s">
        <v>1969</v>
      </c>
      <c r="B937" s="43" t="s">
        <v>1887</v>
      </c>
      <c r="C937" s="44" t="s">
        <v>2940</v>
      </c>
      <c r="D937" s="31">
        <v>59005.27</v>
      </c>
      <c r="E937" s="31" t="s">
        <v>75</v>
      </c>
      <c r="F937" s="31">
        <v>59005.27</v>
      </c>
      <c r="G937" s="31" t="s">
        <v>75</v>
      </c>
      <c r="H937" s="31" t="s">
        <v>75</v>
      </c>
      <c r="I937" s="31" t="s">
        <v>75</v>
      </c>
      <c r="J937" s="31" t="s">
        <v>75</v>
      </c>
      <c r="K937" s="31" t="s">
        <v>75</v>
      </c>
      <c r="L937" s="31" t="s">
        <v>75</v>
      </c>
      <c r="M937" s="31" t="s">
        <v>75</v>
      </c>
      <c r="N937" s="31">
        <v>59005.27</v>
      </c>
      <c r="O937" s="31" t="s">
        <v>75</v>
      </c>
      <c r="P937" s="32" t="s">
        <v>75</v>
      </c>
      <c r="Q937" s="32" t="s">
        <v>75</v>
      </c>
      <c r="R937" s="42" t="s">
        <v>1969</v>
      </c>
      <c r="S937" s="43" t="s">
        <v>1887</v>
      </c>
      <c r="T937" s="44" t="s">
        <v>2940</v>
      </c>
      <c r="U937" s="31" t="s">
        <v>75</v>
      </c>
      <c r="V937" s="31" t="s">
        <v>75</v>
      </c>
      <c r="W937" s="31" t="s">
        <v>75</v>
      </c>
      <c r="X937" s="31" t="s">
        <v>75</v>
      </c>
      <c r="Y937" s="31" t="s">
        <v>75</v>
      </c>
      <c r="Z937" s="31" t="s">
        <v>75</v>
      </c>
      <c r="AA937" s="31" t="s">
        <v>75</v>
      </c>
      <c r="AB937" s="31" t="s">
        <v>75</v>
      </c>
      <c r="AC937" s="31" t="s">
        <v>75</v>
      </c>
      <c r="AD937" s="31" t="s">
        <v>75</v>
      </c>
      <c r="AE937" s="31" t="s">
        <v>75</v>
      </c>
      <c r="AF937" s="31" t="s">
        <v>75</v>
      </c>
      <c r="AG937" s="31" t="s">
        <v>75</v>
      </c>
      <c r="AH937" s="31" t="s">
        <v>75</v>
      </c>
      <c r="AI937" s="8"/>
    </row>
    <row r="938" spans="1:35" x14ac:dyDescent="0.25">
      <c r="A938" s="42" t="s">
        <v>1971</v>
      </c>
      <c r="B938" s="43" t="s">
        <v>1887</v>
      </c>
      <c r="C938" s="44" t="s">
        <v>2941</v>
      </c>
      <c r="D938" s="31">
        <v>59005.27</v>
      </c>
      <c r="E938" s="31" t="s">
        <v>75</v>
      </c>
      <c r="F938" s="31">
        <v>59005.27</v>
      </c>
      <c r="G938" s="31" t="s">
        <v>75</v>
      </c>
      <c r="H938" s="31" t="s">
        <v>75</v>
      </c>
      <c r="I938" s="31" t="s">
        <v>75</v>
      </c>
      <c r="J938" s="31" t="s">
        <v>75</v>
      </c>
      <c r="K938" s="31" t="s">
        <v>75</v>
      </c>
      <c r="L938" s="31" t="s">
        <v>75</v>
      </c>
      <c r="M938" s="31" t="s">
        <v>75</v>
      </c>
      <c r="N938" s="31">
        <v>59005.27</v>
      </c>
      <c r="O938" s="31" t="s">
        <v>75</v>
      </c>
      <c r="P938" s="32" t="s">
        <v>75</v>
      </c>
      <c r="Q938" s="32" t="s">
        <v>75</v>
      </c>
      <c r="R938" s="42" t="s">
        <v>1971</v>
      </c>
      <c r="S938" s="43" t="s">
        <v>1887</v>
      </c>
      <c r="T938" s="44" t="s">
        <v>2941</v>
      </c>
      <c r="U938" s="31" t="s">
        <v>75</v>
      </c>
      <c r="V938" s="31" t="s">
        <v>75</v>
      </c>
      <c r="W938" s="31" t="s">
        <v>75</v>
      </c>
      <c r="X938" s="31" t="s">
        <v>75</v>
      </c>
      <c r="Y938" s="31" t="s">
        <v>75</v>
      </c>
      <c r="Z938" s="31" t="s">
        <v>75</v>
      </c>
      <c r="AA938" s="31" t="s">
        <v>75</v>
      </c>
      <c r="AB938" s="31" t="s">
        <v>75</v>
      </c>
      <c r="AC938" s="31" t="s">
        <v>75</v>
      </c>
      <c r="AD938" s="31" t="s">
        <v>75</v>
      </c>
      <c r="AE938" s="31" t="s">
        <v>75</v>
      </c>
      <c r="AF938" s="31" t="s">
        <v>75</v>
      </c>
      <c r="AG938" s="31" t="s">
        <v>75</v>
      </c>
      <c r="AH938" s="31" t="s">
        <v>75</v>
      </c>
      <c r="AI938" s="8"/>
    </row>
    <row r="939" spans="1:35" ht="23.25" x14ac:dyDescent="0.25">
      <c r="A939" s="42" t="s">
        <v>1973</v>
      </c>
      <c r="B939" s="43" t="s">
        <v>1887</v>
      </c>
      <c r="C939" s="44" t="s">
        <v>2942</v>
      </c>
      <c r="D939" s="31">
        <v>59005.27</v>
      </c>
      <c r="E939" s="31" t="s">
        <v>75</v>
      </c>
      <c r="F939" s="31">
        <v>59005.27</v>
      </c>
      <c r="G939" s="31" t="s">
        <v>75</v>
      </c>
      <c r="H939" s="31" t="s">
        <v>75</v>
      </c>
      <c r="I939" s="31" t="s">
        <v>75</v>
      </c>
      <c r="J939" s="31" t="s">
        <v>75</v>
      </c>
      <c r="K939" s="31" t="s">
        <v>75</v>
      </c>
      <c r="L939" s="31" t="s">
        <v>75</v>
      </c>
      <c r="M939" s="31" t="s">
        <v>75</v>
      </c>
      <c r="N939" s="31">
        <v>59005.27</v>
      </c>
      <c r="O939" s="31" t="s">
        <v>75</v>
      </c>
      <c r="P939" s="32" t="s">
        <v>75</v>
      </c>
      <c r="Q939" s="32" t="s">
        <v>75</v>
      </c>
      <c r="R939" s="42" t="s">
        <v>1973</v>
      </c>
      <c r="S939" s="43" t="s">
        <v>1887</v>
      </c>
      <c r="T939" s="44" t="s">
        <v>2942</v>
      </c>
      <c r="U939" s="31" t="s">
        <v>75</v>
      </c>
      <c r="V939" s="31" t="s">
        <v>75</v>
      </c>
      <c r="W939" s="31" t="s">
        <v>75</v>
      </c>
      <c r="X939" s="31" t="s">
        <v>75</v>
      </c>
      <c r="Y939" s="31" t="s">
        <v>75</v>
      </c>
      <c r="Z939" s="31" t="s">
        <v>75</v>
      </c>
      <c r="AA939" s="31" t="s">
        <v>75</v>
      </c>
      <c r="AB939" s="31" t="s">
        <v>75</v>
      </c>
      <c r="AC939" s="31" t="s">
        <v>75</v>
      </c>
      <c r="AD939" s="31" t="s">
        <v>75</v>
      </c>
      <c r="AE939" s="31" t="s">
        <v>75</v>
      </c>
      <c r="AF939" s="31" t="s">
        <v>75</v>
      </c>
      <c r="AG939" s="31" t="s">
        <v>75</v>
      </c>
      <c r="AH939" s="31" t="s">
        <v>75</v>
      </c>
      <c r="AI939" s="8"/>
    </row>
    <row r="940" spans="1:35" x14ac:dyDescent="0.25">
      <c r="A940" s="42" t="s">
        <v>1936</v>
      </c>
      <c r="B940" s="43" t="s">
        <v>1887</v>
      </c>
      <c r="C940" s="44" t="s">
        <v>2943</v>
      </c>
      <c r="D940" s="31" t="s">
        <v>75</v>
      </c>
      <c r="E940" s="31" t="s">
        <v>75</v>
      </c>
      <c r="F940" s="31" t="s">
        <v>75</v>
      </c>
      <c r="G940" s="31">
        <v>129633100</v>
      </c>
      <c r="H940" s="31">
        <v>119127200</v>
      </c>
      <c r="I940" s="31" t="s">
        <v>75</v>
      </c>
      <c r="J940" s="31" t="s">
        <v>75</v>
      </c>
      <c r="K940" s="31" t="s">
        <v>75</v>
      </c>
      <c r="L940" s="31" t="s">
        <v>75</v>
      </c>
      <c r="M940" s="31" t="s">
        <v>75</v>
      </c>
      <c r="N940" s="31" t="s">
        <v>75</v>
      </c>
      <c r="O940" s="31">
        <v>10505900</v>
      </c>
      <c r="P940" s="32" t="s">
        <v>75</v>
      </c>
      <c r="Q940" s="32" t="s">
        <v>75</v>
      </c>
      <c r="R940" s="42" t="s">
        <v>1936</v>
      </c>
      <c r="S940" s="43" t="s">
        <v>1887</v>
      </c>
      <c r="T940" s="44" t="s">
        <v>2943</v>
      </c>
      <c r="U940" s="31" t="s">
        <v>75</v>
      </c>
      <c r="V940" s="31" t="s">
        <v>75</v>
      </c>
      <c r="W940" s="31" t="s">
        <v>75</v>
      </c>
      <c r="X940" s="31">
        <v>52691755.57</v>
      </c>
      <c r="Y940" s="31">
        <v>52411255.57</v>
      </c>
      <c r="Z940" s="31" t="s">
        <v>75</v>
      </c>
      <c r="AA940" s="31" t="s">
        <v>75</v>
      </c>
      <c r="AB940" s="31" t="s">
        <v>75</v>
      </c>
      <c r="AC940" s="31" t="s">
        <v>75</v>
      </c>
      <c r="AD940" s="31" t="s">
        <v>75</v>
      </c>
      <c r="AE940" s="31" t="s">
        <v>75</v>
      </c>
      <c r="AF940" s="31">
        <v>280500</v>
      </c>
      <c r="AG940" s="31" t="s">
        <v>75</v>
      </c>
      <c r="AH940" s="31" t="s">
        <v>75</v>
      </c>
      <c r="AI940" s="8"/>
    </row>
    <row r="941" spans="1:35" x14ac:dyDescent="0.25">
      <c r="A941" s="42" t="s">
        <v>2111</v>
      </c>
      <c r="B941" s="43" t="s">
        <v>1887</v>
      </c>
      <c r="C941" s="44" t="s">
        <v>2944</v>
      </c>
      <c r="D941" s="31" t="s">
        <v>75</v>
      </c>
      <c r="E941" s="31" t="s">
        <v>75</v>
      </c>
      <c r="F941" s="31" t="s">
        <v>75</v>
      </c>
      <c r="G941" s="31">
        <v>9700000</v>
      </c>
      <c r="H941" s="31" t="s">
        <v>75</v>
      </c>
      <c r="I941" s="31" t="s">
        <v>75</v>
      </c>
      <c r="J941" s="31" t="s">
        <v>75</v>
      </c>
      <c r="K941" s="31" t="s">
        <v>75</v>
      </c>
      <c r="L941" s="31" t="s">
        <v>75</v>
      </c>
      <c r="M941" s="31" t="s">
        <v>75</v>
      </c>
      <c r="N941" s="31" t="s">
        <v>75</v>
      </c>
      <c r="O941" s="31">
        <v>9700000</v>
      </c>
      <c r="P941" s="32" t="s">
        <v>75</v>
      </c>
      <c r="Q941" s="32" t="s">
        <v>75</v>
      </c>
      <c r="R941" s="42" t="s">
        <v>2111</v>
      </c>
      <c r="S941" s="43" t="s">
        <v>1887</v>
      </c>
      <c r="T941" s="44" t="s">
        <v>2944</v>
      </c>
      <c r="U941" s="31" t="s">
        <v>75</v>
      </c>
      <c r="V941" s="31" t="s">
        <v>75</v>
      </c>
      <c r="W941" s="31" t="s">
        <v>75</v>
      </c>
      <c r="X941" s="31" t="s">
        <v>75</v>
      </c>
      <c r="Y941" s="31" t="s">
        <v>75</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2364</v>
      </c>
      <c r="B942" s="43" t="s">
        <v>1887</v>
      </c>
      <c r="C942" s="44" t="s">
        <v>2945</v>
      </c>
      <c r="D942" s="31" t="s">
        <v>75</v>
      </c>
      <c r="E942" s="31" t="s">
        <v>75</v>
      </c>
      <c r="F942" s="31" t="s">
        <v>75</v>
      </c>
      <c r="G942" s="31">
        <v>9700000</v>
      </c>
      <c r="H942" s="31" t="s">
        <v>75</v>
      </c>
      <c r="I942" s="31" t="s">
        <v>75</v>
      </c>
      <c r="J942" s="31" t="s">
        <v>75</v>
      </c>
      <c r="K942" s="31" t="s">
        <v>75</v>
      </c>
      <c r="L942" s="31" t="s">
        <v>75</v>
      </c>
      <c r="M942" s="31" t="s">
        <v>75</v>
      </c>
      <c r="N942" s="31" t="s">
        <v>75</v>
      </c>
      <c r="O942" s="31">
        <v>9700000</v>
      </c>
      <c r="P942" s="32" t="s">
        <v>75</v>
      </c>
      <c r="Q942" s="32" t="s">
        <v>75</v>
      </c>
      <c r="R942" s="42" t="s">
        <v>2364</v>
      </c>
      <c r="S942" s="43" t="s">
        <v>1887</v>
      </c>
      <c r="T942" s="44" t="s">
        <v>2945</v>
      </c>
      <c r="U942" s="31" t="s">
        <v>75</v>
      </c>
      <c r="V942" s="31" t="s">
        <v>75</v>
      </c>
      <c r="W942" s="31" t="s">
        <v>75</v>
      </c>
      <c r="X942" s="31" t="s">
        <v>75</v>
      </c>
      <c r="Y942" s="31" t="s">
        <v>75</v>
      </c>
      <c r="Z942" s="31" t="s">
        <v>75</v>
      </c>
      <c r="AA942" s="31" t="s">
        <v>75</v>
      </c>
      <c r="AB942" s="31" t="s">
        <v>75</v>
      </c>
      <c r="AC942" s="31" t="s">
        <v>75</v>
      </c>
      <c r="AD942" s="31" t="s">
        <v>75</v>
      </c>
      <c r="AE942" s="31" t="s">
        <v>75</v>
      </c>
      <c r="AF942" s="31" t="s">
        <v>75</v>
      </c>
      <c r="AG942" s="31" t="s">
        <v>75</v>
      </c>
      <c r="AH942" s="31" t="s">
        <v>75</v>
      </c>
      <c r="AI942" s="8"/>
    </row>
    <row r="943" spans="1:35" x14ac:dyDescent="0.25">
      <c r="A943" s="42" t="s">
        <v>2006</v>
      </c>
      <c r="B943" s="43" t="s">
        <v>1887</v>
      </c>
      <c r="C943" s="44" t="s">
        <v>2946</v>
      </c>
      <c r="D943" s="31" t="s">
        <v>75</v>
      </c>
      <c r="E943" s="31" t="s">
        <v>75</v>
      </c>
      <c r="F943" s="31" t="s">
        <v>75</v>
      </c>
      <c r="G943" s="31">
        <v>119127200</v>
      </c>
      <c r="H943" s="31">
        <v>119127200</v>
      </c>
      <c r="I943" s="31" t="s">
        <v>75</v>
      </c>
      <c r="J943" s="31" t="s">
        <v>75</v>
      </c>
      <c r="K943" s="31" t="s">
        <v>75</v>
      </c>
      <c r="L943" s="31" t="s">
        <v>75</v>
      </c>
      <c r="M943" s="31" t="s">
        <v>75</v>
      </c>
      <c r="N943" s="31" t="s">
        <v>75</v>
      </c>
      <c r="O943" s="31" t="s">
        <v>75</v>
      </c>
      <c r="P943" s="32" t="s">
        <v>75</v>
      </c>
      <c r="Q943" s="32" t="s">
        <v>75</v>
      </c>
      <c r="R943" s="42" t="s">
        <v>2006</v>
      </c>
      <c r="S943" s="43" t="s">
        <v>1887</v>
      </c>
      <c r="T943" s="44" t="s">
        <v>2946</v>
      </c>
      <c r="U943" s="31" t="s">
        <v>75</v>
      </c>
      <c r="V943" s="31" t="s">
        <v>75</v>
      </c>
      <c r="W943" s="31" t="s">
        <v>75</v>
      </c>
      <c r="X943" s="31">
        <v>52411255.57</v>
      </c>
      <c r="Y943" s="31">
        <v>52411255.57</v>
      </c>
      <c r="Z943" s="31" t="s">
        <v>75</v>
      </c>
      <c r="AA943" s="31" t="s">
        <v>75</v>
      </c>
      <c r="AB943" s="31" t="s">
        <v>75</v>
      </c>
      <c r="AC943" s="31" t="s">
        <v>75</v>
      </c>
      <c r="AD943" s="31" t="s">
        <v>75</v>
      </c>
      <c r="AE943" s="31" t="s">
        <v>75</v>
      </c>
      <c r="AF943" s="31" t="s">
        <v>75</v>
      </c>
      <c r="AG943" s="31" t="s">
        <v>75</v>
      </c>
      <c r="AH943" s="31" t="s">
        <v>75</v>
      </c>
      <c r="AI943" s="8"/>
    </row>
    <row r="944" spans="1:35" x14ac:dyDescent="0.25">
      <c r="A944" s="42" t="s">
        <v>1507</v>
      </c>
      <c r="B944" s="43" t="s">
        <v>1887</v>
      </c>
      <c r="C944" s="44" t="s">
        <v>2947</v>
      </c>
      <c r="D944" s="31" t="s">
        <v>75</v>
      </c>
      <c r="E944" s="31" t="s">
        <v>75</v>
      </c>
      <c r="F944" s="31" t="s">
        <v>75</v>
      </c>
      <c r="G944" s="31">
        <v>805900</v>
      </c>
      <c r="H944" s="31" t="s">
        <v>75</v>
      </c>
      <c r="I944" s="31" t="s">
        <v>75</v>
      </c>
      <c r="J944" s="31" t="s">
        <v>75</v>
      </c>
      <c r="K944" s="31" t="s">
        <v>75</v>
      </c>
      <c r="L944" s="31" t="s">
        <v>75</v>
      </c>
      <c r="M944" s="31" t="s">
        <v>75</v>
      </c>
      <c r="N944" s="31" t="s">
        <v>75</v>
      </c>
      <c r="O944" s="31">
        <v>805900</v>
      </c>
      <c r="P944" s="32" t="s">
        <v>75</v>
      </c>
      <c r="Q944" s="32" t="s">
        <v>75</v>
      </c>
      <c r="R944" s="42" t="s">
        <v>1507</v>
      </c>
      <c r="S944" s="43" t="s">
        <v>1887</v>
      </c>
      <c r="T944" s="44" t="s">
        <v>2947</v>
      </c>
      <c r="U944" s="31" t="s">
        <v>75</v>
      </c>
      <c r="V944" s="31" t="s">
        <v>75</v>
      </c>
      <c r="W944" s="31" t="s">
        <v>75</v>
      </c>
      <c r="X944" s="31">
        <v>280500</v>
      </c>
      <c r="Y944" s="31" t="s">
        <v>75</v>
      </c>
      <c r="Z944" s="31" t="s">
        <v>75</v>
      </c>
      <c r="AA944" s="31" t="s">
        <v>75</v>
      </c>
      <c r="AB944" s="31" t="s">
        <v>75</v>
      </c>
      <c r="AC944" s="31" t="s">
        <v>75</v>
      </c>
      <c r="AD944" s="31" t="s">
        <v>75</v>
      </c>
      <c r="AE944" s="31" t="s">
        <v>75</v>
      </c>
      <c r="AF944" s="31">
        <v>280500</v>
      </c>
      <c r="AG944" s="31" t="s">
        <v>75</v>
      </c>
      <c r="AH944" s="31" t="s">
        <v>75</v>
      </c>
      <c r="AI944" s="8"/>
    </row>
    <row r="945" spans="1:35" ht="23.25" x14ac:dyDescent="0.25">
      <c r="A945" s="42" t="s">
        <v>1939</v>
      </c>
      <c r="B945" s="43" t="s">
        <v>1887</v>
      </c>
      <c r="C945" s="44" t="s">
        <v>2948</v>
      </c>
      <c r="D945" s="31">
        <v>79395025.280000001</v>
      </c>
      <c r="E945" s="31" t="s">
        <v>75</v>
      </c>
      <c r="F945" s="31">
        <v>79395025.280000001</v>
      </c>
      <c r="G945" s="31" t="s">
        <v>75</v>
      </c>
      <c r="H945" s="31">
        <v>23078700</v>
      </c>
      <c r="I945" s="31" t="s">
        <v>75</v>
      </c>
      <c r="J945" s="31" t="s">
        <v>75</v>
      </c>
      <c r="K945" s="31" t="s">
        <v>75</v>
      </c>
      <c r="L945" s="31" t="s">
        <v>75</v>
      </c>
      <c r="M945" s="31" t="s">
        <v>75</v>
      </c>
      <c r="N945" s="31">
        <v>56316325.280000001</v>
      </c>
      <c r="O945" s="31" t="s">
        <v>75</v>
      </c>
      <c r="P945" s="32" t="s">
        <v>75</v>
      </c>
      <c r="Q945" s="32" t="s">
        <v>75</v>
      </c>
      <c r="R945" s="42" t="s">
        <v>1939</v>
      </c>
      <c r="S945" s="43" t="s">
        <v>1887</v>
      </c>
      <c r="T945" s="44" t="s">
        <v>2948</v>
      </c>
      <c r="U945" s="31">
        <v>37497067.340000004</v>
      </c>
      <c r="V945" s="31" t="s">
        <v>75</v>
      </c>
      <c r="W945" s="31">
        <v>37497067.340000004</v>
      </c>
      <c r="X945" s="31" t="s">
        <v>75</v>
      </c>
      <c r="Y945" s="31">
        <v>10199393</v>
      </c>
      <c r="Z945" s="31" t="s">
        <v>75</v>
      </c>
      <c r="AA945" s="31" t="s">
        <v>75</v>
      </c>
      <c r="AB945" s="31" t="s">
        <v>75</v>
      </c>
      <c r="AC945" s="31" t="s">
        <v>75</v>
      </c>
      <c r="AD945" s="31" t="s">
        <v>75</v>
      </c>
      <c r="AE945" s="31">
        <v>27297674.34</v>
      </c>
      <c r="AF945" s="31" t="s">
        <v>75</v>
      </c>
      <c r="AG945" s="31" t="s">
        <v>75</v>
      </c>
      <c r="AH945" s="31" t="s">
        <v>75</v>
      </c>
      <c r="AI945" s="8"/>
    </row>
    <row r="946" spans="1:35" x14ac:dyDescent="0.25">
      <c r="A946" s="42" t="s">
        <v>1941</v>
      </c>
      <c r="B946" s="43" t="s">
        <v>1887</v>
      </c>
      <c r="C946" s="44" t="s">
        <v>2949</v>
      </c>
      <c r="D946" s="31">
        <v>40256507.649999999</v>
      </c>
      <c r="E946" s="31" t="s">
        <v>75</v>
      </c>
      <c r="F946" s="31">
        <v>40256507.649999999</v>
      </c>
      <c r="G946" s="31" t="s">
        <v>75</v>
      </c>
      <c r="H946" s="31">
        <v>600000</v>
      </c>
      <c r="I946" s="31" t="s">
        <v>75</v>
      </c>
      <c r="J946" s="31" t="s">
        <v>75</v>
      </c>
      <c r="K946" s="31" t="s">
        <v>75</v>
      </c>
      <c r="L946" s="31" t="s">
        <v>75</v>
      </c>
      <c r="M946" s="31" t="s">
        <v>75</v>
      </c>
      <c r="N946" s="31">
        <v>39656507.649999999</v>
      </c>
      <c r="O946" s="31" t="s">
        <v>75</v>
      </c>
      <c r="P946" s="32" t="s">
        <v>75</v>
      </c>
      <c r="Q946" s="32" t="s">
        <v>75</v>
      </c>
      <c r="R946" s="42" t="s">
        <v>1941</v>
      </c>
      <c r="S946" s="43" t="s">
        <v>1887</v>
      </c>
      <c r="T946" s="44" t="s">
        <v>2949</v>
      </c>
      <c r="U946" s="31">
        <v>19177730.48</v>
      </c>
      <c r="V946" s="31" t="s">
        <v>75</v>
      </c>
      <c r="W946" s="31">
        <v>19177730.48</v>
      </c>
      <c r="X946" s="31" t="s">
        <v>75</v>
      </c>
      <c r="Y946" s="31" t="s">
        <v>75</v>
      </c>
      <c r="Z946" s="31" t="s">
        <v>75</v>
      </c>
      <c r="AA946" s="31" t="s">
        <v>75</v>
      </c>
      <c r="AB946" s="31" t="s">
        <v>75</v>
      </c>
      <c r="AC946" s="31" t="s">
        <v>75</v>
      </c>
      <c r="AD946" s="31" t="s">
        <v>75</v>
      </c>
      <c r="AE946" s="31">
        <v>19177730.48</v>
      </c>
      <c r="AF946" s="31" t="s">
        <v>75</v>
      </c>
      <c r="AG946" s="31" t="s">
        <v>75</v>
      </c>
      <c r="AH946" s="31" t="s">
        <v>75</v>
      </c>
      <c r="AI946" s="8"/>
    </row>
    <row r="947" spans="1:35" ht="34.5" x14ac:dyDescent="0.25">
      <c r="A947" s="42" t="s">
        <v>2119</v>
      </c>
      <c r="B947" s="43" t="s">
        <v>1887</v>
      </c>
      <c r="C947" s="44" t="s">
        <v>2950</v>
      </c>
      <c r="D947" s="31">
        <v>38067372.350000001</v>
      </c>
      <c r="E947" s="31" t="s">
        <v>75</v>
      </c>
      <c r="F947" s="31">
        <v>38067372.350000001</v>
      </c>
      <c r="G947" s="31" t="s">
        <v>75</v>
      </c>
      <c r="H947" s="31" t="s">
        <v>75</v>
      </c>
      <c r="I947" s="31" t="s">
        <v>75</v>
      </c>
      <c r="J947" s="31" t="s">
        <v>75</v>
      </c>
      <c r="K947" s="31" t="s">
        <v>75</v>
      </c>
      <c r="L947" s="31" t="s">
        <v>75</v>
      </c>
      <c r="M947" s="31" t="s">
        <v>75</v>
      </c>
      <c r="N947" s="31">
        <v>38067372.350000001</v>
      </c>
      <c r="O947" s="31" t="s">
        <v>75</v>
      </c>
      <c r="P947" s="32" t="s">
        <v>75</v>
      </c>
      <c r="Q947" s="32" t="s">
        <v>75</v>
      </c>
      <c r="R947" s="42" t="s">
        <v>2119</v>
      </c>
      <c r="S947" s="43" t="s">
        <v>1887</v>
      </c>
      <c r="T947" s="44" t="s">
        <v>2950</v>
      </c>
      <c r="U947" s="31">
        <v>18457654.940000001</v>
      </c>
      <c r="V947" s="31" t="s">
        <v>75</v>
      </c>
      <c r="W947" s="31">
        <v>18457654.940000001</v>
      </c>
      <c r="X947" s="31" t="s">
        <v>75</v>
      </c>
      <c r="Y947" s="31" t="s">
        <v>75</v>
      </c>
      <c r="Z947" s="31" t="s">
        <v>75</v>
      </c>
      <c r="AA947" s="31" t="s">
        <v>75</v>
      </c>
      <c r="AB947" s="31" t="s">
        <v>75</v>
      </c>
      <c r="AC947" s="31" t="s">
        <v>75</v>
      </c>
      <c r="AD947" s="31" t="s">
        <v>75</v>
      </c>
      <c r="AE947" s="31">
        <v>18457654.940000001</v>
      </c>
      <c r="AF947" s="31" t="s">
        <v>75</v>
      </c>
      <c r="AG947" s="31" t="s">
        <v>75</v>
      </c>
      <c r="AH947" s="31" t="s">
        <v>75</v>
      </c>
      <c r="AI947" s="8"/>
    </row>
    <row r="948" spans="1:35" x14ac:dyDescent="0.25">
      <c r="A948" s="42" t="s">
        <v>1943</v>
      </c>
      <c r="B948" s="43" t="s">
        <v>1887</v>
      </c>
      <c r="C948" s="44" t="s">
        <v>2951</v>
      </c>
      <c r="D948" s="31">
        <v>2189135.2999999998</v>
      </c>
      <c r="E948" s="31" t="s">
        <v>75</v>
      </c>
      <c r="F948" s="31">
        <v>2189135.2999999998</v>
      </c>
      <c r="G948" s="31" t="s">
        <v>75</v>
      </c>
      <c r="H948" s="31">
        <v>600000</v>
      </c>
      <c r="I948" s="31" t="s">
        <v>75</v>
      </c>
      <c r="J948" s="31" t="s">
        <v>75</v>
      </c>
      <c r="K948" s="31" t="s">
        <v>75</v>
      </c>
      <c r="L948" s="31" t="s">
        <v>75</v>
      </c>
      <c r="M948" s="31" t="s">
        <v>75</v>
      </c>
      <c r="N948" s="31">
        <v>1589135.3</v>
      </c>
      <c r="O948" s="31" t="s">
        <v>75</v>
      </c>
      <c r="P948" s="32" t="s">
        <v>75</v>
      </c>
      <c r="Q948" s="32" t="s">
        <v>75</v>
      </c>
      <c r="R948" s="42" t="s">
        <v>1943</v>
      </c>
      <c r="S948" s="43" t="s">
        <v>1887</v>
      </c>
      <c r="T948" s="44" t="s">
        <v>2951</v>
      </c>
      <c r="U948" s="31">
        <v>720075.54</v>
      </c>
      <c r="V948" s="31" t="s">
        <v>75</v>
      </c>
      <c r="W948" s="31">
        <v>720075.54</v>
      </c>
      <c r="X948" s="31" t="s">
        <v>75</v>
      </c>
      <c r="Y948" s="31" t="s">
        <v>75</v>
      </c>
      <c r="Z948" s="31" t="s">
        <v>75</v>
      </c>
      <c r="AA948" s="31" t="s">
        <v>75</v>
      </c>
      <c r="AB948" s="31" t="s">
        <v>75</v>
      </c>
      <c r="AC948" s="31" t="s">
        <v>75</v>
      </c>
      <c r="AD948" s="31" t="s">
        <v>75</v>
      </c>
      <c r="AE948" s="31">
        <v>720075.54</v>
      </c>
      <c r="AF948" s="31" t="s">
        <v>75</v>
      </c>
      <c r="AG948" s="31" t="s">
        <v>75</v>
      </c>
      <c r="AH948" s="31" t="s">
        <v>75</v>
      </c>
      <c r="AI948" s="8"/>
    </row>
    <row r="949" spans="1:35" x14ac:dyDescent="0.25">
      <c r="A949" s="42" t="s">
        <v>2062</v>
      </c>
      <c r="B949" s="43" t="s">
        <v>1887</v>
      </c>
      <c r="C949" s="44" t="s">
        <v>2952</v>
      </c>
      <c r="D949" s="31">
        <v>35519100.130000003</v>
      </c>
      <c r="E949" s="31" t="s">
        <v>75</v>
      </c>
      <c r="F949" s="31">
        <v>35519100.130000003</v>
      </c>
      <c r="G949" s="31" t="s">
        <v>75</v>
      </c>
      <c r="H949" s="31">
        <v>22478700</v>
      </c>
      <c r="I949" s="31" t="s">
        <v>75</v>
      </c>
      <c r="J949" s="31" t="s">
        <v>75</v>
      </c>
      <c r="K949" s="31" t="s">
        <v>75</v>
      </c>
      <c r="L949" s="31" t="s">
        <v>75</v>
      </c>
      <c r="M949" s="31" t="s">
        <v>75</v>
      </c>
      <c r="N949" s="31">
        <v>13040400.130000001</v>
      </c>
      <c r="O949" s="31" t="s">
        <v>75</v>
      </c>
      <c r="P949" s="32" t="s">
        <v>75</v>
      </c>
      <c r="Q949" s="32" t="s">
        <v>75</v>
      </c>
      <c r="R949" s="42" t="s">
        <v>2062</v>
      </c>
      <c r="S949" s="43" t="s">
        <v>1887</v>
      </c>
      <c r="T949" s="44" t="s">
        <v>2952</v>
      </c>
      <c r="U949" s="31">
        <v>16030837.07</v>
      </c>
      <c r="V949" s="31" t="s">
        <v>75</v>
      </c>
      <c r="W949" s="31">
        <v>16030837.07</v>
      </c>
      <c r="X949" s="31" t="s">
        <v>75</v>
      </c>
      <c r="Y949" s="31">
        <v>10199393</v>
      </c>
      <c r="Z949" s="31" t="s">
        <v>75</v>
      </c>
      <c r="AA949" s="31" t="s">
        <v>75</v>
      </c>
      <c r="AB949" s="31" t="s">
        <v>75</v>
      </c>
      <c r="AC949" s="31" t="s">
        <v>75</v>
      </c>
      <c r="AD949" s="31" t="s">
        <v>75</v>
      </c>
      <c r="AE949" s="31">
        <v>5831444.0700000003</v>
      </c>
      <c r="AF949" s="31" t="s">
        <v>75</v>
      </c>
      <c r="AG949" s="31" t="s">
        <v>75</v>
      </c>
      <c r="AH949" s="31" t="s">
        <v>75</v>
      </c>
      <c r="AI949" s="8"/>
    </row>
    <row r="950" spans="1:35" ht="45.75" x14ac:dyDescent="0.25">
      <c r="A950" s="42" t="s">
        <v>2064</v>
      </c>
      <c r="B950" s="43" t="s">
        <v>1887</v>
      </c>
      <c r="C950" s="44" t="s">
        <v>2953</v>
      </c>
      <c r="D950" s="31">
        <v>34176801.030000001</v>
      </c>
      <c r="E950" s="31" t="s">
        <v>75</v>
      </c>
      <c r="F950" s="31">
        <v>34176801.030000001</v>
      </c>
      <c r="G950" s="31" t="s">
        <v>75</v>
      </c>
      <c r="H950" s="31">
        <v>22478700</v>
      </c>
      <c r="I950" s="31" t="s">
        <v>75</v>
      </c>
      <c r="J950" s="31" t="s">
        <v>75</v>
      </c>
      <c r="K950" s="31" t="s">
        <v>75</v>
      </c>
      <c r="L950" s="31" t="s">
        <v>75</v>
      </c>
      <c r="M950" s="31" t="s">
        <v>75</v>
      </c>
      <c r="N950" s="31">
        <v>11698101.029999999</v>
      </c>
      <c r="O950" s="31" t="s">
        <v>75</v>
      </c>
      <c r="P950" s="32" t="s">
        <v>75</v>
      </c>
      <c r="Q950" s="32" t="s">
        <v>75</v>
      </c>
      <c r="R950" s="42" t="s">
        <v>2064</v>
      </c>
      <c r="S950" s="43" t="s">
        <v>1887</v>
      </c>
      <c r="T950" s="44" t="s">
        <v>2953</v>
      </c>
      <c r="U950" s="31">
        <v>14853928.48</v>
      </c>
      <c r="V950" s="31" t="s">
        <v>75</v>
      </c>
      <c r="W950" s="31">
        <v>14853928.48</v>
      </c>
      <c r="X950" s="31" t="s">
        <v>75</v>
      </c>
      <c r="Y950" s="31">
        <v>10199393</v>
      </c>
      <c r="Z950" s="31" t="s">
        <v>75</v>
      </c>
      <c r="AA950" s="31" t="s">
        <v>75</v>
      </c>
      <c r="AB950" s="31" t="s">
        <v>75</v>
      </c>
      <c r="AC950" s="31" t="s">
        <v>75</v>
      </c>
      <c r="AD950" s="31" t="s">
        <v>75</v>
      </c>
      <c r="AE950" s="31">
        <v>4654535.4800000004</v>
      </c>
      <c r="AF950" s="31" t="s">
        <v>75</v>
      </c>
      <c r="AG950" s="31" t="s">
        <v>75</v>
      </c>
      <c r="AH950" s="31" t="s">
        <v>75</v>
      </c>
      <c r="AI950" s="8"/>
    </row>
    <row r="951" spans="1:35" x14ac:dyDescent="0.25">
      <c r="A951" s="42" t="s">
        <v>2126</v>
      </c>
      <c r="B951" s="43" t="s">
        <v>1887</v>
      </c>
      <c r="C951" s="44" t="s">
        <v>2954</v>
      </c>
      <c r="D951" s="31">
        <v>1342299.1</v>
      </c>
      <c r="E951" s="31" t="s">
        <v>75</v>
      </c>
      <c r="F951" s="31">
        <v>1342299.1</v>
      </c>
      <c r="G951" s="31" t="s">
        <v>75</v>
      </c>
      <c r="H951" s="31" t="s">
        <v>75</v>
      </c>
      <c r="I951" s="31" t="s">
        <v>75</v>
      </c>
      <c r="J951" s="31" t="s">
        <v>75</v>
      </c>
      <c r="K951" s="31" t="s">
        <v>75</v>
      </c>
      <c r="L951" s="31" t="s">
        <v>75</v>
      </c>
      <c r="M951" s="31" t="s">
        <v>75</v>
      </c>
      <c r="N951" s="31">
        <v>1342299.1</v>
      </c>
      <c r="O951" s="31" t="s">
        <v>75</v>
      </c>
      <c r="P951" s="32" t="s">
        <v>75</v>
      </c>
      <c r="Q951" s="32" t="s">
        <v>75</v>
      </c>
      <c r="R951" s="42" t="s">
        <v>2126</v>
      </c>
      <c r="S951" s="43" t="s">
        <v>1887</v>
      </c>
      <c r="T951" s="44" t="s">
        <v>2954</v>
      </c>
      <c r="U951" s="31">
        <v>1176908.5900000001</v>
      </c>
      <c r="V951" s="31" t="s">
        <v>75</v>
      </c>
      <c r="W951" s="31">
        <v>1176908.5900000001</v>
      </c>
      <c r="X951" s="31" t="s">
        <v>75</v>
      </c>
      <c r="Y951" s="31" t="s">
        <v>75</v>
      </c>
      <c r="Z951" s="31" t="s">
        <v>75</v>
      </c>
      <c r="AA951" s="31" t="s">
        <v>75</v>
      </c>
      <c r="AB951" s="31" t="s">
        <v>75</v>
      </c>
      <c r="AC951" s="31" t="s">
        <v>75</v>
      </c>
      <c r="AD951" s="31" t="s">
        <v>75</v>
      </c>
      <c r="AE951" s="31">
        <v>1176908.5900000001</v>
      </c>
      <c r="AF951" s="31" t="s">
        <v>75</v>
      </c>
      <c r="AG951" s="31" t="s">
        <v>75</v>
      </c>
      <c r="AH951" s="31" t="s">
        <v>75</v>
      </c>
      <c r="AI951" s="8"/>
    </row>
    <row r="952" spans="1:35" ht="45.75" x14ac:dyDescent="0.25">
      <c r="A952" s="42" t="s">
        <v>2130</v>
      </c>
      <c r="B952" s="43" t="s">
        <v>1887</v>
      </c>
      <c r="C952" s="44" t="s">
        <v>2955</v>
      </c>
      <c r="D952" s="31">
        <v>3619417.5</v>
      </c>
      <c r="E952" s="31" t="s">
        <v>75</v>
      </c>
      <c r="F952" s="31">
        <v>3619417.5</v>
      </c>
      <c r="G952" s="31" t="s">
        <v>75</v>
      </c>
      <c r="H952" s="31" t="s">
        <v>75</v>
      </c>
      <c r="I952" s="31" t="s">
        <v>75</v>
      </c>
      <c r="J952" s="31" t="s">
        <v>75</v>
      </c>
      <c r="K952" s="31" t="s">
        <v>75</v>
      </c>
      <c r="L952" s="31" t="s">
        <v>75</v>
      </c>
      <c r="M952" s="31" t="s">
        <v>75</v>
      </c>
      <c r="N952" s="31">
        <v>3619417.5</v>
      </c>
      <c r="O952" s="31" t="s">
        <v>75</v>
      </c>
      <c r="P952" s="32" t="s">
        <v>75</v>
      </c>
      <c r="Q952" s="32" t="s">
        <v>75</v>
      </c>
      <c r="R952" s="42" t="s">
        <v>2130</v>
      </c>
      <c r="S952" s="43" t="s">
        <v>1887</v>
      </c>
      <c r="T952" s="44" t="s">
        <v>2955</v>
      </c>
      <c r="U952" s="31">
        <v>2288499.79</v>
      </c>
      <c r="V952" s="31" t="s">
        <v>75</v>
      </c>
      <c r="W952" s="31">
        <v>2288499.79</v>
      </c>
      <c r="X952" s="31" t="s">
        <v>75</v>
      </c>
      <c r="Y952" s="31" t="s">
        <v>75</v>
      </c>
      <c r="Z952" s="31" t="s">
        <v>75</v>
      </c>
      <c r="AA952" s="31" t="s">
        <v>75</v>
      </c>
      <c r="AB952" s="31" t="s">
        <v>75</v>
      </c>
      <c r="AC952" s="31" t="s">
        <v>75</v>
      </c>
      <c r="AD952" s="31" t="s">
        <v>75</v>
      </c>
      <c r="AE952" s="31">
        <v>2288499.79</v>
      </c>
      <c r="AF952" s="31" t="s">
        <v>75</v>
      </c>
      <c r="AG952" s="31" t="s">
        <v>75</v>
      </c>
      <c r="AH952" s="31" t="s">
        <v>75</v>
      </c>
      <c r="AI952" s="8"/>
    </row>
    <row r="953" spans="1:35" ht="23.25" x14ac:dyDescent="0.25">
      <c r="A953" s="42" t="s">
        <v>2132</v>
      </c>
      <c r="B953" s="43" t="s">
        <v>1887</v>
      </c>
      <c r="C953" s="44" t="s">
        <v>2956</v>
      </c>
      <c r="D953" s="31">
        <v>1603700</v>
      </c>
      <c r="E953" s="31" t="s">
        <v>75</v>
      </c>
      <c r="F953" s="31">
        <v>1603700</v>
      </c>
      <c r="G953" s="31" t="s">
        <v>75</v>
      </c>
      <c r="H953" s="31" t="s">
        <v>75</v>
      </c>
      <c r="I953" s="31" t="s">
        <v>75</v>
      </c>
      <c r="J953" s="31" t="s">
        <v>75</v>
      </c>
      <c r="K953" s="31" t="s">
        <v>75</v>
      </c>
      <c r="L953" s="31" t="s">
        <v>75</v>
      </c>
      <c r="M953" s="31" t="s">
        <v>75</v>
      </c>
      <c r="N953" s="31">
        <v>1603700</v>
      </c>
      <c r="O953" s="31" t="s">
        <v>75</v>
      </c>
      <c r="P953" s="32" t="s">
        <v>75</v>
      </c>
      <c r="Q953" s="32" t="s">
        <v>75</v>
      </c>
      <c r="R953" s="42" t="s">
        <v>2132</v>
      </c>
      <c r="S953" s="43" t="s">
        <v>1887</v>
      </c>
      <c r="T953" s="44" t="s">
        <v>2956</v>
      </c>
      <c r="U953" s="31">
        <v>790017.46</v>
      </c>
      <c r="V953" s="31" t="s">
        <v>75</v>
      </c>
      <c r="W953" s="31">
        <v>790017.46</v>
      </c>
      <c r="X953" s="31" t="s">
        <v>75</v>
      </c>
      <c r="Y953" s="31" t="s">
        <v>75</v>
      </c>
      <c r="Z953" s="31" t="s">
        <v>75</v>
      </c>
      <c r="AA953" s="31" t="s">
        <v>75</v>
      </c>
      <c r="AB953" s="31" t="s">
        <v>75</v>
      </c>
      <c r="AC953" s="31" t="s">
        <v>75</v>
      </c>
      <c r="AD953" s="31" t="s">
        <v>75</v>
      </c>
      <c r="AE953" s="31">
        <v>790017.46</v>
      </c>
      <c r="AF953" s="31" t="s">
        <v>75</v>
      </c>
      <c r="AG953" s="31" t="s">
        <v>75</v>
      </c>
      <c r="AH953" s="31" t="s">
        <v>75</v>
      </c>
      <c r="AI953" s="8"/>
    </row>
    <row r="954" spans="1:35" ht="23.25" x14ac:dyDescent="0.25">
      <c r="A954" s="42" t="s">
        <v>2134</v>
      </c>
      <c r="B954" s="43" t="s">
        <v>1887</v>
      </c>
      <c r="C954" s="44" t="s">
        <v>2957</v>
      </c>
      <c r="D954" s="31">
        <v>832380</v>
      </c>
      <c r="E954" s="31" t="s">
        <v>75</v>
      </c>
      <c r="F954" s="31">
        <v>832380</v>
      </c>
      <c r="G954" s="31" t="s">
        <v>75</v>
      </c>
      <c r="H954" s="31" t="s">
        <v>75</v>
      </c>
      <c r="I954" s="31" t="s">
        <v>75</v>
      </c>
      <c r="J954" s="31" t="s">
        <v>75</v>
      </c>
      <c r="K954" s="31" t="s">
        <v>75</v>
      </c>
      <c r="L954" s="31" t="s">
        <v>75</v>
      </c>
      <c r="M954" s="31" t="s">
        <v>75</v>
      </c>
      <c r="N954" s="31">
        <v>832380</v>
      </c>
      <c r="O954" s="31" t="s">
        <v>75</v>
      </c>
      <c r="P954" s="32" t="s">
        <v>75</v>
      </c>
      <c r="Q954" s="32" t="s">
        <v>75</v>
      </c>
      <c r="R954" s="42" t="s">
        <v>2134</v>
      </c>
      <c r="S954" s="43" t="s">
        <v>1887</v>
      </c>
      <c r="T954" s="44" t="s">
        <v>2957</v>
      </c>
      <c r="U954" s="31">
        <v>315145.5</v>
      </c>
      <c r="V954" s="31" t="s">
        <v>75</v>
      </c>
      <c r="W954" s="31">
        <v>315145.5</v>
      </c>
      <c r="X954" s="31" t="s">
        <v>75</v>
      </c>
      <c r="Y954" s="31" t="s">
        <v>75</v>
      </c>
      <c r="Z954" s="31" t="s">
        <v>75</v>
      </c>
      <c r="AA954" s="31" t="s">
        <v>75</v>
      </c>
      <c r="AB954" s="31" t="s">
        <v>75</v>
      </c>
      <c r="AC954" s="31" t="s">
        <v>75</v>
      </c>
      <c r="AD954" s="31" t="s">
        <v>75</v>
      </c>
      <c r="AE954" s="31">
        <v>315145.5</v>
      </c>
      <c r="AF954" s="31" t="s">
        <v>75</v>
      </c>
      <c r="AG954" s="31" t="s">
        <v>75</v>
      </c>
      <c r="AH954" s="31" t="s">
        <v>75</v>
      </c>
      <c r="AI954" s="8"/>
    </row>
    <row r="955" spans="1:35" ht="23.25" x14ac:dyDescent="0.25">
      <c r="A955" s="42" t="s">
        <v>2136</v>
      </c>
      <c r="B955" s="43" t="s">
        <v>1887</v>
      </c>
      <c r="C955" s="44" t="s">
        <v>2958</v>
      </c>
      <c r="D955" s="31">
        <v>1183337.5</v>
      </c>
      <c r="E955" s="31" t="s">
        <v>75</v>
      </c>
      <c r="F955" s="31">
        <v>1183337.5</v>
      </c>
      <c r="G955" s="31" t="s">
        <v>75</v>
      </c>
      <c r="H955" s="31" t="s">
        <v>75</v>
      </c>
      <c r="I955" s="31" t="s">
        <v>75</v>
      </c>
      <c r="J955" s="31" t="s">
        <v>75</v>
      </c>
      <c r="K955" s="31" t="s">
        <v>75</v>
      </c>
      <c r="L955" s="31" t="s">
        <v>75</v>
      </c>
      <c r="M955" s="31" t="s">
        <v>75</v>
      </c>
      <c r="N955" s="31">
        <v>1183337.5</v>
      </c>
      <c r="O955" s="31" t="s">
        <v>75</v>
      </c>
      <c r="P955" s="32" t="s">
        <v>75</v>
      </c>
      <c r="Q955" s="32" t="s">
        <v>75</v>
      </c>
      <c r="R955" s="42" t="s">
        <v>2136</v>
      </c>
      <c r="S955" s="43" t="s">
        <v>1887</v>
      </c>
      <c r="T955" s="44" t="s">
        <v>2958</v>
      </c>
      <c r="U955" s="31">
        <v>1183336.83</v>
      </c>
      <c r="V955" s="31" t="s">
        <v>75</v>
      </c>
      <c r="W955" s="31">
        <v>1183336.83</v>
      </c>
      <c r="X955" s="31" t="s">
        <v>75</v>
      </c>
      <c r="Y955" s="31" t="s">
        <v>75</v>
      </c>
      <c r="Z955" s="31" t="s">
        <v>75</v>
      </c>
      <c r="AA955" s="31" t="s">
        <v>75</v>
      </c>
      <c r="AB955" s="31" t="s">
        <v>75</v>
      </c>
      <c r="AC955" s="31" t="s">
        <v>75</v>
      </c>
      <c r="AD955" s="31" t="s">
        <v>75</v>
      </c>
      <c r="AE955" s="31">
        <v>1183336.83</v>
      </c>
      <c r="AF955" s="31" t="s">
        <v>75</v>
      </c>
      <c r="AG955" s="31" t="s">
        <v>75</v>
      </c>
      <c r="AH955" s="31" t="s">
        <v>75</v>
      </c>
      <c r="AI955" s="8"/>
    </row>
    <row r="956" spans="1:35" x14ac:dyDescent="0.25">
      <c r="A956" s="42" t="s">
        <v>1908</v>
      </c>
      <c r="B956" s="43" t="s">
        <v>1887</v>
      </c>
      <c r="C956" s="44" t="s">
        <v>2959</v>
      </c>
      <c r="D956" s="31">
        <v>7930163.7800000003</v>
      </c>
      <c r="E956" s="31" t="s">
        <v>75</v>
      </c>
      <c r="F956" s="31">
        <v>7930163.7800000003</v>
      </c>
      <c r="G956" s="31" t="s">
        <v>75</v>
      </c>
      <c r="H956" s="31">
        <v>4257799.76</v>
      </c>
      <c r="I956" s="31" t="s">
        <v>75</v>
      </c>
      <c r="J956" s="31" t="s">
        <v>75</v>
      </c>
      <c r="K956" s="31">
        <v>298300</v>
      </c>
      <c r="L956" s="31" t="s">
        <v>75</v>
      </c>
      <c r="M956" s="31" t="s">
        <v>75</v>
      </c>
      <c r="N956" s="31">
        <v>3374064.02</v>
      </c>
      <c r="O956" s="31" t="s">
        <v>75</v>
      </c>
      <c r="P956" s="32" t="s">
        <v>75</v>
      </c>
      <c r="Q956" s="32" t="s">
        <v>75</v>
      </c>
      <c r="R956" s="42" t="s">
        <v>1908</v>
      </c>
      <c r="S956" s="43" t="s">
        <v>1887</v>
      </c>
      <c r="T956" s="44" t="s">
        <v>2959</v>
      </c>
      <c r="U956" s="31">
        <v>1684359.95</v>
      </c>
      <c r="V956" s="31" t="s">
        <v>75</v>
      </c>
      <c r="W956" s="31">
        <v>1684359.95</v>
      </c>
      <c r="X956" s="31" t="s">
        <v>75</v>
      </c>
      <c r="Y956" s="31">
        <v>42180.160000000003</v>
      </c>
      <c r="Z956" s="31" t="s">
        <v>75</v>
      </c>
      <c r="AA956" s="31" t="s">
        <v>75</v>
      </c>
      <c r="AB956" s="31">
        <v>236664.65</v>
      </c>
      <c r="AC956" s="31" t="s">
        <v>75</v>
      </c>
      <c r="AD956" s="31" t="s">
        <v>75</v>
      </c>
      <c r="AE956" s="31">
        <v>1405515.14</v>
      </c>
      <c r="AF956" s="31" t="s">
        <v>75</v>
      </c>
      <c r="AG956" s="31" t="s">
        <v>75</v>
      </c>
      <c r="AH956" s="31" t="s">
        <v>75</v>
      </c>
      <c r="AI956" s="8"/>
    </row>
    <row r="957" spans="1:35" ht="34.5" x14ac:dyDescent="0.25">
      <c r="A957" s="42" t="s">
        <v>2139</v>
      </c>
      <c r="B957" s="43" t="s">
        <v>1887</v>
      </c>
      <c r="C957" s="44" t="s">
        <v>2960</v>
      </c>
      <c r="D957" s="31">
        <v>4119286</v>
      </c>
      <c r="E957" s="31" t="s">
        <v>75</v>
      </c>
      <c r="F957" s="31">
        <v>4119286</v>
      </c>
      <c r="G957" s="31" t="s">
        <v>75</v>
      </c>
      <c r="H957" s="31">
        <v>4119286</v>
      </c>
      <c r="I957" s="31" t="s">
        <v>75</v>
      </c>
      <c r="J957" s="31" t="s">
        <v>75</v>
      </c>
      <c r="K957" s="31" t="s">
        <v>75</v>
      </c>
      <c r="L957" s="31" t="s">
        <v>75</v>
      </c>
      <c r="M957" s="31" t="s">
        <v>75</v>
      </c>
      <c r="N957" s="31" t="s">
        <v>75</v>
      </c>
      <c r="O957" s="31" t="s">
        <v>75</v>
      </c>
      <c r="P957" s="32" t="s">
        <v>75</v>
      </c>
      <c r="Q957" s="32" t="s">
        <v>75</v>
      </c>
      <c r="R957" s="42" t="s">
        <v>2139</v>
      </c>
      <c r="S957" s="43" t="s">
        <v>1887</v>
      </c>
      <c r="T957" s="44" t="s">
        <v>2960</v>
      </c>
      <c r="U957" s="31" t="s">
        <v>75</v>
      </c>
      <c r="V957" s="31" t="s">
        <v>75</v>
      </c>
      <c r="W957" s="31" t="s">
        <v>75</v>
      </c>
      <c r="X957" s="31" t="s">
        <v>75</v>
      </c>
      <c r="Y957" s="31" t="s">
        <v>75</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2141</v>
      </c>
      <c r="B958" s="43" t="s">
        <v>1887</v>
      </c>
      <c r="C958" s="44" t="s">
        <v>2961</v>
      </c>
      <c r="D958" s="31">
        <v>4119286</v>
      </c>
      <c r="E958" s="31" t="s">
        <v>75</v>
      </c>
      <c r="F958" s="31">
        <v>4119286</v>
      </c>
      <c r="G958" s="31" t="s">
        <v>75</v>
      </c>
      <c r="H958" s="31">
        <v>4119286</v>
      </c>
      <c r="I958" s="31" t="s">
        <v>75</v>
      </c>
      <c r="J958" s="31" t="s">
        <v>75</v>
      </c>
      <c r="K958" s="31" t="s">
        <v>75</v>
      </c>
      <c r="L958" s="31" t="s">
        <v>75</v>
      </c>
      <c r="M958" s="31" t="s">
        <v>75</v>
      </c>
      <c r="N958" s="31" t="s">
        <v>75</v>
      </c>
      <c r="O958" s="31" t="s">
        <v>75</v>
      </c>
      <c r="P958" s="32" t="s">
        <v>75</v>
      </c>
      <c r="Q958" s="32" t="s">
        <v>75</v>
      </c>
      <c r="R958" s="42" t="s">
        <v>2141</v>
      </c>
      <c r="S958" s="43" t="s">
        <v>1887</v>
      </c>
      <c r="T958" s="44" t="s">
        <v>2961</v>
      </c>
      <c r="U958" s="31" t="s">
        <v>75</v>
      </c>
      <c r="V958" s="31" t="s">
        <v>75</v>
      </c>
      <c r="W958" s="31" t="s">
        <v>75</v>
      </c>
      <c r="X958" s="31" t="s">
        <v>75</v>
      </c>
      <c r="Y958" s="31" t="s">
        <v>75</v>
      </c>
      <c r="Z958" s="31" t="s">
        <v>75</v>
      </c>
      <c r="AA958" s="31" t="s">
        <v>75</v>
      </c>
      <c r="AB958" s="31" t="s">
        <v>75</v>
      </c>
      <c r="AC958" s="31" t="s">
        <v>75</v>
      </c>
      <c r="AD958" s="31" t="s">
        <v>75</v>
      </c>
      <c r="AE958" s="31" t="s">
        <v>75</v>
      </c>
      <c r="AF958" s="31" t="s">
        <v>75</v>
      </c>
      <c r="AG958" s="31" t="s">
        <v>75</v>
      </c>
      <c r="AH958" s="31" t="s">
        <v>75</v>
      </c>
      <c r="AI958" s="8"/>
    </row>
    <row r="959" spans="1:35" x14ac:dyDescent="0.25">
      <c r="A959" s="42" t="s">
        <v>1978</v>
      </c>
      <c r="B959" s="43" t="s">
        <v>1887</v>
      </c>
      <c r="C959" s="44" t="s">
        <v>2962</v>
      </c>
      <c r="D959" s="31">
        <v>236355.31</v>
      </c>
      <c r="E959" s="31" t="s">
        <v>75</v>
      </c>
      <c r="F959" s="31">
        <v>236355.31</v>
      </c>
      <c r="G959" s="31" t="s">
        <v>75</v>
      </c>
      <c r="H959" s="31" t="s">
        <v>75</v>
      </c>
      <c r="I959" s="31" t="s">
        <v>75</v>
      </c>
      <c r="J959" s="31" t="s">
        <v>75</v>
      </c>
      <c r="K959" s="31">
        <v>189500</v>
      </c>
      <c r="L959" s="31" t="s">
        <v>75</v>
      </c>
      <c r="M959" s="31" t="s">
        <v>75</v>
      </c>
      <c r="N959" s="31">
        <v>46855.31</v>
      </c>
      <c r="O959" s="31" t="s">
        <v>75</v>
      </c>
      <c r="P959" s="32" t="s">
        <v>75</v>
      </c>
      <c r="Q959" s="32" t="s">
        <v>75</v>
      </c>
      <c r="R959" s="42" t="s">
        <v>1978</v>
      </c>
      <c r="S959" s="43" t="s">
        <v>1887</v>
      </c>
      <c r="T959" s="44" t="s">
        <v>2962</v>
      </c>
      <c r="U959" s="31">
        <v>215985.31</v>
      </c>
      <c r="V959" s="31" t="s">
        <v>75</v>
      </c>
      <c r="W959" s="31">
        <v>215985.31</v>
      </c>
      <c r="X959" s="31" t="s">
        <v>75</v>
      </c>
      <c r="Y959" s="31" t="s">
        <v>75</v>
      </c>
      <c r="Z959" s="31" t="s">
        <v>75</v>
      </c>
      <c r="AA959" s="31" t="s">
        <v>75</v>
      </c>
      <c r="AB959" s="31">
        <v>170130</v>
      </c>
      <c r="AC959" s="31" t="s">
        <v>75</v>
      </c>
      <c r="AD959" s="31" t="s">
        <v>75</v>
      </c>
      <c r="AE959" s="31">
        <v>45855.31</v>
      </c>
      <c r="AF959" s="31" t="s">
        <v>75</v>
      </c>
      <c r="AG959" s="31" t="s">
        <v>75</v>
      </c>
      <c r="AH959" s="31" t="s">
        <v>75</v>
      </c>
      <c r="AI959" s="8"/>
    </row>
    <row r="960" spans="1:35" ht="23.25" x14ac:dyDescent="0.25">
      <c r="A960" s="42" t="s">
        <v>1980</v>
      </c>
      <c r="B960" s="43" t="s">
        <v>1887</v>
      </c>
      <c r="C960" s="44" t="s">
        <v>2963</v>
      </c>
      <c r="D960" s="31">
        <v>236355.31</v>
      </c>
      <c r="E960" s="31" t="s">
        <v>75</v>
      </c>
      <c r="F960" s="31">
        <v>236355.31</v>
      </c>
      <c r="G960" s="31" t="s">
        <v>75</v>
      </c>
      <c r="H960" s="31" t="s">
        <v>75</v>
      </c>
      <c r="I960" s="31" t="s">
        <v>75</v>
      </c>
      <c r="J960" s="31" t="s">
        <v>75</v>
      </c>
      <c r="K960" s="31">
        <v>189500</v>
      </c>
      <c r="L960" s="31" t="s">
        <v>75</v>
      </c>
      <c r="M960" s="31" t="s">
        <v>75</v>
      </c>
      <c r="N960" s="31">
        <v>46855.31</v>
      </c>
      <c r="O960" s="31" t="s">
        <v>75</v>
      </c>
      <c r="P960" s="32" t="s">
        <v>75</v>
      </c>
      <c r="Q960" s="32" t="s">
        <v>75</v>
      </c>
      <c r="R960" s="42" t="s">
        <v>1980</v>
      </c>
      <c r="S960" s="43" t="s">
        <v>1887</v>
      </c>
      <c r="T960" s="44" t="s">
        <v>2963</v>
      </c>
      <c r="U960" s="31">
        <v>215985.31</v>
      </c>
      <c r="V960" s="31" t="s">
        <v>75</v>
      </c>
      <c r="W960" s="31">
        <v>215985.31</v>
      </c>
      <c r="X960" s="31" t="s">
        <v>75</v>
      </c>
      <c r="Y960" s="31" t="s">
        <v>75</v>
      </c>
      <c r="Z960" s="31" t="s">
        <v>75</v>
      </c>
      <c r="AA960" s="31" t="s">
        <v>75</v>
      </c>
      <c r="AB960" s="31">
        <v>170130</v>
      </c>
      <c r="AC960" s="31" t="s">
        <v>75</v>
      </c>
      <c r="AD960" s="31" t="s">
        <v>75</v>
      </c>
      <c r="AE960" s="31">
        <v>45855.31</v>
      </c>
      <c r="AF960" s="31" t="s">
        <v>75</v>
      </c>
      <c r="AG960" s="31" t="s">
        <v>75</v>
      </c>
      <c r="AH960" s="31" t="s">
        <v>75</v>
      </c>
      <c r="AI960" s="8"/>
    </row>
    <row r="961" spans="1:35" x14ac:dyDescent="0.25">
      <c r="A961" s="42" t="s">
        <v>1910</v>
      </c>
      <c r="B961" s="43" t="s">
        <v>1887</v>
      </c>
      <c r="C961" s="44" t="s">
        <v>2964</v>
      </c>
      <c r="D961" s="31">
        <v>3574522.47</v>
      </c>
      <c r="E961" s="31" t="s">
        <v>75</v>
      </c>
      <c r="F961" s="31">
        <v>3574522.47</v>
      </c>
      <c r="G961" s="31" t="s">
        <v>75</v>
      </c>
      <c r="H961" s="31">
        <v>138513.76</v>
      </c>
      <c r="I961" s="31" t="s">
        <v>75</v>
      </c>
      <c r="J961" s="31" t="s">
        <v>75</v>
      </c>
      <c r="K961" s="31">
        <v>108800</v>
      </c>
      <c r="L961" s="31" t="s">
        <v>75</v>
      </c>
      <c r="M961" s="31" t="s">
        <v>75</v>
      </c>
      <c r="N961" s="31">
        <v>3327208.71</v>
      </c>
      <c r="O961" s="31" t="s">
        <v>75</v>
      </c>
      <c r="P961" s="32" t="s">
        <v>75</v>
      </c>
      <c r="Q961" s="32" t="s">
        <v>75</v>
      </c>
      <c r="R961" s="42" t="s">
        <v>1910</v>
      </c>
      <c r="S961" s="43" t="s">
        <v>1887</v>
      </c>
      <c r="T961" s="44" t="s">
        <v>2964</v>
      </c>
      <c r="U961" s="31">
        <v>1468374.64</v>
      </c>
      <c r="V961" s="31" t="s">
        <v>75</v>
      </c>
      <c r="W961" s="31">
        <v>1468374.64</v>
      </c>
      <c r="X961" s="31" t="s">
        <v>75</v>
      </c>
      <c r="Y961" s="31">
        <v>42180.160000000003</v>
      </c>
      <c r="Z961" s="31" t="s">
        <v>75</v>
      </c>
      <c r="AA961" s="31" t="s">
        <v>75</v>
      </c>
      <c r="AB961" s="31">
        <v>66534.649999999994</v>
      </c>
      <c r="AC961" s="31" t="s">
        <v>75</v>
      </c>
      <c r="AD961" s="31" t="s">
        <v>75</v>
      </c>
      <c r="AE961" s="31">
        <v>1359659.83</v>
      </c>
      <c r="AF961" s="31" t="s">
        <v>75</v>
      </c>
      <c r="AG961" s="31" t="s">
        <v>75</v>
      </c>
      <c r="AH961" s="31" t="s">
        <v>75</v>
      </c>
      <c r="AI961" s="8"/>
    </row>
    <row r="962" spans="1:35" x14ac:dyDescent="0.25">
      <c r="A962" s="42" t="s">
        <v>1947</v>
      </c>
      <c r="B962" s="43" t="s">
        <v>1887</v>
      </c>
      <c r="C962" s="44" t="s">
        <v>2965</v>
      </c>
      <c r="D962" s="31">
        <v>926075</v>
      </c>
      <c r="E962" s="31" t="s">
        <v>75</v>
      </c>
      <c r="F962" s="31">
        <v>926075</v>
      </c>
      <c r="G962" s="31" t="s">
        <v>75</v>
      </c>
      <c r="H962" s="31">
        <v>72500</v>
      </c>
      <c r="I962" s="31" t="s">
        <v>75</v>
      </c>
      <c r="J962" s="31" t="s">
        <v>75</v>
      </c>
      <c r="K962" s="31">
        <v>58800</v>
      </c>
      <c r="L962" s="31" t="s">
        <v>75</v>
      </c>
      <c r="M962" s="31" t="s">
        <v>75</v>
      </c>
      <c r="N962" s="31">
        <v>794775</v>
      </c>
      <c r="O962" s="31" t="s">
        <v>75</v>
      </c>
      <c r="P962" s="32" t="s">
        <v>75</v>
      </c>
      <c r="Q962" s="32" t="s">
        <v>75</v>
      </c>
      <c r="R962" s="42" t="s">
        <v>1947</v>
      </c>
      <c r="S962" s="43" t="s">
        <v>1887</v>
      </c>
      <c r="T962" s="44" t="s">
        <v>2965</v>
      </c>
      <c r="U962" s="31">
        <v>589083.47</v>
      </c>
      <c r="V962" s="31" t="s">
        <v>75</v>
      </c>
      <c r="W962" s="31">
        <v>589083.47</v>
      </c>
      <c r="X962" s="31" t="s">
        <v>75</v>
      </c>
      <c r="Y962" s="31">
        <v>22310</v>
      </c>
      <c r="Z962" s="31" t="s">
        <v>75</v>
      </c>
      <c r="AA962" s="31" t="s">
        <v>75</v>
      </c>
      <c r="AB962" s="31">
        <v>28566</v>
      </c>
      <c r="AC962" s="31" t="s">
        <v>75</v>
      </c>
      <c r="AD962" s="31" t="s">
        <v>75</v>
      </c>
      <c r="AE962" s="31">
        <v>538207.47</v>
      </c>
      <c r="AF962" s="31" t="s">
        <v>75</v>
      </c>
      <c r="AG962" s="31" t="s">
        <v>75</v>
      </c>
      <c r="AH962" s="31" t="s">
        <v>75</v>
      </c>
      <c r="AI962" s="8"/>
    </row>
    <row r="963" spans="1:35" x14ac:dyDescent="0.25">
      <c r="A963" s="42" t="s">
        <v>1949</v>
      </c>
      <c r="B963" s="43" t="s">
        <v>1887</v>
      </c>
      <c r="C963" s="44" t="s">
        <v>2966</v>
      </c>
      <c r="D963" s="31">
        <v>483126.17</v>
      </c>
      <c r="E963" s="31" t="s">
        <v>75</v>
      </c>
      <c r="F963" s="31">
        <v>483126.17</v>
      </c>
      <c r="G963" s="31" t="s">
        <v>75</v>
      </c>
      <c r="H963" s="31">
        <v>65513.599999999999</v>
      </c>
      <c r="I963" s="31" t="s">
        <v>75</v>
      </c>
      <c r="J963" s="31" t="s">
        <v>75</v>
      </c>
      <c r="K963" s="31">
        <v>13200</v>
      </c>
      <c r="L963" s="31" t="s">
        <v>75</v>
      </c>
      <c r="M963" s="31" t="s">
        <v>75</v>
      </c>
      <c r="N963" s="31">
        <v>404412.57</v>
      </c>
      <c r="O963" s="31" t="s">
        <v>75</v>
      </c>
      <c r="P963" s="32" t="s">
        <v>75</v>
      </c>
      <c r="Q963" s="32" t="s">
        <v>75</v>
      </c>
      <c r="R963" s="42" t="s">
        <v>1949</v>
      </c>
      <c r="S963" s="43" t="s">
        <v>1887</v>
      </c>
      <c r="T963" s="44" t="s">
        <v>2966</v>
      </c>
      <c r="U963" s="31">
        <v>220186.58</v>
      </c>
      <c r="V963" s="31" t="s">
        <v>75</v>
      </c>
      <c r="W963" s="31">
        <v>220186.58</v>
      </c>
      <c r="X963" s="31" t="s">
        <v>75</v>
      </c>
      <c r="Y963" s="31">
        <v>19370</v>
      </c>
      <c r="Z963" s="31" t="s">
        <v>75</v>
      </c>
      <c r="AA963" s="31" t="s">
        <v>75</v>
      </c>
      <c r="AB963" s="31">
        <v>6554</v>
      </c>
      <c r="AC963" s="31" t="s">
        <v>75</v>
      </c>
      <c r="AD963" s="31" t="s">
        <v>75</v>
      </c>
      <c r="AE963" s="31">
        <v>194262.58</v>
      </c>
      <c r="AF963" s="31" t="s">
        <v>75</v>
      </c>
      <c r="AG963" s="31" t="s">
        <v>75</v>
      </c>
      <c r="AH963" s="31" t="s">
        <v>75</v>
      </c>
      <c r="AI963" s="8"/>
    </row>
    <row r="964" spans="1:35" x14ac:dyDescent="0.25">
      <c r="A964" s="42" t="s">
        <v>1912</v>
      </c>
      <c r="B964" s="43" t="s">
        <v>1887</v>
      </c>
      <c r="C964" s="44" t="s">
        <v>2967</v>
      </c>
      <c r="D964" s="31">
        <v>2165321.2999999998</v>
      </c>
      <c r="E964" s="31" t="s">
        <v>75</v>
      </c>
      <c r="F964" s="31">
        <v>2165321.2999999998</v>
      </c>
      <c r="G964" s="31" t="s">
        <v>75</v>
      </c>
      <c r="H964" s="31">
        <v>500.16</v>
      </c>
      <c r="I964" s="31" t="s">
        <v>75</v>
      </c>
      <c r="J964" s="31" t="s">
        <v>75</v>
      </c>
      <c r="K964" s="31">
        <v>36800</v>
      </c>
      <c r="L964" s="31" t="s">
        <v>75</v>
      </c>
      <c r="M964" s="31" t="s">
        <v>75</v>
      </c>
      <c r="N964" s="31">
        <v>2128021.14</v>
      </c>
      <c r="O964" s="31" t="s">
        <v>75</v>
      </c>
      <c r="P964" s="32" t="s">
        <v>75</v>
      </c>
      <c r="Q964" s="32" t="s">
        <v>75</v>
      </c>
      <c r="R964" s="42" t="s">
        <v>1912</v>
      </c>
      <c r="S964" s="43" t="s">
        <v>1887</v>
      </c>
      <c r="T964" s="44" t="s">
        <v>2967</v>
      </c>
      <c r="U964" s="31">
        <v>659104.59</v>
      </c>
      <c r="V964" s="31" t="s">
        <v>75</v>
      </c>
      <c r="W964" s="31">
        <v>659104.59</v>
      </c>
      <c r="X964" s="31" t="s">
        <v>75</v>
      </c>
      <c r="Y964" s="31">
        <v>500.16</v>
      </c>
      <c r="Z964" s="31" t="s">
        <v>75</v>
      </c>
      <c r="AA964" s="31" t="s">
        <v>75</v>
      </c>
      <c r="AB964" s="31">
        <v>31414.65</v>
      </c>
      <c r="AC964" s="31" t="s">
        <v>75</v>
      </c>
      <c r="AD964" s="31" t="s">
        <v>75</v>
      </c>
      <c r="AE964" s="31">
        <v>627189.78</v>
      </c>
      <c r="AF964" s="31" t="s">
        <v>75</v>
      </c>
      <c r="AG964" s="31" t="s">
        <v>75</v>
      </c>
      <c r="AH964" s="31" t="s">
        <v>75</v>
      </c>
      <c r="AI964" s="8"/>
    </row>
    <row r="965" spans="1:35" x14ac:dyDescent="0.25">
      <c r="A965" s="42" t="s">
        <v>2968</v>
      </c>
      <c r="B965" s="43" t="s">
        <v>1887</v>
      </c>
      <c r="C965" s="44" t="s">
        <v>2969</v>
      </c>
      <c r="D965" s="31">
        <v>7308747893.1099997</v>
      </c>
      <c r="E965" s="31" t="s">
        <v>75</v>
      </c>
      <c r="F965" s="31">
        <v>7308747893.1099997</v>
      </c>
      <c r="G965" s="31">
        <v>525699392.62</v>
      </c>
      <c r="H965" s="31">
        <v>3531375703.8699999</v>
      </c>
      <c r="I965" s="31" t="s">
        <v>75</v>
      </c>
      <c r="J965" s="31" t="s">
        <v>75</v>
      </c>
      <c r="K965" s="31">
        <v>699896366.00999999</v>
      </c>
      <c r="L965" s="31" t="s">
        <v>75</v>
      </c>
      <c r="M965" s="31" t="s">
        <v>75</v>
      </c>
      <c r="N965" s="31">
        <v>3040392441.27</v>
      </c>
      <c r="O965" s="31">
        <v>462800486.50999999</v>
      </c>
      <c r="P965" s="32">
        <v>99982288.069999993</v>
      </c>
      <c r="Q965" s="32" t="s">
        <v>75</v>
      </c>
      <c r="R965" s="42" t="s">
        <v>2968</v>
      </c>
      <c r="S965" s="43" t="s">
        <v>1887</v>
      </c>
      <c r="T965" s="44" t="s">
        <v>2969</v>
      </c>
      <c r="U965" s="31">
        <v>3177239572.8499999</v>
      </c>
      <c r="V965" s="31" t="s">
        <v>75</v>
      </c>
      <c r="W965" s="31">
        <v>3177239572.8499999</v>
      </c>
      <c r="X965" s="31">
        <v>309158966.17000002</v>
      </c>
      <c r="Y965" s="31">
        <v>1292789255.5999999</v>
      </c>
      <c r="Z965" s="31" t="s">
        <v>75</v>
      </c>
      <c r="AA965" s="31" t="s">
        <v>75</v>
      </c>
      <c r="AB965" s="31">
        <v>345573707.32999998</v>
      </c>
      <c r="AC965" s="31" t="s">
        <v>75</v>
      </c>
      <c r="AD965" s="31" t="s">
        <v>75</v>
      </c>
      <c r="AE965" s="31">
        <v>1601582702.7</v>
      </c>
      <c r="AF965" s="31">
        <v>205894875.69999999</v>
      </c>
      <c r="AG965" s="31">
        <v>40557997.689999998</v>
      </c>
      <c r="AH965" s="31" t="s">
        <v>75</v>
      </c>
      <c r="AI965" s="8"/>
    </row>
    <row r="966" spans="1:35" x14ac:dyDescent="0.25">
      <c r="A966" s="42" t="s">
        <v>2970</v>
      </c>
      <c r="B966" s="43" t="s">
        <v>1887</v>
      </c>
      <c r="C966" s="44" t="s">
        <v>2971</v>
      </c>
      <c r="D966" s="31">
        <v>6457469524.5</v>
      </c>
      <c r="E966" s="31" t="s">
        <v>75</v>
      </c>
      <c r="F966" s="31">
        <v>6457469524.5</v>
      </c>
      <c r="G966" s="31">
        <v>497399636.36000001</v>
      </c>
      <c r="H966" s="31">
        <v>3455568503.8699999</v>
      </c>
      <c r="I966" s="31" t="s">
        <v>75</v>
      </c>
      <c r="J966" s="31" t="s">
        <v>75</v>
      </c>
      <c r="K966" s="31">
        <v>645928866.00999999</v>
      </c>
      <c r="L966" s="31" t="s">
        <v>75</v>
      </c>
      <c r="M966" s="31" t="s">
        <v>75</v>
      </c>
      <c r="N966" s="31">
        <v>2330522006.6599998</v>
      </c>
      <c r="O966" s="31">
        <v>436980330.25</v>
      </c>
      <c r="P966" s="32">
        <v>85869454.069999993</v>
      </c>
      <c r="Q966" s="32" t="s">
        <v>75</v>
      </c>
      <c r="R966" s="42" t="s">
        <v>2970</v>
      </c>
      <c r="S966" s="43" t="s">
        <v>1887</v>
      </c>
      <c r="T966" s="44" t="s">
        <v>2971</v>
      </c>
      <c r="U966" s="31">
        <v>2674505434.1799998</v>
      </c>
      <c r="V966" s="31" t="s">
        <v>75</v>
      </c>
      <c r="W966" s="31">
        <v>2674505434.1799998</v>
      </c>
      <c r="X966" s="31">
        <v>297678485.23000002</v>
      </c>
      <c r="Y966" s="31">
        <v>1258513623.0799999</v>
      </c>
      <c r="Z966" s="31" t="s">
        <v>75</v>
      </c>
      <c r="AA966" s="31" t="s">
        <v>75</v>
      </c>
      <c r="AB966" s="31">
        <v>320204158.99000001</v>
      </c>
      <c r="AC966" s="31" t="s">
        <v>75</v>
      </c>
      <c r="AD966" s="31" t="s">
        <v>75</v>
      </c>
      <c r="AE966" s="31">
        <v>1163685791.3699999</v>
      </c>
      <c r="AF966" s="31">
        <v>194658771.15000001</v>
      </c>
      <c r="AG966" s="31">
        <v>35121574.82</v>
      </c>
      <c r="AH966" s="31" t="s">
        <v>75</v>
      </c>
      <c r="AI966" s="8"/>
    </row>
    <row r="967" spans="1:35" ht="45.75" x14ac:dyDescent="0.25">
      <c r="A967" s="42" t="s">
        <v>1892</v>
      </c>
      <c r="B967" s="43" t="s">
        <v>1887</v>
      </c>
      <c r="C967" s="44" t="s">
        <v>2972</v>
      </c>
      <c r="D967" s="31">
        <v>13993146.970000001</v>
      </c>
      <c r="E967" s="31" t="s">
        <v>75</v>
      </c>
      <c r="F967" s="31">
        <v>13993146.970000001</v>
      </c>
      <c r="G967" s="31" t="s">
        <v>75</v>
      </c>
      <c r="H967" s="31" t="s">
        <v>75</v>
      </c>
      <c r="I967" s="31" t="s">
        <v>75</v>
      </c>
      <c r="J967" s="31" t="s">
        <v>75</v>
      </c>
      <c r="K967" s="31">
        <v>3302804.23</v>
      </c>
      <c r="L967" s="31" t="s">
        <v>75</v>
      </c>
      <c r="M967" s="31" t="s">
        <v>75</v>
      </c>
      <c r="N967" s="31">
        <v>10690342.74</v>
      </c>
      <c r="O967" s="31" t="s">
        <v>75</v>
      </c>
      <c r="P967" s="32" t="s">
        <v>75</v>
      </c>
      <c r="Q967" s="32" t="s">
        <v>75</v>
      </c>
      <c r="R967" s="42" t="s">
        <v>1892</v>
      </c>
      <c r="S967" s="43" t="s">
        <v>1887</v>
      </c>
      <c r="T967" s="44" t="s">
        <v>2972</v>
      </c>
      <c r="U967" s="31">
        <v>4786733</v>
      </c>
      <c r="V967" s="31" t="s">
        <v>75</v>
      </c>
      <c r="W967" s="31">
        <v>4786733</v>
      </c>
      <c r="X967" s="31" t="s">
        <v>75</v>
      </c>
      <c r="Y967" s="31" t="s">
        <v>75</v>
      </c>
      <c r="Z967" s="31" t="s">
        <v>75</v>
      </c>
      <c r="AA967" s="31" t="s">
        <v>75</v>
      </c>
      <c r="AB967" s="31">
        <v>1582867.46</v>
      </c>
      <c r="AC967" s="31" t="s">
        <v>75</v>
      </c>
      <c r="AD967" s="31" t="s">
        <v>75</v>
      </c>
      <c r="AE967" s="31">
        <v>3203865.54</v>
      </c>
      <c r="AF967" s="31" t="s">
        <v>75</v>
      </c>
      <c r="AG967" s="31" t="s">
        <v>75</v>
      </c>
      <c r="AH967" s="31" t="s">
        <v>75</v>
      </c>
      <c r="AI967" s="8"/>
    </row>
    <row r="968" spans="1:35" x14ac:dyDescent="0.25">
      <c r="A968" s="42" t="s">
        <v>1989</v>
      </c>
      <c r="B968" s="43" t="s">
        <v>1887</v>
      </c>
      <c r="C968" s="44" t="s">
        <v>2973</v>
      </c>
      <c r="D968" s="31">
        <v>13993146.970000001</v>
      </c>
      <c r="E968" s="31" t="s">
        <v>75</v>
      </c>
      <c r="F968" s="31">
        <v>13993146.970000001</v>
      </c>
      <c r="G968" s="31" t="s">
        <v>75</v>
      </c>
      <c r="H968" s="31" t="s">
        <v>75</v>
      </c>
      <c r="I968" s="31" t="s">
        <v>75</v>
      </c>
      <c r="J968" s="31" t="s">
        <v>75</v>
      </c>
      <c r="K968" s="31">
        <v>3302804.23</v>
      </c>
      <c r="L968" s="31" t="s">
        <v>75</v>
      </c>
      <c r="M968" s="31" t="s">
        <v>75</v>
      </c>
      <c r="N968" s="31">
        <v>10690342.74</v>
      </c>
      <c r="O968" s="31" t="s">
        <v>75</v>
      </c>
      <c r="P968" s="32" t="s">
        <v>75</v>
      </c>
      <c r="Q968" s="32" t="s">
        <v>75</v>
      </c>
      <c r="R968" s="42" t="s">
        <v>1989</v>
      </c>
      <c r="S968" s="43" t="s">
        <v>1887</v>
      </c>
      <c r="T968" s="44" t="s">
        <v>2973</v>
      </c>
      <c r="U968" s="31">
        <v>4786733</v>
      </c>
      <c r="V968" s="31" t="s">
        <v>75</v>
      </c>
      <c r="W968" s="31">
        <v>4786733</v>
      </c>
      <c r="X968" s="31" t="s">
        <v>75</v>
      </c>
      <c r="Y968" s="31" t="s">
        <v>75</v>
      </c>
      <c r="Z968" s="31" t="s">
        <v>75</v>
      </c>
      <c r="AA968" s="31" t="s">
        <v>75</v>
      </c>
      <c r="AB968" s="31">
        <v>1582867.46</v>
      </c>
      <c r="AC968" s="31" t="s">
        <v>75</v>
      </c>
      <c r="AD968" s="31" t="s">
        <v>75</v>
      </c>
      <c r="AE968" s="31">
        <v>3203865.54</v>
      </c>
      <c r="AF968" s="31" t="s">
        <v>75</v>
      </c>
      <c r="AG968" s="31" t="s">
        <v>75</v>
      </c>
      <c r="AH968" s="31" t="s">
        <v>75</v>
      </c>
      <c r="AI968" s="8"/>
    </row>
    <row r="969" spans="1:35" x14ac:dyDescent="0.25">
      <c r="A969" s="42" t="s">
        <v>1991</v>
      </c>
      <c r="B969" s="43" t="s">
        <v>1887</v>
      </c>
      <c r="C969" s="44" t="s">
        <v>2974</v>
      </c>
      <c r="D969" s="31">
        <v>10443316</v>
      </c>
      <c r="E969" s="31" t="s">
        <v>75</v>
      </c>
      <c r="F969" s="31">
        <v>10443316</v>
      </c>
      <c r="G969" s="31" t="s">
        <v>75</v>
      </c>
      <c r="H969" s="31" t="s">
        <v>75</v>
      </c>
      <c r="I969" s="31" t="s">
        <v>75</v>
      </c>
      <c r="J969" s="31" t="s">
        <v>75</v>
      </c>
      <c r="K969" s="31">
        <v>2536716</v>
      </c>
      <c r="L969" s="31" t="s">
        <v>75</v>
      </c>
      <c r="M969" s="31" t="s">
        <v>75</v>
      </c>
      <c r="N969" s="31">
        <v>7906600</v>
      </c>
      <c r="O969" s="31" t="s">
        <v>75</v>
      </c>
      <c r="P969" s="32" t="s">
        <v>75</v>
      </c>
      <c r="Q969" s="32" t="s">
        <v>75</v>
      </c>
      <c r="R969" s="42" t="s">
        <v>1991</v>
      </c>
      <c r="S969" s="43" t="s">
        <v>1887</v>
      </c>
      <c r="T969" s="44" t="s">
        <v>2974</v>
      </c>
      <c r="U969" s="31">
        <v>4146791.4</v>
      </c>
      <c r="V969" s="31" t="s">
        <v>75</v>
      </c>
      <c r="W969" s="31">
        <v>4146791.4</v>
      </c>
      <c r="X969" s="31" t="s">
        <v>75</v>
      </c>
      <c r="Y969" s="31" t="s">
        <v>75</v>
      </c>
      <c r="Z969" s="31" t="s">
        <v>75</v>
      </c>
      <c r="AA969" s="31" t="s">
        <v>75</v>
      </c>
      <c r="AB969" s="31">
        <v>1261719.6200000001</v>
      </c>
      <c r="AC969" s="31" t="s">
        <v>75</v>
      </c>
      <c r="AD969" s="31" t="s">
        <v>75</v>
      </c>
      <c r="AE969" s="31">
        <v>2885071.78</v>
      </c>
      <c r="AF969" s="31" t="s">
        <v>75</v>
      </c>
      <c r="AG969" s="31" t="s">
        <v>75</v>
      </c>
      <c r="AH969" s="31" t="s">
        <v>75</v>
      </c>
      <c r="AI969" s="8"/>
    </row>
    <row r="970" spans="1:35" ht="34.5" x14ac:dyDescent="0.25">
      <c r="A970" s="42" t="s">
        <v>1993</v>
      </c>
      <c r="B970" s="43" t="s">
        <v>1887</v>
      </c>
      <c r="C970" s="44" t="s">
        <v>2975</v>
      </c>
      <c r="D970" s="31">
        <v>3549830.97</v>
      </c>
      <c r="E970" s="31" t="s">
        <v>75</v>
      </c>
      <c r="F970" s="31">
        <v>3549830.97</v>
      </c>
      <c r="G970" s="31" t="s">
        <v>75</v>
      </c>
      <c r="H970" s="31" t="s">
        <v>75</v>
      </c>
      <c r="I970" s="31" t="s">
        <v>75</v>
      </c>
      <c r="J970" s="31" t="s">
        <v>75</v>
      </c>
      <c r="K970" s="31">
        <v>766088.23</v>
      </c>
      <c r="L970" s="31" t="s">
        <v>75</v>
      </c>
      <c r="M970" s="31" t="s">
        <v>75</v>
      </c>
      <c r="N970" s="31">
        <v>2783742.74</v>
      </c>
      <c r="O970" s="31" t="s">
        <v>75</v>
      </c>
      <c r="P970" s="32" t="s">
        <v>75</v>
      </c>
      <c r="Q970" s="32" t="s">
        <v>75</v>
      </c>
      <c r="R970" s="42" t="s">
        <v>1993</v>
      </c>
      <c r="S970" s="43" t="s">
        <v>1887</v>
      </c>
      <c r="T970" s="44" t="s">
        <v>2975</v>
      </c>
      <c r="U970" s="31">
        <v>639941.6</v>
      </c>
      <c r="V970" s="31" t="s">
        <v>75</v>
      </c>
      <c r="W970" s="31">
        <v>639941.6</v>
      </c>
      <c r="X970" s="31" t="s">
        <v>75</v>
      </c>
      <c r="Y970" s="31" t="s">
        <v>75</v>
      </c>
      <c r="Z970" s="31" t="s">
        <v>75</v>
      </c>
      <c r="AA970" s="31" t="s">
        <v>75</v>
      </c>
      <c r="AB970" s="31">
        <v>321147.84000000003</v>
      </c>
      <c r="AC970" s="31" t="s">
        <v>75</v>
      </c>
      <c r="AD970" s="31" t="s">
        <v>75</v>
      </c>
      <c r="AE970" s="31">
        <v>318793.76</v>
      </c>
      <c r="AF970" s="31" t="s">
        <v>75</v>
      </c>
      <c r="AG970" s="31" t="s">
        <v>75</v>
      </c>
      <c r="AH970" s="31" t="s">
        <v>75</v>
      </c>
      <c r="AI970" s="8"/>
    </row>
    <row r="971" spans="1:35" ht="23.25" x14ac:dyDescent="0.25">
      <c r="A971" s="42" t="s">
        <v>1902</v>
      </c>
      <c r="B971" s="43" t="s">
        <v>1887</v>
      </c>
      <c r="C971" s="44" t="s">
        <v>2976</v>
      </c>
      <c r="D971" s="31">
        <v>21733487.809999999</v>
      </c>
      <c r="E971" s="31" t="s">
        <v>75</v>
      </c>
      <c r="F971" s="31">
        <v>21733487.809999999</v>
      </c>
      <c r="G971" s="31" t="s">
        <v>75</v>
      </c>
      <c r="H971" s="31">
        <v>390000</v>
      </c>
      <c r="I971" s="31" t="s">
        <v>75</v>
      </c>
      <c r="J971" s="31" t="s">
        <v>75</v>
      </c>
      <c r="K971" s="31">
        <v>12303229.720000001</v>
      </c>
      <c r="L971" s="31" t="s">
        <v>75</v>
      </c>
      <c r="M971" s="31" t="s">
        <v>75</v>
      </c>
      <c r="N971" s="31">
        <v>1912036.82</v>
      </c>
      <c r="O971" s="31">
        <v>4781524.07</v>
      </c>
      <c r="P971" s="32">
        <v>2346697.2000000002</v>
      </c>
      <c r="Q971" s="32" t="s">
        <v>75</v>
      </c>
      <c r="R971" s="42" t="s">
        <v>1902</v>
      </c>
      <c r="S971" s="43" t="s">
        <v>1887</v>
      </c>
      <c r="T971" s="44" t="s">
        <v>2976</v>
      </c>
      <c r="U971" s="31">
        <v>7199680.4800000004</v>
      </c>
      <c r="V971" s="31" t="s">
        <v>75</v>
      </c>
      <c r="W971" s="31">
        <v>7199680.4800000004</v>
      </c>
      <c r="X971" s="31" t="s">
        <v>75</v>
      </c>
      <c r="Y971" s="31">
        <v>99900</v>
      </c>
      <c r="Z971" s="31" t="s">
        <v>75</v>
      </c>
      <c r="AA971" s="31" t="s">
        <v>75</v>
      </c>
      <c r="AB971" s="31">
        <v>4764684.42</v>
      </c>
      <c r="AC971" s="31" t="s">
        <v>75</v>
      </c>
      <c r="AD971" s="31" t="s">
        <v>75</v>
      </c>
      <c r="AE971" s="31">
        <v>1194200.24</v>
      </c>
      <c r="AF971" s="31">
        <v>657953.81000000006</v>
      </c>
      <c r="AG971" s="31">
        <v>482942.01</v>
      </c>
      <c r="AH971" s="31" t="s">
        <v>75</v>
      </c>
      <c r="AI971" s="8"/>
    </row>
    <row r="972" spans="1:35" ht="23.25" x14ac:dyDescent="0.25">
      <c r="A972" s="42" t="s">
        <v>1904</v>
      </c>
      <c r="B972" s="43" t="s">
        <v>1887</v>
      </c>
      <c r="C972" s="44" t="s">
        <v>2977</v>
      </c>
      <c r="D972" s="31">
        <v>21733487.809999999</v>
      </c>
      <c r="E972" s="31" t="s">
        <v>75</v>
      </c>
      <c r="F972" s="31">
        <v>21733487.809999999</v>
      </c>
      <c r="G972" s="31" t="s">
        <v>75</v>
      </c>
      <c r="H972" s="31">
        <v>390000</v>
      </c>
      <c r="I972" s="31" t="s">
        <v>75</v>
      </c>
      <c r="J972" s="31" t="s">
        <v>75</v>
      </c>
      <c r="K972" s="31">
        <v>12303229.720000001</v>
      </c>
      <c r="L972" s="31" t="s">
        <v>75</v>
      </c>
      <c r="M972" s="31" t="s">
        <v>75</v>
      </c>
      <c r="N972" s="31">
        <v>1912036.82</v>
      </c>
      <c r="O972" s="31">
        <v>4781524.07</v>
      </c>
      <c r="P972" s="32">
        <v>2346697.2000000002</v>
      </c>
      <c r="Q972" s="32" t="s">
        <v>75</v>
      </c>
      <c r="R972" s="42" t="s">
        <v>1904</v>
      </c>
      <c r="S972" s="43" t="s">
        <v>1887</v>
      </c>
      <c r="T972" s="44" t="s">
        <v>2977</v>
      </c>
      <c r="U972" s="31">
        <v>7199680.4800000004</v>
      </c>
      <c r="V972" s="31" t="s">
        <v>75</v>
      </c>
      <c r="W972" s="31">
        <v>7199680.4800000004</v>
      </c>
      <c r="X972" s="31" t="s">
        <v>75</v>
      </c>
      <c r="Y972" s="31">
        <v>99900</v>
      </c>
      <c r="Z972" s="31" t="s">
        <v>75</v>
      </c>
      <c r="AA972" s="31" t="s">
        <v>75</v>
      </c>
      <c r="AB972" s="31">
        <v>4764684.42</v>
      </c>
      <c r="AC972" s="31" t="s">
        <v>75</v>
      </c>
      <c r="AD972" s="31" t="s">
        <v>75</v>
      </c>
      <c r="AE972" s="31">
        <v>1194200.24</v>
      </c>
      <c r="AF972" s="31">
        <v>657953.81000000006</v>
      </c>
      <c r="AG972" s="31">
        <v>482942.01</v>
      </c>
      <c r="AH972" s="31" t="s">
        <v>75</v>
      </c>
      <c r="AI972" s="8"/>
    </row>
    <row r="973" spans="1:35" ht="23.25" x14ac:dyDescent="0.25">
      <c r="A973" s="42" t="s">
        <v>2001</v>
      </c>
      <c r="B973" s="43" t="s">
        <v>1887</v>
      </c>
      <c r="C973" s="44" t="s">
        <v>2978</v>
      </c>
      <c r="D973" s="31">
        <v>2901328</v>
      </c>
      <c r="E973" s="31" t="s">
        <v>75</v>
      </c>
      <c r="F973" s="31">
        <v>2901328</v>
      </c>
      <c r="G973" s="31" t="s">
        <v>75</v>
      </c>
      <c r="H973" s="31" t="s">
        <v>75</v>
      </c>
      <c r="I973" s="31" t="s">
        <v>75</v>
      </c>
      <c r="J973" s="31" t="s">
        <v>75</v>
      </c>
      <c r="K973" s="31">
        <v>2732500</v>
      </c>
      <c r="L973" s="31" t="s">
        <v>75</v>
      </c>
      <c r="M973" s="31" t="s">
        <v>75</v>
      </c>
      <c r="N973" s="31" t="s">
        <v>75</v>
      </c>
      <c r="O973" s="31" t="s">
        <v>75</v>
      </c>
      <c r="P973" s="32">
        <v>168828</v>
      </c>
      <c r="Q973" s="32" t="s">
        <v>75</v>
      </c>
      <c r="R973" s="42" t="s">
        <v>2001</v>
      </c>
      <c r="S973" s="43" t="s">
        <v>1887</v>
      </c>
      <c r="T973" s="44" t="s">
        <v>2978</v>
      </c>
      <c r="U973" s="31">
        <v>100000</v>
      </c>
      <c r="V973" s="31" t="s">
        <v>75</v>
      </c>
      <c r="W973" s="31">
        <v>100000</v>
      </c>
      <c r="X973" s="31" t="s">
        <v>75</v>
      </c>
      <c r="Y973" s="31" t="s">
        <v>75</v>
      </c>
      <c r="Z973" s="31" t="s">
        <v>75</v>
      </c>
      <c r="AA973" s="31" t="s">
        <v>75</v>
      </c>
      <c r="AB973" s="31" t="s">
        <v>75</v>
      </c>
      <c r="AC973" s="31" t="s">
        <v>75</v>
      </c>
      <c r="AD973" s="31" t="s">
        <v>75</v>
      </c>
      <c r="AE973" s="31" t="s">
        <v>75</v>
      </c>
      <c r="AF973" s="31" t="s">
        <v>75</v>
      </c>
      <c r="AG973" s="31">
        <v>100000</v>
      </c>
      <c r="AH973" s="31" t="s">
        <v>75</v>
      </c>
      <c r="AI973" s="8"/>
    </row>
    <row r="974" spans="1:35" x14ac:dyDescent="0.25">
      <c r="A974" s="42" t="s">
        <v>1906</v>
      </c>
      <c r="B974" s="43" t="s">
        <v>1887</v>
      </c>
      <c r="C974" s="44" t="s">
        <v>2979</v>
      </c>
      <c r="D974" s="31">
        <v>18210949.690000001</v>
      </c>
      <c r="E974" s="31" t="s">
        <v>75</v>
      </c>
      <c r="F974" s="31">
        <v>18210949.690000001</v>
      </c>
      <c r="G974" s="31" t="s">
        <v>75</v>
      </c>
      <c r="H974" s="31">
        <v>390000</v>
      </c>
      <c r="I974" s="31" t="s">
        <v>75</v>
      </c>
      <c r="J974" s="31" t="s">
        <v>75</v>
      </c>
      <c r="K974" s="31">
        <v>8949519.5999999996</v>
      </c>
      <c r="L974" s="31" t="s">
        <v>75</v>
      </c>
      <c r="M974" s="31" t="s">
        <v>75</v>
      </c>
      <c r="N974" s="31">
        <v>1912036.82</v>
      </c>
      <c r="O974" s="31">
        <v>4781524.07</v>
      </c>
      <c r="P974" s="32">
        <v>2177869.2000000002</v>
      </c>
      <c r="Q974" s="32" t="s">
        <v>75</v>
      </c>
      <c r="R974" s="42" t="s">
        <v>1906</v>
      </c>
      <c r="S974" s="43" t="s">
        <v>1887</v>
      </c>
      <c r="T974" s="44" t="s">
        <v>2979</v>
      </c>
      <c r="U974" s="31">
        <v>6859501.6600000001</v>
      </c>
      <c r="V974" s="31" t="s">
        <v>75</v>
      </c>
      <c r="W974" s="31">
        <v>6859501.6600000001</v>
      </c>
      <c r="X974" s="31" t="s">
        <v>75</v>
      </c>
      <c r="Y974" s="31">
        <v>99900</v>
      </c>
      <c r="Z974" s="31" t="s">
        <v>75</v>
      </c>
      <c r="AA974" s="31" t="s">
        <v>75</v>
      </c>
      <c r="AB974" s="31">
        <v>4524505.5999999996</v>
      </c>
      <c r="AC974" s="31" t="s">
        <v>75</v>
      </c>
      <c r="AD974" s="31" t="s">
        <v>75</v>
      </c>
      <c r="AE974" s="31">
        <v>1194200.24</v>
      </c>
      <c r="AF974" s="31">
        <v>657953.81000000006</v>
      </c>
      <c r="AG974" s="31">
        <v>382942.01</v>
      </c>
      <c r="AH974" s="31" t="s">
        <v>75</v>
      </c>
      <c r="AI974" s="8"/>
    </row>
    <row r="975" spans="1:35" x14ac:dyDescent="0.25">
      <c r="A975" s="42" t="s">
        <v>1926</v>
      </c>
      <c r="B975" s="43" t="s">
        <v>1887</v>
      </c>
      <c r="C975" s="44" t="s">
        <v>2980</v>
      </c>
      <c r="D975" s="31">
        <v>621210.12</v>
      </c>
      <c r="E975" s="31" t="s">
        <v>75</v>
      </c>
      <c r="F975" s="31">
        <v>621210.12</v>
      </c>
      <c r="G975" s="31" t="s">
        <v>75</v>
      </c>
      <c r="H975" s="31" t="s">
        <v>75</v>
      </c>
      <c r="I975" s="31" t="s">
        <v>75</v>
      </c>
      <c r="J975" s="31" t="s">
        <v>75</v>
      </c>
      <c r="K975" s="31">
        <v>621210.12</v>
      </c>
      <c r="L975" s="31" t="s">
        <v>75</v>
      </c>
      <c r="M975" s="31" t="s">
        <v>75</v>
      </c>
      <c r="N975" s="31" t="s">
        <v>75</v>
      </c>
      <c r="O975" s="31" t="s">
        <v>75</v>
      </c>
      <c r="P975" s="32" t="s">
        <v>75</v>
      </c>
      <c r="Q975" s="32" t="s">
        <v>75</v>
      </c>
      <c r="R975" s="42" t="s">
        <v>1926</v>
      </c>
      <c r="S975" s="43" t="s">
        <v>1887</v>
      </c>
      <c r="T975" s="44" t="s">
        <v>2980</v>
      </c>
      <c r="U975" s="31">
        <v>240178.82</v>
      </c>
      <c r="V975" s="31" t="s">
        <v>75</v>
      </c>
      <c r="W975" s="31">
        <v>240178.82</v>
      </c>
      <c r="X975" s="31" t="s">
        <v>75</v>
      </c>
      <c r="Y975" s="31" t="s">
        <v>75</v>
      </c>
      <c r="Z975" s="31" t="s">
        <v>75</v>
      </c>
      <c r="AA975" s="31" t="s">
        <v>75</v>
      </c>
      <c r="AB975" s="31">
        <v>240178.82</v>
      </c>
      <c r="AC975" s="31" t="s">
        <v>75</v>
      </c>
      <c r="AD975" s="31" t="s">
        <v>75</v>
      </c>
      <c r="AE975" s="31" t="s">
        <v>75</v>
      </c>
      <c r="AF975" s="31" t="s">
        <v>75</v>
      </c>
      <c r="AG975" s="31" t="s">
        <v>75</v>
      </c>
      <c r="AH975" s="31" t="s">
        <v>75</v>
      </c>
      <c r="AI975" s="8"/>
    </row>
    <row r="976" spans="1:35" x14ac:dyDescent="0.25">
      <c r="A976" s="42" t="s">
        <v>1928</v>
      </c>
      <c r="B976" s="43" t="s">
        <v>1887</v>
      </c>
      <c r="C976" s="44" t="s">
        <v>2981</v>
      </c>
      <c r="D976" s="31">
        <v>5392928.2199999997</v>
      </c>
      <c r="E976" s="31" t="s">
        <v>75</v>
      </c>
      <c r="F976" s="31">
        <v>5392928.2199999997</v>
      </c>
      <c r="G976" s="31" t="s">
        <v>75</v>
      </c>
      <c r="H976" s="31">
        <v>5376000</v>
      </c>
      <c r="I976" s="31" t="s">
        <v>75</v>
      </c>
      <c r="J976" s="31" t="s">
        <v>75</v>
      </c>
      <c r="K976" s="31" t="s">
        <v>75</v>
      </c>
      <c r="L976" s="31" t="s">
        <v>75</v>
      </c>
      <c r="M976" s="31" t="s">
        <v>75</v>
      </c>
      <c r="N976" s="31">
        <v>16928.22</v>
      </c>
      <c r="O976" s="31" t="s">
        <v>75</v>
      </c>
      <c r="P976" s="32" t="s">
        <v>75</v>
      </c>
      <c r="Q976" s="32" t="s">
        <v>75</v>
      </c>
      <c r="R976" s="42" t="s">
        <v>1928</v>
      </c>
      <c r="S976" s="43" t="s">
        <v>1887</v>
      </c>
      <c r="T976" s="44" t="s">
        <v>2981</v>
      </c>
      <c r="U976" s="31">
        <v>721928.22</v>
      </c>
      <c r="V976" s="31" t="s">
        <v>75</v>
      </c>
      <c r="W976" s="31">
        <v>721928.22</v>
      </c>
      <c r="X976" s="31" t="s">
        <v>75</v>
      </c>
      <c r="Y976" s="31">
        <v>705000</v>
      </c>
      <c r="Z976" s="31" t="s">
        <v>75</v>
      </c>
      <c r="AA976" s="31" t="s">
        <v>75</v>
      </c>
      <c r="AB976" s="31" t="s">
        <v>75</v>
      </c>
      <c r="AC976" s="31" t="s">
        <v>75</v>
      </c>
      <c r="AD976" s="31" t="s">
        <v>75</v>
      </c>
      <c r="AE976" s="31">
        <v>16928.22</v>
      </c>
      <c r="AF976" s="31" t="s">
        <v>75</v>
      </c>
      <c r="AG976" s="31" t="s">
        <v>75</v>
      </c>
      <c r="AH976" s="31" t="s">
        <v>75</v>
      </c>
      <c r="AI976" s="8"/>
    </row>
    <row r="977" spans="1:35" x14ac:dyDescent="0.25">
      <c r="A977" s="42" t="s">
        <v>2101</v>
      </c>
      <c r="B977" s="43" t="s">
        <v>1887</v>
      </c>
      <c r="C977" s="44" t="s">
        <v>2982</v>
      </c>
      <c r="D977" s="31">
        <v>256928.22</v>
      </c>
      <c r="E977" s="31" t="s">
        <v>75</v>
      </c>
      <c r="F977" s="31">
        <v>256928.22</v>
      </c>
      <c r="G977" s="31" t="s">
        <v>75</v>
      </c>
      <c r="H977" s="31">
        <v>240000</v>
      </c>
      <c r="I977" s="31" t="s">
        <v>75</v>
      </c>
      <c r="J977" s="31" t="s">
        <v>75</v>
      </c>
      <c r="K977" s="31" t="s">
        <v>75</v>
      </c>
      <c r="L977" s="31" t="s">
        <v>75</v>
      </c>
      <c r="M977" s="31" t="s">
        <v>75</v>
      </c>
      <c r="N977" s="31">
        <v>16928.22</v>
      </c>
      <c r="O977" s="31" t="s">
        <v>75</v>
      </c>
      <c r="P977" s="32" t="s">
        <v>75</v>
      </c>
      <c r="Q977" s="32" t="s">
        <v>75</v>
      </c>
      <c r="R977" s="42" t="s">
        <v>2101</v>
      </c>
      <c r="S977" s="43" t="s">
        <v>1887</v>
      </c>
      <c r="T977" s="44" t="s">
        <v>2982</v>
      </c>
      <c r="U977" s="31">
        <v>16928.22</v>
      </c>
      <c r="V977" s="31" t="s">
        <v>75</v>
      </c>
      <c r="W977" s="31">
        <v>16928.22</v>
      </c>
      <c r="X977" s="31" t="s">
        <v>75</v>
      </c>
      <c r="Y977" s="31" t="s">
        <v>75</v>
      </c>
      <c r="Z977" s="31" t="s">
        <v>75</v>
      </c>
      <c r="AA977" s="31" t="s">
        <v>75</v>
      </c>
      <c r="AB977" s="31" t="s">
        <v>75</v>
      </c>
      <c r="AC977" s="31" t="s">
        <v>75</v>
      </c>
      <c r="AD977" s="31" t="s">
        <v>75</v>
      </c>
      <c r="AE977" s="31">
        <v>16928.22</v>
      </c>
      <c r="AF977" s="31" t="s">
        <v>75</v>
      </c>
      <c r="AG977" s="31" t="s">
        <v>75</v>
      </c>
      <c r="AH977" s="31" t="s">
        <v>75</v>
      </c>
      <c r="AI977" s="8"/>
    </row>
    <row r="978" spans="1:35" x14ac:dyDescent="0.25">
      <c r="A978" s="42" t="s">
        <v>2103</v>
      </c>
      <c r="B978" s="43" t="s">
        <v>1887</v>
      </c>
      <c r="C978" s="44" t="s">
        <v>2983</v>
      </c>
      <c r="D978" s="31">
        <v>5136000</v>
      </c>
      <c r="E978" s="31" t="s">
        <v>75</v>
      </c>
      <c r="F978" s="31">
        <v>5136000</v>
      </c>
      <c r="G978" s="31" t="s">
        <v>75</v>
      </c>
      <c r="H978" s="31">
        <v>5136000</v>
      </c>
      <c r="I978" s="31" t="s">
        <v>75</v>
      </c>
      <c r="J978" s="31" t="s">
        <v>75</v>
      </c>
      <c r="K978" s="31" t="s">
        <v>75</v>
      </c>
      <c r="L978" s="31" t="s">
        <v>75</v>
      </c>
      <c r="M978" s="31" t="s">
        <v>75</v>
      </c>
      <c r="N978" s="31" t="s">
        <v>75</v>
      </c>
      <c r="O978" s="31" t="s">
        <v>75</v>
      </c>
      <c r="P978" s="32" t="s">
        <v>75</v>
      </c>
      <c r="Q978" s="32" t="s">
        <v>75</v>
      </c>
      <c r="R978" s="42" t="s">
        <v>2103</v>
      </c>
      <c r="S978" s="43" t="s">
        <v>1887</v>
      </c>
      <c r="T978" s="44" t="s">
        <v>2983</v>
      </c>
      <c r="U978" s="31">
        <v>705000</v>
      </c>
      <c r="V978" s="31" t="s">
        <v>75</v>
      </c>
      <c r="W978" s="31">
        <v>705000</v>
      </c>
      <c r="X978" s="31" t="s">
        <v>75</v>
      </c>
      <c r="Y978" s="31">
        <v>705000</v>
      </c>
      <c r="Z978" s="31" t="s">
        <v>75</v>
      </c>
      <c r="AA978" s="31" t="s">
        <v>75</v>
      </c>
      <c r="AB978" s="31" t="s">
        <v>75</v>
      </c>
      <c r="AC978" s="31" t="s">
        <v>75</v>
      </c>
      <c r="AD978" s="31" t="s">
        <v>75</v>
      </c>
      <c r="AE978" s="31" t="s">
        <v>75</v>
      </c>
      <c r="AF978" s="31" t="s">
        <v>75</v>
      </c>
      <c r="AG978" s="31" t="s">
        <v>75</v>
      </c>
      <c r="AH978" s="31" t="s">
        <v>75</v>
      </c>
      <c r="AI978" s="8"/>
    </row>
    <row r="979" spans="1:35" ht="23.25" x14ac:dyDescent="0.25">
      <c r="A979" s="42" t="s">
        <v>1969</v>
      </c>
      <c r="B979" s="43" t="s">
        <v>1887</v>
      </c>
      <c r="C979" s="44" t="s">
        <v>2984</v>
      </c>
      <c r="D979" s="31">
        <v>1497599031.8099999</v>
      </c>
      <c r="E979" s="31" t="s">
        <v>75</v>
      </c>
      <c r="F979" s="31">
        <v>1497599031.8099999</v>
      </c>
      <c r="G979" s="31" t="s">
        <v>75</v>
      </c>
      <c r="H979" s="31">
        <v>1443978431.8099999</v>
      </c>
      <c r="I979" s="31" t="s">
        <v>75</v>
      </c>
      <c r="J979" s="31" t="s">
        <v>75</v>
      </c>
      <c r="K979" s="31">
        <v>5000000</v>
      </c>
      <c r="L979" s="31" t="s">
        <v>75</v>
      </c>
      <c r="M979" s="31" t="s">
        <v>75</v>
      </c>
      <c r="N979" s="31">
        <v>609400</v>
      </c>
      <c r="O979" s="31">
        <v>48011200</v>
      </c>
      <c r="P979" s="32" t="s">
        <v>75</v>
      </c>
      <c r="Q979" s="32" t="s">
        <v>75</v>
      </c>
      <c r="R979" s="42" t="s">
        <v>1969</v>
      </c>
      <c r="S979" s="43" t="s">
        <v>1887</v>
      </c>
      <c r="T979" s="44" t="s">
        <v>2984</v>
      </c>
      <c r="U979" s="31">
        <v>168622997.33000001</v>
      </c>
      <c r="V979" s="31" t="s">
        <v>75</v>
      </c>
      <c r="W979" s="31">
        <v>168622997.33000001</v>
      </c>
      <c r="X979" s="31" t="s">
        <v>75</v>
      </c>
      <c r="Y979" s="31">
        <v>167544757.33000001</v>
      </c>
      <c r="Z979" s="31" t="s">
        <v>75</v>
      </c>
      <c r="AA979" s="31" t="s">
        <v>75</v>
      </c>
      <c r="AB979" s="31">
        <v>499900</v>
      </c>
      <c r="AC979" s="31" t="s">
        <v>75</v>
      </c>
      <c r="AD979" s="31" t="s">
        <v>75</v>
      </c>
      <c r="AE979" s="31">
        <v>578340</v>
      </c>
      <c r="AF979" s="31" t="s">
        <v>75</v>
      </c>
      <c r="AG979" s="31" t="s">
        <v>75</v>
      </c>
      <c r="AH979" s="31" t="s">
        <v>75</v>
      </c>
      <c r="AI979" s="8"/>
    </row>
    <row r="980" spans="1:35" x14ac:dyDescent="0.25">
      <c r="A980" s="42" t="s">
        <v>1971</v>
      </c>
      <c r="B980" s="43" t="s">
        <v>1887</v>
      </c>
      <c r="C980" s="44" t="s">
        <v>2985</v>
      </c>
      <c r="D980" s="31">
        <v>1497599031.8099999</v>
      </c>
      <c r="E980" s="31" t="s">
        <v>75</v>
      </c>
      <c r="F980" s="31">
        <v>1497599031.8099999</v>
      </c>
      <c r="G980" s="31" t="s">
        <v>75</v>
      </c>
      <c r="H980" s="31">
        <v>1443978431.8099999</v>
      </c>
      <c r="I980" s="31" t="s">
        <v>75</v>
      </c>
      <c r="J980" s="31" t="s">
        <v>75</v>
      </c>
      <c r="K980" s="31">
        <v>5000000</v>
      </c>
      <c r="L980" s="31" t="s">
        <v>75</v>
      </c>
      <c r="M980" s="31" t="s">
        <v>75</v>
      </c>
      <c r="N980" s="31">
        <v>609400</v>
      </c>
      <c r="O980" s="31">
        <v>48011200</v>
      </c>
      <c r="P980" s="32" t="s">
        <v>75</v>
      </c>
      <c r="Q980" s="32" t="s">
        <v>75</v>
      </c>
      <c r="R980" s="42" t="s">
        <v>1971</v>
      </c>
      <c r="S980" s="43" t="s">
        <v>1887</v>
      </c>
      <c r="T980" s="44" t="s">
        <v>2985</v>
      </c>
      <c r="U980" s="31">
        <v>168622997.33000001</v>
      </c>
      <c r="V980" s="31" t="s">
        <v>75</v>
      </c>
      <c r="W980" s="31">
        <v>168622997.33000001</v>
      </c>
      <c r="X980" s="31" t="s">
        <v>75</v>
      </c>
      <c r="Y980" s="31">
        <v>167544757.33000001</v>
      </c>
      <c r="Z980" s="31" t="s">
        <v>75</v>
      </c>
      <c r="AA980" s="31" t="s">
        <v>75</v>
      </c>
      <c r="AB980" s="31">
        <v>499900</v>
      </c>
      <c r="AC980" s="31" t="s">
        <v>75</v>
      </c>
      <c r="AD980" s="31" t="s">
        <v>75</v>
      </c>
      <c r="AE980" s="31">
        <v>578340</v>
      </c>
      <c r="AF980" s="31" t="s">
        <v>75</v>
      </c>
      <c r="AG980" s="31" t="s">
        <v>75</v>
      </c>
      <c r="AH980" s="31" t="s">
        <v>75</v>
      </c>
      <c r="AI980" s="8"/>
    </row>
    <row r="981" spans="1:35" ht="23.25" x14ac:dyDescent="0.25">
      <c r="A981" s="42" t="s">
        <v>1973</v>
      </c>
      <c r="B981" s="43" t="s">
        <v>1887</v>
      </c>
      <c r="C981" s="44" t="s">
        <v>2986</v>
      </c>
      <c r="D981" s="31">
        <v>1497599031.8099999</v>
      </c>
      <c r="E981" s="31" t="s">
        <v>75</v>
      </c>
      <c r="F981" s="31">
        <v>1497599031.8099999</v>
      </c>
      <c r="G981" s="31" t="s">
        <v>75</v>
      </c>
      <c r="H981" s="31">
        <v>1443978431.8099999</v>
      </c>
      <c r="I981" s="31" t="s">
        <v>75</v>
      </c>
      <c r="J981" s="31" t="s">
        <v>75</v>
      </c>
      <c r="K981" s="31">
        <v>5000000</v>
      </c>
      <c r="L981" s="31" t="s">
        <v>75</v>
      </c>
      <c r="M981" s="31" t="s">
        <v>75</v>
      </c>
      <c r="N981" s="31">
        <v>609400</v>
      </c>
      <c r="O981" s="31">
        <v>48011200</v>
      </c>
      <c r="P981" s="32" t="s">
        <v>75</v>
      </c>
      <c r="Q981" s="32" t="s">
        <v>75</v>
      </c>
      <c r="R981" s="42" t="s">
        <v>1973</v>
      </c>
      <c r="S981" s="43" t="s">
        <v>1887</v>
      </c>
      <c r="T981" s="44" t="s">
        <v>2986</v>
      </c>
      <c r="U981" s="31">
        <v>168622997.33000001</v>
      </c>
      <c r="V981" s="31" t="s">
        <v>75</v>
      </c>
      <c r="W981" s="31">
        <v>168622997.33000001</v>
      </c>
      <c r="X981" s="31" t="s">
        <v>75</v>
      </c>
      <c r="Y981" s="31">
        <v>167544757.33000001</v>
      </c>
      <c r="Z981" s="31" t="s">
        <v>75</v>
      </c>
      <c r="AA981" s="31" t="s">
        <v>75</v>
      </c>
      <c r="AB981" s="31">
        <v>499900</v>
      </c>
      <c r="AC981" s="31" t="s">
        <v>75</v>
      </c>
      <c r="AD981" s="31" t="s">
        <v>75</v>
      </c>
      <c r="AE981" s="31">
        <v>578340</v>
      </c>
      <c r="AF981" s="31" t="s">
        <v>75</v>
      </c>
      <c r="AG981" s="31" t="s">
        <v>75</v>
      </c>
      <c r="AH981" s="31" t="s">
        <v>75</v>
      </c>
      <c r="AI981" s="8"/>
    </row>
    <row r="982" spans="1:35" x14ac:dyDescent="0.25">
      <c r="A982" s="42" t="s">
        <v>1936</v>
      </c>
      <c r="B982" s="43" t="s">
        <v>1887</v>
      </c>
      <c r="C982" s="44" t="s">
        <v>2987</v>
      </c>
      <c r="D982" s="31" t="s">
        <v>75</v>
      </c>
      <c r="E982" s="31" t="s">
        <v>75</v>
      </c>
      <c r="F982" s="31" t="s">
        <v>75</v>
      </c>
      <c r="G982" s="31">
        <v>497399636.36000001</v>
      </c>
      <c r="H982" s="31">
        <v>299021028.86000001</v>
      </c>
      <c r="I982" s="31" t="s">
        <v>75</v>
      </c>
      <c r="J982" s="31" t="s">
        <v>75</v>
      </c>
      <c r="K982" s="31" t="s">
        <v>75</v>
      </c>
      <c r="L982" s="31" t="s">
        <v>75</v>
      </c>
      <c r="M982" s="31" t="s">
        <v>75</v>
      </c>
      <c r="N982" s="31">
        <v>114137300</v>
      </c>
      <c r="O982" s="31">
        <v>45069511.579999998</v>
      </c>
      <c r="P982" s="32">
        <v>39171795.920000002</v>
      </c>
      <c r="Q982" s="32" t="s">
        <v>75</v>
      </c>
      <c r="R982" s="42" t="s">
        <v>1936</v>
      </c>
      <c r="S982" s="43" t="s">
        <v>1887</v>
      </c>
      <c r="T982" s="44" t="s">
        <v>2987</v>
      </c>
      <c r="U982" s="31" t="s">
        <v>75</v>
      </c>
      <c r="V982" s="31" t="s">
        <v>75</v>
      </c>
      <c r="W982" s="31" t="s">
        <v>75</v>
      </c>
      <c r="X982" s="31">
        <v>297678485.23000002</v>
      </c>
      <c r="Y982" s="31">
        <v>212846794.13999999</v>
      </c>
      <c r="Z982" s="31" t="s">
        <v>75</v>
      </c>
      <c r="AA982" s="31" t="s">
        <v>75</v>
      </c>
      <c r="AB982" s="31" t="s">
        <v>75</v>
      </c>
      <c r="AC982" s="31" t="s">
        <v>75</v>
      </c>
      <c r="AD982" s="31" t="s">
        <v>75</v>
      </c>
      <c r="AE982" s="31">
        <v>46338048.740000002</v>
      </c>
      <c r="AF982" s="31">
        <v>22244681.68</v>
      </c>
      <c r="AG982" s="31">
        <v>16248960.67</v>
      </c>
      <c r="AH982" s="31" t="s">
        <v>75</v>
      </c>
      <c r="AI982" s="8"/>
    </row>
    <row r="983" spans="1:35" x14ac:dyDescent="0.25">
      <c r="A983" s="42" t="s">
        <v>2111</v>
      </c>
      <c r="B983" s="43" t="s">
        <v>1887</v>
      </c>
      <c r="C983" s="44" t="s">
        <v>2988</v>
      </c>
      <c r="D983" s="31" t="s">
        <v>75</v>
      </c>
      <c r="E983" s="31" t="s">
        <v>75</v>
      </c>
      <c r="F983" s="31" t="s">
        <v>75</v>
      </c>
      <c r="G983" s="31">
        <v>159461028.86000001</v>
      </c>
      <c r="H983" s="31">
        <v>159061028.86000001</v>
      </c>
      <c r="I983" s="31" t="s">
        <v>75</v>
      </c>
      <c r="J983" s="31" t="s">
        <v>75</v>
      </c>
      <c r="K983" s="31" t="s">
        <v>75</v>
      </c>
      <c r="L983" s="31" t="s">
        <v>75</v>
      </c>
      <c r="M983" s="31" t="s">
        <v>75</v>
      </c>
      <c r="N983" s="31" t="s">
        <v>75</v>
      </c>
      <c r="O983" s="31">
        <v>400000</v>
      </c>
      <c r="P983" s="32" t="s">
        <v>75</v>
      </c>
      <c r="Q983" s="32" t="s">
        <v>75</v>
      </c>
      <c r="R983" s="42" t="s">
        <v>2111</v>
      </c>
      <c r="S983" s="43" t="s">
        <v>1887</v>
      </c>
      <c r="T983" s="44" t="s">
        <v>2988</v>
      </c>
      <c r="U983" s="31" t="s">
        <v>75</v>
      </c>
      <c r="V983" s="31" t="s">
        <v>75</v>
      </c>
      <c r="W983" s="31" t="s">
        <v>75</v>
      </c>
      <c r="X983" s="31">
        <v>109348044.23999999</v>
      </c>
      <c r="Y983" s="31">
        <v>109348044.23999999</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2364</v>
      </c>
      <c r="B984" s="43" t="s">
        <v>1887</v>
      </c>
      <c r="C984" s="44" t="s">
        <v>2989</v>
      </c>
      <c r="D984" s="31" t="s">
        <v>75</v>
      </c>
      <c r="E984" s="31" t="s">
        <v>75</v>
      </c>
      <c r="F984" s="31" t="s">
        <v>75</v>
      </c>
      <c r="G984" s="31">
        <v>49150253.5</v>
      </c>
      <c r="H984" s="31">
        <v>48750253.5</v>
      </c>
      <c r="I984" s="31" t="s">
        <v>75</v>
      </c>
      <c r="J984" s="31" t="s">
        <v>75</v>
      </c>
      <c r="K984" s="31" t="s">
        <v>75</v>
      </c>
      <c r="L984" s="31" t="s">
        <v>75</v>
      </c>
      <c r="M984" s="31" t="s">
        <v>75</v>
      </c>
      <c r="N984" s="31" t="s">
        <v>75</v>
      </c>
      <c r="O984" s="31">
        <v>400000</v>
      </c>
      <c r="P984" s="32" t="s">
        <v>75</v>
      </c>
      <c r="Q984" s="32" t="s">
        <v>75</v>
      </c>
      <c r="R984" s="42" t="s">
        <v>2364</v>
      </c>
      <c r="S984" s="43" t="s">
        <v>1887</v>
      </c>
      <c r="T984" s="44" t="s">
        <v>2989</v>
      </c>
      <c r="U984" s="31" t="s">
        <v>75</v>
      </c>
      <c r="V984" s="31" t="s">
        <v>75</v>
      </c>
      <c r="W984" s="31" t="s">
        <v>75</v>
      </c>
      <c r="X984" s="31">
        <v>47048468.880000003</v>
      </c>
      <c r="Y984" s="31">
        <v>47048468.880000003</v>
      </c>
      <c r="Z984" s="31" t="s">
        <v>75</v>
      </c>
      <c r="AA984" s="31" t="s">
        <v>75</v>
      </c>
      <c r="AB984" s="31" t="s">
        <v>75</v>
      </c>
      <c r="AC984" s="31" t="s">
        <v>75</v>
      </c>
      <c r="AD984" s="31" t="s">
        <v>75</v>
      </c>
      <c r="AE984" s="31" t="s">
        <v>75</v>
      </c>
      <c r="AF984" s="31" t="s">
        <v>75</v>
      </c>
      <c r="AG984" s="31" t="s">
        <v>75</v>
      </c>
      <c r="AH984" s="31" t="s">
        <v>75</v>
      </c>
      <c r="AI984" s="8"/>
    </row>
    <row r="985" spans="1:35" ht="23.25" x14ac:dyDescent="0.25">
      <c r="A985" s="42" t="s">
        <v>2447</v>
      </c>
      <c r="B985" s="43" t="s">
        <v>1887</v>
      </c>
      <c r="C985" s="44" t="s">
        <v>2990</v>
      </c>
      <c r="D985" s="31" t="s">
        <v>75</v>
      </c>
      <c r="E985" s="31" t="s">
        <v>75</v>
      </c>
      <c r="F985" s="31" t="s">
        <v>75</v>
      </c>
      <c r="G985" s="31">
        <v>48011200</v>
      </c>
      <c r="H985" s="31">
        <v>48011200</v>
      </c>
      <c r="I985" s="31" t="s">
        <v>75</v>
      </c>
      <c r="J985" s="31" t="s">
        <v>75</v>
      </c>
      <c r="K985" s="31" t="s">
        <v>75</v>
      </c>
      <c r="L985" s="31" t="s">
        <v>75</v>
      </c>
      <c r="M985" s="31" t="s">
        <v>75</v>
      </c>
      <c r="N985" s="31" t="s">
        <v>75</v>
      </c>
      <c r="O985" s="31" t="s">
        <v>75</v>
      </c>
      <c r="P985" s="32" t="s">
        <v>75</v>
      </c>
      <c r="Q985" s="32" t="s">
        <v>75</v>
      </c>
      <c r="R985" s="42" t="s">
        <v>2447</v>
      </c>
      <c r="S985" s="43" t="s">
        <v>1887</v>
      </c>
      <c r="T985" s="44" t="s">
        <v>2990</v>
      </c>
      <c r="U985" s="31" t="s">
        <v>75</v>
      </c>
      <c r="V985" s="31" t="s">
        <v>75</v>
      </c>
      <c r="W985" s="31" t="s">
        <v>75</v>
      </c>
      <c r="X985" s="31" t="s">
        <v>75</v>
      </c>
      <c r="Y985" s="31" t="s">
        <v>75</v>
      </c>
      <c r="Z985" s="31" t="s">
        <v>75</v>
      </c>
      <c r="AA985" s="31" t="s">
        <v>75</v>
      </c>
      <c r="AB985" s="31" t="s">
        <v>75</v>
      </c>
      <c r="AC985" s="31" t="s">
        <v>75</v>
      </c>
      <c r="AD985" s="31" t="s">
        <v>75</v>
      </c>
      <c r="AE985" s="31" t="s">
        <v>75</v>
      </c>
      <c r="AF985" s="31" t="s">
        <v>75</v>
      </c>
      <c r="AG985" s="31" t="s">
        <v>75</v>
      </c>
      <c r="AH985" s="31" t="s">
        <v>75</v>
      </c>
      <c r="AI985" s="8"/>
    </row>
    <row r="986" spans="1:35" x14ac:dyDescent="0.25">
      <c r="A986" s="42" t="s">
        <v>2113</v>
      </c>
      <c r="B986" s="43" t="s">
        <v>1887</v>
      </c>
      <c r="C986" s="44" t="s">
        <v>2991</v>
      </c>
      <c r="D986" s="31" t="s">
        <v>75</v>
      </c>
      <c r="E986" s="31" t="s">
        <v>75</v>
      </c>
      <c r="F986" s="31" t="s">
        <v>75</v>
      </c>
      <c r="G986" s="31">
        <v>62299575.359999999</v>
      </c>
      <c r="H986" s="31">
        <v>62299575.359999999</v>
      </c>
      <c r="I986" s="31" t="s">
        <v>75</v>
      </c>
      <c r="J986" s="31" t="s">
        <v>75</v>
      </c>
      <c r="K986" s="31" t="s">
        <v>75</v>
      </c>
      <c r="L986" s="31" t="s">
        <v>75</v>
      </c>
      <c r="M986" s="31" t="s">
        <v>75</v>
      </c>
      <c r="N986" s="31" t="s">
        <v>75</v>
      </c>
      <c r="O986" s="31" t="s">
        <v>75</v>
      </c>
      <c r="P986" s="32" t="s">
        <v>75</v>
      </c>
      <c r="Q986" s="32" t="s">
        <v>75</v>
      </c>
      <c r="R986" s="42" t="s">
        <v>2113</v>
      </c>
      <c r="S986" s="43" t="s">
        <v>1887</v>
      </c>
      <c r="T986" s="44" t="s">
        <v>2991</v>
      </c>
      <c r="U986" s="31" t="s">
        <v>75</v>
      </c>
      <c r="V986" s="31" t="s">
        <v>75</v>
      </c>
      <c r="W986" s="31" t="s">
        <v>75</v>
      </c>
      <c r="X986" s="31">
        <v>62299575.359999999</v>
      </c>
      <c r="Y986" s="31">
        <v>62299575.359999999</v>
      </c>
      <c r="Z986" s="31" t="s">
        <v>75</v>
      </c>
      <c r="AA986" s="31" t="s">
        <v>75</v>
      </c>
      <c r="AB986" s="31" t="s">
        <v>75</v>
      </c>
      <c r="AC986" s="31" t="s">
        <v>75</v>
      </c>
      <c r="AD986" s="31" t="s">
        <v>75</v>
      </c>
      <c r="AE986" s="31" t="s">
        <v>75</v>
      </c>
      <c r="AF986" s="31" t="s">
        <v>75</v>
      </c>
      <c r="AG986" s="31" t="s">
        <v>75</v>
      </c>
      <c r="AH986" s="31" t="s">
        <v>75</v>
      </c>
      <c r="AI986" s="8"/>
    </row>
    <row r="987" spans="1:35" x14ac:dyDescent="0.25">
      <c r="A987" s="42" t="s">
        <v>1507</v>
      </c>
      <c r="B987" s="43" t="s">
        <v>1887</v>
      </c>
      <c r="C987" s="44" t="s">
        <v>2992</v>
      </c>
      <c r="D987" s="31" t="s">
        <v>75</v>
      </c>
      <c r="E987" s="31" t="s">
        <v>75</v>
      </c>
      <c r="F987" s="31" t="s">
        <v>75</v>
      </c>
      <c r="G987" s="31">
        <v>337938607.5</v>
      </c>
      <c r="H987" s="31">
        <v>139960000</v>
      </c>
      <c r="I987" s="31" t="s">
        <v>75</v>
      </c>
      <c r="J987" s="31" t="s">
        <v>75</v>
      </c>
      <c r="K987" s="31" t="s">
        <v>75</v>
      </c>
      <c r="L987" s="31" t="s">
        <v>75</v>
      </c>
      <c r="M987" s="31" t="s">
        <v>75</v>
      </c>
      <c r="N987" s="31">
        <v>114137300</v>
      </c>
      <c r="O987" s="31">
        <v>44669511.579999998</v>
      </c>
      <c r="P987" s="32">
        <v>39171795.920000002</v>
      </c>
      <c r="Q987" s="32" t="s">
        <v>75</v>
      </c>
      <c r="R987" s="42" t="s">
        <v>1507</v>
      </c>
      <c r="S987" s="43" t="s">
        <v>1887</v>
      </c>
      <c r="T987" s="44" t="s">
        <v>2992</v>
      </c>
      <c r="U987" s="31" t="s">
        <v>75</v>
      </c>
      <c r="V987" s="31" t="s">
        <v>75</v>
      </c>
      <c r="W987" s="31" t="s">
        <v>75</v>
      </c>
      <c r="X987" s="31">
        <v>188330440.99000001</v>
      </c>
      <c r="Y987" s="31">
        <v>103498749.90000001</v>
      </c>
      <c r="Z987" s="31" t="s">
        <v>75</v>
      </c>
      <c r="AA987" s="31" t="s">
        <v>75</v>
      </c>
      <c r="AB987" s="31" t="s">
        <v>75</v>
      </c>
      <c r="AC987" s="31" t="s">
        <v>75</v>
      </c>
      <c r="AD987" s="31" t="s">
        <v>75</v>
      </c>
      <c r="AE987" s="31">
        <v>46338048.740000002</v>
      </c>
      <c r="AF987" s="31">
        <v>22244681.68</v>
      </c>
      <c r="AG987" s="31">
        <v>16248960.67</v>
      </c>
      <c r="AH987" s="31" t="s">
        <v>75</v>
      </c>
      <c r="AI987" s="8"/>
    </row>
    <row r="988" spans="1:35" ht="23.25" x14ac:dyDescent="0.25">
      <c r="A988" s="42" t="s">
        <v>1939</v>
      </c>
      <c r="B988" s="43" t="s">
        <v>1887</v>
      </c>
      <c r="C988" s="44" t="s">
        <v>2993</v>
      </c>
      <c r="D988" s="31">
        <v>4910049480.1899996</v>
      </c>
      <c r="E988" s="31" t="s">
        <v>75</v>
      </c>
      <c r="F988" s="31">
        <v>4910049480.1899996</v>
      </c>
      <c r="G988" s="31" t="s">
        <v>75</v>
      </c>
      <c r="H988" s="31">
        <v>1698555727.79</v>
      </c>
      <c r="I988" s="31" t="s">
        <v>75</v>
      </c>
      <c r="J988" s="31" t="s">
        <v>75</v>
      </c>
      <c r="K988" s="31">
        <v>625023042.05999994</v>
      </c>
      <c r="L988" s="31" t="s">
        <v>75</v>
      </c>
      <c r="M988" s="31" t="s">
        <v>75</v>
      </c>
      <c r="N988" s="31">
        <v>2203001654.79</v>
      </c>
      <c r="O988" s="31">
        <v>339118094.60000002</v>
      </c>
      <c r="P988" s="32">
        <v>44350960.950000003</v>
      </c>
      <c r="Q988" s="32" t="s">
        <v>75</v>
      </c>
      <c r="R988" s="42" t="s">
        <v>1939</v>
      </c>
      <c r="S988" s="43" t="s">
        <v>1887</v>
      </c>
      <c r="T988" s="44" t="s">
        <v>2993</v>
      </c>
      <c r="U988" s="31">
        <v>2484925671.7399998</v>
      </c>
      <c r="V988" s="31" t="s">
        <v>75</v>
      </c>
      <c r="W988" s="31">
        <v>2484925671.7399998</v>
      </c>
      <c r="X988" s="31" t="s">
        <v>75</v>
      </c>
      <c r="Y988" s="31">
        <v>869069856.20000005</v>
      </c>
      <c r="Z988" s="31" t="s">
        <v>75</v>
      </c>
      <c r="AA988" s="31" t="s">
        <v>75</v>
      </c>
      <c r="AB988" s="31">
        <v>313355599.11000001</v>
      </c>
      <c r="AC988" s="31" t="s">
        <v>75</v>
      </c>
      <c r="AD988" s="31" t="s">
        <v>75</v>
      </c>
      <c r="AE988" s="31">
        <v>1112354408.6300001</v>
      </c>
      <c r="AF988" s="31">
        <v>171756135.66</v>
      </c>
      <c r="AG988" s="31">
        <v>18389672.140000001</v>
      </c>
      <c r="AH988" s="31" t="s">
        <v>75</v>
      </c>
      <c r="AI988" s="8"/>
    </row>
    <row r="989" spans="1:35" x14ac:dyDescent="0.25">
      <c r="A989" s="42" t="s">
        <v>1941</v>
      </c>
      <c r="B989" s="43" t="s">
        <v>1887</v>
      </c>
      <c r="C989" s="44" t="s">
        <v>2994</v>
      </c>
      <c r="D989" s="31">
        <v>3206154754.4099998</v>
      </c>
      <c r="E989" s="31" t="s">
        <v>75</v>
      </c>
      <c r="F989" s="31">
        <v>3206154754.4099998</v>
      </c>
      <c r="G989" s="31" t="s">
        <v>75</v>
      </c>
      <c r="H989" s="31">
        <v>518608654.54000002</v>
      </c>
      <c r="I989" s="31" t="s">
        <v>75</v>
      </c>
      <c r="J989" s="31" t="s">
        <v>75</v>
      </c>
      <c r="K989" s="31">
        <v>476477539.44999999</v>
      </c>
      <c r="L989" s="31" t="s">
        <v>75</v>
      </c>
      <c r="M989" s="31" t="s">
        <v>75</v>
      </c>
      <c r="N989" s="31">
        <v>1982558367.79</v>
      </c>
      <c r="O989" s="31">
        <v>206819931.68000001</v>
      </c>
      <c r="P989" s="32">
        <v>21690260.949999999</v>
      </c>
      <c r="Q989" s="32" t="s">
        <v>75</v>
      </c>
      <c r="R989" s="42" t="s">
        <v>1941</v>
      </c>
      <c r="S989" s="43" t="s">
        <v>1887</v>
      </c>
      <c r="T989" s="44" t="s">
        <v>2994</v>
      </c>
      <c r="U989" s="31">
        <v>1606538452.3299999</v>
      </c>
      <c r="V989" s="31" t="s">
        <v>75</v>
      </c>
      <c r="W989" s="31">
        <v>1606538452.3299999</v>
      </c>
      <c r="X989" s="31" t="s">
        <v>75</v>
      </c>
      <c r="Y989" s="31">
        <v>241269989.06</v>
      </c>
      <c r="Z989" s="31" t="s">
        <v>75</v>
      </c>
      <c r="AA989" s="31" t="s">
        <v>75</v>
      </c>
      <c r="AB989" s="31">
        <v>238288538</v>
      </c>
      <c r="AC989" s="31" t="s">
        <v>75</v>
      </c>
      <c r="AD989" s="31" t="s">
        <v>75</v>
      </c>
      <c r="AE989" s="31">
        <v>1012923938.08</v>
      </c>
      <c r="AF989" s="31">
        <v>104508370.45</v>
      </c>
      <c r="AG989" s="31">
        <v>9547616.7400000002</v>
      </c>
      <c r="AH989" s="31" t="s">
        <v>75</v>
      </c>
      <c r="AI989" s="8"/>
    </row>
    <row r="990" spans="1:35" ht="34.5" x14ac:dyDescent="0.25">
      <c r="A990" s="42" t="s">
        <v>2119</v>
      </c>
      <c r="B990" s="43" t="s">
        <v>1887</v>
      </c>
      <c r="C990" s="44" t="s">
        <v>2995</v>
      </c>
      <c r="D990" s="31">
        <v>1916521104.7</v>
      </c>
      <c r="E990" s="31" t="s">
        <v>75</v>
      </c>
      <c r="F990" s="31">
        <v>1916521104.7</v>
      </c>
      <c r="G990" s="31" t="s">
        <v>75</v>
      </c>
      <c r="H990" s="31">
        <v>256573300</v>
      </c>
      <c r="I990" s="31" t="s">
        <v>75</v>
      </c>
      <c r="J990" s="31" t="s">
        <v>75</v>
      </c>
      <c r="K990" s="31">
        <v>429563956.38999999</v>
      </c>
      <c r="L990" s="31" t="s">
        <v>75</v>
      </c>
      <c r="M990" s="31" t="s">
        <v>75</v>
      </c>
      <c r="N990" s="31">
        <v>1097393471.46</v>
      </c>
      <c r="O990" s="31">
        <v>116965510.47</v>
      </c>
      <c r="P990" s="32">
        <v>16024866.380000001</v>
      </c>
      <c r="Q990" s="32" t="s">
        <v>75</v>
      </c>
      <c r="R990" s="42" t="s">
        <v>2119</v>
      </c>
      <c r="S990" s="43" t="s">
        <v>1887</v>
      </c>
      <c r="T990" s="44" t="s">
        <v>2995</v>
      </c>
      <c r="U990" s="31">
        <v>952708721.10000002</v>
      </c>
      <c r="V990" s="31" t="s">
        <v>75</v>
      </c>
      <c r="W990" s="31">
        <v>952708721.10000002</v>
      </c>
      <c r="X990" s="31" t="s">
        <v>75</v>
      </c>
      <c r="Y990" s="31">
        <v>128096934.52</v>
      </c>
      <c r="Z990" s="31" t="s">
        <v>75</v>
      </c>
      <c r="AA990" s="31" t="s">
        <v>75</v>
      </c>
      <c r="AB990" s="31">
        <v>210026213.50999999</v>
      </c>
      <c r="AC990" s="31" t="s">
        <v>75</v>
      </c>
      <c r="AD990" s="31" t="s">
        <v>75</v>
      </c>
      <c r="AE990" s="31">
        <v>549791839.61000001</v>
      </c>
      <c r="AF990" s="31">
        <v>56704549.490000002</v>
      </c>
      <c r="AG990" s="31">
        <v>8089183.9699999997</v>
      </c>
      <c r="AH990" s="31" t="s">
        <v>75</v>
      </c>
      <c r="AI990" s="8"/>
    </row>
    <row r="991" spans="1:35" x14ac:dyDescent="0.25">
      <c r="A991" s="42" t="s">
        <v>1943</v>
      </c>
      <c r="B991" s="43" t="s">
        <v>1887</v>
      </c>
      <c r="C991" s="44" t="s">
        <v>2996</v>
      </c>
      <c r="D991" s="31">
        <v>1289633649.71</v>
      </c>
      <c r="E991" s="31" t="s">
        <v>75</v>
      </c>
      <c r="F991" s="31">
        <v>1289633649.71</v>
      </c>
      <c r="G991" s="31" t="s">
        <v>75</v>
      </c>
      <c r="H991" s="31">
        <v>262035354.53999999</v>
      </c>
      <c r="I991" s="31" t="s">
        <v>75</v>
      </c>
      <c r="J991" s="31" t="s">
        <v>75</v>
      </c>
      <c r="K991" s="31">
        <v>46913583.060000002</v>
      </c>
      <c r="L991" s="31" t="s">
        <v>75</v>
      </c>
      <c r="M991" s="31" t="s">
        <v>75</v>
      </c>
      <c r="N991" s="31">
        <v>885164896.33000004</v>
      </c>
      <c r="O991" s="31">
        <v>89854421.209999993</v>
      </c>
      <c r="P991" s="32">
        <v>5665394.5700000003</v>
      </c>
      <c r="Q991" s="32" t="s">
        <v>75</v>
      </c>
      <c r="R991" s="42" t="s">
        <v>1943</v>
      </c>
      <c r="S991" s="43" t="s">
        <v>1887</v>
      </c>
      <c r="T991" s="44" t="s">
        <v>2996</v>
      </c>
      <c r="U991" s="31">
        <v>653829731.23000002</v>
      </c>
      <c r="V991" s="31" t="s">
        <v>75</v>
      </c>
      <c r="W991" s="31">
        <v>653829731.23000002</v>
      </c>
      <c r="X991" s="31" t="s">
        <v>75</v>
      </c>
      <c r="Y991" s="31">
        <v>113173054.54000001</v>
      </c>
      <c r="Z991" s="31" t="s">
        <v>75</v>
      </c>
      <c r="AA991" s="31" t="s">
        <v>75</v>
      </c>
      <c r="AB991" s="31">
        <v>28262324.489999998</v>
      </c>
      <c r="AC991" s="31" t="s">
        <v>75</v>
      </c>
      <c r="AD991" s="31" t="s">
        <v>75</v>
      </c>
      <c r="AE991" s="31">
        <v>463132098.47000003</v>
      </c>
      <c r="AF991" s="31">
        <v>47803820.960000001</v>
      </c>
      <c r="AG991" s="31">
        <v>1458432.77</v>
      </c>
      <c r="AH991" s="31" t="s">
        <v>75</v>
      </c>
      <c r="AI991" s="8"/>
    </row>
    <row r="992" spans="1:35" x14ac:dyDescent="0.25">
      <c r="A992" s="42" t="s">
        <v>2062</v>
      </c>
      <c r="B992" s="43" t="s">
        <v>1887</v>
      </c>
      <c r="C992" s="44" t="s">
        <v>2997</v>
      </c>
      <c r="D992" s="31">
        <v>1700377225.78</v>
      </c>
      <c r="E992" s="31" t="s">
        <v>75</v>
      </c>
      <c r="F992" s="31">
        <v>1700377225.78</v>
      </c>
      <c r="G992" s="31" t="s">
        <v>75</v>
      </c>
      <c r="H992" s="31">
        <v>1176747073.25</v>
      </c>
      <c r="I992" s="31" t="s">
        <v>75</v>
      </c>
      <c r="J992" s="31" t="s">
        <v>75</v>
      </c>
      <c r="K992" s="31">
        <v>148545502.61000001</v>
      </c>
      <c r="L992" s="31" t="s">
        <v>75</v>
      </c>
      <c r="M992" s="31" t="s">
        <v>75</v>
      </c>
      <c r="N992" s="31">
        <v>220125787</v>
      </c>
      <c r="O992" s="31">
        <v>132298162.92</v>
      </c>
      <c r="P992" s="32">
        <v>22660700</v>
      </c>
      <c r="Q992" s="32" t="s">
        <v>75</v>
      </c>
      <c r="R992" s="42" t="s">
        <v>2062</v>
      </c>
      <c r="S992" s="43" t="s">
        <v>1887</v>
      </c>
      <c r="T992" s="44" t="s">
        <v>2997</v>
      </c>
      <c r="U992" s="31">
        <v>878387219.40999997</v>
      </c>
      <c r="V992" s="31" t="s">
        <v>75</v>
      </c>
      <c r="W992" s="31">
        <v>878387219.40999997</v>
      </c>
      <c r="X992" s="31" t="s">
        <v>75</v>
      </c>
      <c r="Y992" s="31">
        <v>627799867.13999999</v>
      </c>
      <c r="Z992" s="31" t="s">
        <v>75</v>
      </c>
      <c r="AA992" s="31" t="s">
        <v>75</v>
      </c>
      <c r="AB992" s="31">
        <v>75067061.109999999</v>
      </c>
      <c r="AC992" s="31" t="s">
        <v>75</v>
      </c>
      <c r="AD992" s="31" t="s">
        <v>75</v>
      </c>
      <c r="AE992" s="31">
        <v>99430470.549999997</v>
      </c>
      <c r="AF992" s="31">
        <v>67247765.209999993</v>
      </c>
      <c r="AG992" s="31">
        <v>8842055.4000000004</v>
      </c>
      <c r="AH992" s="31" t="s">
        <v>75</v>
      </c>
      <c r="AI992" s="8"/>
    </row>
    <row r="993" spans="1:35" ht="45.75" x14ac:dyDescent="0.25">
      <c r="A993" s="42" t="s">
        <v>2064</v>
      </c>
      <c r="B993" s="43" t="s">
        <v>1887</v>
      </c>
      <c r="C993" s="44" t="s">
        <v>2998</v>
      </c>
      <c r="D993" s="31">
        <v>1448470376.0799999</v>
      </c>
      <c r="E993" s="31" t="s">
        <v>75</v>
      </c>
      <c r="F993" s="31">
        <v>1448470376.0799999</v>
      </c>
      <c r="G993" s="31" t="s">
        <v>75</v>
      </c>
      <c r="H993" s="31">
        <v>1104206485.5999999</v>
      </c>
      <c r="I993" s="31" t="s">
        <v>75</v>
      </c>
      <c r="J993" s="31" t="s">
        <v>75</v>
      </c>
      <c r="K993" s="31">
        <v>126645000</v>
      </c>
      <c r="L993" s="31" t="s">
        <v>75</v>
      </c>
      <c r="M993" s="31" t="s">
        <v>75</v>
      </c>
      <c r="N993" s="31">
        <v>122056900.51000001</v>
      </c>
      <c r="O993" s="31">
        <v>78683089.969999999</v>
      </c>
      <c r="P993" s="32">
        <v>16878900</v>
      </c>
      <c r="Q993" s="32" t="s">
        <v>75</v>
      </c>
      <c r="R993" s="42" t="s">
        <v>2064</v>
      </c>
      <c r="S993" s="43" t="s">
        <v>1887</v>
      </c>
      <c r="T993" s="44" t="s">
        <v>2998</v>
      </c>
      <c r="U993" s="31">
        <v>754416174.48000002</v>
      </c>
      <c r="V993" s="31" t="s">
        <v>75</v>
      </c>
      <c r="W993" s="31">
        <v>754416174.48000002</v>
      </c>
      <c r="X993" s="31" t="s">
        <v>75</v>
      </c>
      <c r="Y993" s="31">
        <v>590292173.51999998</v>
      </c>
      <c r="Z993" s="31" t="s">
        <v>75</v>
      </c>
      <c r="AA993" s="31" t="s">
        <v>75</v>
      </c>
      <c r="AB993" s="31">
        <v>60186038.5</v>
      </c>
      <c r="AC993" s="31" t="s">
        <v>75</v>
      </c>
      <c r="AD993" s="31" t="s">
        <v>75</v>
      </c>
      <c r="AE993" s="31">
        <v>54256426.789999999</v>
      </c>
      <c r="AF993" s="31">
        <v>42513412.270000003</v>
      </c>
      <c r="AG993" s="31">
        <v>7168123.4000000004</v>
      </c>
      <c r="AH993" s="31" t="s">
        <v>75</v>
      </c>
      <c r="AI993" s="8"/>
    </row>
    <row r="994" spans="1:35" x14ac:dyDescent="0.25">
      <c r="A994" s="42" t="s">
        <v>2126</v>
      </c>
      <c r="B994" s="43" t="s">
        <v>1887</v>
      </c>
      <c r="C994" s="44" t="s">
        <v>2999</v>
      </c>
      <c r="D994" s="31">
        <v>251906849.69999999</v>
      </c>
      <c r="E994" s="31" t="s">
        <v>75</v>
      </c>
      <c r="F994" s="31">
        <v>251906849.69999999</v>
      </c>
      <c r="G994" s="31" t="s">
        <v>75</v>
      </c>
      <c r="H994" s="31">
        <v>72540587.650000006</v>
      </c>
      <c r="I994" s="31" t="s">
        <v>75</v>
      </c>
      <c r="J994" s="31" t="s">
        <v>75</v>
      </c>
      <c r="K994" s="31">
        <v>21900502.609999999</v>
      </c>
      <c r="L994" s="31" t="s">
        <v>75</v>
      </c>
      <c r="M994" s="31" t="s">
        <v>75</v>
      </c>
      <c r="N994" s="31">
        <v>98068886.489999995</v>
      </c>
      <c r="O994" s="31">
        <v>53615072.950000003</v>
      </c>
      <c r="P994" s="32">
        <v>5781800</v>
      </c>
      <c r="Q994" s="32" t="s">
        <v>75</v>
      </c>
      <c r="R994" s="42" t="s">
        <v>2126</v>
      </c>
      <c r="S994" s="43" t="s">
        <v>1887</v>
      </c>
      <c r="T994" s="44" t="s">
        <v>2999</v>
      </c>
      <c r="U994" s="31">
        <v>123971044.93000001</v>
      </c>
      <c r="V994" s="31" t="s">
        <v>75</v>
      </c>
      <c r="W994" s="31">
        <v>123971044.93000001</v>
      </c>
      <c r="X994" s="31" t="s">
        <v>75</v>
      </c>
      <c r="Y994" s="31">
        <v>37507693.619999997</v>
      </c>
      <c r="Z994" s="31" t="s">
        <v>75</v>
      </c>
      <c r="AA994" s="31" t="s">
        <v>75</v>
      </c>
      <c r="AB994" s="31">
        <v>14881022.609999999</v>
      </c>
      <c r="AC994" s="31" t="s">
        <v>75</v>
      </c>
      <c r="AD994" s="31" t="s">
        <v>75</v>
      </c>
      <c r="AE994" s="31">
        <v>45174043.759999998</v>
      </c>
      <c r="AF994" s="31">
        <v>24734352.940000001</v>
      </c>
      <c r="AG994" s="31">
        <v>1673932</v>
      </c>
      <c r="AH994" s="31" t="s">
        <v>75</v>
      </c>
      <c r="AI994" s="8"/>
    </row>
    <row r="995" spans="1:35" ht="45.75" x14ac:dyDescent="0.25">
      <c r="A995" s="42" t="s">
        <v>2130</v>
      </c>
      <c r="B995" s="43" t="s">
        <v>1887</v>
      </c>
      <c r="C995" s="44" t="s">
        <v>3000</v>
      </c>
      <c r="D995" s="31">
        <v>3517500</v>
      </c>
      <c r="E995" s="31" t="s">
        <v>75</v>
      </c>
      <c r="F995" s="31">
        <v>3517500</v>
      </c>
      <c r="G995" s="31" t="s">
        <v>75</v>
      </c>
      <c r="H995" s="31">
        <v>3200000</v>
      </c>
      <c r="I995" s="31" t="s">
        <v>75</v>
      </c>
      <c r="J995" s="31" t="s">
        <v>75</v>
      </c>
      <c r="K995" s="31" t="s">
        <v>75</v>
      </c>
      <c r="L995" s="31" t="s">
        <v>75</v>
      </c>
      <c r="M995" s="31" t="s">
        <v>75</v>
      </c>
      <c r="N995" s="31">
        <v>317500</v>
      </c>
      <c r="O995" s="31" t="s">
        <v>75</v>
      </c>
      <c r="P995" s="32" t="s">
        <v>75</v>
      </c>
      <c r="Q995" s="32" t="s">
        <v>75</v>
      </c>
      <c r="R995" s="42" t="s">
        <v>2130</v>
      </c>
      <c r="S995" s="43" t="s">
        <v>1887</v>
      </c>
      <c r="T995" s="44" t="s">
        <v>3000</v>
      </c>
      <c r="U995" s="31" t="s">
        <v>75</v>
      </c>
      <c r="V995" s="31" t="s">
        <v>75</v>
      </c>
      <c r="W995" s="31" t="s">
        <v>75</v>
      </c>
      <c r="X995" s="31" t="s">
        <v>75</v>
      </c>
      <c r="Y995" s="31" t="s">
        <v>75</v>
      </c>
      <c r="Z995" s="31" t="s">
        <v>75</v>
      </c>
      <c r="AA995" s="31" t="s">
        <v>75</v>
      </c>
      <c r="AB995" s="31" t="s">
        <v>75</v>
      </c>
      <c r="AC995" s="31" t="s">
        <v>75</v>
      </c>
      <c r="AD995" s="31" t="s">
        <v>75</v>
      </c>
      <c r="AE995" s="31" t="s">
        <v>75</v>
      </c>
      <c r="AF995" s="31" t="s">
        <v>75</v>
      </c>
      <c r="AG995" s="31" t="s">
        <v>75</v>
      </c>
      <c r="AH995" s="31" t="s">
        <v>75</v>
      </c>
      <c r="AI995" s="8"/>
    </row>
    <row r="996" spans="1:35" ht="23.25" x14ac:dyDescent="0.25">
      <c r="A996" s="42" t="s">
        <v>2136</v>
      </c>
      <c r="B996" s="43" t="s">
        <v>1887</v>
      </c>
      <c r="C996" s="44" t="s">
        <v>3001</v>
      </c>
      <c r="D996" s="31">
        <v>3517500</v>
      </c>
      <c r="E996" s="31" t="s">
        <v>75</v>
      </c>
      <c r="F996" s="31">
        <v>3517500</v>
      </c>
      <c r="G996" s="31" t="s">
        <v>75</v>
      </c>
      <c r="H996" s="31">
        <v>3200000</v>
      </c>
      <c r="I996" s="31" t="s">
        <v>75</v>
      </c>
      <c r="J996" s="31" t="s">
        <v>75</v>
      </c>
      <c r="K996" s="31" t="s">
        <v>75</v>
      </c>
      <c r="L996" s="31" t="s">
        <v>75</v>
      </c>
      <c r="M996" s="31" t="s">
        <v>75</v>
      </c>
      <c r="N996" s="31">
        <v>317500</v>
      </c>
      <c r="O996" s="31" t="s">
        <v>75</v>
      </c>
      <c r="P996" s="32" t="s">
        <v>75</v>
      </c>
      <c r="Q996" s="32" t="s">
        <v>75</v>
      </c>
      <c r="R996" s="42" t="s">
        <v>2136</v>
      </c>
      <c r="S996" s="43" t="s">
        <v>1887</v>
      </c>
      <c r="T996" s="44" t="s">
        <v>3001</v>
      </c>
      <c r="U996" s="31" t="s">
        <v>75</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t="s">
        <v>75</v>
      </c>
      <c r="AI996" s="8"/>
    </row>
    <row r="997" spans="1:35" x14ac:dyDescent="0.25">
      <c r="A997" s="42" t="s">
        <v>1908</v>
      </c>
      <c r="B997" s="43" t="s">
        <v>1887</v>
      </c>
      <c r="C997" s="44" t="s">
        <v>3002</v>
      </c>
      <c r="D997" s="31">
        <v>8701449.5</v>
      </c>
      <c r="E997" s="31" t="s">
        <v>75</v>
      </c>
      <c r="F997" s="31">
        <v>8701449.5</v>
      </c>
      <c r="G997" s="31" t="s">
        <v>75</v>
      </c>
      <c r="H997" s="31">
        <v>8247315.4100000001</v>
      </c>
      <c r="I997" s="31" t="s">
        <v>75</v>
      </c>
      <c r="J997" s="31" t="s">
        <v>75</v>
      </c>
      <c r="K997" s="31">
        <v>299790</v>
      </c>
      <c r="L997" s="31" t="s">
        <v>75</v>
      </c>
      <c r="M997" s="31" t="s">
        <v>75</v>
      </c>
      <c r="N997" s="31">
        <v>154344.09</v>
      </c>
      <c r="O997" s="31" t="s">
        <v>75</v>
      </c>
      <c r="P997" s="32" t="s">
        <v>75</v>
      </c>
      <c r="Q997" s="32" t="s">
        <v>75</v>
      </c>
      <c r="R997" s="42" t="s">
        <v>1908</v>
      </c>
      <c r="S997" s="43" t="s">
        <v>1887</v>
      </c>
      <c r="T997" s="44" t="s">
        <v>3002</v>
      </c>
      <c r="U997" s="31">
        <v>8248423.4100000001</v>
      </c>
      <c r="V997" s="31" t="s">
        <v>75</v>
      </c>
      <c r="W997" s="31">
        <v>8248423.4100000001</v>
      </c>
      <c r="X997" s="31" t="s">
        <v>75</v>
      </c>
      <c r="Y997" s="31">
        <v>8247315.4100000001</v>
      </c>
      <c r="Z997" s="31" t="s">
        <v>75</v>
      </c>
      <c r="AA997" s="31" t="s">
        <v>75</v>
      </c>
      <c r="AB997" s="31">
        <v>1108</v>
      </c>
      <c r="AC997" s="31" t="s">
        <v>75</v>
      </c>
      <c r="AD997" s="31" t="s">
        <v>75</v>
      </c>
      <c r="AE997" s="31" t="s">
        <v>75</v>
      </c>
      <c r="AF997" s="31" t="s">
        <v>75</v>
      </c>
      <c r="AG997" s="31" t="s">
        <v>75</v>
      </c>
      <c r="AH997" s="31" t="s">
        <v>75</v>
      </c>
      <c r="AI997" s="8"/>
    </row>
    <row r="998" spans="1:35" x14ac:dyDescent="0.25">
      <c r="A998" s="42" t="s">
        <v>1978</v>
      </c>
      <c r="B998" s="43" t="s">
        <v>1887</v>
      </c>
      <c r="C998" s="44" t="s">
        <v>3003</v>
      </c>
      <c r="D998" s="31">
        <v>8247315.4100000001</v>
      </c>
      <c r="E998" s="31" t="s">
        <v>75</v>
      </c>
      <c r="F998" s="31">
        <v>8247315.4100000001</v>
      </c>
      <c r="G998" s="31" t="s">
        <v>75</v>
      </c>
      <c r="H998" s="31">
        <v>8247315.4100000001</v>
      </c>
      <c r="I998" s="31" t="s">
        <v>75</v>
      </c>
      <c r="J998" s="31" t="s">
        <v>75</v>
      </c>
      <c r="K998" s="31" t="s">
        <v>75</v>
      </c>
      <c r="L998" s="31" t="s">
        <v>75</v>
      </c>
      <c r="M998" s="31" t="s">
        <v>75</v>
      </c>
      <c r="N998" s="31" t="s">
        <v>75</v>
      </c>
      <c r="O998" s="31" t="s">
        <v>75</v>
      </c>
      <c r="P998" s="32" t="s">
        <v>75</v>
      </c>
      <c r="Q998" s="32" t="s">
        <v>75</v>
      </c>
      <c r="R998" s="42" t="s">
        <v>1978</v>
      </c>
      <c r="S998" s="43" t="s">
        <v>1887</v>
      </c>
      <c r="T998" s="44" t="s">
        <v>3003</v>
      </c>
      <c r="U998" s="31">
        <v>8247315.4100000001</v>
      </c>
      <c r="V998" s="31" t="s">
        <v>75</v>
      </c>
      <c r="W998" s="31">
        <v>8247315.4100000001</v>
      </c>
      <c r="X998" s="31" t="s">
        <v>75</v>
      </c>
      <c r="Y998" s="31">
        <v>8247315.4100000001</v>
      </c>
      <c r="Z998" s="31" t="s">
        <v>75</v>
      </c>
      <c r="AA998" s="31" t="s">
        <v>75</v>
      </c>
      <c r="AB998" s="31" t="s">
        <v>75</v>
      </c>
      <c r="AC998" s="31" t="s">
        <v>75</v>
      </c>
      <c r="AD998" s="31" t="s">
        <v>75</v>
      </c>
      <c r="AE998" s="31" t="s">
        <v>75</v>
      </c>
      <c r="AF998" s="31" t="s">
        <v>75</v>
      </c>
      <c r="AG998" s="31" t="s">
        <v>75</v>
      </c>
      <c r="AH998" s="31" t="s">
        <v>75</v>
      </c>
      <c r="AI998" s="8"/>
    </row>
    <row r="999" spans="1:35" ht="23.25" x14ac:dyDescent="0.25">
      <c r="A999" s="42" t="s">
        <v>1980</v>
      </c>
      <c r="B999" s="43" t="s">
        <v>1887</v>
      </c>
      <c r="C999" s="44" t="s">
        <v>3004</v>
      </c>
      <c r="D999" s="31">
        <v>8247315.4100000001</v>
      </c>
      <c r="E999" s="31" t="s">
        <v>75</v>
      </c>
      <c r="F999" s="31">
        <v>8247315.4100000001</v>
      </c>
      <c r="G999" s="31" t="s">
        <v>75</v>
      </c>
      <c r="H999" s="31">
        <v>8247315.4100000001</v>
      </c>
      <c r="I999" s="31" t="s">
        <v>75</v>
      </c>
      <c r="J999" s="31" t="s">
        <v>75</v>
      </c>
      <c r="K999" s="31" t="s">
        <v>75</v>
      </c>
      <c r="L999" s="31" t="s">
        <v>75</v>
      </c>
      <c r="M999" s="31" t="s">
        <v>75</v>
      </c>
      <c r="N999" s="31" t="s">
        <v>75</v>
      </c>
      <c r="O999" s="31" t="s">
        <v>75</v>
      </c>
      <c r="P999" s="32" t="s">
        <v>75</v>
      </c>
      <c r="Q999" s="32" t="s">
        <v>75</v>
      </c>
      <c r="R999" s="42" t="s">
        <v>1980</v>
      </c>
      <c r="S999" s="43" t="s">
        <v>1887</v>
      </c>
      <c r="T999" s="44" t="s">
        <v>3004</v>
      </c>
      <c r="U999" s="31">
        <v>8247315.4100000001</v>
      </c>
      <c r="V999" s="31" t="s">
        <v>75</v>
      </c>
      <c r="W999" s="31">
        <v>8247315.4100000001</v>
      </c>
      <c r="X999" s="31" t="s">
        <v>75</v>
      </c>
      <c r="Y999" s="31">
        <v>8247315.4100000001</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1910</v>
      </c>
      <c r="B1000" s="43" t="s">
        <v>1887</v>
      </c>
      <c r="C1000" s="44" t="s">
        <v>3005</v>
      </c>
      <c r="D1000" s="31">
        <v>454134.09</v>
      </c>
      <c r="E1000" s="31" t="s">
        <v>75</v>
      </c>
      <c r="F1000" s="31">
        <v>454134.09</v>
      </c>
      <c r="G1000" s="31" t="s">
        <v>75</v>
      </c>
      <c r="H1000" s="31" t="s">
        <v>75</v>
      </c>
      <c r="I1000" s="31" t="s">
        <v>75</v>
      </c>
      <c r="J1000" s="31" t="s">
        <v>75</v>
      </c>
      <c r="K1000" s="31">
        <v>299790</v>
      </c>
      <c r="L1000" s="31" t="s">
        <v>75</v>
      </c>
      <c r="M1000" s="31" t="s">
        <v>75</v>
      </c>
      <c r="N1000" s="31">
        <v>154344.09</v>
      </c>
      <c r="O1000" s="31" t="s">
        <v>75</v>
      </c>
      <c r="P1000" s="32" t="s">
        <v>75</v>
      </c>
      <c r="Q1000" s="32" t="s">
        <v>75</v>
      </c>
      <c r="R1000" s="42" t="s">
        <v>1910</v>
      </c>
      <c r="S1000" s="43" t="s">
        <v>1887</v>
      </c>
      <c r="T1000" s="44" t="s">
        <v>3005</v>
      </c>
      <c r="U1000" s="31">
        <v>1108</v>
      </c>
      <c r="V1000" s="31" t="s">
        <v>75</v>
      </c>
      <c r="W1000" s="31">
        <v>1108</v>
      </c>
      <c r="X1000" s="31" t="s">
        <v>75</v>
      </c>
      <c r="Y1000" s="31" t="s">
        <v>75</v>
      </c>
      <c r="Z1000" s="31" t="s">
        <v>75</v>
      </c>
      <c r="AA1000" s="31" t="s">
        <v>75</v>
      </c>
      <c r="AB1000" s="31">
        <v>1108</v>
      </c>
      <c r="AC1000" s="31" t="s">
        <v>75</v>
      </c>
      <c r="AD1000" s="31" t="s">
        <v>75</v>
      </c>
      <c r="AE1000" s="31" t="s">
        <v>75</v>
      </c>
      <c r="AF1000" s="31" t="s">
        <v>75</v>
      </c>
      <c r="AG1000" s="31" t="s">
        <v>75</v>
      </c>
      <c r="AH1000" s="31" t="s">
        <v>75</v>
      </c>
      <c r="AI1000" s="8"/>
    </row>
    <row r="1001" spans="1:35" x14ac:dyDescent="0.25">
      <c r="A1001" s="42" t="s">
        <v>1947</v>
      </c>
      <c r="B1001" s="43" t="s">
        <v>1887</v>
      </c>
      <c r="C1001" s="44" t="s">
        <v>3006</v>
      </c>
      <c r="D1001" s="31">
        <v>299790</v>
      </c>
      <c r="E1001" s="31" t="s">
        <v>75</v>
      </c>
      <c r="F1001" s="31">
        <v>299790</v>
      </c>
      <c r="G1001" s="31" t="s">
        <v>75</v>
      </c>
      <c r="H1001" s="31" t="s">
        <v>75</v>
      </c>
      <c r="I1001" s="31" t="s">
        <v>75</v>
      </c>
      <c r="J1001" s="31" t="s">
        <v>75</v>
      </c>
      <c r="K1001" s="31">
        <v>299790</v>
      </c>
      <c r="L1001" s="31" t="s">
        <v>75</v>
      </c>
      <c r="M1001" s="31" t="s">
        <v>75</v>
      </c>
      <c r="N1001" s="31" t="s">
        <v>75</v>
      </c>
      <c r="O1001" s="31" t="s">
        <v>75</v>
      </c>
      <c r="P1001" s="32" t="s">
        <v>75</v>
      </c>
      <c r="Q1001" s="32" t="s">
        <v>75</v>
      </c>
      <c r="R1001" s="42" t="s">
        <v>1947</v>
      </c>
      <c r="S1001" s="43" t="s">
        <v>1887</v>
      </c>
      <c r="T1001" s="44" t="s">
        <v>3006</v>
      </c>
      <c r="U1001" s="31">
        <v>1108</v>
      </c>
      <c r="V1001" s="31" t="s">
        <v>75</v>
      </c>
      <c r="W1001" s="31">
        <v>1108</v>
      </c>
      <c r="X1001" s="31" t="s">
        <v>75</v>
      </c>
      <c r="Y1001" s="31" t="s">
        <v>75</v>
      </c>
      <c r="Z1001" s="31" t="s">
        <v>75</v>
      </c>
      <c r="AA1001" s="31" t="s">
        <v>75</v>
      </c>
      <c r="AB1001" s="31">
        <v>1108</v>
      </c>
      <c r="AC1001" s="31" t="s">
        <v>75</v>
      </c>
      <c r="AD1001" s="31" t="s">
        <v>75</v>
      </c>
      <c r="AE1001" s="31" t="s">
        <v>75</v>
      </c>
      <c r="AF1001" s="31" t="s">
        <v>75</v>
      </c>
      <c r="AG1001" s="31" t="s">
        <v>75</v>
      </c>
      <c r="AH1001" s="31" t="s">
        <v>75</v>
      </c>
      <c r="AI1001" s="8"/>
    </row>
    <row r="1002" spans="1:35" x14ac:dyDescent="0.25">
      <c r="A1002" s="42" t="s">
        <v>1912</v>
      </c>
      <c r="B1002" s="43" t="s">
        <v>1887</v>
      </c>
      <c r="C1002" s="44" t="s">
        <v>3007</v>
      </c>
      <c r="D1002" s="31">
        <v>154344.09</v>
      </c>
      <c r="E1002" s="31" t="s">
        <v>75</v>
      </c>
      <c r="F1002" s="31">
        <v>154344.09</v>
      </c>
      <c r="G1002" s="31" t="s">
        <v>75</v>
      </c>
      <c r="H1002" s="31" t="s">
        <v>75</v>
      </c>
      <c r="I1002" s="31" t="s">
        <v>75</v>
      </c>
      <c r="J1002" s="31" t="s">
        <v>75</v>
      </c>
      <c r="K1002" s="31" t="s">
        <v>75</v>
      </c>
      <c r="L1002" s="31" t="s">
        <v>75</v>
      </c>
      <c r="M1002" s="31" t="s">
        <v>75</v>
      </c>
      <c r="N1002" s="31">
        <v>154344.09</v>
      </c>
      <c r="O1002" s="31" t="s">
        <v>75</v>
      </c>
      <c r="P1002" s="32" t="s">
        <v>75</v>
      </c>
      <c r="Q1002" s="32" t="s">
        <v>75</v>
      </c>
      <c r="R1002" s="42" t="s">
        <v>1912</v>
      </c>
      <c r="S1002" s="43" t="s">
        <v>1887</v>
      </c>
      <c r="T1002" s="44" t="s">
        <v>3007</v>
      </c>
      <c r="U1002" s="31" t="s">
        <v>75</v>
      </c>
      <c r="V1002" s="31" t="s">
        <v>75</v>
      </c>
      <c r="W1002" s="31" t="s">
        <v>75</v>
      </c>
      <c r="X1002" s="31" t="s">
        <v>75</v>
      </c>
      <c r="Y1002" s="31" t="s">
        <v>75</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3008</v>
      </c>
      <c r="B1003" s="43" t="s">
        <v>1887</v>
      </c>
      <c r="C1003" s="44" t="s">
        <v>3009</v>
      </c>
      <c r="D1003" s="31">
        <v>851278368.61000001</v>
      </c>
      <c r="E1003" s="31" t="s">
        <v>75</v>
      </c>
      <c r="F1003" s="31">
        <v>851278368.61000001</v>
      </c>
      <c r="G1003" s="31">
        <v>28299756.260000002</v>
      </c>
      <c r="H1003" s="31">
        <v>75807200</v>
      </c>
      <c r="I1003" s="31" t="s">
        <v>75</v>
      </c>
      <c r="J1003" s="31" t="s">
        <v>75</v>
      </c>
      <c r="K1003" s="31">
        <v>53967500</v>
      </c>
      <c r="L1003" s="31" t="s">
        <v>75</v>
      </c>
      <c r="M1003" s="31" t="s">
        <v>75</v>
      </c>
      <c r="N1003" s="31">
        <v>709870434.61000001</v>
      </c>
      <c r="O1003" s="31">
        <v>25820156.260000002</v>
      </c>
      <c r="P1003" s="32">
        <v>14112834</v>
      </c>
      <c r="Q1003" s="32" t="s">
        <v>75</v>
      </c>
      <c r="R1003" s="42" t="s">
        <v>3008</v>
      </c>
      <c r="S1003" s="43" t="s">
        <v>1887</v>
      </c>
      <c r="T1003" s="44" t="s">
        <v>3009</v>
      </c>
      <c r="U1003" s="31">
        <v>502734138.67000002</v>
      </c>
      <c r="V1003" s="31" t="s">
        <v>75</v>
      </c>
      <c r="W1003" s="31">
        <v>502734138.67000002</v>
      </c>
      <c r="X1003" s="31">
        <v>11480480.939999999</v>
      </c>
      <c r="Y1003" s="31">
        <v>34275632.520000003</v>
      </c>
      <c r="Z1003" s="31" t="s">
        <v>75</v>
      </c>
      <c r="AA1003" s="31" t="s">
        <v>75</v>
      </c>
      <c r="AB1003" s="31">
        <v>25369548.34</v>
      </c>
      <c r="AC1003" s="31" t="s">
        <v>75</v>
      </c>
      <c r="AD1003" s="31" t="s">
        <v>75</v>
      </c>
      <c r="AE1003" s="31">
        <v>437896911.32999998</v>
      </c>
      <c r="AF1003" s="31">
        <v>11236104.550000001</v>
      </c>
      <c r="AG1003" s="31">
        <v>5436422.8700000001</v>
      </c>
      <c r="AH1003" s="31" t="s">
        <v>75</v>
      </c>
      <c r="AI1003" s="8"/>
    </row>
    <row r="1004" spans="1:35" ht="45.75" x14ac:dyDescent="0.25">
      <c r="A1004" s="42" t="s">
        <v>1892</v>
      </c>
      <c r="B1004" s="43" t="s">
        <v>1887</v>
      </c>
      <c r="C1004" s="44" t="s">
        <v>3010</v>
      </c>
      <c r="D1004" s="31">
        <v>508504897.42000002</v>
      </c>
      <c r="E1004" s="31" t="s">
        <v>75</v>
      </c>
      <c r="F1004" s="31">
        <v>508504897.42000002</v>
      </c>
      <c r="G1004" s="31" t="s">
        <v>75</v>
      </c>
      <c r="H1004" s="31">
        <v>73988700</v>
      </c>
      <c r="I1004" s="31" t="s">
        <v>75</v>
      </c>
      <c r="J1004" s="31" t="s">
        <v>75</v>
      </c>
      <c r="K1004" s="31">
        <v>46050300</v>
      </c>
      <c r="L1004" s="31" t="s">
        <v>75</v>
      </c>
      <c r="M1004" s="31" t="s">
        <v>75</v>
      </c>
      <c r="N1004" s="31">
        <v>388465897.42000002</v>
      </c>
      <c r="O1004" s="31" t="s">
        <v>75</v>
      </c>
      <c r="P1004" s="32" t="s">
        <v>75</v>
      </c>
      <c r="Q1004" s="32" t="s">
        <v>75</v>
      </c>
      <c r="R1004" s="42" t="s">
        <v>1892</v>
      </c>
      <c r="S1004" s="43" t="s">
        <v>1887</v>
      </c>
      <c r="T1004" s="44" t="s">
        <v>3010</v>
      </c>
      <c r="U1004" s="31">
        <v>253620709.13</v>
      </c>
      <c r="V1004" s="31" t="s">
        <v>75</v>
      </c>
      <c r="W1004" s="31">
        <v>253620709.13</v>
      </c>
      <c r="X1004" s="31" t="s">
        <v>75</v>
      </c>
      <c r="Y1004" s="31">
        <v>33554451.899999999</v>
      </c>
      <c r="Z1004" s="31" t="s">
        <v>75</v>
      </c>
      <c r="AA1004" s="31" t="s">
        <v>75</v>
      </c>
      <c r="AB1004" s="31">
        <v>22013875.66</v>
      </c>
      <c r="AC1004" s="31" t="s">
        <v>75</v>
      </c>
      <c r="AD1004" s="31" t="s">
        <v>75</v>
      </c>
      <c r="AE1004" s="31">
        <v>198052381.56999999</v>
      </c>
      <c r="AF1004" s="31" t="s">
        <v>75</v>
      </c>
      <c r="AG1004" s="31" t="s">
        <v>75</v>
      </c>
      <c r="AH1004" s="31" t="s">
        <v>75</v>
      </c>
      <c r="AI1004" s="8"/>
    </row>
    <row r="1005" spans="1:35" x14ac:dyDescent="0.25">
      <c r="A1005" s="42" t="s">
        <v>1989</v>
      </c>
      <c r="B1005" s="43" t="s">
        <v>1887</v>
      </c>
      <c r="C1005" s="44" t="s">
        <v>3011</v>
      </c>
      <c r="D1005" s="31">
        <v>372570218.81</v>
      </c>
      <c r="E1005" s="31" t="s">
        <v>75</v>
      </c>
      <c r="F1005" s="31">
        <v>372570218.81</v>
      </c>
      <c r="G1005" s="31" t="s">
        <v>75</v>
      </c>
      <c r="H1005" s="31" t="s">
        <v>75</v>
      </c>
      <c r="I1005" s="31" t="s">
        <v>75</v>
      </c>
      <c r="J1005" s="31" t="s">
        <v>75</v>
      </c>
      <c r="K1005" s="31">
        <v>23755300</v>
      </c>
      <c r="L1005" s="31" t="s">
        <v>75</v>
      </c>
      <c r="M1005" s="31" t="s">
        <v>75</v>
      </c>
      <c r="N1005" s="31">
        <v>348814918.81</v>
      </c>
      <c r="O1005" s="31" t="s">
        <v>75</v>
      </c>
      <c r="P1005" s="32" t="s">
        <v>75</v>
      </c>
      <c r="Q1005" s="32" t="s">
        <v>75</v>
      </c>
      <c r="R1005" s="42" t="s">
        <v>1989</v>
      </c>
      <c r="S1005" s="43" t="s">
        <v>1887</v>
      </c>
      <c r="T1005" s="44" t="s">
        <v>3011</v>
      </c>
      <c r="U1005" s="31">
        <v>187179379.59999999</v>
      </c>
      <c r="V1005" s="31" t="s">
        <v>75</v>
      </c>
      <c r="W1005" s="31">
        <v>187179379.59999999</v>
      </c>
      <c r="X1005" s="31" t="s">
        <v>75</v>
      </c>
      <c r="Y1005" s="31" t="s">
        <v>75</v>
      </c>
      <c r="Z1005" s="31" t="s">
        <v>75</v>
      </c>
      <c r="AA1005" s="31" t="s">
        <v>75</v>
      </c>
      <c r="AB1005" s="31">
        <v>10615635.23</v>
      </c>
      <c r="AC1005" s="31" t="s">
        <v>75</v>
      </c>
      <c r="AD1005" s="31" t="s">
        <v>75</v>
      </c>
      <c r="AE1005" s="31">
        <v>176563744.37</v>
      </c>
      <c r="AF1005" s="31" t="s">
        <v>75</v>
      </c>
      <c r="AG1005" s="31" t="s">
        <v>75</v>
      </c>
      <c r="AH1005" s="31" t="s">
        <v>75</v>
      </c>
      <c r="AI1005" s="8"/>
    </row>
    <row r="1006" spans="1:35" x14ac:dyDescent="0.25">
      <c r="A1006" s="42" t="s">
        <v>1991</v>
      </c>
      <c r="B1006" s="43" t="s">
        <v>1887</v>
      </c>
      <c r="C1006" s="44" t="s">
        <v>3012</v>
      </c>
      <c r="D1006" s="31">
        <v>278482744.62</v>
      </c>
      <c r="E1006" s="31" t="s">
        <v>75</v>
      </c>
      <c r="F1006" s="31">
        <v>278482744.62</v>
      </c>
      <c r="G1006" s="31" t="s">
        <v>75</v>
      </c>
      <c r="H1006" s="31" t="s">
        <v>75</v>
      </c>
      <c r="I1006" s="31" t="s">
        <v>75</v>
      </c>
      <c r="J1006" s="31" t="s">
        <v>75</v>
      </c>
      <c r="K1006" s="31">
        <v>18245200</v>
      </c>
      <c r="L1006" s="31" t="s">
        <v>75</v>
      </c>
      <c r="M1006" s="31" t="s">
        <v>75</v>
      </c>
      <c r="N1006" s="31">
        <v>260237544.62</v>
      </c>
      <c r="O1006" s="31" t="s">
        <v>75</v>
      </c>
      <c r="P1006" s="32" t="s">
        <v>75</v>
      </c>
      <c r="Q1006" s="32" t="s">
        <v>75</v>
      </c>
      <c r="R1006" s="42" t="s">
        <v>1991</v>
      </c>
      <c r="S1006" s="43" t="s">
        <v>1887</v>
      </c>
      <c r="T1006" s="44" t="s">
        <v>3012</v>
      </c>
      <c r="U1006" s="31">
        <v>149887833.28999999</v>
      </c>
      <c r="V1006" s="31" t="s">
        <v>75</v>
      </c>
      <c r="W1006" s="31">
        <v>149887833.28999999</v>
      </c>
      <c r="X1006" s="31" t="s">
        <v>75</v>
      </c>
      <c r="Y1006" s="31" t="s">
        <v>75</v>
      </c>
      <c r="Z1006" s="31" t="s">
        <v>75</v>
      </c>
      <c r="AA1006" s="31" t="s">
        <v>75</v>
      </c>
      <c r="AB1006" s="31">
        <v>8336991.6699999999</v>
      </c>
      <c r="AC1006" s="31" t="s">
        <v>75</v>
      </c>
      <c r="AD1006" s="31" t="s">
        <v>75</v>
      </c>
      <c r="AE1006" s="31">
        <v>141550841.62</v>
      </c>
      <c r="AF1006" s="31" t="s">
        <v>75</v>
      </c>
      <c r="AG1006" s="31" t="s">
        <v>75</v>
      </c>
      <c r="AH1006" s="31" t="s">
        <v>75</v>
      </c>
      <c r="AI1006" s="8"/>
    </row>
    <row r="1007" spans="1:35" ht="23.25" x14ac:dyDescent="0.25">
      <c r="A1007" s="42" t="s">
        <v>2071</v>
      </c>
      <c r="B1007" s="43" t="s">
        <v>1887</v>
      </c>
      <c r="C1007" s="44" t="s">
        <v>3013</v>
      </c>
      <c r="D1007" s="31">
        <v>6600</v>
      </c>
      <c r="E1007" s="31" t="s">
        <v>75</v>
      </c>
      <c r="F1007" s="31">
        <v>6600</v>
      </c>
      <c r="G1007" s="31" t="s">
        <v>75</v>
      </c>
      <c r="H1007" s="31" t="s">
        <v>75</v>
      </c>
      <c r="I1007" s="31" t="s">
        <v>75</v>
      </c>
      <c r="J1007" s="31" t="s">
        <v>75</v>
      </c>
      <c r="K1007" s="31" t="s">
        <v>75</v>
      </c>
      <c r="L1007" s="31" t="s">
        <v>75</v>
      </c>
      <c r="M1007" s="31" t="s">
        <v>75</v>
      </c>
      <c r="N1007" s="31">
        <v>6600</v>
      </c>
      <c r="O1007" s="31" t="s">
        <v>75</v>
      </c>
      <c r="P1007" s="32" t="s">
        <v>75</v>
      </c>
      <c r="Q1007" s="32" t="s">
        <v>75</v>
      </c>
      <c r="R1007" s="42" t="s">
        <v>2071</v>
      </c>
      <c r="S1007" s="43" t="s">
        <v>1887</v>
      </c>
      <c r="T1007" s="44" t="s">
        <v>3013</v>
      </c>
      <c r="U1007" s="31">
        <v>3478.92</v>
      </c>
      <c r="V1007" s="31" t="s">
        <v>75</v>
      </c>
      <c r="W1007" s="31">
        <v>3478.92</v>
      </c>
      <c r="X1007" s="31" t="s">
        <v>75</v>
      </c>
      <c r="Y1007" s="31" t="s">
        <v>75</v>
      </c>
      <c r="Z1007" s="31" t="s">
        <v>75</v>
      </c>
      <c r="AA1007" s="31" t="s">
        <v>75</v>
      </c>
      <c r="AB1007" s="31" t="s">
        <v>75</v>
      </c>
      <c r="AC1007" s="31" t="s">
        <v>75</v>
      </c>
      <c r="AD1007" s="31" t="s">
        <v>75</v>
      </c>
      <c r="AE1007" s="31">
        <v>3478.92</v>
      </c>
      <c r="AF1007" s="31" t="s">
        <v>75</v>
      </c>
      <c r="AG1007" s="31" t="s">
        <v>75</v>
      </c>
      <c r="AH1007" s="31" t="s">
        <v>75</v>
      </c>
      <c r="AI1007" s="8"/>
    </row>
    <row r="1008" spans="1:35" ht="34.5" x14ac:dyDescent="0.25">
      <c r="A1008" s="42" t="s">
        <v>1993</v>
      </c>
      <c r="B1008" s="43" t="s">
        <v>1887</v>
      </c>
      <c r="C1008" s="44" t="s">
        <v>3014</v>
      </c>
      <c r="D1008" s="31">
        <v>94080874.189999998</v>
      </c>
      <c r="E1008" s="31" t="s">
        <v>75</v>
      </c>
      <c r="F1008" s="31">
        <v>94080874.189999998</v>
      </c>
      <c r="G1008" s="31" t="s">
        <v>75</v>
      </c>
      <c r="H1008" s="31" t="s">
        <v>75</v>
      </c>
      <c r="I1008" s="31" t="s">
        <v>75</v>
      </c>
      <c r="J1008" s="31" t="s">
        <v>75</v>
      </c>
      <c r="K1008" s="31">
        <v>5510100</v>
      </c>
      <c r="L1008" s="31" t="s">
        <v>75</v>
      </c>
      <c r="M1008" s="31" t="s">
        <v>75</v>
      </c>
      <c r="N1008" s="31">
        <v>88570774.189999998</v>
      </c>
      <c r="O1008" s="31" t="s">
        <v>75</v>
      </c>
      <c r="P1008" s="32" t="s">
        <v>75</v>
      </c>
      <c r="Q1008" s="32" t="s">
        <v>75</v>
      </c>
      <c r="R1008" s="42" t="s">
        <v>1993</v>
      </c>
      <c r="S1008" s="43" t="s">
        <v>1887</v>
      </c>
      <c r="T1008" s="44" t="s">
        <v>3014</v>
      </c>
      <c r="U1008" s="31">
        <v>37288067.390000001</v>
      </c>
      <c r="V1008" s="31" t="s">
        <v>75</v>
      </c>
      <c r="W1008" s="31">
        <v>37288067.390000001</v>
      </c>
      <c r="X1008" s="31" t="s">
        <v>75</v>
      </c>
      <c r="Y1008" s="31" t="s">
        <v>75</v>
      </c>
      <c r="Z1008" s="31" t="s">
        <v>75</v>
      </c>
      <c r="AA1008" s="31" t="s">
        <v>75</v>
      </c>
      <c r="AB1008" s="31">
        <v>2278643.56</v>
      </c>
      <c r="AC1008" s="31" t="s">
        <v>75</v>
      </c>
      <c r="AD1008" s="31" t="s">
        <v>75</v>
      </c>
      <c r="AE1008" s="31">
        <v>35009423.829999998</v>
      </c>
      <c r="AF1008" s="31" t="s">
        <v>75</v>
      </c>
      <c r="AG1008" s="31" t="s">
        <v>75</v>
      </c>
      <c r="AH1008" s="31" t="s">
        <v>75</v>
      </c>
      <c r="AI1008" s="8"/>
    </row>
    <row r="1009" spans="1:35" ht="23.25" x14ac:dyDescent="0.25">
      <c r="A1009" s="42" t="s">
        <v>1894</v>
      </c>
      <c r="B1009" s="43" t="s">
        <v>1887</v>
      </c>
      <c r="C1009" s="44" t="s">
        <v>3015</v>
      </c>
      <c r="D1009" s="31">
        <v>135934678.61000001</v>
      </c>
      <c r="E1009" s="31" t="s">
        <v>75</v>
      </c>
      <c r="F1009" s="31">
        <v>135934678.61000001</v>
      </c>
      <c r="G1009" s="31" t="s">
        <v>75</v>
      </c>
      <c r="H1009" s="31">
        <v>73988700</v>
      </c>
      <c r="I1009" s="31" t="s">
        <v>75</v>
      </c>
      <c r="J1009" s="31" t="s">
        <v>75</v>
      </c>
      <c r="K1009" s="31">
        <v>22295000</v>
      </c>
      <c r="L1009" s="31" t="s">
        <v>75</v>
      </c>
      <c r="M1009" s="31" t="s">
        <v>75</v>
      </c>
      <c r="N1009" s="31">
        <v>39650978.609999999</v>
      </c>
      <c r="O1009" s="31" t="s">
        <v>75</v>
      </c>
      <c r="P1009" s="32" t="s">
        <v>75</v>
      </c>
      <c r="Q1009" s="32" t="s">
        <v>75</v>
      </c>
      <c r="R1009" s="42" t="s">
        <v>1894</v>
      </c>
      <c r="S1009" s="43" t="s">
        <v>1887</v>
      </c>
      <c r="T1009" s="44" t="s">
        <v>3015</v>
      </c>
      <c r="U1009" s="31">
        <v>66441329.530000001</v>
      </c>
      <c r="V1009" s="31" t="s">
        <v>75</v>
      </c>
      <c r="W1009" s="31">
        <v>66441329.530000001</v>
      </c>
      <c r="X1009" s="31" t="s">
        <v>75</v>
      </c>
      <c r="Y1009" s="31">
        <v>33554451.899999999</v>
      </c>
      <c r="Z1009" s="31" t="s">
        <v>75</v>
      </c>
      <c r="AA1009" s="31" t="s">
        <v>75</v>
      </c>
      <c r="AB1009" s="31">
        <v>11398240.43</v>
      </c>
      <c r="AC1009" s="31" t="s">
        <v>75</v>
      </c>
      <c r="AD1009" s="31" t="s">
        <v>75</v>
      </c>
      <c r="AE1009" s="31">
        <v>21488637.199999999</v>
      </c>
      <c r="AF1009" s="31" t="s">
        <v>75</v>
      </c>
      <c r="AG1009" s="31" t="s">
        <v>75</v>
      </c>
      <c r="AH1009" s="31" t="s">
        <v>75</v>
      </c>
      <c r="AI1009" s="8"/>
    </row>
    <row r="1010" spans="1:35" x14ac:dyDescent="0.25">
      <c r="A1010" s="42" t="s">
        <v>1896</v>
      </c>
      <c r="B1010" s="43" t="s">
        <v>1887</v>
      </c>
      <c r="C1010" s="44" t="s">
        <v>3016</v>
      </c>
      <c r="D1010" s="31">
        <v>100546858.92</v>
      </c>
      <c r="E1010" s="31" t="s">
        <v>75</v>
      </c>
      <c r="F1010" s="31">
        <v>100546858.92</v>
      </c>
      <c r="G1010" s="31" t="s">
        <v>75</v>
      </c>
      <c r="H1010" s="31">
        <v>54110300</v>
      </c>
      <c r="I1010" s="31" t="s">
        <v>75</v>
      </c>
      <c r="J1010" s="31" t="s">
        <v>75</v>
      </c>
      <c r="K1010" s="31">
        <v>17135100</v>
      </c>
      <c r="L1010" s="31" t="s">
        <v>75</v>
      </c>
      <c r="M1010" s="31" t="s">
        <v>75</v>
      </c>
      <c r="N1010" s="31">
        <v>29301458.920000002</v>
      </c>
      <c r="O1010" s="31" t="s">
        <v>75</v>
      </c>
      <c r="P1010" s="32" t="s">
        <v>75</v>
      </c>
      <c r="Q1010" s="32" t="s">
        <v>75</v>
      </c>
      <c r="R1010" s="42" t="s">
        <v>1896</v>
      </c>
      <c r="S1010" s="43" t="s">
        <v>1887</v>
      </c>
      <c r="T1010" s="44" t="s">
        <v>3016</v>
      </c>
      <c r="U1010" s="31">
        <v>50728316.939999998</v>
      </c>
      <c r="V1010" s="31" t="s">
        <v>75</v>
      </c>
      <c r="W1010" s="31">
        <v>50728316.939999998</v>
      </c>
      <c r="X1010" s="31" t="s">
        <v>75</v>
      </c>
      <c r="Y1010" s="31">
        <v>24599199.859999999</v>
      </c>
      <c r="Z1010" s="31" t="s">
        <v>75</v>
      </c>
      <c r="AA1010" s="31" t="s">
        <v>75</v>
      </c>
      <c r="AB1010" s="31">
        <v>9101451</v>
      </c>
      <c r="AC1010" s="31" t="s">
        <v>75</v>
      </c>
      <c r="AD1010" s="31" t="s">
        <v>75</v>
      </c>
      <c r="AE1010" s="31">
        <v>17027666.079999998</v>
      </c>
      <c r="AF1010" s="31" t="s">
        <v>75</v>
      </c>
      <c r="AG1010" s="31" t="s">
        <v>75</v>
      </c>
      <c r="AH1010" s="31" t="s">
        <v>75</v>
      </c>
      <c r="AI1010" s="8"/>
    </row>
    <row r="1011" spans="1:35" ht="23.25" x14ac:dyDescent="0.25">
      <c r="A1011" s="42" t="s">
        <v>1898</v>
      </c>
      <c r="B1011" s="43" t="s">
        <v>1887</v>
      </c>
      <c r="C1011" s="44" t="s">
        <v>3017</v>
      </c>
      <c r="D1011" s="31">
        <v>2919900</v>
      </c>
      <c r="E1011" s="31" t="s">
        <v>75</v>
      </c>
      <c r="F1011" s="31">
        <v>2919900</v>
      </c>
      <c r="G1011" s="31" t="s">
        <v>75</v>
      </c>
      <c r="H1011" s="31">
        <v>2907000</v>
      </c>
      <c r="I1011" s="31" t="s">
        <v>75</v>
      </c>
      <c r="J1011" s="31" t="s">
        <v>75</v>
      </c>
      <c r="K1011" s="31" t="s">
        <v>75</v>
      </c>
      <c r="L1011" s="31" t="s">
        <v>75</v>
      </c>
      <c r="M1011" s="31" t="s">
        <v>75</v>
      </c>
      <c r="N1011" s="31">
        <v>12900</v>
      </c>
      <c r="O1011" s="31" t="s">
        <v>75</v>
      </c>
      <c r="P1011" s="32" t="s">
        <v>75</v>
      </c>
      <c r="Q1011" s="32" t="s">
        <v>75</v>
      </c>
      <c r="R1011" s="42" t="s">
        <v>1898</v>
      </c>
      <c r="S1011" s="43" t="s">
        <v>1887</v>
      </c>
      <c r="T1011" s="44" t="s">
        <v>3017</v>
      </c>
      <c r="U1011" s="31">
        <v>2047376.25</v>
      </c>
      <c r="V1011" s="31" t="s">
        <v>75</v>
      </c>
      <c r="W1011" s="31">
        <v>2047376.25</v>
      </c>
      <c r="X1011" s="31" t="s">
        <v>75</v>
      </c>
      <c r="Y1011" s="31">
        <v>2036876.25</v>
      </c>
      <c r="Z1011" s="31" t="s">
        <v>75</v>
      </c>
      <c r="AA1011" s="31" t="s">
        <v>75</v>
      </c>
      <c r="AB1011" s="31" t="s">
        <v>75</v>
      </c>
      <c r="AC1011" s="31" t="s">
        <v>75</v>
      </c>
      <c r="AD1011" s="31" t="s">
        <v>75</v>
      </c>
      <c r="AE1011" s="31">
        <v>10500</v>
      </c>
      <c r="AF1011" s="31" t="s">
        <v>75</v>
      </c>
      <c r="AG1011" s="31" t="s">
        <v>75</v>
      </c>
      <c r="AH1011" s="31" t="s">
        <v>75</v>
      </c>
      <c r="AI1011" s="8"/>
    </row>
    <row r="1012" spans="1:35" ht="34.5" x14ac:dyDescent="0.25">
      <c r="A1012" s="42" t="s">
        <v>1900</v>
      </c>
      <c r="B1012" s="43" t="s">
        <v>1887</v>
      </c>
      <c r="C1012" s="44" t="s">
        <v>3018</v>
      </c>
      <c r="D1012" s="31">
        <v>32467919.690000001</v>
      </c>
      <c r="E1012" s="31" t="s">
        <v>75</v>
      </c>
      <c r="F1012" s="31">
        <v>32467919.690000001</v>
      </c>
      <c r="G1012" s="31" t="s">
        <v>75</v>
      </c>
      <c r="H1012" s="31">
        <v>16971400</v>
      </c>
      <c r="I1012" s="31" t="s">
        <v>75</v>
      </c>
      <c r="J1012" s="31" t="s">
        <v>75</v>
      </c>
      <c r="K1012" s="31">
        <v>5159900</v>
      </c>
      <c r="L1012" s="31" t="s">
        <v>75</v>
      </c>
      <c r="M1012" s="31" t="s">
        <v>75</v>
      </c>
      <c r="N1012" s="31">
        <v>10336619.689999999</v>
      </c>
      <c r="O1012" s="31" t="s">
        <v>75</v>
      </c>
      <c r="P1012" s="32" t="s">
        <v>75</v>
      </c>
      <c r="Q1012" s="32" t="s">
        <v>75</v>
      </c>
      <c r="R1012" s="42" t="s">
        <v>1900</v>
      </c>
      <c r="S1012" s="43" t="s">
        <v>1887</v>
      </c>
      <c r="T1012" s="44" t="s">
        <v>3018</v>
      </c>
      <c r="U1012" s="31">
        <v>13665636.34</v>
      </c>
      <c r="V1012" s="31" t="s">
        <v>75</v>
      </c>
      <c r="W1012" s="31">
        <v>13665636.34</v>
      </c>
      <c r="X1012" s="31" t="s">
        <v>75</v>
      </c>
      <c r="Y1012" s="31">
        <v>6918375.79</v>
      </c>
      <c r="Z1012" s="31" t="s">
        <v>75</v>
      </c>
      <c r="AA1012" s="31" t="s">
        <v>75</v>
      </c>
      <c r="AB1012" s="31">
        <v>2296789.4300000002</v>
      </c>
      <c r="AC1012" s="31" t="s">
        <v>75</v>
      </c>
      <c r="AD1012" s="31" t="s">
        <v>75</v>
      </c>
      <c r="AE1012" s="31">
        <v>4450471.12</v>
      </c>
      <c r="AF1012" s="31" t="s">
        <v>75</v>
      </c>
      <c r="AG1012" s="31" t="s">
        <v>75</v>
      </c>
      <c r="AH1012" s="31" t="s">
        <v>75</v>
      </c>
      <c r="AI1012" s="8"/>
    </row>
    <row r="1013" spans="1:35" ht="23.25" x14ac:dyDescent="0.25">
      <c r="A1013" s="42" t="s">
        <v>1902</v>
      </c>
      <c r="B1013" s="43" t="s">
        <v>1887</v>
      </c>
      <c r="C1013" s="44" t="s">
        <v>3019</v>
      </c>
      <c r="D1013" s="31">
        <v>32901725.859999999</v>
      </c>
      <c r="E1013" s="31" t="s">
        <v>75</v>
      </c>
      <c r="F1013" s="31">
        <v>32901725.859999999</v>
      </c>
      <c r="G1013" s="31" t="s">
        <v>75</v>
      </c>
      <c r="H1013" s="31">
        <v>1818500</v>
      </c>
      <c r="I1013" s="31" t="s">
        <v>75</v>
      </c>
      <c r="J1013" s="31" t="s">
        <v>75</v>
      </c>
      <c r="K1013" s="31">
        <v>7909100</v>
      </c>
      <c r="L1013" s="31" t="s">
        <v>75</v>
      </c>
      <c r="M1013" s="31" t="s">
        <v>75</v>
      </c>
      <c r="N1013" s="31">
        <v>15310891.859999999</v>
      </c>
      <c r="O1013" s="31">
        <v>2571900</v>
      </c>
      <c r="P1013" s="32">
        <v>5291334</v>
      </c>
      <c r="Q1013" s="32" t="s">
        <v>75</v>
      </c>
      <c r="R1013" s="42" t="s">
        <v>1902</v>
      </c>
      <c r="S1013" s="43" t="s">
        <v>1887</v>
      </c>
      <c r="T1013" s="44" t="s">
        <v>3019</v>
      </c>
      <c r="U1013" s="31">
        <v>14168442.18</v>
      </c>
      <c r="V1013" s="31" t="s">
        <v>75</v>
      </c>
      <c r="W1013" s="31">
        <v>14168442.18</v>
      </c>
      <c r="X1013" s="31" t="s">
        <v>75</v>
      </c>
      <c r="Y1013" s="31">
        <v>721180.62</v>
      </c>
      <c r="Z1013" s="31" t="s">
        <v>75</v>
      </c>
      <c r="AA1013" s="31" t="s">
        <v>75</v>
      </c>
      <c r="AB1013" s="31">
        <v>3352000.28</v>
      </c>
      <c r="AC1013" s="31" t="s">
        <v>75</v>
      </c>
      <c r="AD1013" s="31" t="s">
        <v>75</v>
      </c>
      <c r="AE1013" s="31">
        <v>6619246.6699999999</v>
      </c>
      <c r="AF1013" s="31">
        <v>1215907.8999999999</v>
      </c>
      <c r="AG1013" s="31">
        <v>2260106.71</v>
      </c>
      <c r="AH1013" s="31" t="s">
        <v>75</v>
      </c>
      <c r="AI1013" s="8"/>
    </row>
    <row r="1014" spans="1:35" ht="23.25" x14ac:dyDescent="0.25">
      <c r="A1014" s="42" t="s">
        <v>1904</v>
      </c>
      <c r="B1014" s="43" t="s">
        <v>1887</v>
      </c>
      <c r="C1014" s="44" t="s">
        <v>3020</v>
      </c>
      <c r="D1014" s="31">
        <v>32901725.859999999</v>
      </c>
      <c r="E1014" s="31" t="s">
        <v>75</v>
      </c>
      <c r="F1014" s="31">
        <v>32901725.859999999</v>
      </c>
      <c r="G1014" s="31" t="s">
        <v>75</v>
      </c>
      <c r="H1014" s="31">
        <v>1818500</v>
      </c>
      <c r="I1014" s="31" t="s">
        <v>75</v>
      </c>
      <c r="J1014" s="31" t="s">
        <v>75</v>
      </c>
      <c r="K1014" s="31">
        <v>7909100</v>
      </c>
      <c r="L1014" s="31" t="s">
        <v>75</v>
      </c>
      <c r="M1014" s="31" t="s">
        <v>75</v>
      </c>
      <c r="N1014" s="31">
        <v>15310891.859999999</v>
      </c>
      <c r="O1014" s="31">
        <v>2571900</v>
      </c>
      <c r="P1014" s="32">
        <v>5291334</v>
      </c>
      <c r="Q1014" s="32" t="s">
        <v>75</v>
      </c>
      <c r="R1014" s="42" t="s">
        <v>1904</v>
      </c>
      <c r="S1014" s="43" t="s">
        <v>1887</v>
      </c>
      <c r="T1014" s="44" t="s">
        <v>3020</v>
      </c>
      <c r="U1014" s="31">
        <v>14168442.18</v>
      </c>
      <c r="V1014" s="31" t="s">
        <v>75</v>
      </c>
      <c r="W1014" s="31">
        <v>14168442.18</v>
      </c>
      <c r="X1014" s="31" t="s">
        <v>75</v>
      </c>
      <c r="Y1014" s="31">
        <v>721180.62</v>
      </c>
      <c r="Z1014" s="31" t="s">
        <v>75</v>
      </c>
      <c r="AA1014" s="31" t="s">
        <v>75</v>
      </c>
      <c r="AB1014" s="31">
        <v>3352000.28</v>
      </c>
      <c r="AC1014" s="31" t="s">
        <v>75</v>
      </c>
      <c r="AD1014" s="31" t="s">
        <v>75</v>
      </c>
      <c r="AE1014" s="31">
        <v>6619246.6699999999</v>
      </c>
      <c r="AF1014" s="31">
        <v>1215907.8999999999</v>
      </c>
      <c r="AG1014" s="31">
        <v>2260106.71</v>
      </c>
      <c r="AH1014" s="31" t="s">
        <v>75</v>
      </c>
      <c r="AI1014" s="8"/>
    </row>
    <row r="1015" spans="1:35" ht="23.25" x14ac:dyDescent="0.25">
      <c r="A1015" s="42" t="s">
        <v>1923</v>
      </c>
      <c r="B1015" s="43" t="s">
        <v>1887</v>
      </c>
      <c r="C1015" s="44" t="s">
        <v>3021</v>
      </c>
      <c r="D1015" s="31">
        <v>2103633.42</v>
      </c>
      <c r="E1015" s="31" t="s">
        <v>75</v>
      </c>
      <c r="F1015" s="31">
        <v>2103633.42</v>
      </c>
      <c r="G1015" s="31" t="s">
        <v>75</v>
      </c>
      <c r="H1015" s="31" t="s">
        <v>75</v>
      </c>
      <c r="I1015" s="31" t="s">
        <v>75</v>
      </c>
      <c r="J1015" s="31" t="s">
        <v>75</v>
      </c>
      <c r="K1015" s="31" t="s">
        <v>75</v>
      </c>
      <c r="L1015" s="31" t="s">
        <v>75</v>
      </c>
      <c r="M1015" s="31" t="s">
        <v>75</v>
      </c>
      <c r="N1015" s="31">
        <v>2103633.42</v>
      </c>
      <c r="O1015" s="31" t="s">
        <v>75</v>
      </c>
      <c r="P1015" s="32" t="s">
        <v>75</v>
      </c>
      <c r="Q1015" s="32" t="s">
        <v>75</v>
      </c>
      <c r="R1015" s="42" t="s">
        <v>1923</v>
      </c>
      <c r="S1015" s="43" t="s">
        <v>1887</v>
      </c>
      <c r="T1015" s="44" t="s">
        <v>3021</v>
      </c>
      <c r="U1015" s="31">
        <v>1312279.43</v>
      </c>
      <c r="V1015" s="31" t="s">
        <v>75</v>
      </c>
      <c r="W1015" s="31">
        <v>1312279.43</v>
      </c>
      <c r="X1015" s="31" t="s">
        <v>75</v>
      </c>
      <c r="Y1015" s="31" t="s">
        <v>75</v>
      </c>
      <c r="Z1015" s="31" t="s">
        <v>75</v>
      </c>
      <c r="AA1015" s="31" t="s">
        <v>75</v>
      </c>
      <c r="AB1015" s="31" t="s">
        <v>75</v>
      </c>
      <c r="AC1015" s="31" t="s">
        <v>75</v>
      </c>
      <c r="AD1015" s="31" t="s">
        <v>75</v>
      </c>
      <c r="AE1015" s="31">
        <v>1312279.43</v>
      </c>
      <c r="AF1015" s="31" t="s">
        <v>75</v>
      </c>
      <c r="AG1015" s="31" t="s">
        <v>75</v>
      </c>
      <c r="AH1015" s="31" t="s">
        <v>75</v>
      </c>
      <c r="AI1015" s="8"/>
    </row>
    <row r="1016" spans="1:35" x14ac:dyDescent="0.25">
      <c r="A1016" s="42" t="s">
        <v>1906</v>
      </c>
      <c r="B1016" s="43" t="s">
        <v>1887</v>
      </c>
      <c r="C1016" s="44" t="s">
        <v>3022</v>
      </c>
      <c r="D1016" s="31">
        <v>28772281.489999998</v>
      </c>
      <c r="E1016" s="31" t="s">
        <v>75</v>
      </c>
      <c r="F1016" s="31">
        <v>28772281.489999998</v>
      </c>
      <c r="G1016" s="31" t="s">
        <v>75</v>
      </c>
      <c r="H1016" s="31">
        <v>1818500</v>
      </c>
      <c r="I1016" s="31" t="s">
        <v>75</v>
      </c>
      <c r="J1016" s="31" t="s">
        <v>75</v>
      </c>
      <c r="K1016" s="31">
        <v>7732300</v>
      </c>
      <c r="L1016" s="31" t="s">
        <v>75</v>
      </c>
      <c r="M1016" s="31" t="s">
        <v>75</v>
      </c>
      <c r="N1016" s="31">
        <v>11358247.49</v>
      </c>
      <c r="O1016" s="31">
        <v>2571900</v>
      </c>
      <c r="P1016" s="32">
        <v>5291334</v>
      </c>
      <c r="Q1016" s="32" t="s">
        <v>75</v>
      </c>
      <c r="R1016" s="42" t="s">
        <v>1906</v>
      </c>
      <c r="S1016" s="43" t="s">
        <v>1887</v>
      </c>
      <c r="T1016" s="44" t="s">
        <v>3022</v>
      </c>
      <c r="U1016" s="31">
        <v>11796410.609999999</v>
      </c>
      <c r="V1016" s="31" t="s">
        <v>75</v>
      </c>
      <c r="W1016" s="31">
        <v>11796410.609999999</v>
      </c>
      <c r="X1016" s="31" t="s">
        <v>75</v>
      </c>
      <c r="Y1016" s="31">
        <v>721180.62</v>
      </c>
      <c r="Z1016" s="31" t="s">
        <v>75</v>
      </c>
      <c r="AA1016" s="31" t="s">
        <v>75</v>
      </c>
      <c r="AB1016" s="31">
        <v>3279259.93</v>
      </c>
      <c r="AC1016" s="31" t="s">
        <v>75</v>
      </c>
      <c r="AD1016" s="31" t="s">
        <v>75</v>
      </c>
      <c r="AE1016" s="31">
        <v>4319955.45</v>
      </c>
      <c r="AF1016" s="31">
        <v>1215907.8999999999</v>
      </c>
      <c r="AG1016" s="31">
        <v>2260106.71</v>
      </c>
      <c r="AH1016" s="31" t="s">
        <v>75</v>
      </c>
      <c r="AI1016" s="8"/>
    </row>
    <row r="1017" spans="1:35" x14ac:dyDescent="0.25">
      <c r="A1017" s="42" t="s">
        <v>1926</v>
      </c>
      <c r="B1017" s="43" t="s">
        <v>1887</v>
      </c>
      <c r="C1017" s="44" t="s">
        <v>3023</v>
      </c>
      <c r="D1017" s="31">
        <v>2025810.95</v>
      </c>
      <c r="E1017" s="31" t="s">
        <v>75</v>
      </c>
      <c r="F1017" s="31">
        <v>2025810.95</v>
      </c>
      <c r="G1017" s="31" t="s">
        <v>75</v>
      </c>
      <c r="H1017" s="31" t="s">
        <v>75</v>
      </c>
      <c r="I1017" s="31" t="s">
        <v>75</v>
      </c>
      <c r="J1017" s="31" t="s">
        <v>75</v>
      </c>
      <c r="K1017" s="31">
        <v>176800</v>
      </c>
      <c r="L1017" s="31" t="s">
        <v>75</v>
      </c>
      <c r="M1017" s="31" t="s">
        <v>75</v>
      </c>
      <c r="N1017" s="31">
        <v>1849010.95</v>
      </c>
      <c r="O1017" s="31" t="s">
        <v>75</v>
      </c>
      <c r="P1017" s="32" t="s">
        <v>75</v>
      </c>
      <c r="Q1017" s="32" t="s">
        <v>75</v>
      </c>
      <c r="R1017" s="42" t="s">
        <v>1926</v>
      </c>
      <c r="S1017" s="43" t="s">
        <v>1887</v>
      </c>
      <c r="T1017" s="44" t="s">
        <v>3023</v>
      </c>
      <c r="U1017" s="31">
        <v>1059752.1399999999</v>
      </c>
      <c r="V1017" s="31" t="s">
        <v>75</v>
      </c>
      <c r="W1017" s="31">
        <v>1059752.1399999999</v>
      </c>
      <c r="X1017" s="31" t="s">
        <v>75</v>
      </c>
      <c r="Y1017" s="31" t="s">
        <v>75</v>
      </c>
      <c r="Z1017" s="31" t="s">
        <v>75</v>
      </c>
      <c r="AA1017" s="31" t="s">
        <v>75</v>
      </c>
      <c r="AB1017" s="31">
        <v>72740.350000000006</v>
      </c>
      <c r="AC1017" s="31" t="s">
        <v>75</v>
      </c>
      <c r="AD1017" s="31" t="s">
        <v>75</v>
      </c>
      <c r="AE1017" s="31">
        <v>987011.79</v>
      </c>
      <c r="AF1017" s="31" t="s">
        <v>75</v>
      </c>
      <c r="AG1017" s="31" t="s">
        <v>75</v>
      </c>
      <c r="AH1017" s="31" t="s">
        <v>75</v>
      </c>
      <c r="AI1017" s="8"/>
    </row>
    <row r="1018" spans="1:35" x14ac:dyDescent="0.25">
      <c r="A1018" s="42" t="s">
        <v>1928</v>
      </c>
      <c r="B1018" s="43" t="s">
        <v>1887</v>
      </c>
      <c r="C1018" s="44" t="s">
        <v>3024</v>
      </c>
      <c r="D1018" s="31">
        <v>203768</v>
      </c>
      <c r="E1018" s="31" t="s">
        <v>75</v>
      </c>
      <c r="F1018" s="31">
        <v>203768</v>
      </c>
      <c r="G1018" s="31" t="s">
        <v>75</v>
      </c>
      <c r="H1018" s="31" t="s">
        <v>75</v>
      </c>
      <c r="I1018" s="31" t="s">
        <v>75</v>
      </c>
      <c r="J1018" s="31" t="s">
        <v>75</v>
      </c>
      <c r="K1018" s="31" t="s">
        <v>75</v>
      </c>
      <c r="L1018" s="31" t="s">
        <v>75</v>
      </c>
      <c r="M1018" s="31" t="s">
        <v>75</v>
      </c>
      <c r="N1018" s="31">
        <v>203768</v>
      </c>
      <c r="O1018" s="31" t="s">
        <v>75</v>
      </c>
      <c r="P1018" s="32" t="s">
        <v>75</v>
      </c>
      <c r="Q1018" s="32" t="s">
        <v>75</v>
      </c>
      <c r="R1018" s="42" t="s">
        <v>1928</v>
      </c>
      <c r="S1018" s="43" t="s">
        <v>1887</v>
      </c>
      <c r="T1018" s="44" t="s">
        <v>3024</v>
      </c>
      <c r="U1018" s="31">
        <v>188872.84</v>
      </c>
      <c r="V1018" s="31" t="s">
        <v>75</v>
      </c>
      <c r="W1018" s="31">
        <v>188872.84</v>
      </c>
      <c r="X1018" s="31" t="s">
        <v>75</v>
      </c>
      <c r="Y1018" s="31" t="s">
        <v>75</v>
      </c>
      <c r="Z1018" s="31" t="s">
        <v>75</v>
      </c>
      <c r="AA1018" s="31" t="s">
        <v>75</v>
      </c>
      <c r="AB1018" s="31" t="s">
        <v>75</v>
      </c>
      <c r="AC1018" s="31" t="s">
        <v>75</v>
      </c>
      <c r="AD1018" s="31" t="s">
        <v>75</v>
      </c>
      <c r="AE1018" s="31">
        <v>188872.84</v>
      </c>
      <c r="AF1018" s="31" t="s">
        <v>75</v>
      </c>
      <c r="AG1018" s="31" t="s">
        <v>75</v>
      </c>
      <c r="AH1018" s="31" t="s">
        <v>75</v>
      </c>
      <c r="AI1018" s="8"/>
    </row>
    <row r="1019" spans="1:35" ht="23.25" x14ac:dyDescent="0.25">
      <c r="A1019" s="42" t="s">
        <v>1930</v>
      </c>
      <c r="B1019" s="43" t="s">
        <v>1887</v>
      </c>
      <c r="C1019" s="44" t="s">
        <v>3025</v>
      </c>
      <c r="D1019" s="31">
        <v>203768</v>
      </c>
      <c r="E1019" s="31" t="s">
        <v>75</v>
      </c>
      <c r="F1019" s="31">
        <v>203768</v>
      </c>
      <c r="G1019" s="31" t="s">
        <v>75</v>
      </c>
      <c r="H1019" s="31" t="s">
        <v>75</v>
      </c>
      <c r="I1019" s="31" t="s">
        <v>75</v>
      </c>
      <c r="J1019" s="31" t="s">
        <v>75</v>
      </c>
      <c r="K1019" s="31" t="s">
        <v>75</v>
      </c>
      <c r="L1019" s="31" t="s">
        <v>75</v>
      </c>
      <c r="M1019" s="31" t="s">
        <v>75</v>
      </c>
      <c r="N1019" s="31">
        <v>203768</v>
      </c>
      <c r="O1019" s="31" t="s">
        <v>75</v>
      </c>
      <c r="P1019" s="32" t="s">
        <v>75</v>
      </c>
      <c r="Q1019" s="32" t="s">
        <v>75</v>
      </c>
      <c r="R1019" s="42" t="s">
        <v>1930</v>
      </c>
      <c r="S1019" s="43" t="s">
        <v>1887</v>
      </c>
      <c r="T1019" s="44" t="s">
        <v>3025</v>
      </c>
      <c r="U1019" s="31">
        <v>188872.84</v>
      </c>
      <c r="V1019" s="31" t="s">
        <v>75</v>
      </c>
      <c r="W1019" s="31">
        <v>188872.84</v>
      </c>
      <c r="X1019" s="31" t="s">
        <v>75</v>
      </c>
      <c r="Y1019" s="31" t="s">
        <v>75</v>
      </c>
      <c r="Z1019" s="31" t="s">
        <v>75</v>
      </c>
      <c r="AA1019" s="31" t="s">
        <v>75</v>
      </c>
      <c r="AB1019" s="31" t="s">
        <v>75</v>
      </c>
      <c r="AC1019" s="31" t="s">
        <v>75</v>
      </c>
      <c r="AD1019" s="31" t="s">
        <v>75</v>
      </c>
      <c r="AE1019" s="31">
        <v>188872.84</v>
      </c>
      <c r="AF1019" s="31" t="s">
        <v>75</v>
      </c>
      <c r="AG1019" s="31" t="s">
        <v>75</v>
      </c>
      <c r="AH1019" s="31" t="s">
        <v>75</v>
      </c>
      <c r="AI1019" s="8"/>
    </row>
    <row r="1020" spans="1:35" ht="23.25" x14ac:dyDescent="0.25">
      <c r="A1020" s="42" t="s">
        <v>1932</v>
      </c>
      <c r="B1020" s="43" t="s">
        <v>1887</v>
      </c>
      <c r="C1020" s="44" t="s">
        <v>3026</v>
      </c>
      <c r="D1020" s="31">
        <v>203768</v>
      </c>
      <c r="E1020" s="31" t="s">
        <v>75</v>
      </c>
      <c r="F1020" s="31">
        <v>203768</v>
      </c>
      <c r="G1020" s="31" t="s">
        <v>75</v>
      </c>
      <c r="H1020" s="31" t="s">
        <v>75</v>
      </c>
      <c r="I1020" s="31" t="s">
        <v>75</v>
      </c>
      <c r="J1020" s="31" t="s">
        <v>75</v>
      </c>
      <c r="K1020" s="31" t="s">
        <v>75</v>
      </c>
      <c r="L1020" s="31" t="s">
        <v>75</v>
      </c>
      <c r="M1020" s="31" t="s">
        <v>75</v>
      </c>
      <c r="N1020" s="31">
        <v>203768</v>
      </c>
      <c r="O1020" s="31" t="s">
        <v>75</v>
      </c>
      <c r="P1020" s="32" t="s">
        <v>75</v>
      </c>
      <c r="Q1020" s="32" t="s">
        <v>75</v>
      </c>
      <c r="R1020" s="42" t="s">
        <v>1932</v>
      </c>
      <c r="S1020" s="43" t="s">
        <v>1887</v>
      </c>
      <c r="T1020" s="44" t="s">
        <v>3026</v>
      </c>
      <c r="U1020" s="31">
        <v>188872.84</v>
      </c>
      <c r="V1020" s="31" t="s">
        <v>75</v>
      </c>
      <c r="W1020" s="31">
        <v>188872.84</v>
      </c>
      <c r="X1020" s="31" t="s">
        <v>75</v>
      </c>
      <c r="Y1020" s="31" t="s">
        <v>75</v>
      </c>
      <c r="Z1020" s="31" t="s">
        <v>75</v>
      </c>
      <c r="AA1020" s="31" t="s">
        <v>75</v>
      </c>
      <c r="AB1020" s="31" t="s">
        <v>75</v>
      </c>
      <c r="AC1020" s="31" t="s">
        <v>75</v>
      </c>
      <c r="AD1020" s="31" t="s">
        <v>75</v>
      </c>
      <c r="AE1020" s="31">
        <v>188872.84</v>
      </c>
      <c r="AF1020" s="31" t="s">
        <v>75</v>
      </c>
      <c r="AG1020" s="31" t="s">
        <v>75</v>
      </c>
      <c r="AH1020" s="31" t="s">
        <v>75</v>
      </c>
      <c r="AI1020" s="8"/>
    </row>
    <row r="1021" spans="1:35" ht="23.25" x14ac:dyDescent="0.25">
      <c r="A1021" s="42" t="s">
        <v>1969</v>
      </c>
      <c r="B1021" s="43" t="s">
        <v>1887</v>
      </c>
      <c r="C1021" s="44" t="s">
        <v>3027</v>
      </c>
      <c r="D1021" s="31">
        <v>2700000</v>
      </c>
      <c r="E1021" s="31" t="s">
        <v>75</v>
      </c>
      <c r="F1021" s="31">
        <v>2700000</v>
      </c>
      <c r="G1021" s="31" t="s">
        <v>75</v>
      </c>
      <c r="H1021" s="31" t="s">
        <v>75</v>
      </c>
      <c r="I1021" s="31" t="s">
        <v>75</v>
      </c>
      <c r="J1021" s="31" t="s">
        <v>75</v>
      </c>
      <c r="K1021" s="31" t="s">
        <v>75</v>
      </c>
      <c r="L1021" s="31" t="s">
        <v>75</v>
      </c>
      <c r="M1021" s="31" t="s">
        <v>75</v>
      </c>
      <c r="N1021" s="31" t="s">
        <v>75</v>
      </c>
      <c r="O1021" s="31" t="s">
        <v>75</v>
      </c>
      <c r="P1021" s="32">
        <v>2700000</v>
      </c>
      <c r="Q1021" s="32" t="s">
        <v>75</v>
      </c>
      <c r="R1021" s="42" t="s">
        <v>1969</v>
      </c>
      <c r="S1021" s="43" t="s">
        <v>1887</v>
      </c>
      <c r="T1021" s="44" t="s">
        <v>3027</v>
      </c>
      <c r="U1021" s="31">
        <v>716700</v>
      </c>
      <c r="V1021" s="31" t="s">
        <v>75</v>
      </c>
      <c r="W1021" s="31">
        <v>716700</v>
      </c>
      <c r="X1021" s="31" t="s">
        <v>75</v>
      </c>
      <c r="Y1021" s="31" t="s">
        <v>75</v>
      </c>
      <c r="Z1021" s="31" t="s">
        <v>75</v>
      </c>
      <c r="AA1021" s="31" t="s">
        <v>75</v>
      </c>
      <c r="AB1021" s="31" t="s">
        <v>75</v>
      </c>
      <c r="AC1021" s="31" t="s">
        <v>75</v>
      </c>
      <c r="AD1021" s="31" t="s">
        <v>75</v>
      </c>
      <c r="AE1021" s="31" t="s">
        <v>75</v>
      </c>
      <c r="AF1021" s="31" t="s">
        <v>75</v>
      </c>
      <c r="AG1021" s="31">
        <v>716700</v>
      </c>
      <c r="AH1021" s="31" t="s">
        <v>75</v>
      </c>
      <c r="AI1021" s="8"/>
    </row>
    <row r="1022" spans="1:35" x14ac:dyDescent="0.25">
      <c r="A1022" s="42" t="s">
        <v>1971</v>
      </c>
      <c r="B1022" s="43" t="s">
        <v>1887</v>
      </c>
      <c r="C1022" s="44" t="s">
        <v>3028</v>
      </c>
      <c r="D1022" s="31">
        <v>2700000</v>
      </c>
      <c r="E1022" s="31" t="s">
        <v>75</v>
      </c>
      <c r="F1022" s="31">
        <v>2700000</v>
      </c>
      <c r="G1022" s="31" t="s">
        <v>75</v>
      </c>
      <c r="H1022" s="31" t="s">
        <v>75</v>
      </c>
      <c r="I1022" s="31" t="s">
        <v>75</v>
      </c>
      <c r="J1022" s="31" t="s">
        <v>75</v>
      </c>
      <c r="K1022" s="31" t="s">
        <v>75</v>
      </c>
      <c r="L1022" s="31" t="s">
        <v>75</v>
      </c>
      <c r="M1022" s="31" t="s">
        <v>75</v>
      </c>
      <c r="N1022" s="31" t="s">
        <v>75</v>
      </c>
      <c r="O1022" s="31" t="s">
        <v>75</v>
      </c>
      <c r="P1022" s="32">
        <v>2700000</v>
      </c>
      <c r="Q1022" s="32" t="s">
        <v>75</v>
      </c>
      <c r="R1022" s="42" t="s">
        <v>1971</v>
      </c>
      <c r="S1022" s="43" t="s">
        <v>1887</v>
      </c>
      <c r="T1022" s="44" t="s">
        <v>3028</v>
      </c>
      <c r="U1022" s="31">
        <v>716700</v>
      </c>
      <c r="V1022" s="31" t="s">
        <v>75</v>
      </c>
      <c r="W1022" s="31">
        <v>716700</v>
      </c>
      <c r="X1022" s="31" t="s">
        <v>75</v>
      </c>
      <c r="Y1022" s="31" t="s">
        <v>75</v>
      </c>
      <c r="Z1022" s="31" t="s">
        <v>75</v>
      </c>
      <c r="AA1022" s="31" t="s">
        <v>75</v>
      </c>
      <c r="AB1022" s="31" t="s">
        <v>75</v>
      </c>
      <c r="AC1022" s="31" t="s">
        <v>75</v>
      </c>
      <c r="AD1022" s="31" t="s">
        <v>75</v>
      </c>
      <c r="AE1022" s="31" t="s">
        <v>75</v>
      </c>
      <c r="AF1022" s="31" t="s">
        <v>75</v>
      </c>
      <c r="AG1022" s="31">
        <v>716700</v>
      </c>
      <c r="AH1022" s="31" t="s">
        <v>75</v>
      </c>
      <c r="AI1022" s="8"/>
    </row>
    <row r="1023" spans="1:35" ht="23.25" x14ac:dyDescent="0.25">
      <c r="A1023" s="42" t="s">
        <v>1973</v>
      </c>
      <c r="B1023" s="43" t="s">
        <v>1887</v>
      </c>
      <c r="C1023" s="44" t="s">
        <v>3029</v>
      </c>
      <c r="D1023" s="31">
        <v>2700000</v>
      </c>
      <c r="E1023" s="31" t="s">
        <v>75</v>
      </c>
      <c r="F1023" s="31">
        <v>2700000</v>
      </c>
      <c r="G1023" s="31" t="s">
        <v>75</v>
      </c>
      <c r="H1023" s="31" t="s">
        <v>75</v>
      </c>
      <c r="I1023" s="31" t="s">
        <v>75</v>
      </c>
      <c r="J1023" s="31" t="s">
        <v>75</v>
      </c>
      <c r="K1023" s="31" t="s">
        <v>75</v>
      </c>
      <c r="L1023" s="31" t="s">
        <v>75</v>
      </c>
      <c r="M1023" s="31" t="s">
        <v>75</v>
      </c>
      <c r="N1023" s="31" t="s">
        <v>75</v>
      </c>
      <c r="O1023" s="31" t="s">
        <v>75</v>
      </c>
      <c r="P1023" s="32">
        <v>2700000</v>
      </c>
      <c r="Q1023" s="32" t="s">
        <v>75</v>
      </c>
      <c r="R1023" s="42" t="s">
        <v>1973</v>
      </c>
      <c r="S1023" s="43" t="s">
        <v>1887</v>
      </c>
      <c r="T1023" s="44" t="s">
        <v>3029</v>
      </c>
      <c r="U1023" s="31">
        <v>716700</v>
      </c>
      <c r="V1023" s="31" t="s">
        <v>75</v>
      </c>
      <c r="W1023" s="31">
        <v>716700</v>
      </c>
      <c r="X1023" s="31" t="s">
        <v>75</v>
      </c>
      <c r="Y1023" s="31" t="s">
        <v>75</v>
      </c>
      <c r="Z1023" s="31" t="s">
        <v>75</v>
      </c>
      <c r="AA1023" s="31" t="s">
        <v>75</v>
      </c>
      <c r="AB1023" s="31" t="s">
        <v>75</v>
      </c>
      <c r="AC1023" s="31" t="s">
        <v>75</v>
      </c>
      <c r="AD1023" s="31" t="s">
        <v>75</v>
      </c>
      <c r="AE1023" s="31" t="s">
        <v>75</v>
      </c>
      <c r="AF1023" s="31" t="s">
        <v>75</v>
      </c>
      <c r="AG1023" s="31">
        <v>716700</v>
      </c>
      <c r="AH1023" s="31" t="s">
        <v>75</v>
      </c>
      <c r="AI1023" s="8"/>
    </row>
    <row r="1024" spans="1:35" x14ac:dyDescent="0.25">
      <c r="A1024" s="42" t="s">
        <v>1936</v>
      </c>
      <c r="B1024" s="43" t="s">
        <v>1887</v>
      </c>
      <c r="C1024" s="44" t="s">
        <v>3030</v>
      </c>
      <c r="D1024" s="31" t="s">
        <v>75</v>
      </c>
      <c r="E1024" s="31" t="s">
        <v>75</v>
      </c>
      <c r="F1024" s="31" t="s">
        <v>75</v>
      </c>
      <c r="G1024" s="31">
        <v>28299756.260000002</v>
      </c>
      <c r="H1024" s="31" t="s">
        <v>75</v>
      </c>
      <c r="I1024" s="31" t="s">
        <v>75</v>
      </c>
      <c r="J1024" s="31" t="s">
        <v>75</v>
      </c>
      <c r="K1024" s="31" t="s">
        <v>75</v>
      </c>
      <c r="L1024" s="31" t="s">
        <v>75</v>
      </c>
      <c r="M1024" s="31" t="s">
        <v>75</v>
      </c>
      <c r="N1024" s="31" t="s">
        <v>75</v>
      </c>
      <c r="O1024" s="31">
        <v>22178256.260000002</v>
      </c>
      <c r="P1024" s="32">
        <v>6121500</v>
      </c>
      <c r="Q1024" s="32" t="s">
        <v>75</v>
      </c>
      <c r="R1024" s="42" t="s">
        <v>1936</v>
      </c>
      <c r="S1024" s="43" t="s">
        <v>1887</v>
      </c>
      <c r="T1024" s="44" t="s">
        <v>3030</v>
      </c>
      <c r="U1024" s="31" t="s">
        <v>75</v>
      </c>
      <c r="V1024" s="31" t="s">
        <v>75</v>
      </c>
      <c r="W1024" s="31" t="s">
        <v>75</v>
      </c>
      <c r="X1024" s="31">
        <v>11480480.939999999</v>
      </c>
      <c r="Y1024" s="31" t="s">
        <v>75</v>
      </c>
      <c r="Z1024" s="31" t="s">
        <v>75</v>
      </c>
      <c r="AA1024" s="31" t="s">
        <v>75</v>
      </c>
      <c r="AB1024" s="31" t="s">
        <v>75</v>
      </c>
      <c r="AC1024" s="31" t="s">
        <v>75</v>
      </c>
      <c r="AD1024" s="31" t="s">
        <v>75</v>
      </c>
      <c r="AE1024" s="31" t="s">
        <v>75</v>
      </c>
      <c r="AF1024" s="31">
        <v>9020864.7799999993</v>
      </c>
      <c r="AG1024" s="31">
        <v>2459616.16</v>
      </c>
      <c r="AH1024" s="31" t="s">
        <v>75</v>
      </c>
      <c r="AI1024" s="8"/>
    </row>
    <row r="1025" spans="1:35" x14ac:dyDescent="0.25">
      <c r="A1025" s="42" t="s">
        <v>1507</v>
      </c>
      <c r="B1025" s="43" t="s">
        <v>1887</v>
      </c>
      <c r="C1025" s="44" t="s">
        <v>3031</v>
      </c>
      <c r="D1025" s="31" t="s">
        <v>75</v>
      </c>
      <c r="E1025" s="31" t="s">
        <v>75</v>
      </c>
      <c r="F1025" s="31" t="s">
        <v>75</v>
      </c>
      <c r="G1025" s="31">
        <v>28299756.260000002</v>
      </c>
      <c r="H1025" s="31" t="s">
        <v>75</v>
      </c>
      <c r="I1025" s="31" t="s">
        <v>75</v>
      </c>
      <c r="J1025" s="31" t="s">
        <v>75</v>
      </c>
      <c r="K1025" s="31" t="s">
        <v>75</v>
      </c>
      <c r="L1025" s="31" t="s">
        <v>75</v>
      </c>
      <c r="M1025" s="31" t="s">
        <v>75</v>
      </c>
      <c r="N1025" s="31" t="s">
        <v>75</v>
      </c>
      <c r="O1025" s="31">
        <v>22178256.260000002</v>
      </c>
      <c r="P1025" s="32">
        <v>6121500</v>
      </c>
      <c r="Q1025" s="32" t="s">
        <v>75</v>
      </c>
      <c r="R1025" s="42" t="s">
        <v>1507</v>
      </c>
      <c r="S1025" s="43" t="s">
        <v>1887</v>
      </c>
      <c r="T1025" s="44" t="s">
        <v>3031</v>
      </c>
      <c r="U1025" s="31" t="s">
        <v>75</v>
      </c>
      <c r="V1025" s="31" t="s">
        <v>75</v>
      </c>
      <c r="W1025" s="31" t="s">
        <v>75</v>
      </c>
      <c r="X1025" s="31">
        <v>11480480.939999999</v>
      </c>
      <c r="Y1025" s="31" t="s">
        <v>75</v>
      </c>
      <c r="Z1025" s="31" t="s">
        <v>75</v>
      </c>
      <c r="AA1025" s="31" t="s">
        <v>75</v>
      </c>
      <c r="AB1025" s="31" t="s">
        <v>75</v>
      </c>
      <c r="AC1025" s="31" t="s">
        <v>75</v>
      </c>
      <c r="AD1025" s="31" t="s">
        <v>75</v>
      </c>
      <c r="AE1025" s="31" t="s">
        <v>75</v>
      </c>
      <c r="AF1025" s="31">
        <v>9020864.7799999993</v>
      </c>
      <c r="AG1025" s="31">
        <v>2459616.16</v>
      </c>
      <c r="AH1025" s="31" t="s">
        <v>75</v>
      </c>
      <c r="AI1025" s="8"/>
    </row>
    <row r="1026" spans="1:35" ht="23.25" x14ac:dyDescent="0.25">
      <c r="A1026" s="42" t="s">
        <v>1939</v>
      </c>
      <c r="B1026" s="43" t="s">
        <v>1887</v>
      </c>
      <c r="C1026" s="44" t="s">
        <v>3032</v>
      </c>
      <c r="D1026" s="31">
        <v>305826132.06999999</v>
      </c>
      <c r="E1026" s="31" t="s">
        <v>75</v>
      </c>
      <c r="F1026" s="31">
        <v>305826132.06999999</v>
      </c>
      <c r="G1026" s="31" t="s">
        <v>75</v>
      </c>
      <c r="H1026" s="31" t="s">
        <v>75</v>
      </c>
      <c r="I1026" s="31" t="s">
        <v>75</v>
      </c>
      <c r="J1026" s="31" t="s">
        <v>75</v>
      </c>
      <c r="K1026" s="31" t="s">
        <v>75</v>
      </c>
      <c r="L1026" s="31" t="s">
        <v>75</v>
      </c>
      <c r="M1026" s="31" t="s">
        <v>75</v>
      </c>
      <c r="N1026" s="31">
        <v>304756132.06999999</v>
      </c>
      <c r="O1026" s="31">
        <v>1070000</v>
      </c>
      <c r="P1026" s="32" t="s">
        <v>75</v>
      </c>
      <c r="Q1026" s="32" t="s">
        <v>75</v>
      </c>
      <c r="R1026" s="42" t="s">
        <v>1939</v>
      </c>
      <c r="S1026" s="43" t="s">
        <v>1887</v>
      </c>
      <c r="T1026" s="44" t="s">
        <v>3032</v>
      </c>
      <c r="U1026" s="31">
        <v>233479072.93000001</v>
      </c>
      <c r="V1026" s="31" t="s">
        <v>75</v>
      </c>
      <c r="W1026" s="31">
        <v>233479072.93000001</v>
      </c>
      <c r="X1026" s="31" t="s">
        <v>75</v>
      </c>
      <c r="Y1026" s="31" t="s">
        <v>75</v>
      </c>
      <c r="Z1026" s="31" t="s">
        <v>75</v>
      </c>
      <c r="AA1026" s="31" t="s">
        <v>75</v>
      </c>
      <c r="AB1026" s="31" t="s">
        <v>75</v>
      </c>
      <c r="AC1026" s="31" t="s">
        <v>75</v>
      </c>
      <c r="AD1026" s="31" t="s">
        <v>75</v>
      </c>
      <c r="AE1026" s="31">
        <v>232479741.06</v>
      </c>
      <c r="AF1026" s="31">
        <v>999331.87</v>
      </c>
      <c r="AG1026" s="31" t="s">
        <v>75</v>
      </c>
      <c r="AH1026" s="31" t="s">
        <v>75</v>
      </c>
      <c r="AI1026" s="8"/>
    </row>
    <row r="1027" spans="1:35" x14ac:dyDescent="0.25">
      <c r="A1027" s="42" t="s">
        <v>1941</v>
      </c>
      <c r="B1027" s="43" t="s">
        <v>1887</v>
      </c>
      <c r="C1027" s="44" t="s">
        <v>3033</v>
      </c>
      <c r="D1027" s="31">
        <v>287619779.12</v>
      </c>
      <c r="E1027" s="31" t="s">
        <v>75</v>
      </c>
      <c r="F1027" s="31">
        <v>287619779.12</v>
      </c>
      <c r="G1027" s="31" t="s">
        <v>75</v>
      </c>
      <c r="H1027" s="31" t="s">
        <v>75</v>
      </c>
      <c r="I1027" s="31" t="s">
        <v>75</v>
      </c>
      <c r="J1027" s="31" t="s">
        <v>75</v>
      </c>
      <c r="K1027" s="31" t="s">
        <v>75</v>
      </c>
      <c r="L1027" s="31" t="s">
        <v>75</v>
      </c>
      <c r="M1027" s="31" t="s">
        <v>75</v>
      </c>
      <c r="N1027" s="31">
        <v>286549779.12</v>
      </c>
      <c r="O1027" s="31">
        <v>1070000</v>
      </c>
      <c r="P1027" s="32" t="s">
        <v>75</v>
      </c>
      <c r="Q1027" s="32" t="s">
        <v>75</v>
      </c>
      <c r="R1027" s="42" t="s">
        <v>1941</v>
      </c>
      <c r="S1027" s="43" t="s">
        <v>1887</v>
      </c>
      <c r="T1027" s="44" t="s">
        <v>3033</v>
      </c>
      <c r="U1027" s="31">
        <v>224439314.11000001</v>
      </c>
      <c r="V1027" s="31" t="s">
        <v>75</v>
      </c>
      <c r="W1027" s="31">
        <v>224439314.11000001</v>
      </c>
      <c r="X1027" s="31" t="s">
        <v>75</v>
      </c>
      <c r="Y1027" s="31" t="s">
        <v>75</v>
      </c>
      <c r="Z1027" s="31" t="s">
        <v>75</v>
      </c>
      <c r="AA1027" s="31" t="s">
        <v>75</v>
      </c>
      <c r="AB1027" s="31" t="s">
        <v>75</v>
      </c>
      <c r="AC1027" s="31" t="s">
        <v>75</v>
      </c>
      <c r="AD1027" s="31" t="s">
        <v>75</v>
      </c>
      <c r="AE1027" s="31">
        <v>223439982.24000001</v>
      </c>
      <c r="AF1027" s="31">
        <v>999331.87</v>
      </c>
      <c r="AG1027" s="31" t="s">
        <v>75</v>
      </c>
      <c r="AH1027" s="31" t="s">
        <v>75</v>
      </c>
      <c r="AI1027" s="8"/>
    </row>
    <row r="1028" spans="1:35" ht="34.5" x14ac:dyDescent="0.25">
      <c r="A1028" s="42" t="s">
        <v>2119</v>
      </c>
      <c r="B1028" s="43" t="s">
        <v>1887</v>
      </c>
      <c r="C1028" s="44" t="s">
        <v>3034</v>
      </c>
      <c r="D1028" s="31">
        <v>97146954.579999998</v>
      </c>
      <c r="E1028" s="31" t="s">
        <v>75</v>
      </c>
      <c r="F1028" s="31">
        <v>97146954.579999998</v>
      </c>
      <c r="G1028" s="31" t="s">
        <v>75</v>
      </c>
      <c r="H1028" s="31" t="s">
        <v>75</v>
      </c>
      <c r="I1028" s="31" t="s">
        <v>75</v>
      </c>
      <c r="J1028" s="31" t="s">
        <v>75</v>
      </c>
      <c r="K1028" s="31" t="s">
        <v>75</v>
      </c>
      <c r="L1028" s="31" t="s">
        <v>75</v>
      </c>
      <c r="M1028" s="31" t="s">
        <v>75</v>
      </c>
      <c r="N1028" s="31">
        <v>97146954.579999998</v>
      </c>
      <c r="O1028" s="31" t="s">
        <v>75</v>
      </c>
      <c r="P1028" s="32" t="s">
        <v>75</v>
      </c>
      <c r="Q1028" s="32" t="s">
        <v>75</v>
      </c>
      <c r="R1028" s="42" t="s">
        <v>2119</v>
      </c>
      <c r="S1028" s="43" t="s">
        <v>1887</v>
      </c>
      <c r="T1028" s="44" t="s">
        <v>3034</v>
      </c>
      <c r="U1028" s="31">
        <v>46369663.149999999</v>
      </c>
      <c r="V1028" s="31" t="s">
        <v>75</v>
      </c>
      <c r="W1028" s="31">
        <v>46369663.149999999</v>
      </c>
      <c r="X1028" s="31" t="s">
        <v>75</v>
      </c>
      <c r="Y1028" s="31" t="s">
        <v>75</v>
      </c>
      <c r="Z1028" s="31" t="s">
        <v>75</v>
      </c>
      <c r="AA1028" s="31" t="s">
        <v>75</v>
      </c>
      <c r="AB1028" s="31" t="s">
        <v>75</v>
      </c>
      <c r="AC1028" s="31" t="s">
        <v>75</v>
      </c>
      <c r="AD1028" s="31" t="s">
        <v>75</v>
      </c>
      <c r="AE1028" s="31">
        <v>46369663.149999999</v>
      </c>
      <c r="AF1028" s="31" t="s">
        <v>75</v>
      </c>
      <c r="AG1028" s="31" t="s">
        <v>75</v>
      </c>
      <c r="AH1028" s="31" t="s">
        <v>75</v>
      </c>
      <c r="AI1028" s="8"/>
    </row>
    <row r="1029" spans="1:35" x14ac:dyDescent="0.25">
      <c r="A1029" s="42" t="s">
        <v>1943</v>
      </c>
      <c r="B1029" s="43" t="s">
        <v>1887</v>
      </c>
      <c r="C1029" s="44" t="s">
        <v>3035</v>
      </c>
      <c r="D1029" s="31">
        <v>190472824.53999999</v>
      </c>
      <c r="E1029" s="31" t="s">
        <v>75</v>
      </c>
      <c r="F1029" s="31">
        <v>190472824.53999999</v>
      </c>
      <c r="G1029" s="31" t="s">
        <v>75</v>
      </c>
      <c r="H1029" s="31" t="s">
        <v>75</v>
      </c>
      <c r="I1029" s="31" t="s">
        <v>75</v>
      </c>
      <c r="J1029" s="31" t="s">
        <v>75</v>
      </c>
      <c r="K1029" s="31" t="s">
        <v>75</v>
      </c>
      <c r="L1029" s="31" t="s">
        <v>75</v>
      </c>
      <c r="M1029" s="31" t="s">
        <v>75</v>
      </c>
      <c r="N1029" s="31">
        <v>189402824.53999999</v>
      </c>
      <c r="O1029" s="31">
        <v>1070000</v>
      </c>
      <c r="P1029" s="32" t="s">
        <v>75</v>
      </c>
      <c r="Q1029" s="32" t="s">
        <v>75</v>
      </c>
      <c r="R1029" s="42" t="s">
        <v>1943</v>
      </c>
      <c r="S1029" s="43" t="s">
        <v>1887</v>
      </c>
      <c r="T1029" s="44" t="s">
        <v>3035</v>
      </c>
      <c r="U1029" s="31">
        <v>178069650.96000001</v>
      </c>
      <c r="V1029" s="31" t="s">
        <v>75</v>
      </c>
      <c r="W1029" s="31">
        <v>178069650.96000001</v>
      </c>
      <c r="X1029" s="31" t="s">
        <v>75</v>
      </c>
      <c r="Y1029" s="31" t="s">
        <v>75</v>
      </c>
      <c r="Z1029" s="31" t="s">
        <v>75</v>
      </c>
      <c r="AA1029" s="31" t="s">
        <v>75</v>
      </c>
      <c r="AB1029" s="31" t="s">
        <v>75</v>
      </c>
      <c r="AC1029" s="31" t="s">
        <v>75</v>
      </c>
      <c r="AD1029" s="31" t="s">
        <v>75</v>
      </c>
      <c r="AE1029" s="31">
        <v>177070319.09</v>
      </c>
      <c r="AF1029" s="31">
        <v>999331.87</v>
      </c>
      <c r="AG1029" s="31" t="s">
        <v>75</v>
      </c>
      <c r="AH1029" s="31" t="s">
        <v>75</v>
      </c>
      <c r="AI1029" s="8"/>
    </row>
    <row r="1030" spans="1:35" x14ac:dyDescent="0.25">
      <c r="A1030" s="42" t="s">
        <v>2062</v>
      </c>
      <c r="B1030" s="43" t="s">
        <v>1887</v>
      </c>
      <c r="C1030" s="44" t="s">
        <v>3036</v>
      </c>
      <c r="D1030" s="31">
        <v>18206352.949999999</v>
      </c>
      <c r="E1030" s="31" t="s">
        <v>75</v>
      </c>
      <c r="F1030" s="31">
        <v>18206352.949999999</v>
      </c>
      <c r="G1030" s="31" t="s">
        <v>75</v>
      </c>
      <c r="H1030" s="31" t="s">
        <v>75</v>
      </c>
      <c r="I1030" s="31" t="s">
        <v>75</v>
      </c>
      <c r="J1030" s="31" t="s">
        <v>75</v>
      </c>
      <c r="K1030" s="31" t="s">
        <v>75</v>
      </c>
      <c r="L1030" s="31" t="s">
        <v>75</v>
      </c>
      <c r="M1030" s="31" t="s">
        <v>75</v>
      </c>
      <c r="N1030" s="31">
        <v>18206352.949999999</v>
      </c>
      <c r="O1030" s="31" t="s">
        <v>75</v>
      </c>
      <c r="P1030" s="32" t="s">
        <v>75</v>
      </c>
      <c r="Q1030" s="32" t="s">
        <v>75</v>
      </c>
      <c r="R1030" s="42" t="s">
        <v>2062</v>
      </c>
      <c r="S1030" s="43" t="s">
        <v>1887</v>
      </c>
      <c r="T1030" s="44" t="s">
        <v>3036</v>
      </c>
      <c r="U1030" s="31">
        <v>9039758.8200000003</v>
      </c>
      <c r="V1030" s="31" t="s">
        <v>75</v>
      </c>
      <c r="W1030" s="31">
        <v>9039758.8200000003</v>
      </c>
      <c r="X1030" s="31" t="s">
        <v>75</v>
      </c>
      <c r="Y1030" s="31" t="s">
        <v>75</v>
      </c>
      <c r="Z1030" s="31" t="s">
        <v>75</v>
      </c>
      <c r="AA1030" s="31" t="s">
        <v>75</v>
      </c>
      <c r="AB1030" s="31" t="s">
        <v>75</v>
      </c>
      <c r="AC1030" s="31" t="s">
        <v>75</v>
      </c>
      <c r="AD1030" s="31" t="s">
        <v>75</v>
      </c>
      <c r="AE1030" s="31">
        <v>9039758.8200000003</v>
      </c>
      <c r="AF1030" s="31" t="s">
        <v>75</v>
      </c>
      <c r="AG1030" s="31" t="s">
        <v>75</v>
      </c>
      <c r="AH1030" s="31" t="s">
        <v>75</v>
      </c>
      <c r="AI1030" s="8"/>
    </row>
    <row r="1031" spans="1:35" ht="45.75" x14ac:dyDescent="0.25">
      <c r="A1031" s="42" t="s">
        <v>2064</v>
      </c>
      <c r="B1031" s="43" t="s">
        <v>1887</v>
      </c>
      <c r="C1031" s="44" t="s">
        <v>3037</v>
      </c>
      <c r="D1031" s="31">
        <v>13480266.42</v>
      </c>
      <c r="E1031" s="31" t="s">
        <v>75</v>
      </c>
      <c r="F1031" s="31">
        <v>13480266.42</v>
      </c>
      <c r="G1031" s="31" t="s">
        <v>75</v>
      </c>
      <c r="H1031" s="31" t="s">
        <v>75</v>
      </c>
      <c r="I1031" s="31" t="s">
        <v>75</v>
      </c>
      <c r="J1031" s="31" t="s">
        <v>75</v>
      </c>
      <c r="K1031" s="31" t="s">
        <v>75</v>
      </c>
      <c r="L1031" s="31" t="s">
        <v>75</v>
      </c>
      <c r="M1031" s="31" t="s">
        <v>75</v>
      </c>
      <c r="N1031" s="31">
        <v>13480266.42</v>
      </c>
      <c r="O1031" s="31" t="s">
        <v>75</v>
      </c>
      <c r="P1031" s="32" t="s">
        <v>75</v>
      </c>
      <c r="Q1031" s="32" t="s">
        <v>75</v>
      </c>
      <c r="R1031" s="42" t="s">
        <v>2064</v>
      </c>
      <c r="S1031" s="43" t="s">
        <v>1887</v>
      </c>
      <c r="T1031" s="44" t="s">
        <v>3037</v>
      </c>
      <c r="U1031" s="31">
        <v>4753358.47</v>
      </c>
      <c r="V1031" s="31" t="s">
        <v>75</v>
      </c>
      <c r="W1031" s="31">
        <v>4753358.47</v>
      </c>
      <c r="X1031" s="31" t="s">
        <v>75</v>
      </c>
      <c r="Y1031" s="31" t="s">
        <v>75</v>
      </c>
      <c r="Z1031" s="31" t="s">
        <v>75</v>
      </c>
      <c r="AA1031" s="31" t="s">
        <v>75</v>
      </c>
      <c r="AB1031" s="31" t="s">
        <v>75</v>
      </c>
      <c r="AC1031" s="31" t="s">
        <v>75</v>
      </c>
      <c r="AD1031" s="31" t="s">
        <v>75</v>
      </c>
      <c r="AE1031" s="31">
        <v>4753358.47</v>
      </c>
      <c r="AF1031" s="31" t="s">
        <v>75</v>
      </c>
      <c r="AG1031" s="31" t="s">
        <v>75</v>
      </c>
      <c r="AH1031" s="31" t="s">
        <v>75</v>
      </c>
      <c r="AI1031" s="8"/>
    </row>
    <row r="1032" spans="1:35" x14ac:dyDescent="0.25">
      <c r="A1032" s="42" t="s">
        <v>2126</v>
      </c>
      <c r="B1032" s="43" t="s">
        <v>1887</v>
      </c>
      <c r="C1032" s="44" t="s">
        <v>3038</v>
      </c>
      <c r="D1032" s="31">
        <v>4726086.53</v>
      </c>
      <c r="E1032" s="31" t="s">
        <v>75</v>
      </c>
      <c r="F1032" s="31">
        <v>4726086.53</v>
      </c>
      <c r="G1032" s="31" t="s">
        <v>75</v>
      </c>
      <c r="H1032" s="31" t="s">
        <v>75</v>
      </c>
      <c r="I1032" s="31" t="s">
        <v>75</v>
      </c>
      <c r="J1032" s="31" t="s">
        <v>75</v>
      </c>
      <c r="K1032" s="31" t="s">
        <v>75</v>
      </c>
      <c r="L1032" s="31" t="s">
        <v>75</v>
      </c>
      <c r="M1032" s="31" t="s">
        <v>75</v>
      </c>
      <c r="N1032" s="31">
        <v>4726086.53</v>
      </c>
      <c r="O1032" s="31" t="s">
        <v>75</v>
      </c>
      <c r="P1032" s="32" t="s">
        <v>75</v>
      </c>
      <c r="Q1032" s="32" t="s">
        <v>75</v>
      </c>
      <c r="R1032" s="42" t="s">
        <v>2126</v>
      </c>
      <c r="S1032" s="43" t="s">
        <v>1887</v>
      </c>
      <c r="T1032" s="44" t="s">
        <v>3038</v>
      </c>
      <c r="U1032" s="31">
        <v>4286400.3499999996</v>
      </c>
      <c r="V1032" s="31" t="s">
        <v>75</v>
      </c>
      <c r="W1032" s="31">
        <v>4286400.3499999996</v>
      </c>
      <c r="X1032" s="31" t="s">
        <v>75</v>
      </c>
      <c r="Y1032" s="31" t="s">
        <v>75</v>
      </c>
      <c r="Z1032" s="31" t="s">
        <v>75</v>
      </c>
      <c r="AA1032" s="31" t="s">
        <v>75</v>
      </c>
      <c r="AB1032" s="31" t="s">
        <v>75</v>
      </c>
      <c r="AC1032" s="31" t="s">
        <v>75</v>
      </c>
      <c r="AD1032" s="31" t="s">
        <v>75</v>
      </c>
      <c r="AE1032" s="31">
        <v>4286400.3499999996</v>
      </c>
      <c r="AF1032" s="31" t="s">
        <v>75</v>
      </c>
      <c r="AG1032" s="31" t="s">
        <v>75</v>
      </c>
      <c r="AH1032" s="31" t="s">
        <v>75</v>
      </c>
      <c r="AI1032" s="8"/>
    </row>
    <row r="1033" spans="1:35" x14ac:dyDescent="0.25">
      <c r="A1033" s="42" t="s">
        <v>1908</v>
      </c>
      <c r="B1033" s="43" t="s">
        <v>1887</v>
      </c>
      <c r="C1033" s="44" t="s">
        <v>3039</v>
      </c>
      <c r="D1033" s="31">
        <v>1141845.26</v>
      </c>
      <c r="E1033" s="31" t="s">
        <v>75</v>
      </c>
      <c r="F1033" s="31">
        <v>1141845.26</v>
      </c>
      <c r="G1033" s="31" t="s">
        <v>75</v>
      </c>
      <c r="H1033" s="31" t="s">
        <v>75</v>
      </c>
      <c r="I1033" s="31" t="s">
        <v>75</v>
      </c>
      <c r="J1033" s="31" t="s">
        <v>75</v>
      </c>
      <c r="K1033" s="31">
        <v>8100</v>
      </c>
      <c r="L1033" s="31" t="s">
        <v>75</v>
      </c>
      <c r="M1033" s="31" t="s">
        <v>75</v>
      </c>
      <c r="N1033" s="31">
        <v>1133745.26</v>
      </c>
      <c r="O1033" s="31" t="s">
        <v>75</v>
      </c>
      <c r="P1033" s="32" t="s">
        <v>75</v>
      </c>
      <c r="Q1033" s="32" t="s">
        <v>75</v>
      </c>
      <c r="R1033" s="42" t="s">
        <v>1908</v>
      </c>
      <c r="S1033" s="43" t="s">
        <v>1887</v>
      </c>
      <c r="T1033" s="44" t="s">
        <v>3039</v>
      </c>
      <c r="U1033" s="31">
        <v>560341.59</v>
      </c>
      <c r="V1033" s="31" t="s">
        <v>75</v>
      </c>
      <c r="W1033" s="31">
        <v>560341.59</v>
      </c>
      <c r="X1033" s="31" t="s">
        <v>75</v>
      </c>
      <c r="Y1033" s="31" t="s">
        <v>75</v>
      </c>
      <c r="Z1033" s="31" t="s">
        <v>75</v>
      </c>
      <c r="AA1033" s="31" t="s">
        <v>75</v>
      </c>
      <c r="AB1033" s="31">
        <v>3672.4</v>
      </c>
      <c r="AC1033" s="31" t="s">
        <v>75</v>
      </c>
      <c r="AD1033" s="31" t="s">
        <v>75</v>
      </c>
      <c r="AE1033" s="31">
        <v>556669.18999999994</v>
      </c>
      <c r="AF1033" s="31" t="s">
        <v>75</v>
      </c>
      <c r="AG1033" s="31" t="s">
        <v>75</v>
      </c>
      <c r="AH1033" s="31" t="s">
        <v>75</v>
      </c>
      <c r="AI1033" s="8"/>
    </row>
    <row r="1034" spans="1:35" x14ac:dyDescent="0.25">
      <c r="A1034" s="42" t="s">
        <v>1978</v>
      </c>
      <c r="B1034" s="43" t="s">
        <v>1887</v>
      </c>
      <c r="C1034" s="44" t="s">
        <v>3040</v>
      </c>
      <c r="D1034" s="31">
        <v>5000</v>
      </c>
      <c r="E1034" s="31" t="s">
        <v>75</v>
      </c>
      <c r="F1034" s="31">
        <v>5000</v>
      </c>
      <c r="G1034" s="31" t="s">
        <v>75</v>
      </c>
      <c r="H1034" s="31" t="s">
        <v>75</v>
      </c>
      <c r="I1034" s="31" t="s">
        <v>75</v>
      </c>
      <c r="J1034" s="31" t="s">
        <v>75</v>
      </c>
      <c r="K1034" s="31" t="s">
        <v>75</v>
      </c>
      <c r="L1034" s="31" t="s">
        <v>75</v>
      </c>
      <c r="M1034" s="31" t="s">
        <v>75</v>
      </c>
      <c r="N1034" s="31">
        <v>5000</v>
      </c>
      <c r="O1034" s="31" t="s">
        <v>75</v>
      </c>
      <c r="P1034" s="32" t="s">
        <v>75</v>
      </c>
      <c r="Q1034" s="32" t="s">
        <v>75</v>
      </c>
      <c r="R1034" s="42" t="s">
        <v>1978</v>
      </c>
      <c r="S1034" s="43" t="s">
        <v>1887</v>
      </c>
      <c r="T1034" s="44" t="s">
        <v>3040</v>
      </c>
      <c r="U1034" s="31">
        <v>5000</v>
      </c>
      <c r="V1034" s="31" t="s">
        <v>75</v>
      </c>
      <c r="W1034" s="31">
        <v>5000</v>
      </c>
      <c r="X1034" s="31" t="s">
        <v>75</v>
      </c>
      <c r="Y1034" s="31" t="s">
        <v>75</v>
      </c>
      <c r="Z1034" s="31" t="s">
        <v>75</v>
      </c>
      <c r="AA1034" s="31" t="s">
        <v>75</v>
      </c>
      <c r="AB1034" s="31" t="s">
        <v>75</v>
      </c>
      <c r="AC1034" s="31" t="s">
        <v>75</v>
      </c>
      <c r="AD1034" s="31" t="s">
        <v>75</v>
      </c>
      <c r="AE1034" s="31">
        <v>5000</v>
      </c>
      <c r="AF1034" s="31" t="s">
        <v>75</v>
      </c>
      <c r="AG1034" s="31" t="s">
        <v>75</v>
      </c>
      <c r="AH1034" s="31" t="s">
        <v>75</v>
      </c>
      <c r="AI1034" s="8"/>
    </row>
    <row r="1035" spans="1:35" ht="23.25" x14ac:dyDescent="0.25">
      <c r="A1035" s="42" t="s">
        <v>1980</v>
      </c>
      <c r="B1035" s="43" t="s">
        <v>1887</v>
      </c>
      <c r="C1035" s="44" t="s">
        <v>3041</v>
      </c>
      <c r="D1035" s="31">
        <v>5000</v>
      </c>
      <c r="E1035" s="31" t="s">
        <v>75</v>
      </c>
      <c r="F1035" s="31">
        <v>5000</v>
      </c>
      <c r="G1035" s="31" t="s">
        <v>75</v>
      </c>
      <c r="H1035" s="31" t="s">
        <v>75</v>
      </c>
      <c r="I1035" s="31" t="s">
        <v>75</v>
      </c>
      <c r="J1035" s="31" t="s">
        <v>75</v>
      </c>
      <c r="K1035" s="31" t="s">
        <v>75</v>
      </c>
      <c r="L1035" s="31" t="s">
        <v>75</v>
      </c>
      <c r="M1035" s="31" t="s">
        <v>75</v>
      </c>
      <c r="N1035" s="31">
        <v>5000</v>
      </c>
      <c r="O1035" s="31" t="s">
        <v>75</v>
      </c>
      <c r="P1035" s="32" t="s">
        <v>75</v>
      </c>
      <c r="Q1035" s="32" t="s">
        <v>75</v>
      </c>
      <c r="R1035" s="42" t="s">
        <v>1980</v>
      </c>
      <c r="S1035" s="43" t="s">
        <v>1887</v>
      </c>
      <c r="T1035" s="44" t="s">
        <v>3041</v>
      </c>
      <c r="U1035" s="31">
        <v>5000</v>
      </c>
      <c r="V1035" s="31" t="s">
        <v>75</v>
      </c>
      <c r="W1035" s="31">
        <v>5000</v>
      </c>
      <c r="X1035" s="31" t="s">
        <v>75</v>
      </c>
      <c r="Y1035" s="31" t="s">
        <v>75</v>
      </c>
      <c r="Z1035" s="31" t="s">
        <v>75</v>
      </c>
      <c r="AA1035" s="31" t="s">
        <v>75</v>
      </c>
      <c r="AB1035" s="31" t="s">
        <v>75</v>
      </c>
      <c r="AC1035" s="31" t="s">
        <v>75</v>
      </c>
      <c r="AD1035" s="31" t="s">
        <v>75</v>
      </c>
      <c r="AE1035" s="31">
        <v>5000</v>
      </c>
      <c r="AF1035" s="31" t="s">
        <v>75</v>
      </c>
      <c r="AG1035" s="31" t="s">
        <v>75</v>
      </c>
      <c r="AH1035" s="31" t="s">
        <v>75</v>
      </c>
      <c r="AI1035" s="8"/>
    </row>
    <row r="1036" spans="1:35" x14ac:dyDescent="0.25">
      <c r="A1036" s="42" t="s">
        <v>1910</v>
      </c>
      <c r="B1036" s="43" t="s">
        <v>1887</v>
      </c>
      <c r="C1036" s="44" t="s">
        <v>3042</v>
      </c>
      <c r="D1036" s="31">
        <v>1136845.26</v>
      </c>
      <c r="E1036" s="31" t="s">
        <v>75</v>
      </c>
      <c r="F1036" s="31">
        <v>1136845.26</v>
      </c>
      <c r="G1036" s="31" t="s">
        <v>75</v>
      </c>
      <c r="H1036" s="31" t="s">
        <v>75</v>
      </c>
      <c r="I1036" s="31" t="s">
        <v>75</v>
      </c>
      <c r="J1036" s="31" t="s">
        <v>75</v>
      </c>
      <c r="K1036" s="31">
        <v>8100</v>
      </c>
      <c r="L1036" s="31" t="s">
        <v>75</v>
      </c>
      <c r="M1036" s="31" t="s">
        <v>75</v>
      </c>
      <c r="N1036" s="31">
        <v>1128745.26</v>
      </c>
      <c r="O1036" s="31" t="s">
        <v>75</v>
      </c>
      <c r="P1036" s="32" t="s">
        <v>75</v>
      </c>
      <c r="Q1036" s="32" t="s">
        <v>75</v>
      </c>
      <c r="R1036" s="42" t="s">
        <v>1910</v>
      </c>
      <c r="S1036" s="43" t="s">
        <v>1887</v>
      </c>
      <c r="T1036" s="44" t="s">
        <v>3042</v>
      </c>
      <c r="U1036" s="31">
        <v>555341.59</v>
      </c>
      <c r="V1036" s="31" t="s">
        <v>75</v>
      </c>
      <c r="W1036" s="31">
        <v>555341.59</v>
      </c>
      <c r="X1036" s="31" t="s">
        <v>75</v>
      </c>
      <c r="Y1036" s="31" t="s">
        <v>75</v>
      </c>
      <c r="Z1036" s="31" t="s">
        <v>75</v>
      </c>
      <c r="AA1036" s="31" t="s">
        <v>75</v>
      </c>
      <c r="AB1036" s="31">
        <v>3672.4</v>
      </c>
      <c r="AC1036" s="31" t="s">
        <v>75</v>
      </c>
      <c r="AD1036" s="31" t="s">
        <v>75</v>
      </c>
      <c r="AE1036" s="31">
        <v>551669.18999999994</v>
      </c>
      <c r="AF1036" s="31" t="s">
        <v>75</v>
      </c>
      <c r="AG1036" s="31" t="s">
        <v>75</v>
      </c>
      <c r="AH1036" s="31" t="s">
        <v>75</v>
      </c>
      <c r="AI1036" s="8"/>
    </row>
    <row r="1037" spans="1:35" x14ac:dyDescent="0.25">
      <c r="A1037" s="42" t="s">
        <v>1947</v>
      </c>
      <c r="B1037" s="43" t="s">
        <v>1887</v>
      </c>
      <c r="C1037" s="44" t="s">
        <v>3043</v>
      </c>
      <c r="D1037" s="31">
        <v>102853.69</v>
      </c>
      <c r="E1037" s="31" t="s">
        <v>75</v>
      </c>
      <c r="F1037" s="31">
        <v>102853.69</v>
      </c>
      <c r="G1037" s="31" t="s">
        <v>75</v>
      </c>
      <c r="H1037" s="31" t="s">
        <v>75</v>
      </c>
      <c r="I1037" s="31" t="s">
        <v>75</v>
      </c>
      <c r="J1037" s="31" t="s">
        <v>75</v>
      </c>
      <c r="K1037" s="31">
        <v>3200</v>
      </c>
      <c r="L1037" s="31" t="s">
        <v>75</v>
      </c>
      <c r="M1037" s="31" t="s">
        <v>75</v>
      </c>
      <c r="N1037" s="31">
        <v>99653.69</v>
      </c>
      <c r="O1037" s="31" t="s">
        <v>75</v>
      </c>
      <c r="P1037" s="32" t="s">
        <v>75</v>
      </c>
      <c r="Q1037" s="32" t="s">
        <v>75</v>
      </c>
      <c r="R1037" s="42" t="s">
        <v>1947</v>
      </c>
      <c r="S1037" s="43" t="s">
        <v>1887</v>
      </c>
      <c r="T1037" s="44" t="s">
        <v>3043</v>
      </c>
      <c r="U1037" s="31">
        <v>16513</v>
      </c>
      <c r="V1037" s="31" t="s">
        <v>75</v>
      </c>
      <c r="W1037" s="31">
        <v>16513</v>
      </c>
      <c r="X1037" s="31" t="s">
        <v>75</v>
      </c>
      <c r="Y1037" s="31" t="s">
        <v>75</v>
      </c>
      <c r="Z1037" s="31" t="s">
        <v>75</v>
      </c>
      <c r="AA1037" s="31" t="s">
        <v>75</v>
      </c>
      <c r="AB1037" s="31">
        <v>1584</v>
      </c>
      <c r="AC1037" s="31" t="s">
        <v>75</v>
      </c>
      <c r="AD1037" s="31" t="s">
        <v>75</v>
      </c>
      <c r="AE1037" s="31">
        <v>14929</v>
      </c>
      <c r="AF1037" s="31" t="s">
        <v>75</v>
      </c>
      <c r="AG1037" s="31" t="s">
        <v>75</v>
      </c>
      <c r="AH1037" s="31" t="s">
        <v>75</v>
      </c>
      <c r="AI1037" s="8"/>
    </row>
    <row r="1038" spans="1:35" x14ac:dyDescent="0.25">
      <c r="A1038" s="42" t="s">
        <v>1949</v>
      </c>
      <c r="B1038" s="43" t="s">
        <v>1887</v>
      </c>
      <c r="C1038" s="44" t="s">
        <v>3044</v>
      </c>
      <c r="D1038" s="31">
        <v>72866.5</v>
      </c>
      <c r="E1038" s="31" t="s">
        <v>75</v>
      </c>
      <c r="F1038" s="31">
        <v>72866.5</v>
      </c>
      <c r="G1038" s="31" t="s">
        <v>75</v>
      </c>
      <c r="H1038" s="31" t="s">
        <v>75</v>
      </c>
      <c r="I1038" s="31" t="s">
        <v>75</v>
      </c>
      <c r="J1038" s="31" t="s">
        <v>75</v>
      </c>
      <c r="K1038" s="31">
        <v>4200</v>
      </c>
      <c r="L1038" s="31" t="s">
        <v>75</v>
      </c>
      <c r="M1038" s="31" t="s">
        <v>75</v>
      </c>
      <c r="N1038" s="31">
        <v>68666.5</v>
      </c>
      <c r="O1038" s="31" t="s">
        <v>75</v>
      </c>
      <c r="P1038" s="32" t="s">
        <v>75</v>
      </c>
      <c r="Q1038" s="32" t="s">
        <v>75</v>
      </c>
      <c r="R1038" s="42" t="s">
        <v>1949</v>
      </c>
      <c r="S1038" s="43" t="s">
        <v>1887</v>
      </c>
      <c r="T1038" s="44" t="s">
        <v>3044</v>
      </c>
      <c r="U1038" s="31">
        <v>51299</v>
      </c>
      <c r="V1038" s="31" t="s">
        <v>75</v>
      </c>
      <c r="W1038" s="31">
        <v>51299</v>
      </c>
      <c r="X1038" s="31" t="s">
        <v>75</v>
      </c>
      <c r="Y1038" s="31" t="s">
        <v>75</v>
      </c>
      <c r="Z1038" s="31" t="s">
        <v>75</v>
      </c>
      <c r="AA1038" s="31" t="s">
        <v>75</v>
      </c>
      <c r="AB1038" s="31">
        <v>1965</v>
      </c>
      <c r="AC1038" s="31" t="s">
        <v>75</v>
      </c>
      <c r="AD1038" s="31" t="s">
        <v>75</v>
      </c>
      <c r="AE1038" s="31">
        <v>49334</v>
      </c>
      <c r="AF1038" s="31" t="s">
        <v>75</v>
      </c>
      <c r="AG1038" s="31" t="s">
        <v>75</v>
      </c>
      <c r="AH1038" s="31" t="s">
        <v>75</v>
      </c>
      <c r="AI1038" s="8"/>
    </row>
    <row r="1039" spans="1:35" x14ac:dyDescent="0.25">
      <c r="A1039" s="42" t="s">
        <v>1912</v>
      </c>
      <c r="B1039" s="43" t="s">
        <v>1887</v>
      </c>
      <c r="C1039" s="44" t="s">
        <v>3045</v>
      </c>
      <c r="D1039" s="31">
        <v>961125.07</v>
      </c>
      <c r="E1039" s="31" t="s">
        <v>75</v>
      </c>
      <c r="F1039" s="31">
        <v>961125.07</v>
      </c>
      <c r="G1039" s="31" t="s">
        <v>75</v>
      </c>
      <c r="H1039" s="31" t="s">
        <v>75</v>
      </c>
      <c r="I1039" s="31" t="s">
        <v>75</v>
      </c>
      <c r="J1039" s="31" t="s">
        <v>75</v>
      </c>
      <c r="K1039" s="31">
        <v>700</v>
      </c>
      <c r="L1039" s="31" t="s">
        <v>75</v>
      </c>
      <c r="M1039" s="31" t="s">
        <v>75</v>
      </c>
      <c r="N1039" s="31">
        <v>960425.07</v>
      </c>
      <c r="O1039" s="31" t="s">
        <v>75</v>
      </c>
      <c r="P1039" s="32" t="s">
        <v>75</v>
      </c>
      <c r="Q1039" s="32" t="s">
        <v>75</v>
      </c>
      <c r="R1039" s="42" t="s">
        <v>1912</v>
      </c>
      <c r="S1039" s="43" t="s">
        <v>1887</v>
      </c>
      <c r="T1039" s="44" t="s">
        <v>3045</v>
      </c>
      <c r="U1039" s="31">
        <v>487529.59</v>
      </c>
      <c r="V1039" s="31" t="s">
        <v>75</v>
      </c>
      <c r="W1039" s="31">
        <v>487529.59</v>
      </c>
      <c r="X1039" s="31" t="s">
        <v>75</v>
      </c>
      <c r="Y1039" s="31" t="s">
        <v>75</v>
      </c>
      <c r="Z1039" s="31" t="s">
        <v>75</v>
      </c>
      <c r="AA1039" s="31" t="s">
        <v>75</v>
      </c>
      <c r="AB1039" s="31">
        <v>123.4</v>
      </c>
      <c r="AC1039" s="31" t="s">
        <v>75</v>
      </c>
      <c r="AD1039" s="31" t="s">
        <v>75</v>
      </c>
      <c r="AE1039" s="31">
        <v>487406.19</v>
      </c>
      <c r="AF1039" s="31" t="s">
        <v>75</v>
      </c>
      <c r="AG1039" s="31" t="s">
        <v>75</v>
      </c>
      <c r="AH1039" s="31" t="s">
        <v>75</v>
      </c>
      <c r="AI1039" s="8"/>
    </row>
    <row r="1040" spans="1:35" x14ac:dyDescent="0.25">
      <c r="A1040" s="42" t="s">
        <v>3046</v>
      </c>
      <c r="B1040" s="43" t="s">
        <v>1887</v>
      </c>
      <c r="C1040" s="44" t="s">
        <v>3047</v>
      </c>
      <c r="D1040" s="31">
        <v>54176032980.419998</v>
      </c>
      <c r="E1040" s="31" t="s">
        <v>75</v>
      </c>
      <c r="F1040" s="31">
        <v>18457640370.549999</v>
      </c>
      <c r="G1040" s="31" t="s">
        <v>75</v>
      </c>
      <c r="H1040" s="31">
        <v>18457640370.549999</v>
      </c>
      <c r="I1040" s="31" t="s">
        <v>75</v>
      </c>
      <c r="J1040" s="31" t="s">
        <v>75</v>
      </c>
      <c r="K1040" s="31" t="s">
        <v>75</v>
      </c>
      <c r="L1040" s="31" t="s">
        <v>75</v>
      </c>
      <c r="M1040" s="31" t="s">
        <v>75</v>
      </c>
      <c r="N1040" s="31" t="s">
        <v>75</v>
      </c>
      <c r="O1040" s="31" t="s">
        <v>75</v>
      </c>
      <c r="P1040" s="32" t="s">
        <v>75</v>
      </c>
      <c r="Q1040" s="32">
        <v>35718392609.870003</v>
      </c>
      <c r="R1040" s="42" t="s">
        <v>3046</v>
      </c>
      <c r="S1040" s="43" t="s">
        <v>1887</v>
      </c>
      <c r="T1040" s="44" t="s">
        <v>3047</v>
      </c>
      <c r="U1040" s="31">
        <v>25657015111.34</v>
      </c>
      <c r="V1040" s="31">
        <v>99868100</v>
      </c>
      <c r="W1040" s="31">
        <v>8127659759.6899996</v>
      </c>
      <c r="X1040" s="31" t="s">
        <v>75</v>
      </c>
      <c r="Y1040" s="31">
        <v>8127659759.6899996</v>
      </c>
      <c r="Z1040" s="31" t="s">
        <v>75</v>
      </c>
      <c r="AA1040" s="31" t="s">
        <v>75</v>
      </c>
      <c r="AB1040" s="31" t="s">
        <v>75</v>
      </c>
      <c r="AC1040" s="31" t="s">
        <v>75</v>
      </c>
      <c r="AD1040" s="31" t="s">
        <v>75</v>
      </c>
      <c r="AE1040" s="31" t="s">
        <v>75</v>
      </c>
      <c r="AF1040" s="31" t="s">
        <v>75</v>
      </c>
      <c r="AG1040" s="31" t="s">
        <v>75</v>
      </c>
      <c r="AH1040" s="31">
        <v>17629223451.650002</v>
      </c>
      <c r="AI1040" s="8"/>
    </row>
    <row r="1041" spans="1:35" x14ac:dyDescent="0.25">
      <c r="A1041" s="42" t="s">
        <v>3048</v>
      </c>
      <c r="B1041" s="43" t="s">
        <v>1887</v>
      </c>
      <c r="C1041" s="44" t="s">
        <v>3049</v>
      </c>
      <c r="D1041" s="31">
        <v>11703507673.59</v>
      </c>
      <c r="E1041" s="31" t="s">
        <v>75</v>
      </c>
      <c r="F1041" s="31">
        <v>11703507673.59</v>
      </c>
      <c r="G1041" s="31" t="s">
        <v>75</v>
      </c>
      <c r="H1041" s="31">
        <v>11703507673.59</v>
      </c>
      <c r="I1041" s="31" t="s">
        <v>75</v>
      </c>
      <c r="J1041" s="31" t="s">
        <v>75</v>
      </c>
      <c r="K1041" s="31" t="s">
        <v>75</v>
      </c>
      <c r="L1041" s="31" t="s">
        <v>75</v>
      </c>
      <c r="M1041" s="31" t="s">
        <v>75</v>
      </c>
      <c r="N1041" s="31" t="s">
        <v>75</v>
      </c>
      <c r="O1041" s="31" t="s">
        <v>75</v>
      </c>
      <c r="P1041" s="32" t="s">
        <v>75</v>
      </c>
      <c r="Q1041" s="32" t="s">
        <v>75</v>
      </c>
      <c r="R1041" s="42" t="s">
        <v>3048</v>
      </c>
      <c r="S1041" s="43" t="s">
        <v>1887</v>
      </c>
      <c r="T1041" s="44" t="s">
        <v>3049</v>
      </c>
      <c r="U1041" s="31">
        <v>4652361877.8699999</v>
      </c>
      <c r="V1041" s="31" t="s">
        <v>75</v>
      </c>
      <c r="W1041" s="31">
        <v>4652361877.8699999</v>
      </c>
      <c r="X1041" s="31" t="s">
        <v>75</v>
      </c>
      <c r="Y1041" s="31">
        <v>4652361877.8699999</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1902</v>
      </c>
      <c r="B1042" s="43" t="s">
        <v>1887</v>
      </c>
      <c r="C1042" s="44" t="s">
        <v>3050</v>
      </c>
      <c r="D1042" s="31">
        <v>630842062.32000005</v>
      </c>
      <c r="E1042" s="31" t="s">
        <v>75</v>
      </c>
      <c r="F1042" s="31">
        <v>630842062.32000005</v>
      </c>
      <c r="G1042" s="31" t="s">
        <v>75</v>
      </c>
      <c r="H1042" s="31">
        <v>630842062.32000005</v>
      </c>
      <c r="I1042" s="31" t="s">
        <v>75</v>
      </c>
      <c r="J1042" s="31" t="s">
        <v>75</v>
      </c>
      <c r="K1042" s="31" t="s">
        <v>75</v>
      </c>
      <c r="L1042" s="31" t="s">
        <v>75</v>
      </c>
      <c r="M1042" s="31" t="s">
        <v>75</v>
      </c>
      <c r="N1042" s="31" t="s">
        <v>75</v>
      </c>
      <c r="O1042" s="31" t="s">
        <v>75</v>
      </c>
      <c r="P1042" s="32" t="s">
        <v>75</v>
      </c>
      <c r="Q1042" s="32" t="s">
        <v>75</v>
      </c>
      <c r="R1042" s="42" t="s">
        <v>1902</v>
      </c>
      <c r="S1042" s="43" t="s">
        <v>1887</v>
      </c>
      <c r="T1042" s="44" t="s">
        <v>3050</v>
      </c>
      <c r="U1042" s="31">
        <v>236571223.28999999</v>
      </c>
      <c r="V1042" s="31" t="s">
        <v>75</v>
      </c>
      <c r="W1042" s="31">
        <v>236571223.28999999</v>
      </c>
      <c r="X1042" s="31" t="s">
        <v>75</v>
      </c>
      <c r="Y1042" s="31">
        <v>236571223.28999999</v>
      </c>
      <c r="Z1042" s="31" t="s">
        <v>75</v>
      </c>
      <c r="AA1042" s="31" t="s">
        <v>75</v>
      </c>
      <c r="AB1042" s="31" t="s">
        <v>75</v>
      </c>
      <c r="AC1042" s="31" t="s">
        <v>75</v>
      </c>
      <c r="AD1042" s="31" t="s">
        <v>75</v>
      </c>
      <c r="AE1042" s="31" t="s">
        <v>75</v>
      </c>
      <c r="AF1042" s="31" t="s">
        <v>75</v>
      </c>
      <c r="AG1042" s="31" t="s">
        <v>75</v>
      </c>
      <c r="AH1042" s="31" t="s">
        <v>75</v>
      </c>
      <c r="AI1042" s="8"/>
    </row>
    <row r="1043" spans="1:35" ht="23.25" x14ac:dyDescent="0.25">
      <c r="A1043" s="42" t="s">
        <v>1904</v>
      </c>
      <c r="B1043" s="43" t="s">
        <v>1887</v>
      </c>
      <c r="C1043" s="44" t="s">
        <v>3051</v>
      </c>
      <c r="D1043" s="31">
        <v>630842062.32000005</v>
      </c>
      <c r="E1043" s="31" t="s">
        <v>75</v>
      </c>
      <c r="F1043" s="31">
        <v>630842062.32000005</v>
      </c>
      <c r="G1043" s="31" t="s">
        <v>75</v>
      </c>
      <c r="H1043" s="31">
        <v>630842062.32000005</v>
      </c>
      <c r="I1043" s="31" t="s">
        <v>75</v>
      </c>
      <c r="J1043" s="31" t="s">
        <v>75</v>
      </c>
      <c r="K1043" s="31" t="s">
        <v>75</v>
      </c>
      <c r="L1043" s="31" t="s">
        <v>75</v>
      </c>
      <c r="M1043" s="31" t="s">
        <v>75</v>
      </c>
      <c r="N1043" s="31" t="s">
        <v>75</v>
      </c>
      <c r="O1043" s="31" t="s">
        <v>75</v>
      </c>
      <c r="P1043" s="32" t="s">
        <v>75</v>
      </c>
      <c r="Q1043" s="32" t="s">
        <v>75</v>
      </c>
      <c r="R1043" s="42" t="s">
        <v>1904</v>
      </c>
      <c r="S1043" s="43" t="s">
        <v>1887</v>
      </c>
      <c r="T1043" s="44" t="s">
        <v>3051</v>
      </c>
      <c r="U1043" s="31">
        <v>236571223.28999999</v>
      </c>
      <c r="V1043" s="31" t="s">
        <v>75</v>
      </c>
      <c r="W1043" s="31">
        <v>236571223.28999999</v>
      </c>
      <c r="X1043" s="31" t="s">
        <v>75</v>
      </c>
      <c r="Y1043" s="31">
        <v>236571223.28999999</v>
      </c>
      <c r="Z1043" s="31" t="s">
        <v>75</v>
      </c>
      <c r="AA1043" s="31" t="s">
        <v>75</v>
      </c>
      <c r="AB1043" s="31" t="s">
        <v>75</v>
      </c>
      <c r="AC1043" s="31" t="s">
        <v>75</v>
      </c>
      <c r="AD1043" s="31" t="s">
        <v>75</v>
      </c>
      <c r="AE1043" s="31" t="s">
        <v>75</v>
      </c>
      <c r="AF1043" s="31" t="s">
        <v>75</v>
      </c>
      <c r="AG1043" s="31" t="s">
        <v>75</v>
      </c>
      <c r="AH1043" s="31" t="s">
        <v>75</v>
      </c>
      <c r="AI1043" s="8"/>
    </row>
    <row r="1044" spans="1:35" x14ac:dyDescent="0.25">
      <c r="A1044" s="42" t="s">
        <v>1906</v>
      </c>
      <c r="B1044" s="43" t="s">
        <v>1887</v>
      </c>
      <c r="C1044" s="44" t="s">
        <v>3052</v>
      </c>
      <c r="D1044" s="31">
        <v>630842062.32000005</v>
      </c>
      <c r="E1044" s="31" t="s">
        <v>75</v>
      </c>
      <c r="F1044" s="31">
        <v>630842062.32000005</v>
      </c>
      <c r="G1044" s="31" t="s">
        <v>75</v>
      </c>
      <c r="H1044" s="31">
        <v>630842062.32000005</v>
      </c>
      <c r="I1044" s="31" t="s">
        <v>75</v>
      </c>
      <c r="J1044" s="31" t="s">
        <v>75</v>
      </c>
      <c r="K1044" s="31" t="s">
        <v>75</v>
      </c>
      <c r="L1044" s="31" t="s">
        <v>75</v>
      </c>
      <c r="M1044" s="31" t="s">
        <v>75</v>
      </c>
      <c r="N1044" s="31" t="s">
        <v>75</v>
      </c>
      <c r="O1044" s="31" t="s">
        <v>75</v>
      </c>
      <c r="P1044" s="32" t="s">
        <v>75</v>
      </c>
      <c r="Q1044" s="32" t="s">
        <v>75</v>
      </c>
      <c r="R1044" s="42" t="s">
        <v>1906</v>
      </c>
      <c r="S1044" s="43" t="s">
        <v>1887</v>
      </c>
      <c r="T1044" s="44" t="s">
        <v>3052</v>
      </c>
      <c r="U1044" s="31">
        <v>236571223.28999999</v>
      </c>
      <c r="V1044" s="31" t="s">
        <v>75</v>
      </c>
      <c r="W1044" s="31">
        <v>236571223.28999999</v>
      </c>
      <c r="X1044" s="31" t="s">
        <v>75</v>
      </c>
      <c r="Y1044" s="31">
        <v>236571223.28999999</v>
      </c>
      <c r="Z1044" s="31" t="s">
        <v>75</v>
      </c>
      <c r="AA1044" s="31" t="s">
        <v>75</v>
      </c>
      <c r="AB1044" s="31" t="s">
        <v>75</v>
      </c>
      <c r="AC1044" s="31" t="s">
        <v>75</v>
      </c>
      <c r="AD1044" s="31" t="s">
        <v>75</v>
      </c>
      <c r="AE1044" s="31" t="s">
        <v>75</v>
      </c>
      <c r="AF1044" s="31" t="s">
        <v>75</v>
      </c>
      <c r="AG1044" s="31" t="s">
        <v>75</v>
      </c>
      <c r="AH1044" s="31" t="s">
        <v>75</v>
      </c>
      <c r="AI1044" s="8"/>
    </row>
    <row r="1045" spans="1:35" ht="23.25" x14ac:dyDescent="0.25">
      <c r="A1045" s="42" t="s">
        <v>1969</v>
      </c>
      <c r="B1045" s="43" t="s">
        <v>1887</v>
      </c>
      <c r="C1045" s="44" t="s">
        <v>3053</v>
      </c>
      <c r="D1045" s="31">
        <v>6057158755.6899996</v>
      </c>
      <c r="E1045" s="31" t="s">
        <v>75</v>
      </c>
      <c r="F1045" s="31">
        <v>6057158755.6899996</v>
      </c>
      <c r="G1045" s="31" t="s">
        <v>75</v>
      </c>
      <c r="H1045" s="31">
        <v>6057158755.6899996</v>
      </c>
      <c r="I1045" s="31" t="s">
        <v>75</v>
      </c>
      <c r="J1045" s="31" t="s">
        <v>75</v>
      </c>
      <c r="K1045" s="31" t="s">
        <v>75</v>
      </c>
      <c r="L1045" s="31" t="s">
        <v>75</v>
      </c>
      <c r="M1045" s="31" t="s">
        <v>75</v>
      </c>
      <c r="N1045" s="31" t="s">
        <v>75</v>
      </c>
      <c r="O1045" s="31" t="s">
        <v>75</v>
      </c>
      <c r="P1045" s="32" t="s">
        <v>75</v>
      </c>
      <c r="Q1045" s="32" t="s">
        <v>75</v>
      </c>
      <c r="R1045" s="42" t="s">
        <v>1969</v>
      </c>
      <c r="S1045" s="43" t="s">
        <v>1887</v>
      </c>
      <c r="T1045" s="44" t="s">
        <v>3053</v>
      </c>
      <c r="U1045" s="31">
        <v>1308228182.5</v>
      </c>
      <c r="V1045" s="31" t="s">
        <v>75</v>
      </c>
      <c r="W1045" s="31">
        <v>1308228182.5</v>
      </c>
      <c r="X1045" s="31" t="s">
        <v>75</v>
      </c>
      <c r="Y1045" s="31">
        <v>1308228182.5</v>
      </c>
      <c r="Z1045" s="31" t="s">
        <v>75</v>
      </c>
      <c r="AA1045" s="31" t="s">
        <v>75</v>
      </c>
      <c r="AB1045" s="31" t="s">
        <v>75</v>
      </c>
      <c r="AC1045" s="31" t="s">
        <v>75</v>
      </c>
      <c r="AD1045" s="31" t="s">
        <v>75</v>
      </c>
      <c r="AE1045" s="31" t="s">
        <v>75</v>
      </c>
      <c r="AF1045" s="31" t="s">
        <v>75</v>
      </c>
      <c r="AG1045" s="31" t="s">
        <v>75</v>
      </c>
      <c r="AH1045" s="31" t="s">
        <v>75</v>
      </c>
      <c r="AI1045" s="8"/>
    </row>
    <row r="1046" spans="1:35" x14ac:dyDescent="0.25">
      <c r="A1046" s="42" t="s">
        <v>1971</v>
      </c>
      <c r="B1046" s="43" t="s">
        <v>1887</v>
      </c>
      <c r="C1046" s="44" t="s">
        <v>3054</v>
      </c>
      <c r="D1046" s="31">
        <v>6057158755.6899996</v>
      </c>
      <c r="E1046" s="31" t="s">
        <v>75</v>
      </c>
      <c r="F1046" s="31">
        <v>6057158755.6899996</v>
      </c>
      <c r="G1046" s="31" t="s">
        <v>75</v>
      </c>
      <c r="H1046" s="31">
        <v>6057158755.6899996</v>
      </c>
      <c r="I1046" s="31" t="s">
        <v>75</v>
      </c>
      <c r="J1046" s="31" t="s">
        <v>75</v>
      </c>
      <c r="K1046" s="31" t="s">
        <v>75</v>
      </c>
      <c r="L1046" s="31" t="s">
        <v>75</v>
      </c>
      <c r="M1046" s="31" t="s">
        <v>75</v>
      </c>
      <c r="N1046" s="31" t="s">
        <v>75</v>
      </c>
      <c r="O1046" s="31" t="s">
        <v>75</v>
      </c>
      <c r="P1046" s="32" t="s">
        <v>75</v>
      </c>
      <c r="Q1046" s="32" t="s">
        <v>75</v>
      </c>
      <c r="R1046" s="42" t="s">
        <v>1971</v>
      </c>
      <c r="S1046" s="43" t="s">
        <v>1887</v>
      </c>
      <c r="T1046" s="44" t="s">
        <v>3054</v>
      </c>
      <c r="U1046" s="31">
        <v>1308228182.5</v>
      </c>
      <c r="V1046" s="31" t="s">
        <v>75</v>
      </c>
      <c r="W1046" s="31">
        <v>1308228182.5</v>
      </c>
      <c r="X1046" s="31" t="s">
        <v>75</v>
      </c>
      <c r="Y1046" s="31">
        <v>1308228182.5</v>
      </c>
      <c r="Z1046" s="31" t="s">
        <v>75</v>
      </c>
      <c r="AA1046" s="31" t="s">
        <v>75</v>
      </c>
      <c r="AB1046" s="31" t="s">
        <v>75</v>
      </c>
      <c r="AC1046" s="31" t="s">
        <v>75</v>
      </c>
      <c r="AD1046" s="31" t="s">
        <v>75</v>
      </c>
      <c r="AE1046" s="31" t="s">
        <v>75</v>
      </c>
      <c r="AF1046" s="31" t="s">
        <v>75</v>
      </c>
      <c r="AG1046" s="31" t="s">
        <v>75</v>
      </c>
      <c r="AH1046" s="31" t="s">
        <v>75</v>
      </c>
      <c r="AI1046" s="8"/>
    </row>
    <row r="1047" spans="1:35" ht="23.25" x14ac:dyDescent="0.25">
      <c r="A1047" s="42" t="s">
        <v>1973</v>
      </c>
      <c r="B1047" s="43" t="s">
        <v>1887</v>
      </c>
      <c r="C1047" s="44" t="s">
        <v>3055</v>
      </c>
      <c r="D1047" s="31">
        <v>6057158755.6899996</v>
      </c>
      <c r="E1047" s="31" t="s">
        <v>75</v>
      </c>
      <c r="F1047" s="31">
        <v>6057158755.6899996</v>
      </c>
      <c r="G1047" s="31" t="s">
        <v>75</v>
      </c>
      <c r="H1047" s="31">
        <v>6057158755.6899996</v>
      </c>
      <c r="I1047" s="31" t="s">
        <v>75</v>
      </c>
      <c r="J1047" s="31" t="s">
        <v>75</v>
      </c>
      <c r="K1047" s="31" t="s">
        <v>75</v>
      </c>
      <c r="L1047" s="31" t="s">
        <v>75</v>
      </c>
      <c r="M1047" s="31" t="s">
        <v>75</v>
      </c>
      <c r="N1047" s="31" t="s">
        <v>75</v>
      </c>
      <c r="O1047" s="31" t="s">
        <v>75</v>
      </c>
      <c r="P1047" s="32" t="s">
        <v>75</v>
      </c>
      <c r="Q1047" s="32" t="s">
        <v>75</v>
      </c>
      <c r="R1047" s="42" t="s">
        <v>1973</v>
      </c>
      <c r="S1047" s="43" t="s">
        <v>1887</v>
      </c>
      <c r="T1047" s="44" t="s">
        <v>3055</v>
      </c>
      <c r="U1047" s="31">
        <v>1308228182.5</v>
      </c>
      <c r="V1047" s="31" t="s">
        <v>75</v>
      </c>
      <c r="W1047" s="31">
        <v>1308228182.5</v>
      </c>
      <c r="X1047" s="31" t="s">
        <v>75</v>
      </c>
      <c r="Y1047" s="31">
        <v>1308228182.5</v>
      </c>
      <c r="Z1047" s="31" t="s">
        <v>75</v>
      </c>
      <c r="AA1047" s="31" t="s">
        <v>75</v>
      </c>
      <c r="AB1047" s="31" t="s">
        <v>75</v>
      </c>
      <c r="AC1047" s="31" t="s">
        <v>75</v>
      </c>
      <c r="AD1047" s="31" t="s">
        <v>75</v>
      </c>
      <c r="AE1047" s="31" t="s">
        <v>75</v>
      </c>
      <c r="AF1047" s="31" t="s">
        <v>75</v>
      </c>
      <c r="AG1047" s="31" t="s">
        <v>75</v>
      </c>
      <c r="AH1047" s="31" t="s">
        <v>75</v>
      </c>
      <c r="AI1047" s="8"/>
    </row>
    <row r="1048" spans="1:35" ht="23.25" x14ac:dyDescent="0.25">
      <c r="A1048" s="42" t="s">
        <v>1939</v>
      </c>
      <c r="B1048" s="43" t="s">
        <v>1887</v>
      </c>
      <c r="C1048" s="44" t="s">
        <v>3056</v>
      </c>
      <c r="D1048" s="31">
        <v>5013081921.8299999</v>
      </c>
      <c r="E1048" s="31" t="s">
        <v>75</v>
      </c>
      <c r="F1048" s="31">
        <v>5013081921.8299999</v>
      </c>
      <c r="G1048" s="31" t="s">
        <v>75</v>
      </c>
      <c r="H1048" s="31">
        <v>5013081921.8299999</v>
      </c>
      <c r="I1048" s="31" t="s">
        <v>75</v>
      </c>
      <c r="J1048" s="31" t="s">
        <v>75</v>
      </c>
      <c r="K1048" s="31" t="s">
        <v>75</v>
      </c>
      <c r="L1048" s="31" t="s">
        <v>75</v>
      </c>
      <c r="M1048" s="31" t="s">
        <v>75</v>
      </c>
      <c r="N1048" s="31" t="s">
        <v>75</v>
      </c>
      <c r="O1048" s="31" t="s">
        <v>75</v>
      </c>
      <c r="P1048" s="32" t="s">
        <v>75</v>
      </c>
      <c r="Q1048" s="32" t="s">
        <v>75</v>
      </c>
      <c r="R1048" s="42" t="s">
        <v>1939</v>
      </c>
      <c r="S1048" s="43" t="s">
        <v>1887</v>
      </c>
      <c r="T1048" s="44" t="s">
        <v>3056</v>
      </c>
      <c r="U1048" s="31">
        <v>3105137538.3299999</v>
      </c>
      <c r="V1048" s="31" t="s">
        <v>75</v>
      </c>
      <c r="W1048" s="31">
        <v>3105137538.3299999</v>
      </c>
      <c r="X1048" s="31" t="s">
        <v>75</v>
      </c>
      <c r="Y1048" s="31">
        <v>3105137538.3299999</v>
      </c>
      <c r="Z1048" s="31" t="s">
        <v>75</v>
      </c>
      <c r="AA1048" s="31" t="s">
        <v>75</v>
      </c>
      <c r="AB1048" s="31" t="s">
        <v>75</v>
      </c>
      <c r="AC1048" s="31" t="s">
        <v>75</v>
      </c>
      <c r="AD1048" s="31" t="s">
        <v>75</v>
      </c>
      <c r="AE1048" s="31" t="s">
        <v>75</v>
      </c>
      <c r="AF1048" s="31" t="s">
        <v>75</v>
      </c>
      <c r="AG1048" s="31" t="s">
        <v>75</v>
      </c>
      <c r="AH1048" s="31" t="s">
        <v>75</v>
      </c>
      <c r="AI1048" s="8"/>
    </row>
    <row r="1049" spans="1:35" x14ac:dyDescent="0.25">
      <c r="A1049" s="42" t="s">
        <v>1941</v>
      </c>
      <c r="B1049" s="43" t="s">
        <v>1887</v>
      </c>
      <c r="C1049" s="44" t="s">
        <v>3057</v>
      </c>
      <c r="D1049" s="31">
        <v>4289514910.1500001</v>
      </c>
      <c r="E1049" s="31" t="s">
        <v>75</v>
      </c>
      <c r="F1049" s="31">
        <v>4289514910.1500001</v>
      </c>
      <c r="G1049" s="31" t="s">
        <v>75</v>
      </c>
      <c r="H1049" s="31">
        <v>4289514910.1500001</v>
      </c>
      <c r="I1049" s="31" t="s">
        <v>75</v>
      </c>
      <c r="J1049" s="31" t="s">
        <v>75</v>
      </c>
      <c r="K1049" s="31" t="s">
        <v>75</v>
      </c>
      <c r="L1049" s="31" t="s">
        <v>75</v>
      </c>
      <c r="M1049" s="31" t="s">
        <v>75</v>
      </c>
      <c r="N1049" s="31" t="s">
        <v>75</v>
      </c>
      <c r="O1049" s="31" t="s">
        <v>75</v>
      </c>
      <c r="P1049" s="32" t="s">
        <v>75</v>
      </c>
      <c r="Q1049" s="32" t="s">
        <v>75</v>
      </c>
      <c r="R1049" s="42" t="s">
        <v>1941</v>
      </c>
      <c r="S1049" s="43" t="s">
        <v>1887</v>
      </c>
      <c r="T1049" s="44" t="s">
        <v>3057</v>
      </c>
      <c r="U1049" s="31">
        <v>2578277637.0500002</v>
      </c>
      <c r="V1049" s="31" t="s">
        <v>75</v>
      </c>
      <c r="W1049" s="31">
        <v>2578277637.0500002</v>
      </c>
      <c r="X1049" s="31" t="s">
        <v>75</v>
      </c>
      <c r="Y1049" s="31">
        <v>2578277637.0500002</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2119</v>
      </c>
      <c r="B1050" s="43" t="s">
        <v>1887</v>
      </c>
      <c r="C1050" s="44" t="s">
        <v>3058</v>
      </c>
      <c r="D1050" s="31">
        <v>2643115200</v>
      </c>
      <c r="E1050" s="31" t="s">
        <v>75</v>
      </c>
      <c r="F1050" s="31">
        <v>2643115200</v>
      </c>
      <c r="G1050" s="31" t="s">
        <v>75</v>
      </c>
      <c r="H1050" s="31">
        <v>2643115200</v>
      </c>
      <c r="I1050" s="31" t="s">
        <v>75</v>
      </c>
      <c r="J1050" s="31" t="s">
        <v>75</v>
      </c>
      <c r="K1050" s="31" t="s">
        <v>75</v>
      </c>
      <c r="L1050" s="31" t="s">
        <v>75</v>
      </c>
      <c r="M1050" s="31" t="s">
        <v>75</v>
      </c>
      <c r="N1050" s="31" t="s">
        <v>75</v>
      </c>
      <c r="O1050" s="31" t="s">
        <v>75</v>
      </c>
      <c r="P1050" s="32" t="s">
        <v>75</v>
      </c>
      <c r="Q1050" s="32" t="s">
        <v>75</v>
      </c>
      <c r="R1050" s="42" t="s">
        <v>2119</v>
      </c>
      <c r="S1050" s="43" t="s">
        <v>1887</v>
      </c>
      <c r="T1050" s="44" t="s">
        <v>3058</v>
      </c>
      <c r="U1050" s="31">
        <v>1497506040.1600001</v>
      </c>
      <c r="V1050" s="31" t="s">
        <v>75</v>
      </c>
      <c r="W1050" s="31">
        <v>1497506040.1600001</v>
      </c>
      <c r="X1050" s="31" t="s">
        <v>75</v>
      </c>
      <c r="Y1050" s="31">
        <v>1497506040.1600001</v>
      </c>
      <c r="Z1050" s="31" t="s">
        <v>75</v>
      </c>
      <c r="AA1050" s="31" t="s">
        <v>75</v>
      </c>
      <c r="AB1050" s="31" t="s">
        <v>75</v>
      </c>
      <c r="AC1050" s="31" t="s">
        <v>75</v>
      </c>
      <c r="AD1050" s="31" t="s">
        <v>75</v>
      </c>
      <c r="AE1050" s="31" t="s">
        <v>75</v>
      </c>
      <c r="AF1050" s="31" t="s">
        <v>75</v>
      </c>
      <c r="AG1050" s="31" t="s">
        <v>75</v>
      </c>
      <c r="AH1050" s="31" t="s">
        <v>75</v>
      </c>
      <c r="AI1050" s="8"/>
    </row>
    <row r="1051" spans="1:35" x14ac:dyDescent="0.25">
      <c r="A1051" s="42" t="s">
        <v>1943</v>
      </c>
      <c r="B1051" s="43" t="s">
        <v>1887</v>
      </c>
      <c r="C1051" s="44" t="s">
        <v>3059</v>
      </c>
      <c r="D1051" s="31">
        <v>1646399710.1500001</v>
      </c>
      <c r="E1051" s="31" t="s">
        <v>75</v>
      </c>
      <c r="F1051" s="31">
        <v>1646399710.1500001</v>
      </c>
      <c r="G1051" s="31" t="s">
        <v>75</v>
      </c>
      <c r="H1051" s="31">
        <v>1646399710.1500001</v>
      </c>
      <c r="I1051" s="31" t="s">
        <v>75</v>
      </c>
      <c r="J1051" s="31" t="s">
        <v>75</v>
      </c>
      <c r="K1051" s="31" t="s">
        <v>75</v>
      </c>
      <c r="L1051" s="31" t="s">
        <v>75</v>
      </c>
      <c r="M1051" s="31" t="s">
        <v>75</v>
      </c>
      <c r="N1051" s="31" t="s">
        <v>75</v>
      </c>
      <c r="O1051" s="31" t="s">
        <v>75</v>
      </c>
      <c r="P1051" s="32" t="s">
        <v>75</v>
      </c>
      <c r="Q1051" s="32" t="s">
        <v>75</v>
      </c>
      <c r="R1051" s="42" t="s">
        <v>1943</v>
      </c>
      <c r="S1051" s="43" t="s">
        <v>1887</v>
      </c>
      <c r="T1051" s="44" t="s">
        <v>3059</v>
      </c>
      <c r="U1051" s="31">
        <v>1080771596.8900001</v>
      </c>
      <c r="V1051" s="31" t="s">
        <v>75</v>
      </c>
      <c r="W1051" s="31">
        <v>1080771596.8900001</v>
      </c>
      <c r="X1051" s="31" t="s">
        <v>75</v>
      </c>
      <c r="Y1051" s="31">
        <v>1080771596.8900001</v>
      </c>
      <c r="Z1051" s="31" t="s">
        <v>75</v>
      </c>
      <c r="AA1051" s="31" t="s">
        <v>75</v>
      </c>
      <c r="AB1051" s="31" t="s">
        <v>75</v>
      </c>
      <c r="AC1051" s="31" t="s">
        <v>75</v>
      </c>
      <c r="AD1051" s="31" t="s">
        <v>75</v>
      </c>
      <c r="AE1051" s="31" t="s">
        <v>75</v>
      </c>
      <c r="AF1051" s="31" t="s">
        <v>75</v>
      </c>
      <c r="AG1051" s="31" t="s">
        <v>75</v>
      </c>
      <c r="AH1051" s="31" t="s">
        <v>75</v>
      </c>
      <c r="AI1051" s="8"/>
    </row>
    <row r="1052" spans="1:35" x14ac:dyDescent="0.25">
      <c r="A1052" s="42" t="s">
        <v>2062</v>
      </c>
      <c r="B1052" s="43" t="s">
        <v>1887</v>
      </c>
      <c r="C1052" s="44" t="s">
        <v>3060</v>
      </c>
      <c r="D1052" s="31">
        <v>723567011.67999995</v>
      </c>
      <c r="E1052" s="31" t="s">
        <v>75</v>
      </c>
      <c r="F1052" s="31">
        <v>723567011.67999995</v>
      </c>
      <c r="G1052" s="31" t="s">
        <v>75</v>
      </c>
      <c r="H1052" s="31">
        <v>723567011.67999995</v>
      </c>
      <c r="I1052" s="31" t="s">
        <v>75</v>
      </c>
      <c r="J1052" s="31" t="s">
        <v>75</v>
      </c>
      <c r="K1052" s="31" t="s">
        <v>75</v>
      </c>
      <c r="L1052" s="31" t="s">
        <v>75</v>
      </c>
      <c r="M1052" s="31" t="s">
        <v>75</v>
      </c>
      <c r="N1052" s="31" t="s">
        <v>75</v>
      </c>
      <c r="O1052" s="31" t="s">
        <v>75</v>
      </c>
      <c r="P1052" s="32" t="s">
        <v>75</v>
      </c>
      <c r="Q1052" s="32" t="s">
        <v>75</v>
      </c>
      <c r="R1052" s="42" t="s">
        <v>2062</v>
      </c>
      <c r="S1052" s="43" t="s">
        <v>1887</v>
      </c>
      <c r="T1052" s="44" t="s">
        <v>3060</v>
      </c>
      <c r="U1052" s="31">
        <v>526859901.27999997</v>
      </c>
      <c r="V1052" s="31" t="s">
        <v>75</v>
      </c>
      <c r="W1052" s="31">
        <v>526859901.27999997</v>
      </c>
      <c r="X1052" s="31" t="s">
        <v>75</v>
      </c>
      <c r="Y1052" s="31">
        <v>526859901.27999997</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2064</v>
      </c>
      <c r="B1053" s="43" t="s">
        <v>1887</v>
      </c>
      <c r="C1053" s="44" t="s">
        <v>3061</v>
      </c>
      <c r="D1053" s="31">
        <v>110890200</v>
      </c>
      <c r="E1053" s="31" t="s">
        <v>75</v>
      </c>
      <c r="F1053" s="31">
        <v>110890200</v>
      </c>
      <c r="G1053" s="31" t="s">
        <v>75</v>
      </c>
      <c r="H1053" s="31">
        <v>110890200</v>
      </c>
      <c r="I1053" s="31" t="s">
        <v>75</v>
      </c>
      <c r="J1053" s="31" t="s">
        <v>75</v>
      </c>
      <c r="K1053" s="31" t="s">
        <v>75</v>
      </c>
      <c r="L1053" s="31" t="s">
        <v>75</v>
      </c>
      <c r="M1053" s="31" t="s">
        <v>75</v>
      </c>
      <c r="N1053" s="31" t="s">
        <v>75</v>
      </c>
      <c r="O1053" s="31" t="s">
        <v>75</v>
      </c>
      <c r="P1053" s="32" t="s">
        <v>75</v>
      </c>
      <c r="Q1053" s="32" t="s">
        <v>75</v>
      </c>
      <c r="R1053" s="42" t="s">
        <v>2064</v>
      </c>
      <c r="S1053" s="43" t="s">
        <v>1887</v>
      </c>
      <c r="T1053" s="44" t="s">
        <v>3061</v>
      </c>
      <c r="U1053" s="31">
        <v>61941410.539999999</v>
      </c>
      <c r="V1053" s="31" t="s">
        <v>75</v>
      </c>
      <c r="W1053" s="31">
        <v>61941410.539999999</v>
      </c>
      <c r="X1053" s="31" t="s">
        <v>75</v>
      </c>
      <c r="Y1053" s="31">
        <v>61941410.539999999</v>
      </c>
      <c r="Z1053" s="31" t="s">
        <v>75</v>
      </c>
      <c r="AA1053" s="31" t="s">
        <v>75</v>
      </c>
      <c r="AB1053" s="31" t="s">
        <v>75</v>
      </c>
      <c r="AC1053" s="31" t="s">
        <v>75</v>
      </c>
      <c r="AD1053" s="31" t="s">
        <v>75</v>
      </c>
      <c r="AE1053" s="31" t="s">
        <v>75</v>
      </c>
      <c r="AF1053" s="31" t="s">
        <v>75</v>
      </c>
      <c r="AG1053" s="31" t="s">
        <v>75</v>
      </c>
      <c r="AH1053" s="31" t="s">
        <v>75</v>
      </c>
      <c r="AI1053" s="8"/>
    </row>
    <row r="1054" spans="1:35" x14ac:dyDescent="0.25">
      <c r="A1054" s="42" t="s">
        <v>2126</v>
      </c>
      <c r="B1054" s="43" t="s">
        <v>1887</v>
      </c>
      <c r="C1054" s="44" t="s">
        <v>3062</v>
      </c>
      <c r="D1054" s="31">
        <v>612676811.67999995</v>
      </c>
      <c r="E1054" s="31" t="s">
        <v>75</v>
      </c>
      <c r="F1054" s="31">
        <v>612676811.67999995</v>
      </c>
      <c r="G1054" s="31" t="s">
        <v>75</v>
      </c>
      <c r="H1054" s="31">
        <v>612676811.67999995</v>
      </c>
      <c r="I1054" s="31" t="s">
        <v>75</v>
      </c>
      <c r="J1054" s="31" t="s">
        <v>75</v>
      </c>
      <c r="K1054" s="31" t="s">
        <v>75</v>
      </c>
      <c r="L1054" s="31" t="s">
        <v>75</v>
      </c>
      <c r="M1054" s="31" t="s">
        <v>75</v>
      </c>
      <c r="N1054" s="31" t="s">
        <v>75</v>
      </c>
      <c r="O1054" s="31" t="s">
        <v>75</v>
      </c>
      <c r="P1054" s="32" t="s">
        <v>75</v>
      </c>
      <c r="Q1054" s="32" t="s">
        <v>75</v>
      </c>
      <c r="R1054" s="42" t="s">
        <v>2126</v>
      </c>
      <c r="S1054" s="43" t="s">
        <v>1887</v>
      </c>
      <c r="T1054" s="44" t="s">
        <v>3062</v>
      </c>
      <c r="U1054" s="31">
        <v>464918490.74000001</v>
      </c>
      <c r="V1054" s="31" t="s">
        <v>75</v>
      </c>
      <c r="W1054" s="31">
        <v>464918490.74000001</v>
      </c>
      <c r="X1054" s="31" t="s">
        <v>75</v>
      </c>
      <c r="Y1054" s="31">
        <v>464918490.74000001</v>
      </c>
      <c r="Z1054" s="31" t="s">
        <v>75</v>
      </c>
      <c r="AA1054" s="31" t="s">
        <v>75</v>
      </c>
      <c r="AB1054" s="31" t="s">
        <v>75</v>
      </c>
      <c r="AC1054" s="31" t="s">
        <v>75</v>
      </c>
      <c r="AD1054" s="31" t="s">
        <v>75</v>
      </c>
      <c r="AE1054" s="31" t="s">
        <v>75</v>
      </c>
      <c r="AF1054" s="31" t="s">
        <v>75</v>
      </c>
      <c r="AG1054" s="31" t="s">
        <v>75</v>
      </c>
      <c r="AH1054" s="31" t="s">
        <v>75</v>
      </c>
      <c r="AI1054" s="8"/>
    </row>
    <row r="1055" spans="1:35" x14ac:dyDescent="0.25">
      <c r="A1055" s="42" t="s">
        <v>1908</v>
      </c>
      <c r="B1055" s="43" t="s">
        <v>1887</v>
      </c>
      <c r="C1055" s="44" t="s">
        <v>3063</v>
      </c>
      <c r="D1055" s="31">
        <v>2424933.75</v>
      </c>
      <c r="E1055" s="31" t="s">
        <v>75</v>
      </c>
      <c r="F1055" s="31">
        <v>2424933.75</v>
      </c>
      <c r="G1055" s="31" t="s">
        <v>75</v>
      </c>
      <c r="H1055" s="31">
        <v>2424933.75</v>
      </c>
      <c r="I1055" s="31" t="s">
        <v>75</v>
      </c>
      <c r="J1055" s="31" t="s">
        <v>75</v>
      </c>
      <c r="K1055" s="31" t="s">
        <v>75</v>
      </c>
      <c r="L1055" s="31" t="s">
        <v>75</v>
      </c>
      <c r="M1055" s="31" t="s">
        <v>75</v>
      </c>
      <c r="N1055" s="31" t="s">
        <v>75</v>
      </c>
      <c r="O1055" s="31" t="s">
        <v>75</v>
      </c>
      <c r="P1055" s="32" t="s">
        <v>75</v>
      </c>
      <c r="Q1055" s="32" t="s">
        <v>75</v>
      </c>
      <c r="R1055" s="42" t="s">
        <v>1908</v>
      </c>
      <c r="S1055" s="43" t="s">
        <v>1887</v>
      </c>
      <c r="T1055" s="44" t="s">
        <v>3063</v>
      </c>
      <c r="U1055" s="31">
        <v>2424933.75</v>
      </c>
      <c r="V1055" s="31" t="s">
        <v>75</v>
      </c>
      <c r="W1055" s="31">
        <v>2424933.75</v>
      </c>
      <c r="X1055" s="31" t="s">
        <v>75</v>
      </c>
      <c r="Y1055" s="31">
        <v>2424933.75</v>
      </c>
      <c r="Z1055" s="31" t="s">
        <v>75</v>
      </c>
      <c r="AA1055" s="31" t="s">
        <v>75</v>
      </c>
      <c r="AB1055" s="31" t="s">
        <v>75</v>
      </c>
      <c r="AC1055" s="31" t="s">
        <v>75</v>
      </c>
      <c r="AD1055" s="31" t="s">
        <v>75</v>
      </c>
      <c r="AE1055" s="31" t="s">
        <v>75</v>
      </c>
      <c r="AF1055" s="31" t="s">
        <v>75</v>
      </c>
      <c r="AG1055" s="31" t="s">
        <v>75</v>
      </c>
      <c r="AH1055" s="31" t="s">
        <v>75</v>
      </c>
      <c r="AI1055" s="8"/>
    </row>
    <row r="1056" spans="1:35" x14ac:dyDescent="0.25">
      <c r="A1056" s="42" t="s">
        <v>1978</v>
      </c>
      <c r="B1056" s="43" t="s">
        <v>1887</v>
      </c>
      <c r="C1056" s="44" t="s">
        <v>3064</v>
      </c>
      <c r="D1056" s="31">
        <v>2424933.75</v>
      </c>
      <c r="E1056" s="31" t="s">
        <v>75</v>
      </c>
      <c r="F1056" s="31">
        <v>2424933.75</v>
      </c>
      <c r="G1056" s="31" t="s">
        <v>75</v>
      </c>
      <c r="H1056" s="31">
        <v>2424933.75</v>
      </c>
      <c r="I1056" s="31" t="s">
        <v>75</v>
      </c>
      <c r="J1056" s="31" t="s">
        <v>75</v>
      </c>
      <c r="K1056" s="31" t="s">
        <v>75</v>
      </c>
      <c r="L1056" s="31" t="s">
        <v>75</v>
      </c>
      <c r="M1056" s="31" t="s">
        <v>75</v>
      </c>
      <c r="N1056" s="31" t="s">
        <v>75</v>
      </c>
      <c r="O1056" s="31" t="s">
        <v>75</v>
      </c>
      <c r="P1056" s="32" t="s">
        <v>75</v>
      </c>
      <c r="Q1056" s="32" t="s">
        <v>75</v>
      </c>
      <c r="R1056" s="42" t="s">
        <v>1978</v>
      </c>
      <c r="S1056" s="43" t="s">
        <v>1887</v>
      </c>
      <c r="T1056" s="44" t="s">
        <v>3064</v>
      </c>
      <c r="U1056" s="31">
        <v>2424933.75</v>
      </c>
      <c r="V1056" s="31" t="s">
        <v>75</v>
      </c>
      <c r="W1056" s="31">
        <v>2424933.75</v>
      </c>
      <c r="X1056" s="31" t="s">
        <v>75</v>
      </c>
      <c r="Y1056" s="31">
        <v>2424933.75</v>
      </c>
      <c r="Z1056" s="31" t="s">
        <v>75</v>
      </c>
      <c r="AA1056" s="31" t="s">
        <v>75</v>
      </c>
      <c r="AB1056" s="31" t="s">
        <v>75</v>
      </c>
      <c r="AC1056" s="31" t="s">
        <v>75</v>
      </c>
      <c r="AD1056" s="31" t="s">
        <v>75</v>
      </c>
      <c r="AE1056" s="31" t="s">
        <v>75</v>
      </c>
      <c r="AF1056" s="31" t="s">
        <v>75</v>
      </c>
      <c r="AG1056" s="31" t="s">
        <v>75</v>
      </c>
      <c r="AH1056" s="31" t="s">
        <v>75</v>
      </c>
      <c r="AI1056" s="8"/>
    </row>
    <row r="1057" spans="1:35" ht="23.25" x14ac:dyDescent="0.25">
      <c r="A1057" s="42" t="s">
        <v>1980</v>
      </c>
      <c r="B1057" s="43" t="s">
        <v>1887</v>
      </c>
      <c r="C1057" s="44" t="s">
        <v>3065</v>
      </c>
      <c r="D1057" s="31">
        <v>2424933.75</v>
      </c>
      <c r="E1057" s="31" t="s">
        <v>75</v>
      </c>
      <c r="F1057" s="31">
        <v>2424933.75</v>
      </c>
      <c r="G1057" s="31" t="s">
        <v>75</v>
      </c>
      <c r="H1057" s="31">
        <v>2424933.75</v>
      </c>
      <c r="I1057" s="31" t="s">
        <v>75</v>
      </c>
      <c r="J1057" s="31" t="s">
        <v>75</v>
      </c>
      <c r="K1057" s="31" t="s">
        <v>75</v>
      </c>
      <c r="L1057" s="31" t="s">
        <v>75</v>
      </c>
      <c r="M1057" s="31" t="s">
        <v>75</v>
      </c>
      <c r="N1057" s="31" t="s">
        <v>75</v>
      </c>
      <c r="O1057" s="31" t="s">
        <v>75</v>
      </c>
      <c r="P1057" s="32" t="s">
        <v>75</v>
      </c>
      <c r="Q1057" s="32" t="s">
        <v>75</v>
      </c>
      <c r="R1057" s="42" t="s">
        <v>1980</v>
      </c>
      <c r="S1057" s="43" t="s">
        <v>1887</v>
      </c>
      <c r="T1057" s="44" t="s">
        <v>3065</v>
      </c>
      <c r="U1057" s="31">
        <v>2424933.75</v>
      </c>
      <c r="V1057" s="31" t="s">
        <v>75</v>
      </c>
      <c r="W1057" s="31">
        <v>2424933.75</v>
      </c>
      <c r="X1057" s="31" t="s">
        <v>75</v>
      </c>
      <c r="Y1057" s="31">
        <v>2424933.75</v>
      </c>
      <c r="Z1057" s="31" t="s">
        <v>75</v>
      </c>
      <c r="AA1057" s="31" t="s">
        <v>75</v>
      </c>
      <c r="AB1057" s="31" t="s">
        <v>75</v>
      </c>
      <c r="AC1057" s="31" t="s">
        <v>75</v>
      </c>
      <c r="AD1057" s="31" t="s">
        <v>75</v>
      </c>
      <c r="AE1057" s="31" t="s">
        <v>75</v>
      </c>
      <c r="AF1057" s="31" t="s">
        <v>75</v>
      </c>
      <c r="AG1057" s="31" t="s">
        <v>75</v>
      </c>
      <c r="AH1057" s="31" t="s">
        <v>75</v>
      </c>
      <c r="AI1057" s="8"/>
    </row>
    <row r="1058" spans="1:35" x14ac:dyDescent="0.25">
      <c r="A1058" s="42" t="s">
        <v>3066</v>
      </c>
      <c r="B1058" s="43" t="s">
        <v>1887</v>
      </c>
      <c r="C1058" s="44" t="s">
        <v>3067</v>
      </c>
      <c r="D1058" s="31">
        <v>1108697101.03</v>
      </c>
      <c r="E1058" s="31" t="s">
        <v>75</v>
      </c>
      <c r="F1058" s="31">
        <v>1108697101.03</v>
      </c>
      <c r="G1058" s="31" t="s">
        <v>75</v>
      </c>
      <c r="H1058" s="31">
        <v>1108697101.03</v>
      </c>
      <c r="I1058" s="31" t="s">
        <v>75</v>
      </c>
      <c r="J1058" s="31" t="s">
        <v>75</v>
      </c>
      <c r="K1058" s="31" t="s">
        <v>75</v>
      </c>
      <c r="L1058" s="31" t="s">
        <v>75</v>
      </c>
      <c r="M1058" s="31" t="s">
        <v>75</v>
      </c>
      <c r="N1058" s="31" t="s">
        <v>75</v>
      </c>
      <c r="O1058" s="31" t="s">
        <v>75</v>
      </c>
      <c r="P1058" s="32" t="s">
        <v>75</v>
      </c>
      <c r="Q1058" s="32" t="s">
        <v>75</v>
      </c>
      <c r="R1058" s="42" t="s">
        <v>3066</v>
      </c>
      <c r="S1058" s="43" t="s">
        <v>1887</v>
      </c>
      <c r="T1058" s="44" t="s">
        <v>3067</v>
      </c>
      <c r="U1058" s="31">
        <v>564859284.5</v>
      </c>
      <c r="V1058" s="31" t="s">
        <v>75</v>
      </c>
      <c r="W1058" s="31">
        <v>564859284.5</v>
      </c>
      <c r="X1058" s="31" t="s">
        <v>75</v>
      </c>
      <c r="Y1058" s="31">
        <v>564859284.5</v>
      </c>
      <c r="Z1058" s="31" t="s">
        <v>75</v>
      </c>
      <c r="AA1058" s="31" t="s">
        <v>75</v>
      </c>
      <c r="AB1058" s="31" t="s">
        <v>75</v>
      </c>
      <c r="AC1058" s="31" t="s">
        <v>75</v>
      </c>
      <c r="AD1058" s="31" t="s">
        <v>75</v>
      </c>
      <c r="AE1058" s="31" t="s">
        <v>75</v>
      </c>
      <c r="AF1058" s="31" t="s">
        <v>75</v>
      </c>
      <c r="AG1058" s="31" t="s">
        <v>75</v>
      </c>
      <c r="AH1058" s="31" t="s">
        <v>75</v>
      </c>
      <c r="AI1058" s="8"/>
    </row>
    <row r="1059" spans="1:35" ht="23.25" x14ac:dyDescent="0.25">
      <c r="A1059" s="42" t="s">
        <v>1902</v>
      </c>
      <c r="B1059" s="43" t="s">
        <v>1887</v>
      </c>
      <c r="C1059" s="44" t="s">
        <v>3068</v>
      </c>
      <c r="D1059" s="31">
        <v>700000</v>
      </c>
      <c r="E1059" s="31" t="s">
        <v>75</v>
      </c>
      <c r="F1059" s="31">
        <v>700000</v>
      </c>
      <c r="G1059" s="31" t="s">
        <v>75</v>
      </c>
      <c r="H1059" s="31">
        <v>700000</v>
      </c>
      <c r="I1059" s="31" t="s">
        <v>75</v>
      </c>
      <c r="J1059" s="31" t="s">
        <v>75</v>
      </c>
      <c r="K1059" s="31" t="s">
        <v>75</v>
      </c>
      <c r="L1059" s="31" t="s">
        <v>75</v>
      </c>
      <c r="M1059" s="31" t="s">
        <v>75</v>
      </c>
      <c r="N1059" s="31" t="s">
        <v>75</v>
      </c>
      <c r="O1059" s="31" t="s">
        <v>75</v>
      </c>
      <c r="P1059" s="32" t="s">
        <v>75</v>
      </c>
      <c r="Q1059" s="32" t="s">
        <v>75</v>
      </c>
      <c r="R1059" s="42" t="s">
        <v>1902</v>
      </c>
      <c r="S1059" s="43" t="s">
        <v>1887</v>
      </c>
      <c r="T1059" s="44" t="s">
        <v>3068</v>
      </c>
      <c r="U1059" s="31" t="s">
        <v>75</v>
      </c>
      <c r="V1059" s="31" t="s">
        <v>75</v>
      </c>
      <c r="W1059" s="31" t="s">
        <v>75</v>
      </c>
      <c r="X1059" s="31" t="s">
        <v>75</v>
      </c>
      <c r="Y1059" s="31" t="s">
        <v>75</v>
      </c>
      <c r="Z1059" s="31" t="s">
        <v>75</v>
      </c>
      <c r="AA1059" s="31" t="s">
        <v>75</v>
      </c>
      <c r="AB1059" s="31" t="s">
        <v>75</v>
      </c>
      <c r="AC1059" s="31" t="s">
        <v>75</v>
      </c>
      <c r="AD1059" s="31" t="s">
        <v>75</v>
      </c>
      <c r="AE1059" s="31" t="s">
        <v>75</v>
      </c>
      <c r="AF1059" s="31" t="s">
        <v>75</v>
      </c>
      <c r="AG1059" s="31" t="s">
        <v>75</v>
      </c>
      <c r="AH1059" s="31" t="s">
        <v>75</v>
      </c>
      <c r="AI1059" s="8"/>
    </row>
    <row r="1060" spans="1:35" ht="23.25" x14ac:dyDescent="0.25">
      <c r="A1060" s="42" t="s">
        <v>1904</v>
      </c>
      <c r="B1060" s="43" t="s">
        <v>1887</v>
      </c>
      <c r="C1060" s="44" t="s">
        <v>3069</v>
      </c>
      <c r="D1060" s="31">
        <v>700000</v>
      </c>
      <c r="E1060" s="31" t="s">
        <v>75</v>
      </c>
      <c r="F1060" s="31">
        <v>700000</v>
      </c>
      <c r="G1060" s="31" t="s">
        <v>75</v>
      </c>
      <c r="H1060" s="31">
        <v>700000</v>
      </c>
      <c r="I1060" s="31" t="s">
        <v>75</v>
      </c>
      <c r="J1060" s="31" t="s">
        <v>75</v>
      </c>
      <c r="K1060" s="31" t="s">
        <v>75</v>
      </c>
      <c r="L1060" s="31" t="s">
        <v>75</v>
      </c>
      <c r="M1060" s="31" t="s">
        <v>75</v>
      </c>
      <c r="N1060" s="31" t="s">
        <v>75</v>
      </c>
      <c r="O1060" s="31" t="s">
        <v>75</v>
      </c>
      <c r="P1060" s="32" t="s">
        <v>75</v>
      </c>
      <c r="Q1060" s="32" t="s">
        <v>75</v>
      </c>
      <c r="R1060" s="42" t="s">
        <v>1904</v>
      </c>
      <c r="S1060" s="43" t="s">
        <v>1887</v>
      </c>
      <c r="T1060" s="44" t="s">
        <v>3069</v>
      </c>
      <c r="U1060" s="31" t="s">
        <v>75</v>
      </c>
      <c r="V1060" s="31" t="s">
        <v>75</v>
      </c>
      <c r="W1060" s="31" t="s">
        <v>75</v>
      </c>
      <c r="X1060" s="31" t="s">
        <v>75</v>
      </c>
      <c r="Y1060" s="31" t="s">
        <v>75</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1906</v>
      </c>
      <c r="B1061" s="43" t="s">
        <v>1887</v>
      </c>
      <c r="C1061" s="44" t="s">
        <v>3070</v>
      </c>
      <c r="D1061" s="31">
        <v>700000</v>
      </c>
      <c r="E1061" s="31" t="s">
        <v>75</v>
      </c>
      <c r="F1061" s="31">
        <v>700000</v>
      </c>
      <c r="G1061" s="31" t="s">
        <v>75</v>
      </c>
      <c r="H1061" s="31">
        <v>700000</v>
      </c>
      <c r="I1061" s="31" t="s">
        <v>75</v>
      </c>
      <c r="J1061" s="31" t="s">
        <v>75</v>
      </c>
      <c r="K1061" s="31" t="s">
        <v>75</v>
      </c>
      <c r="L1061" s="31" t="s">
        <v>75</v>
      </c>
      <c r="M1061" s="31" t="s">
        <v>75</v>
      </c>
      <c r="N1061" s="31" t="s">
        <v>75</v>
      </c>
      <c r="O1061" s="31" t="s">
        <v>75</v>
      </c>
      <c r="P1061" s="32" t="s">
        <v>75</v>
      </c>
      <c r="Q1061" s="32" t="s">
        <v>75</v>
      </c>
      <c r="R1061" s="42" t="s">
        <v>1906</v>
      </c>
      <c r="S1061" s="43" t="s">
        <v>1887</v>
      </c>
      <c r="T1061" s="44" t="s">
        <v>3070</v>
      </c>
      <c r="U1061" s="31" t="s">
        <v>75</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t="s">
        <v>75</v>
      </c>
      <c r="AI1061" s="8"/>
    </row>
    <row r="1062" spans="1:35" ht="23.25" x14ac:dyDescent="0.25">
      <c r="A1062" s="42" t="s">
        <v>1969</v>
      </c>
      <c r="B1062" s="43" t="s">
        <v>1887</v>
      </c>
      <c r="C1062" s="44" t="s">
        <v>3071</v>
      </c>
      <c r="D1062" s="31">
        <v>593754923.58000004</v>
      </c>
      <c r="E1062" s="31" t="s">
        <v>75</v>
      </c>
      <c r="F1062" s="31">
        <v>593754923.58000004</v>
      </c>
      <c r="G1062" s="31" t="s">
        <v>75</v>
      </c>
      <c r="H1062" s="31">
        <v>593754923.58000004</v>
      </c>
      <c r="I1062" s="31" t="s">
        <v>75</v>
      </c>
      <c r="J1062" s="31" t="s">
        <v>75</v>
      </c>
      <c r="K1062" s="31" t="s">
        <v>75</v>
      </c>
      <c r="L1062" s="31" t="s">
        <v>75</v>
      </c>
      <c r="M1062" s="31" t="s">
        <v>75</v>
      </c>
      <c r="N1062" s="31" t="s">
        <v>75</v>
      </c>
      <c r="O1062" s="31" t="s">
        <v>75</v>
      </c>
      <c r="P1062" s="32" t="s">
        <v>75</v>
      </c>
      <c r="Q1062" s="32" t="s">
        <v>75</v>
      </c>
      <c r="R1062" s="42" t="s">
        <v>1969</v>
      </c>
      <c r="S1062" s="43" t="s">
        <v>1887</v>
      </c>
      <c r="T1062" s="44" t="s">
        <v>3071</v>
      </c>
      <c r="U1062" s="31">
        <v>298612027.44</v>
      </c>
      <c r="V1062" s="31" t="s">
        <v>75</v>
      </c>
      <c r="W1062" s="31">
        <v>298612027.44</v>
      </c>
      <c r="X1062" s="31" t="s">
        <v>75</v>
      </c>
      <c r="Y1062" s="31">
        <v>298612027.44</v>
      </c>
      <c r="Z1062" s="31" t="s">
        <v>75</v>
      </c>
      <c r="AA1062" s="31" t="s">
        <v>75</v>
      </c>
      <c r="AB1062" s="31" t="s">
        <v>75</v>
      </c>
      <c r="AC1062" s="31" t="s">
        <v>75</v>
      </c>
      <c r="AD1062" s="31" t="s">
        <v>75</v>
      </c>
      <c r="AE1062" s="31" t="s">
        <v>75</v>
      </c>
      <c r="AF1062" s="31" t="s">
        <v>75</v>
      </c>
      <c r="AG1062" s="31" t="s">
        <v>75</v>
      </c>
      <c r="AH1062" s="31" t="s">
        <v>75</v>
      </c>
      <c r="AI1062" s="8"/>
    </row>
    <row r="1063" spans="1:35" x14ac:dyDescent="0.25">
      <c r="A1063" s="42" t="s">
        <v>1971</v>
      </c>
      <c r="B1063" s="43" t="s">
        <v>1887</v>
      </c>
      <c r="C1063" s="44" t="s">
        <v>3072</v>
      </c>
      <c r="D1063" s="31">
        <v>593754923.58000004</v>
      </c>
      <c r="E1063" s="31" t="s">
        <v>75</v>
      </c>
      <c r="F1063" s="31">
        <v>593754923.58000004</v>
      </c>
      <c r="G1063" s="31" t="s">
        <v>75</v>
      </c>
      <c r="H1063" s="31">
        <v>593754923.58000004</v>
      </c>
      <c r="I1063" s="31" t="s">
        <v>75</v>
      </c>
      <c r="J1063" s="31" t="s">
        <v>75</v>
      </c>
      <c r="K1063" s="31" t="s">
        <v>75</v>
      </c>
      <c r="L1063" s="31" t="s">
        <v>75</v>
      </c>
      <c r="M1063" s="31" t="s">
        <v>75</v>
      </c>
      <c r="N1063" s="31" t="s">
        <v>75</v>
      </c>
      <c r="O1063" s="31" t="s">
        <v>75</v>
      </c>
      <c r="P1063" s="32" t="s">
        <v>75</v>
      </c>
      <c r="Q1063" s="32" t="s">
        <v>75</v>
      </c>
      <c r="R1063" s="42" t="s">
        <v>1971</v>
      </c>
      <c r="S1063" s="43" t="s">
        <v>1887</v>
      </c>
      <c r="T1063" s="44" t="s">
        <v>3072</v>
      </c>
      <c r="U1063" s="31">
        <v>298612027.44</v>
      </c>
      <c r="V1063" s="31" t="s">
        <v>75</v>
      </c>
      <c r="W1063" s="31">
        <v>298612027.44</v>
      </c>
      <c r="X1063" s="31" t="s">
        <v>75</v>
      </c>
      <c r="Y1063" s="31">
        <v>298612027.44</v>
      </c>
      <c r="Z1063" s="31" t="s">
        <v>75</v>
      </c>
      <c r="AA1063" s="31" t="s">
        <v>75</v>
      </c>
      <c r="AB1063" s="31" t="s">
        <v>75</v>
      </c>
      <c r="AC1063" s="31" t="s">
        <v>75</v>
      </c>
      <c r="AD1063" s="31" t="s">
        <v>75</v>
      </c>
      <c r="AE1063" s="31" t="s">
        <v>75</v>
      </c>
      <c r="AF1063" s="31" t="s">
        <v>75</v>
      </c>
      <c r="AG1063" s="31" t="s">
        <v>75</v>
      </c>
      <c r="AH1063" s="31" t="s">
        <v>75</v>
      </c>
      <c r="AI1063" s="8"/>
    </row>
    <row r="1064" spans="1:35" ht="23.25" x14ac:dyDescent="0.25">
      <c r="A1064" s="42" t="s">
        <v>1973</v>
      </c>
      <c r="B1064" s="43" t="s">
        <v>1887</v>
      </c>
      <c r="C1064" s="44" t="s">
        <v>3073</v>
      </c>
      <c r="D1064" s="31">
        <v>593754923.58000004</v>
      </c>
      <c r="E1064" s="31" t="s">
        <v>75</v>
      </c>
      <c r="F1064" s="31">
        <v>593754923.58000004</v>
      </c>
      <c r="G1064" s="31" t="s">
        <v>75</v>
      </c>
      <c r="H1064" s="31">
        <v>593754923.58000004</v>
      </c>
      <c r="I1064" s="31" t="s">
        <v>75</v>
      </c>
      <c r="J1064" s="31" t="s">
        <v>75</v>
      </c>
      <c r="K1064" s="31" t="s">
        <v>75</v>
      </c>
      <c r="L1064" s="31" t="s">
        <v>75</v>
      </c>
      <c r="M1064" s="31" t="s">
        <v>75</v>
      </c>
      <c r="N1064" s="31" t="s">
        <v>75</v>
      </c>
      <c r="O1064" s="31" t="s">
        <v>75</v>
      </c>
      <c r="P1064" s="32" t="s">
        <v>75</v>
      </c>
      <c r="Q1064" s="32" t="s">
        <v>75</v>
      </c>
      <c r="R1064" s="42" t="s">
        <v>1973</v>
      </c>
      <c r="S1064" s="43" t="s">
        <v>1887</v>
      </c>
      <c r="T1064" s="44" t="s">
        <v>3073</v>
      </c>
      <c r="U1064" s="31">
        <v>298612027.44</v>
      </c>
      <c r="V1064" s="31" t="s">
        <v>75</v>
      </c>
      <c r="W1064" s="31">
        <v>298612027.44</v>
      </c>
      <c r="X1064" s="31" t="s">
        <v>75</v>
      </c>
      <c r="Y1064" s="31">
        <v>298612027.44</v>
      </c>
      <c r="Z1064" s="31" t="s">
        <v>75</v>
      </c>
      <c r="AA1064" s="31" t="s">
        <v>75</v>
      </c>
      <c r="AB1064" s="31" t="s">
        <v>75</v>
      </c>
      <c r="AC1064" s="31" t="s">
        <v>75</v>
      </c>
      <c r="AD1064" s="31" t="s">
        <v>75</v>
      </c>
      <c r="AE1064" s="31" t="s">
        <v>75</v>
      </c>
      <c r="AF1064" s="31" t="s">
        <v>75</v>
      </c>
      <c r="AG1064" s="31" t="s">
        <v>75</v>
      </c>
      <c r="AH1064" s="31" t="s">
        <v>75</v>
      </c>
      <c r="AI1064" s="8"/>
    </row>
    <row r="1065" spans="1:35" ht="23.25" x14ac:dyDescent="0.25">
      <c r="A1065" s="42" t="s">
        <v>1939</v>
      </c>
      <c r="B1065" s="43" t="s">
        <v>1887</v>
      </c>
      <c r="C1065" s="44" t="s">
        <v>3074</v>
      </c>
      <c r="D1065" s="31">
        <v>513849650.86000001</v>
      </c>
      <c r="E1065" s="31" t="s">
        <v>75</v>
      </c>
      <c r="F1065" s="31">
        <v>513849650.86000001</v>
      </c>
      <c r="G1065" s="31" t="s">
        <v>75</v>
      </c>
      <c r="H1065" s="31">
        <v>513849650.86000001</v>
      </c>
      <c r="I1065" s="31" t="s">
        <v>75</v>
      </c>
      <c r="J1065" s="31" t="s">
        <v>75</v>
      </c>
      <c r="K1065" s="31" t="s">
        <v>75</v>
      </c>
      <c r="L1065" s="31" t="s">
        <v>75</v>
      </c>
      <c r="M1065" s="31" t="s">
        <v>75</v>
      </c>
      <c r="N1065" s="31" t="s">
        <v>75</v>
      </c>
      <c r="O1065" s="31" t="s">
        <v>75</v>
      </c>
      <c r="P1065" s="32" t="s">
        <v>75</v>
      </c>
      <c r="Q1065" s="32" t="s">
        <v>75</v>
      </c>
      <c r="R1065" s="42" t="s">
        <v>1939</v>
      </c>
      <c r="S1065" s="43" t="s">
        <v>1887</v>
      </c>
      <c r="T1065" s="44" t="s">
        <v>3074</v>
      </c>
      <c r="U1065" s="31">
        <v>265854730.47</v>
      </c>
      <c r="V1065" s="31" t="s">
        <v>75</v>
      </c>
      <c r="W1065" s="31">
        <v>265854730.47</v>
      </c>
      <c r="X1065" s="31" t="s">
        <v>75</v>
      </c>
      <c r="Y1065" s="31">
        <v>265854730.47</v>
      </c>
      <c r="Z1065" s="31" t="s">
        <v>75</v>
      </c>
      <c r="AA1065" s="31" t="s">
        <v>75</v>
      </c>
      <c r="AB1065" s="31" t="s">
        <v>75</v>
      </c>
      <c r="AC1065" s="31" t="s">
        <v>75</v>
      </c>
      <c r="AD1065" s="31" t="s">
        <v>75</v>
      </c>
      <c r="AE1065" s="31" t="s">
        <v>75</v>
      </c>
      <c r="AF1065" s="31" t="s">
        <v>75</v>
      </c>
      <c r="AG1065" s="31" t="s">
        <v>75</v>
      </c>
      <c r="AH1065" s="31" t="s">
        <v>75</v>
      </c>
      <c r="AI1065" s="8"/>
    </row>
    <row r="1066" spans="1:35" x14ac:dyDescent="0.25">
      <c r="A1066" s="42" t="s">
        <v>1941</v>
      </c>
      <c r="B1066" s="43" t="s">
        <v>1887</v>
      </c>
      <c r="C1066" s="44" t="s">
        <v>3075</v>
      </c>
      <c r="D1066" s="31">
        <v>468357047.93000001</v>
      </c>
      <c r="E1066" s="31" t="s">
        <v>75</v>
      </c>
      <c r="F1066" s="31">
        <v>468357047.93000001</v>
      </c>
      <c r="G1066" s="31" t="s">
        <v>75</v>
      </c>
      <c r="H1066" s="31">
        <v>468357047.93000001</v>
      </c>
      <c r="I1066" s="31" t="s">
        <v>75</v>
      </c>
      <c r="J1066" s="31" t="s">
        <v>75</v>
      </c>
      <c r="K1066" s="31" t="s">
        <v>75</v>
      </c>
      <c r="L1066" s="31" t="s">
        <v>75</v>
      </c>
      <c r="M1066" s="31" t="s">
        <v>75</v>
      </c>
      <c r="N1066" s="31" t="s">
        <v>75</v>
      </c>
      <c r="O1066" s="31" t="s">
        <v>75</v>
      </c>
      <c r="P1066" s="32" t="s">
        <v>75</v>
      </c>
      <c r="Q1066" s="32" t="s">
        <v>75</v>
      </c>
      <c r="R1066" s="42" t="s">
        <v>1941</v>
      </c>
      <c r="S1066" s="43" t="s">
        <v>1887</v>
      </c>
      <c r="T1066" s="44" t="s">
        <v>3075</v>
      </c>
      <c r="U1066" s="31">
        <v>233486337.47999999</v>
      </c>
      <c r="V1066" s="31" t="s">
        <v>75</v>
      </c>
      <c r="W1066" s="31">
        <v>233486337.47999999</v>
      </c>
      <c r="X1066" s="31" t="s">
        <v>75</v>
      </c>
      <c r="Y1066" s="31">
        <v>233486337.47999999</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2119</v>
      </c>
      <c r="B1067" s="43" t="s">
        <v>1887</v>
      </c>
      <c r="C1067" s="44" t="s">
        <v>3076</v>
      </c>
      <c r="D1067" s="31">
        <v>93343974.010000005</v>
      </c>
      <c r="E1067" s="31" t="s">
        <v>75</v>
      </c>
      <c r="F1067" s="31">
        <v>93343974.010000005</v>
      </c>
      <c r="G1067" s="31" t="s">
        <v>75</v>
      </c>
      <c r="H1067" s="31">
        <v>93343974.010000005</v>
      </c>
      <c r="I1067" s="31" t="s">
        <v>75</v>
      </c>
      <c r="J1067" s="31" t="s">
        <v>75</v>
      </c>
      <c r="K1067" s="31" t="s">
        <v>75</v>
      </c>
      <c r="L1067" s="31" t="s">
        <v>75</v>
      </c>
      <c r="M1067" s="31" t="s">
        <v>75</v>
      </c>
      <c r="N1067" s="31" t="s">
        <v>75</v>
      </c>
      <c r="O1067" s="31" t="s">
        <v>75</v>
      </c>
      <c r="P1067" s="32" t="s">
        <v>75</v>
      </c>
      <c r="Q1067" s="32" t="s">
        <v>75</v>
      </c>
      <c r="R1067" s="42" t="s">
        <v>2119</v>
      </c>
      <c r="S1067" s="43" t="s">
        <v>1887</v>
      </c>
      <c r="T1067" s="44" t="s">
        <v>3076</v>
      </c>
      <c r="U1067" s="31">
        <v>56236324.119999997</v>
      </c>
      <c r="V1067" s="31" t="s">
        <v>75</v>
      </c>
      <c r="W1067" s="31">
        <v>56236324.119999997</v>
      </c>
      <c r="X1067" s="31" t="s">
        <v>75</v>
      </c>
      <c r="Y1067" s="31">
        <v>56236324.119999997</v>
      </c>
      <c r="Z1067" s="31" t="s">
        <v>75</v>
      </c>
      <c r="AA1067" s="31" t="s">
        <v>75</v>
      </c>
      <c r="AB1067" s="31" t="s">
        <v>75</v>
      </c>
      <c r="AC1067" s="31" t="s">
        <v>75</v>
      </c>
      <c r="AD1067" s="31" t="s">
        <v>75</v>
      </c>
      <c r="AE1067" s="31" t="s">
        <v>75</v>
      </c>
      <c r="AF1067" s="31" t="s">
        <v>75</v>
      </c>
      <c r="AG1067" s="31" t="s">
        <v>75</v>
      </c>
      <c r="AH1067" s="31" t="s">
        <v>75</v>
      </c>
      <c r="AI1067" s="8"/>
    </row>
    <row r="1068" spans="1:35" x14ac:dyDescent="0.25">
      <c r="A1068" s="42" t="s">
        <v>1943</v>
      </c>
      <c r="B1068" s="43" t="s">
        <v>1887</v>
      </c>
      <c r="C1068" s="44" t="s">
        <v>3077</v>
      </c>
      <c r="D1068" s="31">
        <v>375013073.92000002</v>
      </c>
      <c r="E1068" s="31" t="s">
        <v>75</v>
      </c>
      <c r="F1068" s="31">
        <v>375013073.92000002</v>
      </c>
      <c r="G1068" s="31" t="s">
        <v>75</v>
      </c>
      <c r="H1068" s="31">
        <v>375013073.92000002</v>
      </c>
      <c r="I1068" s="31" t="s">
        <v>75</v>
      </c>
      <c r="J1068" s="31" t="s">
        <v>75</v>
      </c>
      <c r="K1068" s="31" t="s">
        <v>75</v>
      </c>
      <c r="L1068" s="31" t="s">
        <v>75</v>
      </c>
      <c r="M1068" s="31" t="s">
        <v>75</v>
      </c>
      <c r="N1068" s="31" t="s">
        <v>75</v>
      </c>
      <c r="O1068" s="31" t="s">
        <v>75</v>
      </c>
      <c r="P1068" s="32" t="s">
        <v>75</v>
      </c>
      <c r="Q1068" s="32" t="s">
        <v>75</v>
      </c>
      <c r="R1068" s="42" t="s">
        <v>1943</v>
      </c>
      <c r="S1068" s="43" t="s">
        <v>1887</v>
      </c>
      <c r="T1068" s="44" t="s">
        <v>3077</v>
      </c>
      <c r="U1068" s="31">
        <v>177250013.36000001</v>
      </c>
      <c r="V1068" s="31" t="s">
        <v>75</v>
      </c>
      <c r="W1068" s="31">
        <v>177250013.36000001</v>
      </c>
      <c r="X1068" s="31" t="s">
        <v>75</v>
      </c>
      <c r="Y1068" s="31">
        <v>177250013.36000001</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2062</v>
      </c>
      <c r="B1069" s="43" t="s">
        <v>1887</v>
      </c>
      <c r="C1069" s="44" t="s">
        <v>3078</v>
      </c>
      <c r="D1069" s="31">
        <v>45492602.93</v>
      </c>
      <c r="E1069" s="31" t="s">
        <v>75</v>
      </c>
      <c r="F1069" s="31">
        <v>45492602.93</v>
      </c>
      <c r="G1069" s="31" t="s">
        <v>75</v>
      </c>
      <c r="H1069" s="31">
        <v>45492602.93</v>
      </c>
      <c r="I1069" s="31" t="s">
        <v>75</v>
      </c>
      <c r="J1069" s="31" t="s">
        <v>75</v>
      </c>
      <c r="K1069" s="31" t="s">
        <v>75</v>
      </c>
      <c r="L1069" s="31" t="s">
        <v>75</v>
      </c>
      <c r="M1069" s="31" t="s">
        <v>75</v>
      </c>
      <c r="N1069" s="31" t="s">
        <v>75</v>
      </c>
      <c r="O1069" s="31" t="s">
        <v>75</v>
      </c>
      <c r="P1069" s="32" t="s">
        <v>75</v>
      </c>
      <c r="Q1069" s="32" t="s">
        <v>75</v>
      </c>
      <c r="R1069" s="42" t="s">
        <v>2062</v>
      </c>
      <c r="S1069" s="43" t="s">
        <v>1887</v>
      </c>
      <c r="T1069" s="44" t="s">
        <v>3078</v>
      </c>
      <c r="U1069" s="31">
        <v>32368392.989999998</v>
      </c>
      <c r="V1069" s="31" t="s">
        <v>75</v>
      </c>
      <c r="W1069" s="31">
        <v>32368392.989999998</v>
      </c>
      <c r="X1069" s="31" t="s">
        <v>75</v>
      </c>
      <c r="Y1069" s="31">
        <v>32368392.989999998</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2064</v>
      </c>
      <c r="B1070" s="43" t="s">
        <v>1887</v>
      </c>
      <c r="C1070" s="44" t="s">
        <v>3079</v>
      </c>
      <c r="D1070" s="31">
        <v>6366325.9900000002</v>
      </c>
      <c r="E1070" s="31" t="s">
        <v>75</v>
      </c>
      <c r="F1070" s="31">
        <v>6366325.9900000002</v>
      </c>
      <c r="G1070" s="31" t="s">
        <v>75</v>
      </c>
      <c r="H1070" s="31">
        <v>6366325.9900000002</v>
      </c>
      <c r="I1070" s="31" t="s">
        <v>75</v>
      </c>
      <c r="J1070" s="31" t="s">
        <v>75</v>
      </c>
      <c r="K1070" s="31" t="s">
        <v>75</v>
      </c>
      <c r="L1070" s="31" t="s">
        <v>75</v>
      </c>
      <c r="M1070" s="31" t="s">
        <v>75</v>
      </c>
      <c r="N1070" s="31" t="s">
        <v>75</v>
      </c>
      <c r="O1070" s="31" t="s">
        <v>75</v>
      </c>
      <c r="P1070" s="32" t="s">
        <v>75</v>
      </c>
      <c r="Q1070" s="32" t="s">
        <v>75</v>
      </c>
      <c r="R1070" s="42" t="s">
        <v>2064</v>
      </c>
      <c r="S1070" s="43" t="s">
        <v>1887</v>
      </c>
      <c r="T1070" s="44" t="s">
        <v>3079</v>
      </c>
      <c r="U1070" s="31">
        <v>1018861.5</v>
      </c>
      <c r="V1070" s="31" t="s">
        <v>75</v>
      </c>
      <c r="W1070" s="31">
        <v>1018861.5</v>
      </c>
      <c r="X1070" s="31" t="s">
        <v>75</v>
      </c>
      <c r="Y1070" s="31">
        <v>1018861.5</v>
      </c>
      <c r="Z1070" s="31" t="s">
        <v>75</v>
      </c>
      <c r="AA1070" s="31" t="s">
        <v>75</v>
      </c>
      <c r="AB1070" s="31" t="s">
        <v>75</v>
      </c>
      <c r="AC1070" s="31" t="s">
        <v>75</v>
      </c>
      <c r="AD1070" s="31" t="s">
        <v>75</v>
      </c>
      <c r="AE1070" s="31" t="s">
        <v>75</v>
      </c>
      <c r="AF1070" s="31" t="s">
        <v>75</v>
      </c>
      <c r="AG1070" s="31" t="s">
        <v>75</v>
      </c>
      <c r="AH1070" s="31" t="s">
        <v>75</v>
      </c>
      <c r="AI1070" s="8"/>
    </row>
    <row r="1071" spans="1:35" x14ac:dyDescent="0.25">
      <c r="A1071" s="42" t="s">
        <v>2126</v>
      </c>
      <c r="B1071" s="43" t="s">
        <v>1887</v>
      </c>
      <c r="C1071" s="44" t="s">
        <v>3080</v>
      </c>
      <c r="D1071" s="31">
        <v>39126276.939999998</v>
      </c>
      <c r="E1071" s="31" t="s">
        <v>75</v>
      </c>
      <c r="F1071" s="31">
        <v>39126276.939999998</v>
      </c>
      <c r="G1071" s="31" t="s">
        <v>75</v>
      </c>
      <c r="H1071" s="31">
        <v>39126276.939999998</v>
      </c>
      <c r="I1071" s="31" t="s">
        <v>75</v>
      </c>
      <c r="J1071" s="31" t="s">
        <v>75</v>
      </c>
      <c r="K1071" s="31" t="s">
        <v>75</v>
      </c>
      <c r="L1071" s="31" t="s">
        <v>75</v>
      </c>
      <c r="M1071" s="31" t="s">
        <v>75</v>
      </c>
      <c r="N1071" s="31" t="s">
        <v>75</v>
      </c>
      <c r="O1071" s="31" t="s">
        <v>75</v>
      </c>
      <c r="P1071" s="32" t="s">
        <v>75</v>
      </c>
      <c r="Q1071" s="32" t="s">
        <v>75</v>
      </c>
      <c r="R1071" s="42" t="s">
        <v>2126</v>
      </c>
      <c r="S1071" s="43" t="s">
        <v>1887</v>
      </c>
      <c r="T1071" s="44" t="s">
        <v>3080</v>
      </c>
      <c r="U1071" s="31">
        <v>31349531.489999998</v>
      </c>
      <c r="V1071" s="31" t="s">
        <v>75</v>
      </c>
      <c r="W1071" s="31">
        <v>31349531.489999998</v>
      </c>
      <c r="X1071" s="31" t="s">
        <v>75</v>
      </c>
      <c r="Y1071" s="31">
        <v>31349531.489999998</v>
      </c>
      <c r="Z1071" s="31" t="s">
        <v>75</v>
      </c>
      <c r="AA1071" s="31" t="s">
        <v>75</v>
      </c>
      <c r="AB1071" s="31" t="s">
        <v>75</v>
      </c>
      <c r="AC1071" s="31" t="s">
        <v>75</v>
      </c>
      <c r="AD1071" s="31" t="s">
        <v>75</v>
      </c>
      <c r="AE1071" s="31" t="s">
        <v>75</v>
      </c>
      <c r="AF1071" s="31" t="s">
        <v>75</v>
      </c>
      <c r="AG1071" s="31" t="s">
        <v>75</v>
      </c>
      <c r="AH1071" s="31" t="s">
        <v>75</v>
      </c>
      <c r="AI1071" s="8"/>
    </row>
    <row r="1072" spans="1:35" x14ac:dyDescent="0.25">
      <c r="A1072" s="42" t="s">
        <v>1908</v>
      </c>
      <c r="B1072" s="43" t="s">
        <v>1887</v>
      </c>
      <c r="C1072" s="44" t="s">
        <v>3081</v>
      </c>
      <c r="D1072" s="31">
        <v>392526.59</v>
      </c>
      <c r="E1072" s="31" t="s">
        <v>75</v>
      </c>
      <c r="F1072" s="31">
        <v>392526.59</v>
      </c>
      <c r="G1072" s="31" t="s">
        <v>75</v>
      </c>
      <c r="H1072" s="31">
        <v>392526.59</v>
      </c>
      <c r="I1072" s="31" t="s">
        <v>75</v>
      </c>
      <c r="J1072" s="31" t="s">
        <v>75</v>
      </c>
      <c r="K1072" s="31" t="s">
        <v>75</v>
      </c>
      <c r="L1072" s="31" t="s">
        <v>75</v>
      </c>
      <c r="M1072" s="31" t="s">
        <v>75</v>
      </c>
      <c r="N1072" s="31" t="s">
        <v>75</v>
      </c>
      <c r="O1072" s="31" t="s">
        <v>75</v>
      </c>
      <c r="P1072" s="32" t="s">
        <v>75</v>
      </c>
      <c r="Q1072" s="32" t="s">
        <v>75</v>
      </c>
      <c r="R1072" s="42" t="s">
        <v>1908</v>
      </c>
      <c r="S1072" s="43" t="s">
        <v>1887</v>
      </c>
      <c r="T1072" s="44" t="s">
        <v>3081</v>
      </c>
      <c r="U1072" s="31">
        <v>392526.59</v>
      </c>
      <c r="V1072" s="31" t="s">
        <v>75</v>
      </c>
      <c r="W1072" s="31">
        <v>392526.59</v>
      </c>
      <c r="X1072" s="31" t="s">
        <v>75</v>
      </c>
      <c r="Y1072" s="31">
        <v>392526.59</v>
      </c>
      <c r="Z1072" s="31" t="s">
        <v>75</v>
      </c>
      <c r="AA1072" s="31" t="s">
        <v>75</v>
      </c>
      <c r="AB1072" s="31" t="s">
        <v>75</v>
      </c>
      <c r="AC1072" s="31" t="s">
        <v>75</v>
      </c>
      <c r="AD1072" s="31" t="s">
        <v>75</v>
      </c>
      <c r="AE1072" s="31" t="s">
        <v>75</v>
      </c>
      <c r="AF1072" s="31" t="s">
        <v>75</v>
      </c>
      <c r="AG1072" s="31" t="s">
        <v>75</v>
      </c>
      <c r="AH1072" s="31" t="s">
        <v>75</v>
      </c>
      <c r="AI1072" s="8"/>
    </row>
    <row r="1073" spans="1:35" x14ac:dyDescent="0.25">
      <c r="A1073" s="42" t="s">
        <v>1978</v>
      </c>
      <c r="B1073" s="43" t="s">
        <v>1887</v>
      </c>
      <c r="C1073" s="44" t="s">
        <v>3082</v>
      </c>
      <c r="D1073" s="31">
        <v>392526.59</v>
      </c>
      <c r="E1073" s="31" t="s">
        <v>75</v>
      </c>
      <c r="F1073" s="31">
        <v>392526.59</v>
      </c>
      <c r="G1073" s="31" t="s">
        <v>75</v>
      </c>
      <c r="H1073" s="31">
        <v>392526.59</v>
      </c>
      <c r="I1073" s="31" t="s">
        <v>75</v>
      </c>
      <c r="J1073" s="31" t="s">
        <v>75</v>
      </c>
      <c r="K1073" s="31" t="s">
        <v>75</v>
      </c>
      <c r="L1073" s="31" t="s">
        <v>75</v>
      </c>
      <c r="M1073" s="31" t="s">
        <v>75</v>
      </c>
      <c r="N1073" s="31" t="s">
        <v>75</v>
      </c>
      <c r="O1073" s="31" t="s">
        <v>75</v>
      </c>
      <c r="P1073" s="32" t="s">
        <v>75</v>
      </c>
      <c r="Q1073" s="32" t="s">
        <v>75</v>
      </c>
      <c r="R1073" s="42" t="s">
        <v>1978</v>
      </c>
      <c r="S1073" s="43" t="s">
        <v>1887</v>
      </c>
      <c r="T1073" s="44" t="s">
        <v>3082</v>
      </c>
      <c r="U1073" s="31">
        <v>392526.59</v>
      </c>
      <c r="V1073" s="31" t="s">
        <v>75</v>
      </c>
      <c r="W1073" s="31">
        <v>392526.59</v>
      </c>
      <c r="X1073" s="31" t="s">
        <v>75</v>
      </c>
      <c r="Y1073" s="31">
        <v>392526.59</v>
      </c>
      <c r="Z1073" s="31" t="s">
        <v>75</v>
      </c>
      <c r="AA1073" s="31" t="s">
        <v>75</v>
      </c>
      <c r="AB1073" s="31" t="s">
        <v>75</v>
      </c>
      <c r="AC1073" s="31" t="s">
        <v>75</v>
      </c>
      <c r="AD1073" s="31" t="s">
        <v>75</v>
      </c>
      <c r="AE1073" s="31" t="s">
        <v>75</v>
      </c>
      <c r="AF1073" s="31" t="s">
        <v>75</v>
      </c>
      <c r="AG1073" s="31" t="s">
        <v>75</v>
      </c>
      <c r="AH1073" s="31" t="s">
        <v>75</v>
      </c>
      <c r="AI1073" s="8"/>
    </row>
    <row r="1074" spans="1:35" ht="23.25" x14ac:dyDescent="0.25">
      <c r="A1074" s="42" t="s">
        <v>1980</v>
      </c>
      <c r="B1074" s="43" t="s">
        <v>1887</v>
      </c>
      <c r="C1074" s="44" t="s">
        <v>3083</v>
      </c>
      <c r="D1074" s="31">
        <v>392526.59</v>
      </c>
      <c r="E1074" s="31" t="s">
        <v>75</v>
      </c>
      <c r="F1074" s="31">
        <v>392526.59</v>
      </c>
      <c r="G1074" s="31" t="s">
        <v>75</v>
      </c>
      <c r="H1074" s="31">
        <v>392526.59</v>
      </c>
      <c r="I1074" s="31" t="s">
        <v>75</v>
      </c>
      <c r="J1074" s="31" t="s">
        <v>75</v>
      </c>
      <c r="K1074" s="31" t="s">
        <v>75</v>
      </c>
      <c r="L1074" s="31" t="s">
        <v>75</v>
      </c>
      <c r="M1074" s="31" t="s">
        <v>75</v>
      </c>
      <c r="N1074" s="31" t="s">
        <v>75</v>
      </c>
      <c r="O1074" s="31" t="s">
        <v>75</v>
      </c>
      <c r="P1074" s="32" t="s">
        <v>75</v>
      </c>
      <c r="Q1074" s="32" t="s">
        <v>75</v>
      </c>
      <c r="R1074" s="42" t="s">
        <v>1980</v>
      </c>
      <c r="S1074" s="43" t="s">
        <v>1887</v>
      </c>
      <c r="T1074" s="44" t="s">
        <v>3083</v>
      </c>
      <c r="U1074" s="31">
        <v>392526.59</v>
      </c>
      <c r="V1074" s="31" t="s">
        <v>75</v>
      </c>
      <c r="W1074" s="31">
        <v>392526.59</v>
      </c>
      <c r="X1074" s="31" t="s">
        <v>75</v>
      </c>
      <c r="Y1074" s="31">
        <v>392526.59</v>
      </c>
      <c r="Z1074" s="31" t="s">
        <v>75</v>
      </c>
      <c r="AA1074" s="31" t="s">
        <v>75</v>
      </c>
      <c r="AB1074" s="31" t="s">
        <v>75</v>
      </c>
      <c r="AC1074" s="31" t="s">
        <v>75</v>
      </c>
      <c r="AD1074" s="31" t="s">
        <v>75</v>
      </c>
      <c r="AE1074" s="31" t="s">
        <v>75</v>
      </c>
      <c r="AF1074" s="31" t="s">
        <v>75</v>
      </c>
      <c r="AG1074" s="31" t="s">
        <v>75</v>
      </c>
      <c r="AH1074" s="31" t="s">
        <v>75</v>
      </c>
      <c r="AI1074" s="8"/>
    </row>
    <row r="1075" spans="1:35" x14ac:dyDescent="0.25">
      <c r="A1075" s="42" t="s">
        <v>3084</v>
      </c>
      <c r="B1075" s="43" t="s">
        <v>1887</v>
      </c>
      <c r="C1075" s="44" t="s">
        <v>3085</v>
      </c>
      <c r="D1075" s="31">
        <v>495168697.75</v>
      </c>
      <c r="E1075" s="31" t="s">
        <v>75</v>
      </c>
      <c r="F1075" s="31">
        <v>495168697.75</v>
      </c>
      <c r="G1075" s="31" t="s">
        <v>75</v>
      </c>
      <c r="H1075" s="31">
        <v>495168697.75</v>
      </c>
      <c r="I1075" s="31" t="s">
        <v>75</v>
      </c>
      <c r="J1075" s="31" t="s">
        <v>75</v>
      </c>
      <c r="K1075" s="31" t="s">
        <v>75</v>
      </c>
      <c r="L1075" s="31" t="s">
        <v>75</v>
      </c>
      <c r="M1075" s="31" t="s">
        <v>75</v>
      </c>
      <c r="N1075" s="31" t="s">
        <v>75</v>
      </c>
      <c r="O1075" s="31" t="s">
        <v>75</v>
      </c>
      <c r="P1075" s="32" t="s">
        <v>75</v>
      </c>
      <c r="Q1075" s="32" t="s">
        <v>75</v>
      </c>
      <c r="R1075" s="42" t="s">
        <v>3084</v>
      </c>
      <c r="S1075" s="43" t="s">
        <v>1887</v>
      </c>
      <c r="T1075" s="44" t="s">
        <v>3085</v>
      </c>
      <c r="U1075" s="31">
        <v>295754818.11000001</v>
      </c>
      <c r="V1075" s="31" t="s">
        <v>75</v>
      </c>
      <c r="W1075" s="31">
        <v>295754818.11000001</v>
      </c>
      <c r="X1075" s="31" t="s">
        <v>75</v>
      </c>
      <c r="Y1075" s="31">
        <v>295754818.11000001</v>
      </c>
      <c r="Z1075" s="31" t="s">
        <v>75</v>
      </c>
      <c r="AA1075" s="31" t="s">
        <v>75</v>
      </c>
      <c r="AB1075" s="31" t="s">
        <v>75</v>
      </c>
      <c r="AC1075" s="31" t="s">
        <v>75</v>
      </c>
      <c r="AD1075" s="31" t="s">
        <v>75</v>
      </c>
      <c r="AE1075" s="31" t="s">
        <v>75</v>
      </c>
      <c r="AF1075" s="31" t="s">
        <v>75</v>
      </c>
      <c r="AG1075" s="31" t="s">
        <v>75</v>
      </c>
      <c r="AH1075" s="31" t="s">
        <v>75</v>
      </c>
      <c r="AI1075" s="8"/>
    </row>
    <row r="1076" spans="1:35" ht="23.25" x14ac:dyDescent="0.25">
      <c r="A1076" s="42" t="s">
        <v>1939</v>
      </c>
      <c r="B1076" s="43" t="s">
        <v>1887</v>
      </c>
      <c r="C1076" s="44" t="s">
        <v>3086</v>
      </c>
      <c r="D1076" s="31">
        <v>495168697.75</v>
      </c>
      <c r="E1076" s="31" t="s">
        <v>75</v>
      </c>
      <c r="F1076" s="31">
        <v>495168697.75</v>
      </c>
      <c r="G1076" s="31" t="s">
        <v>75</v>
      </c>
      <c r="H1076" s="31">
        <v>495168697.75</v>
      </c>
      <c r="I1076" s="31" t="s">
        <v>75</v>
      </c>
      <c r="J1076" s="31" t="s">
        <v>75</v>
      </c>
      <c r="K1076" s="31" t="s">
        <v>75</v>
      </c>
      <c r="L1076" s="31" t="s">
        <v>75</v>
      </c>
      <c r="M1076" s="31" t="s">
        <v>75</v>
      </c>
      <c r="N1076" s="31" t="s">
        <v>75</v>
      </c>
      <c r="O1076" s="31" t="s">
        <v>75</v>
      </c>
      <c r="P1076" s="32" t="s">
        <v>75</v>
      </c>
      <c r="Q1076" s="32" t="s">
        <v>75</v>
      </c>
      <c r="R1076" s="42" t="s">
        <v>1939</v>
      </c>
      <c r="S1076" s="43" t="s">
        <v>1887</v>
      </c>
      <c r="T1076" s="44" t="s">
        <v>3086</v>
      </c>
      <c r="U1076" s="31">
        <v>295754818.11000001</v>
      </c>
      <c r="V1076" s="31" t="s">
        <v>75</v>
      </c>
      <c r="W1076" s="31">
        <v>295754818.11000001</v>
      </c>
      <c r="X1076" s="31" t="s">
        <v>75</v>
      </c>
      <c r="Y1076" s="31">
        <v>295754818.11000001</v>
      </c>
      <c r="Z1076" s="31" t="s">
        <v>75</v>
      </c>
      <c r="AA1076" s="31" t="s">
        <v>75</v>
      </c>
      <c r="AB1076" s="31" t="s">
        <v>75</v>
      </c>
      <c r="AC1076" s="31" t="s">
        <v>75</v>
      </c>
      <c r="AD1076" s="31" t="s">
        <v>75</v>
      </c>
      <c r="AE1076" s="31" t="s">
        <v>75</v>
      </c>
      <c r="AF1076" s="31" t="s">
        <v>75</v>
      </c>
      <c r="AG1076" s="31" t="s">
        <v>75</v>
      </c>
      <c r="AH1076" s="31" t="s">
        <v>75</v>
      </c>
      <c r="AI1076" s="8"/>
    </row>
    <row r="1077" spans="1:35" x14ac:dyDescent="0.25">
      <c r="A1077" s="42" t="s">
        <v>1941</v>
      </c>
      <c r="B1077" s="43" t="s">
        <v>1887</v>
      </c>
      <c r="C1077" s="44" t="s">
        <v>3087</v>
      </c>
      <c r="D1077" s="31">
        <v>495168697.75</v>
      </c>
      <c r="E1077" s="31" t="s">
        <v>75</v>
      </c>
      <c r="F1077" s="31">
        <v>495168697.75</v>
      </c>
      <c r="G1077" s="31" t="s">
        <v>75</v>
      </c>
      <c r="H1077" s="31">
        <v>495168697.75</v>
      </c>
      <c r="I1077" s="31" t="s">
        <v>75</v>
      </c>
      <c r="J1077" s="31" t="s">
        <v>75</v>
      </c>
      <c r="K1077" s="31" t="s">
        <v>75</v>
      </c>
      <c r="L1077" s="31" t="s">
        <v>75</v>
      </c>
      <c r="M1077" s="31" t="s">
        <v>75</v>
      </c>
      <c r="N1077" s="31" t="s">
        <v>75</v>
      </c>
      <c r="O1077" s="31" t="s">
        <v>75</v>
      </c>
      <c r="P1077" s="32" t="s">
        <v>75</v>
      </c>
      <c r="Q1077" s="32" t="s">
        <v>75</v>
      </c>
      <c r="R1077" s="42" t="s">
        <v>1941</v>
      </c>
      <c r="S1077" s="43" t="s">
        <v>1887</v>
      </c>
      <c r="T1077" s="44" t="s">
        <v>3087</v>
      </c>
      <c r="U1077" s="31">
        <v>295754818.11000001</v>
      </c>
      <c r="V1077" s="31" t="s">
        <v>75</v>
      </c>
      <c r="W1077" s="31">
        <v>295754818.11000001</v>
      </c>
      <c r="X1077" s="31" t="s">
        <v>75</v>
      </c>
      <c r="Y1077" s="31">
        <v>295754818.11000001</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2119</v>
      </c>
      <c r="B1078" s="43" t="s">
        <v>1887</v>
      </c>
      <c r="C1078" s="44" t="s">
        <v>3088</v>
      </c>
      <c r="D1078" s="31">
        <v>60617770</v>
      </c>
      <c r="E1078" s="31" t="s">
        <v>75</v>
      </c>
      <c r="F1078" s="31">
        <v>60617770</v>
      </c>
      <c r="G1078" s="31" t="s">
        <v>75</v>
      </c>
      <c r="H1078" s="31">
        <v>60617770</v>
      </c>
      <c r="I1078" s="31" t="s">
        <v>75</v>
      </c>
      <c r="J1078" s="31" t="s">
        <v>75</v>
      </c>
      <c r="K1078" s="31" t="s">
        <v>75</v>
      </c>
      <c r="L1078" s="31" t="s">
        <v>75</v>
      </c>
      <c r="M1078" s="31" t="s">
        <v>75</v>
      </c>
      <c r="N1078" s="31" t="s">
        <v>75</v>
      </c>
      <c r="O1078" s="31" t="s">
        <v>75</v>
      </c>
      <c r="P1078" s="32" t="s">
        <v>75</v>
      </c>
      <c r="Q1078" s="32" t="s">
        <v>75</v>
      </c>
      <c r="R1078" s="42" t="s">
        <v>2119</v>
      </c>
      <c r="S1078" s="43" t="s">
        <v>1887</v>
      </c>
      <c r="T1078" s="44" t="s">
        <v>3088</v>
      </c>
      <c r="U1078" s="31">
        <v>36867387.759999998</v>
      </c>
      <c r="V1078" s="31" t="s">
        <v>75</v>
      </c>
      <c r="W1078" s="31">
        <v>36867387.759999998</v>
      </c>
      <c r="X1078" s="31" t="s">
        <v>75</v>
      </c>
      <c r="Y1078" s="31">
        <v>36867387.759999998</v>
      </c>
      <c r="Z1078" s="31" t="s">
        <v>75</v>
      </c>
      <c r="AA1078" s="31" t="s">
        <v>75</v>
      </c>
      <c r="AB1078" s="31" t="s">
        <v>75</v>
      </c>
      <c r="AC1078" s="31" t="s">
        <v>75</v>
      </c>
      <c r="AD1078" s="31" t="s">
        <v>75</v>
      </c>
      <c r="AE1078" s="31" t="s">
        <v>75</v>
      </c>
      <c r="AF1078" s="31" t="s">
        <v>75</v>
      </c>
      <c r="AG1078" s="31" t="s">
        <v>75</v>
      </c>
      <c r="AH1078" s="31" t="s">
        <v>75</v>
      </c>
      <c r="AI1078" s="8"/>
    </row>
    <row r="1079" spans="1:35" x14ac:dyDescent="0.25">
      <c r="A1079" s="42" t="s">
        <v>1943</v>
      </c>
      <c r="B1079" s="43" t="s">
        <v>1887</v>
      </c>
      <c r="C1079" s="44" t="s">
        <v>3089</v>
      </c>
      <c r="D1079" s="31">
        <v>434550927.75</v>
      </c>
      <c r="E1079" s="31" t="s">
        <v>75</v>
      </c>
      <c r="F1079" s="31">
        <v>434550927.75</v>
      </c>
      <c r="G1079" s="31" t="s">
        <v>75</v>
      </c>
      <c r="H1079" s="31">
        <v>434550927.75</v>
      </c>
      <c r="I1079" s="31" t="s">
        <v>75</v>
      </c>
      <c r="J1079" s="31" t="s">
        <v>75</v>
      </c>
      <c r="K1079" s="31" t="s">
        <v>75</v>
      </c>
      <c r="L1079" s="31" t="s">
        <v>75</v>
      </c>
      <c r="M1079" s="31" t="s">
        <v>75</v>
      </c>
      <c r="N1079" s="31" t="s">
        <v>75</v>
      </c>
      <c r="O1079" s="31" t="s">
        <v>75</v>
      </c>
      <c r="P1079" s="32" t="s">
        <v>75</v>
      </c>
      <c r="Q1079" s="32" t="s">
        <v>75</v>
      </c>
      <c r="R1079" s="42" t="s">
        <v>1943</v>
      </c>
      <c r="S1079" s="43" t="s">
        <v>1887</v>
      </c>
      <c r="T1079" s="44" t="s">
        <v>3089</v>
      </c>
      <c r="U1079" s="31">
        <v>258887430.34999999</v>
      </c>
      <c r="V1079" s="31" t="s">
        <v>75</v>
      </c>
      <c r="W1079" s="31">
        <v>258887430.34999999</v>
      </c>
      <c r="X1079" s="31" t="s">
        <v>75</v>
      </c>
      <c r="Y1079" s="31">
        <v>258887430.34999999</v>
      </c>
      <c r="Z1079" s="31" t="s">
        <v>75</v>
      </c>
      <c r="AA1079" s="31" t="s">
        <v>75</v>
      </c>
      <c r="AB1079" s="31" t="s">
        <v>75</v>
      </c>
      <c r="AC1079" s="31" t="s">
        <v>75</v>
      </c>
      <c r="AD1079" s="31" t="s">
        <v>75</v>
      </c>
      <c r="AE1079" s="31" t="s">
        <v>75</v>
      </c>
      <c r="AF1079" s="31" t="s">
        <v>75</v>
      </c>
      <c r="AG1079" s="31" t="s">
        <v>75</v>
      </c>
      <c r="AH1079" s="31" t="s">
        <v>75</v>
      </c>
      <c r="AI1079" s="8"/>
    </row>
    <row r="1080" spans="1:35" x14ac:dyDescent="0.25">
      <c r="A1080" s="42" t="s">
        <v>3090</v>
      </c>
      <c r="B1080" s="43" t="s">
        <v>1887</v>
      </c>
      <c r="C1080" s="44" t="s">
        <v>3091</v>
      </c>
      <c r="D1080" s="31">
        <v>100415626.64</v>
      </c>
      <c r="E1080" s="31" t="s">
        <v>75</v>
      </c>
      <c r="F1080" s="31">
        <v>100415626.64</v>
      </c>
      <c r="G1080" s="31" t="s">
        <v>75</v>
      </c>
      <c r="H1080" s="31">
        <v>100415626.64</v>
      </c>
      <c r="I1080" s="31" t="s">
        <v>75</v>
      </c>
      <c r="J1080" s="31" t="s">
        <v>75</v>
      </c>
      <c r="K1080" s="31" t="s">
        <v>75</v>
      </c>
      <c r="L1080" s="31" t="s">
        <v>75</v>
      </c>
      <c r="M1080" s="31" t="s">
        <v>75</v>
      </c>
      <c r="N1080" s="31" t="s">
        <v>75</v>
      </c>
      <c r="O1080" s="31" t="s">
        <v>75</v>
      </c>
      <c r="P1080" s="32" t="s">
        <v>75</v>
      </c>
      <c r="Q1080" s="32" t="s">
        <v>75</v>
      </c>
      <c r="R1080" s="42" t="s">
        <v>3090</v>
      </c>
      <c r="S1080" s="43" t="s">
        <v>1887</v>
      </c>
      <c r="T1080" s="44" t="s">
        <v>3091</v>
      </c>
      <c r="U1080" s="31">
        <v>60031844.57</v>
      </c>
      <c r="V1080" s="31" t="s">
        <v>75</v>
      </c>
      <c r="W1080" s="31">
        <v>60031844.57</v>
      </c>
      <c r="X1080" s="31" t="s">
        <v>75</v>
      </c>
      <c r="Y1080" s="31">
        <v>60031844.57</v>
      </c>
      <c r="Z1080" s="31" t="s">
        <v>75</v>
      </c>
      <c r="AA1080" s="31" t="s">
        <v>75</v>
      </c>
      <c r="AB1080" s="31" t="s">
        <v>75</v>
      </c>
      <c r="AC1080" s="31" t="s">
        <v>75</v>
      </c>
      <c r="AD1080" s="31" t="s">
        <v>75</v>
      </c>
      <c r="AE1080" s="31" t="s">
        <v>75</v>
      </c>
      <c r="AF1080" s="31" t="s">
        <v>75</v>
      </c>
      <c r="AG1080" s="31" t="s">
        <v>75</v>
      </c>
      <c r="AH1080" s="31" t="s">
        <v>75</v>
      </c>
      <c r="AI1080" s="8"/>
    </row>
    <row r="1081" spans="1:35" ht="23.25" x14ac:dyDescent="0.25">
      <c r="A1081" s="42" t="s">
        <v>1939</v>
      </c>
      <c r="B1081" s="43" t="s">
        <v>1887</v>
      </c>
      <c r="C1081" s="44" t="s">
        <v>3092</v>
      </c>
      <c r="D1081" s="31">
        <v>100415626.64</v>
      </c>
      <c r="E1081" s="31" t="s">
        <v>75</v>
      </c>
      <c r="F1081" s="31">
        <v>100415626.64</v>
      </c>
      <c r="G1081" s="31" t="s">
        <v>75</v>
      </c>
      <c r="H1081" s="31">
        <v>100415626.64</v>
      </c>
      <c r="I1081" s="31" t="s">
        <v>75</v>
      </c>
      <c r="J1081" s="31" t="s">
        <v>75</v>
      </c>
      <c r="K1081" s="31" t="s">
        <v>75</v>
      </c>
      <c r="L1081" s="31" t="s">
        <v>75</v>
      </c>
      <c r="M1081" s="31" t="s">
        <v>75</v>
      </c>
      <c r="N1081" s="31" t="s">
        <v>75</v>
      </c>
      <c r="O1081" s="31" t="s">
        <v>75</v>
      </c>
      <c r="P1081" s="32" t="s">
        <v>75</v>
      </c>
      <c r="Q1081" s="32" t="s">
        <v>75</v>
      </c>
      <c r="R1081" s="42" t="s">
        <v>1939</v>
      </c>
      <c r="S1081" s="43" t="s">
        <v>1887</v>
      </c>
      <c r="T1081" s="44" t="s">
        <v>3092</v>
      </c>
      <c r="U1081" s="31">
        <v>60031844.57</v>
      </c>
      <c r="V1081" s="31" t="s">
        <v>75</v>
      </c>
      <c r="W1081" s="31">
        <v>60031844.57</v>
      </c>
      <c r="X1081" s="31" t="s">
        <v>75</v>
      </c>
      <c r="Y1081" s="31">
        <v>60031844.57</v>
      </c>
      <c r="Z1081" s="31" t="s">
        <v>75</v>
      </c>
      <c r="AA1081" s="31" t="s">
        <v>75</v>
      </c>
      <c r="AB1081" s="31" t="s">
        <v>75</v>
      </c>
      <c r="AC1081" s="31" t="s">
        <v>75</v>
      </c>
      <c r="AD1081" s="31" t="s">
        <v>75</v>
      </c>
      <c r="AE1081" s="31" t="s">
        <v>75</v>
      </c>
      <c r="AF1081" s="31" t="s">
        <v>75</v>
      </c>
      <c r="AG1081" s="31" t="s">
        <v>75</v>
      </c>
      <c r="AH1081" s="31" t="s">
        <v>75</v>
      </c>
      <c r="AI1081" s="8"/>
    </row>
    <row r="1082" spans="1:35" x14ac:dyDescent="0.25">
      <c r="A1082" s="42" t="s">
        <v>1941</v>
      </c>
      <c r="B1082" s="43" t="s">
        <v>1887</v>
      </c>
      <c r="C1082" s="44" t="s">
        <v>3093</v>
      </c>
      <c r="D1082" s="31">
        <v>100415626.64</v>
      </c>
      <c r="E1082" s="31" t="s">
        <v>75</v>
      </c>
      <c r="F1082" s="31">
        <v>100415626.64</v>
      </c>
      <c r="G1082" s="31" t="s">
        <v>75</v>
      </c>
      <c r="H1082" s="31">
        <v>100415626.64</v>
      </c>
      <c r="I1082" s="31" t="s">
        <v>75</v>
      </c>
      <c r="J1082" s="31" t="s">
        <v>75</v>
      </c>
      <c r="K1082" s="31" t="s">
        <v>75</v>
      </c>
      <c r="L1082" s="31" t="s">
        <v>75</v>
      </c>
      <c r="M1082" s="31" t="s">
        <v>75</v>
      </c>
      <c r="N1082" s="31" t="s">
        <v>75</v>
      </c>
      <c r="O1082" s="31" t="s">
        <v>75</v>
      </c>
      <c r="P1082" s="32" t="s">
        <v>75</v>
      </c>
      <c r="Q1082" s="32" t="s">
        <v>75</v>
      </c>
      <c r="R1082" s="42" t="s">
        <v>1941</v>
      </c>
      <c r="S1082" s="43" t="s">
        <v>1887</v>
      </c>
      <c r="T1082" s="44" t="s">
        <v>3093</v>
      </c>
      <c r="U1082" s="31">
        <v>60031844.57</v>
      </c>
      <c r="V1082" s="31" t="s">
        <v>75</v>
      </c>
      <c r="W1082" s="31">
        <v>60031844.57</v>
      </c>
      <c r="X1082" s="31" t="s">
        <v>75</v>
      </c>
      <c r="Y1082" s="31">
        <v>60031844.57</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2119</v>
      </c>
      <c r="B1083" s="43" t="s">
        <v>1887</v>
      </c>
      <c r="C1083" s="44" t="s">
        <v>3094</v>
      </c>
      <c r="D1083" s="31">
        <v>95960100</v>
      </c>
      <c r="E1083" s="31" t="s">
        <v>75</v>
      </c>
      <c r="F1083" s="31">
        <v>95960100</v>
      </c>
      <c r="G1083" s="31" t="s">
        <v>75</v>
      </c>
      <c r="H1083" s="31">
        <v>95960100</v>
      </c>
      <c r="I1083" s="31" t="s">
        <v>75</v>
      </c>
      <c r="J1083" s="31" t="s">
        <v>75</v>
      </c>
      <c r="K1083" s="31" t="s">
        <v>75</v>
      </c>
      <c r="L1083" s="31" t="s">
        <v>75</v>
      </c>
      <c r="M1083" s="31" t="s">
        <v>75</v>
      </c>
      <c r="N1083" s="31" t="s">
        <v>75</v>
      </c>
      <c r="O1083" s="31" t="s">
        <v>75</v>
      </c>
      <c r="P1083" s="32" t="s">
        <v>75</v>
      </c>
      <c r="Q1083" s="32" t="s">
        <v>75</v>
      </c>
      <c r="R1083" s="42" t="s">
        <v>2119</v>
      </c>
      <c r="S1083" s="43" t="s">
        <v>1887</v>
      </c>
      <c r="T1083" s="44" t="s">
        <v>3094</v>
      </c>
      <c r="U1083" s="31">
        <v>58038841.57</v>
      </c>
      <c r="V1083" s="31" t="s">
        <v>75</v>
      </c>
      <c r="W1083" s="31">
        <v>58038841.57</v>
      </c>
      <c r="X1083" s="31" t="s">
        <v>75</v>
      </c>
      <c r="Y1083" s="31">
        <v>58038841.57</v>
      </c>
      <c r="Z1083" s="31" t="s">
        <v>75</v>
      </c>
      <c r="AA1083" s="31" t="s">
        <v>75</v>
      </c>
      <c r="AB1083" s="31" t="s">
        <v>75</v>
      </c>
      <c r="AC1083" s="31" t="s">
        <v>75</v>
      </c>
      <c r="AD1083" s="31" t="s">
        <v>75</v>
      </c>
      <c r="AE1083" s="31" t="s">
        <v>75</v>
      </c>
      <c r="AF1083" s="31" t="s">
        <v>75</v>
      </c>
      <c r="AG1083" s="31" t="s">
        <v>75</v>
      </c>
      <c r="AH1083" s="31" t="s">
        <v>75</v>
      </c>
      <c r="AI1083" s="8"/>
    </row>
    <row r="1084" spans="1:35" x14ac:dyDescent="0.25">
      <c r="A1084" s="42" t="s">
        <v>1943</v>
      </c>
      <c r="B1084" s="43" t="s">
        <v>1887</v>
      </c>
      <c r="C1084" s="44" t="s">
        <v>3095</v>
      </c>
      <c r="D1084" s="31">
        <v>4455526.6399999997</v>
      </c>
      <c r="E1084" s="31" t="s">
        <v>75</v>
      </c>
      <c r="F1084" s="31">
        <v>4455526.6399999997</v>
      </c>
      <c r="G1084" s="31" t="s">
        <v>75</v>
      </c>
      <c r="H1084" s="31">
        <v>4455526.6399999997</v>
      </c>
      <c r="I1084" s="31" t="s">
        <v>75</v>
      </c>
      <c r="J1084" s="31" t="s">
        <v>75</v>
      </c>
      <c r="K1084" s="31" t="s">
        <v>75</v>
      </c>
      <c r="L1084" s="31" t="s">
        <v>75</v>
      </c>
      <c r="M1084" s="31" t="s">
        <v>75</v>
      </c>
      <c r="N1084" s="31" t="s">
        <v>75</v>
      </c>
      <c r="O1084" s="31" t="s">
        <v>75</v>
      </c>
      <c r="P1084" s="32" t="s">
        <v>75</v>
      </c>
      <c r="Q1084" s="32" t="s">
        <v>75</v>
      </c>
      <c r="R1084" s="42" t="s">
        <v>1943</v>
      </c>
      <c r="S1084" s="43" t="s">
        <v>1887</v>
      </c>
      <c r="T1084" s="44" t="s">
        <v>3095</v>
      </c>
      <c r="U1084" s="31">
        <v>1993003</v>
      </c>
      <c r="V1084" s="31" t="s">
        <v>75</v>
      </c>
      <c r="W1084" s="31">
        <v>1993003</v>
      </c>
      <c r="X1084" s="31" t="s">
        <v>75</v>
      </c>
      <c r="Y1084" s="31">
        <v>1993003</v>
      </c>
      <c r="Z1084" s="31" t="s">
        <v>75</v>
      </c>
      <c r="AA1084" s="31" t="s">
        <v>75</v>
      </c>
      <c r="AB1084" s="31" t="s">
        <v>75</v>
      </c>
      <c r="AC1084" s="31" t="s">
        <v>75</v>
      </c>
      <c r="AD1084" s="31" t="s">
        <v>75</v>
      </c>
      <c r="AE1084" s="31" t="s">
        <v>75</v>
      </c>
      <c r="AF1084" s="31" t="s">
        <v>75</v>
      </c>
      <c r="AG1084" s="31" t="s">
        <v>75</v>
      </c>
      <c r="AH1084" s="31" t="s">
        <v>75</v>
      </c>
      <c r="AI1084" s="8"/>
    </row>
    <row r="1085" spans="1:35" ht="23.25" x14ac:dyDescent="0.25">
      <c r="A1085" s="42" t="s">
        <v>3096</v>
      </c>
      <c r="B1085" s="43" t="s">
        <v>1887</v>
      </c>
      <c r="C1085" s="44" t="s">
        <v>3097</v>
      </c>
      <c r="D1085" s="31">
        <v>217200600</v>
      </c>
      <c r="E1085" s="31" t="s">
        <v>75</v>
      </c>
      <c r="F1085" s="31">
        <v>217200600</v>
      </c>
      <c r="G1085" s="31" t="s">
        <v>75</v>
      </c>
      <c r="H1085" s="31">
        <v>217200600</v>
      </c>
      <c r="I1085" s="31" t="s">
        <v>75</v>
      </c>
      <c r="J1085" s="31" t="s">
        <v>75</v>
      </c>
      <c r="K1085" s="31" t="s">
        <v>75</v>
      </c>
      <c r="L1085" s="31" t="s">
        <v>75</v>
      </c>
      <c r="M1085" s="31" t="s">
        <v>75</v>
      </c>
      <c r="N1085" s="31" t="s">
        <v>75</v>
      </c>
      <c r="O1085" s="31" t="s">
        <v>75</v>
      </c>
      <c r="P1085" s="32" t="s">
        <v>75</v>
      </c>
      <c r="Q1085" s="32" t="s">
        <v>75</v>
      </c>
      <c r="R1085" s="42" t="s">
        <v>3096</v>
      </c>
      <c r="S1085" s="43" t="s">
        <v>1887</v>
      </c>
      <c r="T1085" s="44" t="s">
        <v>3097</v>
      </c>
      <c r="U1085" s="31">
        <v>132897880</v>
      </c>
      <c r="V1085" s="31" t="s">
        <v>75</v>
      </c>
      <c r="W1085" s="31">
        <v>132897880</v>
      </c>
      <c r="X1085" s="31" t="s">
        <v>75</v>
      </c>
      <c r="Y1085" s="31">
        <v>132897880</v>
      </c>
      <c r="Z1085" s="31" t="s">
        <v>75</v>
      </c>
      <c r="AA1085" s="31" t="s">
        <v>75</v>
      </c>
      <c r="AB1085" s="31" t="s">
        <v>75</v>
      </c>
      <c r="AC1085" s="31" t="s">
        <v>75</v>
      </c>
      <c r="AD1085" s="31" t="s">
        <v>75</v>
      </c>
      <c r="AE1085" s="31" t="s">
        <v>75</v>
      </c>
      <c r="AF1085" s="31" t="s">
        <v>75</v>
      </c>
      <c r="AG1085" s="31" t="s">
        <v>75</v>
      </c>
      <c r="AH1085" s="31" t="s">
        <v>75</v>
      </c>
      <c r="AI1085" s="8"/>
    </row>
    <row r="1086" spans="1:35" ht="23.25" x14ac:dyDescent="0.25">
      <c r="A1086" s="42" t="s">
        <v>1939</v>
      </c>
      <c r="B1086" s="43" t="s">
        <v>1887</v>
      </c>
      <c r="C1086" s="44" t="s">
        <v>3098</v>
      </c>
      <c r="D1086" s="31">
        <v>217200600</v>
      </c>
      <c r="E1086" s="31" t="s">
        <v>75</v>
      </c>
      <c r="F1086" s="31">
        <v>217200600</v>
      </c>
      <c r="G1086" s="31" t="s">
        <v>75</v>
      </c>
      <c r="H1086" s="31">
        <v>217200600</v>
      </c>
      <c r="I1086" s="31" t="s">
        <v>75</v>
      </c>
      <c r="J1086" s="31" t="s">
        <v>75</v>
      </c>
      <c r="K1086" s="31" t="s">
        <v>75</v>
      </c>
      <c r="L1086" s="31" t="s">
        <v>75</v>
      </c>
      <c r="M1086" s="31" t="s">
        <v>75</v>
      </c>
      <c r="N1086" s="31" t="s">
        <v>75</v>
      </c>
      <c r="O1086" s="31" t="s">
        <v>75</v>
      </c>
      <c r="P1086" s="32" t="s">
        <v>75</v>
      </c>
      <c r="Q1086" s="32" t="s">
        <v>75</v>
      </c>
      <c r="R1086" s="42" t="s">
        <v>1939</v>
      </c>
      <c r="S1086" s="43" t="s">
        <v>1887</v>
      </c>
      <c r="T1086" s="44" t="s">
        <v>3098</v>
      </c>
      <c r="U1086" s="31">
        <v>132897880</v>
      </c>
      <c r="V1086" s="31" t="s">
        <v>75</v>
      </c>
      <c r="W1086" s="31">
        <v>132897880</v>
      </c>
      <c r="X1086" s="31" t="s">
        <v>75</v>
      </c>
      <c r="Y1086" s="31">
        <v>132897880</v>
      </c>
      <c r="Z1086" s="31" t="s">
        <v>75</v>
      </c>
      <c r="AA1086" s="31" t="s">
        <v>75</v>
      </c>
      <c r="AB1086" s="31" t="s">
        <v>75</v>
      </c>
      <c r="AC1086" s="31" t="s">
        <v>75</v>
      </c>
      <c r="AD1086" s="31" t="s">
        <v>75</v>
      </c>
      <c r="AE1086" s="31" t="s">
        <v>75</v>
      </c>
      <c r="AF1086" s="31" t="s">
        <v>75</v>
      </c>
      <c r="AG1086" s="31" t="s">
        <v>75</v>
      </c>
      <c r="AH1086" s="31" t="s">
        <v>75</v>
      </c>
      <c r="AI1086" s="8"/>
    </row>
    <row r="1087" spans="1:35" x14ac:dyDescent="0.25">
      <c r="A1087" s="42" t="s">
        <v>2062</v>
      </c>
      <c r="B1087" s="43" t="s">
        <v>1887</v>
      </c>
      <c r="C1087" s="44" t="s">
        <v>3099</v>
      </c>
      <c r="D1087" s="31">
        <v>217200600</v>
      </c>
      <c r="E1087" s="31" t="s">
        <v>75</v>
      </c>
      <c r="F1087" s="31">
        <v>217200600</v>
      </c>
      <c r="G1087" s="31" t="s">
        <v>75</v>
      </c>
      <c r="H1087" s="31">
        <v>217200600</v>
      </c>
      <c r="I1087" s="31" t="s">
        <v>75</v>
      </c>
      <c r="J1087" s="31" t="s">
        <v>75</v>
      </c>
      <c r="K1087" s="31" t="s">
        <v>75</v>
      </c>
      <c r="L1087" s="31" t="s">
        <v>75</v>
      </c>
      <c r="M1087" s="31" t="s">
        <v>75</v>
      </c>
      <c r="N1087" s="31" t="s">
        <v>75</v>
      </c>
      <c r="O1087" s="31" t="s">
        <v>75</v>
      </c>
      <c r="P1087" s="32" t="s">
        <v>75</v>
      </c>
      <c r="Q1087" s="32" t="s">
        <v>75</v>
      </c>
      <c r="R1087" s="42" t="s">
        <v>2062</v>
      </c>
      <c r="S1087" s="43" t="s">
        <v>1887</v>
      </c>
      <c r="T1087" s="44" t="s">
        <v>3099</v>
      </c>
      <c r="U1087" s="31">
        <v>132897880</v>
      </c>
      <c r="V1087" s="31" t="s">
        <v>75</v>
      </c>
      <c r="W1087" s="31">
        <v>132897880</v>
      </c>
      <c r="X1087" s="31" t="s">
        <v>75</v>
      </c>
      <c r="Y1087" s="31">
        <v>132897880</v>
      </c>
      <c r="Z1087" s="31" t="s">
        <v>75</v>
      </c>
      <c r="AA1087" s="31" t="s">
        <v>75</v>
      </c>
      <c r="AB1087" s="31" t="s">
        <v>75</v>
      </c>
      <c r="AC1087" s="31" t="s">
        <v>75</v>
      </c>
      <c r="AD1087" s="31" t="s">
        <v>75</v>
      </c>
      <c r="AE1087" s="31" t="s">
        <v>75</v>
      </c>
      <c r="AF1087" s="31" t="s">
        <v>75</v>
      </c>
      <c r="AG1087" s="31" t="s">
        <v>75</v>
      </c>
      <c r="AH1087" s="31" t="s">
        <v>75</v>
      </c>
      <c r="AI1087" s="8"/>
    </row>
    <row r="1088" spans="1:35" ht="45.75" x14ac:dyDescent="0.25">
      <c r="A1088" s="42" t="s">
        <v>2064</v>
      </c>
      <c r="B1088" s="43" t="s">
        <v>1887</v>
      </c>
      <c r="C1088" s="44" t="s">
        <v>3100</v>
      </c>
      <c r="D1088" s="31">
        <v>205464200</v>
      </c>
      <c r="E1088" s="31" t="s">
        <v>75</v>
      </c>
      <c r="F1088" s="31">
        <v>205464200</v>
      </c>
      <c r="G1088" s="31" t="s">
        <v>75</v>
      </c>
      <c r="H1088" s="31">
        <v>205464200</v>
      </c>
      <c r="I1088" s="31" t="s">
        <v>75</v>
      </c>
      <c r="J1088" s="31" t="s">
        <v>75</v>
      </c>
      <c r="K1088" s="31" t="s">
        <v>75</v>
      </c>
      <c r="L1088" s="31" t="s">
        <v>75</v>
      </c>
      <c r="M1088" s="31" t="s">
        <v>75</v>
      </c>
      <c r="N1088" s="31" t="s">
        <v>75</v>
      </c>
      <c r="O1088" s="31" t="s">
        <v>75</v>
      </c>
      <c r="P1088" s="32" t="s">
        <v>75</v>
      </c>
      <c r="Q1088" s="32" t="s">
        <v>75</v>
      </c>
      <c r="R1088" s="42" t="s">
        <v>2064</v>
      </c>
      <c r="S1088" s="43" t="s">
        <v>1887</v>
      </c>
      <c r="T1088" s="44" t="s">
        <v>3100</v>
      </c>
      <c r="U1088" s="31">
        <v>123831840</v>
      </c>
      <c r="V1088" s="31" t="s">
        <v>75</v>
      </c>
      <c r="W1088" s="31">
        <v>123831840</v>
      </c>
      <c r="X1088" s="31" t="s">
        <v>75</v>
      </c>
      <c r="Y1088" s="31">
        <v>123831840</v>
      </c>
      <c r="Z1088" s="31" t="s">
        <v>75</v>
      </c>
      <c r="AA1088" s="31" t="s">
        <v>75</v>
      </c>
      <c r="AB1088" s="31" t="s">
        <v>75</v>
      </c>
      <c r="AC1088" s="31" t="s">
        <v>75</v>
      </c>
      <c r="AD1088" s="31" t="s">
        <v>75</v>
      </c>
      <c r="AE1088" s="31" t="s">
        <v>75</v>
      </c>
      <c r="AF1088" s="31" t="s">
        <v>75</v>
      </c>
      <c r="AG1088" s="31" t="s">
        <v>75</v>
      </c>
      <c r="AH1088" s="31" t="s">
        <v>75</v>
      </c>
      <c r="AI1088" s="8"/>
    </row>
    <row r="1089" spans="1:35" x14ac:dyDescent="0.25">
      <c r="A1089" s="42" t="s">
        <v>2126</v>
      </c>
      <c r="B1089" s="43" t="s">
        <v>1887</v>
      </c>
      <c r="C1089" s="44" t="s">
        <v>3101</v>
      </c>
      <c r="D1089" s="31">
        <v>11736400</v>
      </c>
      <c r="E1089" s="31" t="s">
        <v>75</v>
      </c>
      <c r="F1089" s="31">
        <v>11736400</v>
      </c>
      <c r="G1089" s="31" t="s">
        <v>75</v>
      </c>
      <c r="H1089" s="31">
        <v>11736400</v>
      </c>
      <c r="I1089" s="31" t="s">
        <v>75</v>
      </c>
      <c r="J1089" s="31" t="s">
        <v>75</v>
      </c>
      <c r="K1089" s="31" t="s">
        <v>75</v>
      </c>
      <c r="L1089" s="31" t="s">
        <v>75</v>
      </c>
      <c r="M1089" s="31" t="s">
        <v>75</v>
      </c>
      <c r="N1089" s="31" t="s">
        <v>75</v>
      </c>
      <c r="O1089" s="31" t="s">
        <v>75</v>
      </c>
      <c r="P1089" s="32" t="s">
        <v>75</v>
      </c>
      <c r="Q1089" s="32" t="s">
        <v>75</v>
      </c>
      <c r="R1089" s="42" t="s">
        <v>2126</v>
      </c>
      <c r="S1089" s="43" t="s">
        <v>1887</v>
      </c>
      <c r="T1089" s="44" t="s">
        <v>3101</v>
      </c>
      <c r="U1089" s="31">
        <v>9066040</v>
      </c>
      <c r="V1089" s="31" t="s">
        <v>75</v>
      </c>
      <c r="W1089" s="31">
        <v>9066040</v>
      </c>
      <c r="X1089" s="31" t="s">
        <v>75</v>
      </c>
      <c r="Y1089" s="31">
        <v>9066040</v>
      </c>
      <c r="Z1089" s="31" t="s">
        <v>75</v>
      </c>
      <c r="AA1089" s="31" t="s">
        <v>75</v>
      </c>
      <c r="AB1089" s="31" t="s">
        <v>75</v>
      </c>
      <c r="AC1089" s="31" t="s">
        <v>75</v>
      </c>
      <c r="AD1089" s="31" t="s">
        <v>75</v>
      </c>
      <c r="AE1089" s="31" t="s">
        <v>75</v>
      </c>
      <c r="AF1089" s="31" t="s">
        <v>75</v>
      </c>
      <c r="AG1089" s="31" t="s">
        <v>75</v>
      </c>
      <c r="AH1089" s="31" t="s">
        <v>75</v>
      </c>
      <c r="AI1089" s="8"/>
    </row>
    <row r="1090" spans="1:35" x14ac:dyDescent="0.25">
      <c r="A1090" s="42" t="s">
        <v>3102</v>
      </c>
      <c r="B1090" s="43" t="s">
        <v>1887</v>
      </c>
      <c r="C1090" s="44" t="s">
        <v>3103</v>
      </c>
      <c r="D1090" s="31">
        <v>7779378</v>
      </c>
      <c r="E1090" s="31" t="s">
        <v>75</v>
      </c>
      <c r="F1090" s="31">
        <v>7779378</v>
      </c>
      <c r="G1090" s="31" t="s">
        <v>75</v>
      </c>
      <c r="H1090" s="31">
        <v>7779378</v>
      </c>
      <c r="I1090" s="31" t="s">
        <v>75</v>
      </c>
      <c r="J1090" s="31" t="s">
        <v>75</v>
      </c>
      <c r="K1090" s="31" t="s">
        <v>75</v>
      </c>
      <c r="L1090" s="31" t="s">
        <v>75</v>
      </c>
      <c r="M1090" s="31" t="s">
        <v>75</v>
      </c>
      <c r="N1090" s="31" t="s">
        <v>75</v>
      </c>
      <c r="O1090" s="31" t="s">
        <v>75</v>
      </c>
      <c r="P1090" s="32" t="s">
        <v>75</v>
      </c>
      <c r="Q1090" s="32" t="s">
        <v>75</v>
      </c>
      <c r="R1090" s="42" t="s">
        <v>3102</v>
      </c>
      <c r="S1090" s="43" t="s">
        <v>1887</v>
      </c>
      <c r="T1090" s="44" t="s">
        <v>3103</v>
      </c>
      <c r="U1090" s="31">
        <v>4698887.99</v>
      </c>
      <c r="V1090" s="31" t="s">
        <v>75</v>
      </c>
      <c r="W1090" s="31">
        <v>4698887.99</v>
      </c>
      <c r="X1090" s="31" t="s">
        <v>75</v>
      </c>
      <c r="Y1090" s="31">
        <v>4698887.99</v>
      </c>
      <c r="Z1090" s="31" t="s">
        <v>75</v>
      </c>
      <c r="AA1090" s="31" t="s">
        <v>75</v>
      </c>
      <c r="AB1090" s="31" t="s">
        <v>75</v>
      </c>
      <c r="AC1090" s="31" t="s">
        <v>75</v>
      </c>
      <c r="AD1090" s="31" t="s">
        <v>75</v>
      </c>
      <c r="AE1090" s="31" t="s">
        <v>75</v>
      </c>
      <c r="AF1090" s="31" t="s">
        <v>75</v>
      </c>
      <c r="AG1090" s="31" t="s">
        <v>75</v>
      </c>
      <c r="AH1090" s="31" t="s">
        <v>75</v>
      </c>
      <c r="AI1090" s="8"/>
    </row>
    <row r="1091" spans="1:35" ht="23.25" x14ac:dyDescent="0.25">
      <c r="A1091" s="42" t="s">
        <v>1939</v>
      </c>
      <c r="B1091" s="43" t="s">
        <v>1887</v>
      </c>
      <c r="C1091" s="44" t="s">
        <v>3104</v>
      </c>
      <c r="D1091" s="31">
        <v>7779378</v>
      </c>
      <c r="E1091" s="31" t="s">
        <v>75</v>
      </c>
      <c r="F1091" s="31">
        <v>7779378</v>
      </c>
      <c r="G1091" s="31" t="s">
        <v>75</v>
      </c>
      <c r="H1091" s="31">
        <v>7779378</v>
      </c>
      <c r="I1091" s="31" t="s">
        <v>75</v>
      </c>
      <c r="J1091" s="31" t="s">
        <v>75</v>
      </c>
      <c r="K1091" s="31" t="s">
        <v>75</v>
      </c>
      <c r="L1091" s="31" t="s">
        <v>75</v>
      </c>
      <c r="M1091" s="31" t="s">
        <v>75</v>
      </c>
      <c r="N1091" s="31" t="s">
        <v>75</v>
      </c>
      <c r="O1091" s="31" t="s">
        <v>75</v>
      </c>
      <c r="P1091" s="32" t="s">
        <v>75</v>
      </c>
      <c r="Q1091" s="32" t="s">
        <v>75</v>
      </c>
      <c r="R1091" s="42" t="s">
        <v>1939</v>
      </c>
      <c r="S1091" s="43" t="s">
        <v>1887</v>
      </c>
      <c r="T1091" s="44" t="s">
        <v>3104</v>
      </c>
      <c r="U1091" s="31">
        <v>4698887.99</v>
      </c>
      <c r="V1091" s="31" t="s">
        <v>75</v>
      </c>
      <c r="W1091" s="31">
        <v>4698887.99</v>
      </c>
      <c r="X1091" s="31" t="s">
        <v>75</v>
      </c>
      <c r="Y1091" s="31">
        <v>4698887.99</v>
      </c>
      <c r="Z1091" s="31" t="s">
        <v>75</v>
      </c>
      <c r="AA1091" s="31" t="s">
        <v>75</v>
      </c>
      <c r="AB1091" s="31" t="s">
        <v>75</v>
      </c>
      <c r="AC1091" s="31" t="s">
        <v>75</v>
      </c>
      <c r="AD1091" s="31" t="s">
        <v>75</v>
      </c>
      <c r="AE1091" s="31" t="s">
        <v>75</v>
      </c>
      <c r="AF1091" s="31" t="s">
        <v>75</v>
      </c>
      <c r="AG1091" s="31" t="s">
        <v>75</v>
      </c>
      <c r="AH1091" s="31" t="s">
        <v>75</v>
      </c>
      <c r="AI1091" s="8"/>
    </row>
    <row r="1092" spans="1:35" x14ac:dyDescent="0.25">
      <c r="A1092" s="42" t="s">
        <v>1941</v>
      </c>
      <c r="B1092" s="43" t="s">
        <v>1887</v>
      </c>
      <c r="C1092" s="44" t="s">
        <v>3105</v>
      </c>
      <c r="D1092" s="31">
        <v>7779378</v>
      </c>
      <c r="E1092" s="31" t="s">
        <v>75</v>
      </c>
      <c r="F1092" s="31">
        <v>7779378</v>
      </c>
      <c r="G1092" s="31" t="s">
        <v>75</v>
      </c>
      <c r="H1092" s="31">
        <v>7779378</v>
      </c>
      <c r="I1092" s="31" t="s">
        <v>75</v>
      </c>
      <c r="J1092" s="31" t="s">
        <v>75</v>
      </c>
      <c r="K1092" s="31" t="s">
        <v>75</v>
      </c>
      <c r="L1092" s="31" t="s">
        <v>75</v>
      </c>
      <c r="M1092" s="31" t="s">
        <v>75</v>
      </c>
      <c r="N1092" s="31" t="s">
        <v>75</v>
      </c>
      <c r="O1092" s="31" t="s">
        <v>75</v>
      </c>
      <c r="P1092" s="32" t="s">
        <v>75</v>
      </c>
      <c r="Q1092" s="32" t="s">
        <v>75</v>
      </c>
      <c r="R1092" s="42" t="s">
        <v>1941</v>
      </c>
      <c r="S1092" s="43" t="s">
        <v>1887</v>
      </c>
      <c r="T1092" s="44" t="s">
        <v>3105</v>
      </c>
      <c r="U1092" s="31">
        <v>4698887.99</v>
      </c>
      <c r="V1092" s="31" t="s">
        <v>75</v>
      </c>
      <c r="W1092" s="31">
        <v>4698887.99</v>
      </c>
      <c r="X1092" s="31" t="s">
        <v>75</v>
      </c>
      <c r="Y1092" s="31">
        <v>4698887.99</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2119</v>
      </c>
      <c r="B1093" s="43" t="s">
        <v>1887</v>
      </c>
      <c r="C1093" s="44" t="s">
        <v>3106</v>
      </c>
      <c r="D1093" s="31">
        <v>7542200</v>
      </c>
      <c r="E1093" s="31" t="s">
        <v>75</v>
      </c>
      <c r="F1093" s="31">
        <v>7542200</v>
      </c>
      <c r="G1093" s="31" t="s">
        <v>75</v>
      </c>
      <c r="H1093" s="31">
        <v>7542200</v>
      </c>
      <c r="I1093" s="31" t="s">
        <v>75</v>
      </c>
      <c r="J1093" s="31" t="s">
        <v>75</v>
      </c>
      <c r="K1093" s="31" t="s">
        <v>75</v>
      </c>
      <c r="L1093" s="31" t="s">
        <v>75</v>
      </c>
      <c r="M1093" s="31" t="s">
        <v>75</v>
      </c>
      <c r="N1093" s="31" t="s">
        <v>75</v>
      </c>
      <c r="O1093" s="31" t="s">
        <v>75</v>
      </c>
      <c r="P1093" s="32" t="s">
        <v>75</v>
      </c>
      <c r="Q1093" s="32" t="s">
        <v>75</v>
      </c>
      <c r="R1093" s="42" t="s">
        <v>2119</v>
      </c>
      <c r="S1093" s="43" t="s">
        <v>1887</v>
      </c>
      <c r="T1093" s="44" t="s">
        <v>3106</v>
      </c>
      <c r="U1093" s="31">
        <v>4549749.99</v>
      </c>
      <c r="V1093" s="31" t="s">
        <v>75</v>
      </c>
      <c r="W1093" s="31">
        <v>4549749.99</v>
      </c>
      <c r="X1093" s="31" t="s">
        <v>75</v>
      </c>
      <c r="Y1093" s="31">
        <v>4549749.99</v>
      </c>
      <c r="Z1093" s="31" t="s">
        <v>75</v>
      </c>
      <c r="AA1093" s="31" t="s">
        <v>75</v>
      </c>
      <c r="AB1093" s="31" t="s">
        <v>75</v>
      </c>
      <c r="AC1093" s="31" t="s">
        <v>75</v>
      </c>
      <c r="AD1093" s="31" t="s">
        <v>75</v>
      </c>
      <c r="AE1093" s="31" t="s">
        <v>75</v>
      </c>
      <c r="AF1093" s="31" t="s">
        <v>75</v>
      </c>
      <c r="AG1093" s="31" t="s">
        <v>75</v>
      </c>
      <c r="AH1093" s="31" t="s">
        <v>75</v>
      </c>
      <c r="AI1093" s="8"/>
    </row>
    <row r="1094" spans="1:35" x14ac:dyDescent="0.25">
      <c r="A1094" s="42" t="s">
        <v>1943</v>
      </c>
      <c r="B1094" s="43" t="s">
        <v>1887</v>
      </c>
      <c r="C1094" s="44" t="s">
        <v>3107</v>
      </c>
      <c r="D1094" s="31">
        <v>237178</v>
      </c>
      <c r="E1094" s="31" t="s">
        <v>75</v>
      </c>
      <c r="F1094" s="31">
        <v>237178</v>
      </c>
      <c r="G1094" s="31" t="s">
        <v>75</v>
      </c>
      <c r="H1094" s="31">
        <v>237178</v>
      </c>
      <c r="I1094" s="31" t="s">
        <v>75</v>
      </c>
      <c r="J1094" s="31" t="s">
        <v>75</v>
      </c>
      <c r="K1094" s="31" t="s">
        <v>75</v>
      </c>
      <c r="L1094" s="31" t="s">
        <v>75</v>
      </c>
      <c r="M1094" s="31" t="s">
        <v>75</v>
      </c>
      <c r="N1094" s="31" t="s">
        <v>75</v>
      </c>
      <c r="O1094" s="31" t="s">
        <v>75</v>
      </c>
      <c r="P1094" s="32" t="s">
        <v>75</v>
      </c>
      <c r="Q1094" s="32" t="s">
        <v>75</v>
      </c>
      <c r="R1094" s="42" t="s">
        <v>1943</v>
      </c>
      <c r="S1094" s="43" t="s">
        <v>1887</v>
      </c>
      <c r="T1094" s="44" t="s">
        <v>3107</v>
      </c>
      <c r="U1094" s="31">
        <v>149138</v>
      </c>
      <c r="V1094" s="31" t="s">
        <v>75</v>
      </c>
      <c r="W1094" s="31">
        <v>149138</v>
      </c>
      <c r="X1094" s="31" t="s">
        <v>75</v>
      </c>
      <c r="Y1094" s="31">
        <v>149138</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3108</v>
      </c>
      <c r="B1095" s="43" t="s">
        <v>1887</v>
      </c>
      <c r="C1095" s="44" t="s">
        <v>3109</v>
      </c>
      <c r="D1095" s="31">
        <v>40543263903.410004</v>
      </c>
      <c r="E1095" s="31" t="s">
        <v>75</v>
      </c>
      <c r="F1095" s="31">
        <v>4824871293.54</v>
      </c>
      <c r="G1095" s="31" t="s">
        <v>75</v>
      </c>
      <c r="H1095" s="31">
        <v>4824871293.54</v>
      </c>
      <c r="I1095" s="31" t="s">
        <v>75</v>
      </c>
      <c r="J1095" s="31" t="s">
        <v>75</v>
      </c>
      <c r="K1095" s="31" t="s">
        <v>75</v>
      </c>
      <c r="L1095" s="31" t="s">
        <v>75</v>
      </c>
      <c r="M1095" s="31" t="s">
        <v>75</v>
      </c>
      <c r="N1095" s="31" t="s">
        <v>75</v>
      </c>
      <c r="O1095" s="31" t="s">
        <v>75</v>
      </c>
      <c r="P1095" s="32" t="s">
        <v>75</v>
      </c>
      <c r="Q1095" s="32">
        <v>35718392609.870003</v>
      </c>
      <c r="R1095" s="42" t="s">
        <v>3108</v>
      </c>
      <c r="S1095" s="43" t="s">
        <v>1887</v>
      </c>
      <c r="T1095" s="44" t="s">
        <v>3109</v>
      </c>
      <c r="U1095" s="31">
        <v>19946410518.299999</v>
      </c>
      <c r="V1095" s="31">
        <v>99868100</v>
      </c>
      <c r="W1095" s="31">
        <v>2417055166.6500001</v>
      </c>
      <c r="X1095" s="31" t="s">
        <v>75</v>
      </c>
      <c r="Y1095" s="31">
        <v>2417055166.6500001</v>
      </c>
      <c r="Z1095" s="31" t="s">
        <v>75</v>
      </c>
      <c r="AA1095" s="31" t="s">
        <v>75</v>
      </c>
      <c r="AB1095" s="31" t="s">
        <v>75</v>
      </c>
      <c r="AC1095" s="31" t="s">
        <v>75</v>
      </c>
      <c r="AD1095" s="31" t="s">
        <v>75</v>
      </c>
      <c r="AE1095" s="31" t="s">
        <v>75</v>
      </c>
      <c r="AF1095" s="31" t="s">
        <v>75</v>
      </c>
      <c r="AG1095" s="31" t="s">
        <v>75</v>
      </c>
      <c r="AH1095" s="31">
        <v>17629223451.650002</v>
      </c>
      <c r="AI1095" s="8"/>
    </row>
    <row r="1096" spans="1:35" ht="45.75" x14ac:dyDescent="0.25">
      <c r="A1096" s="42" t="s">
        <v>1892</v>
      </c>
      <c r="B1096" s="43" t="s">
        <v>1887</v>
      </c>
      <c r="C1096" s="44" t="s">
        <v>3110</v>
      </c>
      <c r="D1096" s="31">
        <v>213937162</v>
      </c>
      <c r="E1096" s="31" t="s">
        <v>75</v>
      </c>
      <c r="F1096" s="31">
        <v>213937162</v>
      </c>
      <c r="G1096" s="31" t="s">
        <v>75</v>
      </c>
      <c r="H1096" s="31">
        <v>213937162</v>
      </c>
      <c r="I1096" s="31" t="s">
        <v>75</v>
      </c>
      <c r="J1096" s="31" t="s">
        <v>75</v>
      </c>
      <c r="K1096" s="31" t="s">
        <v>75</v>
      </c>
      <c r="L1096" s="31" t="s">
        <v>75</v>
      </c>
      <c r="M1096" s="31" t="s">
        <v>75</v>
      </c>
      <c r="N1096" s="31" t="s">
        <v>75</v>
      </c>
      <c r="O1096" s="31" t="s">
        <v>75</v>
      </c>
      <c r="P1096" s="32" t="s">
        <v>75</v>
      </c>
      <c r="Q1096" s="32" t="s">
        <v>75</v>
      </c>
      <c r="R1096" s="42" t="s">
        <v>1892</v>
      </c>
      <c r="S1096" s="43" t="s">
        <v>1887</v>
      </c>
      <c r="T1096" s="44" t="s">
        <v>3110</v>
      </c>
      <c r="U1096" s="31">
        <v>103295693.15000001</v>
      </c>
      <c r="V1096" s="31" t="s">
        <v>75</v>
      </c>
      <c r="W1096" s="31">
        <v>103295693.15000001</v>
      </c>
      <c r="X1096" s="31" t="s">
        <v>75</v>
      </c>
      <c r="Y1096" s="31">
        <v>103295693.15000001</v>
      </c>
      <c r="Z1096" s="31" t="s">
        <v>75</v>
      </c>
      <c r="AA1096" s="31" t="s">
        <v>75</v>
      </c>
      <c r="AB1096" s="31" t="s">
        <v>75</v>
      </c>
      <c r="AC1096" s="31" t="s">
        <v>75</v>
      </c>
      <c r="AD1096" s="31" t="s">
        <v>75</v>
      </c>
      <c r="AE1096" s="31" t="s">
        <v>75</v>
      </c>
      <c r="AF1096" s="31" t="s">
        <v>75</v>
      </c>
      <c r="AG1096" s="31" t="s">
        <v>75</v>
      </c>
      <c r="AH1096" s="31" t="s">
        <v>75</v>
      </c>
      <c r="AI1096" s="8"/>
    </row>
    <row r="1097" spans="1:35" x14ac:dyDescent="0.25">
      <c r="A1097" s="42" t="s">
        <v>1989</v>
      </c>
      <c r="B1097" s="43" t="s">
        <v>1887</v>
      </c>
      <c r="C1097" s="44" t="s">
        <v>3111</v>
      </c>
      <c r="D1097" s="31">
        <v>102358262</v>
      </c>
      <c r="E1097" s="31" t="s">
        <v>75</v>
      </c>
      <c r="F1097" s="31">
        <v>102358262</v>
      </c>
      <c r="G1097" s="31" t="s">
        <v>75</v>
      </c>
      <c r="H1097" s="31">
        <v>102358262</v>
      </c>
      <c r="I1097" s="31" t="s">
        <v>75</v>
      </c>
      <c r="J1097" s="31" t="s">
        <v>75</v>
      </c>
      <c r="K1097" s="31" t="s">
        <v>75</v>
      </c>
      <c r="L1097" s="31" t="s">
        <v>75</v>
      </c>
      <c r="M1097" s="31" t="s">
        <v>75</v>
      </c>
      <c r="N1097" s="31" t="s">
        <v>75</v>
      </c>
      <c r="O1097" s="31" t="s">
        <v>75</v>
      </c>
      <c r="P1097" s="32" t="s">
        <v>75</v>
      </c>
      <c r="Q1097" s="32" t="s">
        <v>75</v>
      </c>
      <c r="R1097" s="42" t="s">
        <v>1989</v>
      </c>
      <c r="S1097" s="43" t="s">
        <v>1887</v>
      </c>
      <c r="T1097" s="44" t="s">
        <v>3111</v>
      </c>
      <c r="U1097" s="31">
        <v>46308441.829999998</v>
      </c>
      <c r="V1097" s="31" t="s">
        <v>75</v>
      </c>
      <c r="W1097" s="31">
        <v>46308441.829999998</v>
      </c>
      <c r="X1097" s="31" t="s">
        <v>75</v>
      </c>
      <c r="Y1097" s="31">
        <v>46308441.829999998</v>
      </c>
      <c r="Z1097" s="31" t="s">
        <v>75</v>
      </c>
      <c r="AA1097" s="31" t="s">
        <v>75</v>
      </c>
      <c r="AB1097" s="31" t="s">
        <v>75</v>
      </c>
      <c r="AC1097" s="31" t="s">
        <v>75</v>
      </c>
      <c r="AD1097" s="31" t="s">
        <v>75</v>
      </c>
      <c r="AE1097" s="31" t="s">
        <v>75</v>
      </c>
      <c r="AF1097" s="31" t="s">
        <v>75</v>
      </c>
      <c r="AG1097" s="31" t="s">
        <v>75</v>
      </c>
      <c r="AH1097" s="31" t="s">
        <v>75</v>
      </c>
      <c r="AI1097" s="8"/>
    </row>
    <row r="1098" spans="1:35" x14ac:dyDescent="0.25">
      <c r="A1098" s="42" t="s">
        <v>1991</v>
      </c>
      <c r="B1098" s="43" t="s">
        <v>1887</v>
      </c>
      <c r="C1098" s="44" t="s">
        <v>3112</v>
      </c>
      <c r="D1098" s="31">
        <v>78435153.609999999</v>
      </c>
      <c r="E1098" s="31" t="s">
        <v>75</v>
      </c>
      <c r="F1098" s="31">
        <v>78435153.609999999</v>
      </c>
      <c r="G1098" s="31" t="s">
        <v>75</v>
      </c>
      <c r="H1098" s="31">
        <v>78435153.609999999</v>
      </c>
      <c r="I1098" s="31" t="s">
        <v>75</v>
      </c>
      <c r="J1098" s="31" t="s">
        <v>75</v>
      </c>
      <c r="K1098" s="31" t="s">
        <v>75</v>
      </c>
      <c r="L1098" s="31" t="s">
        <v>75</v>
      </c>
      <c r="M1098" s="31" t="s">
        <v>75</v>
      </c>
      <c r="N1098" s="31" t="s">
        <v>75</v>
      </c>
      <c r="O1098" s="31" t="s">
        <v>75</v>
      </c>
      <c r="P1098" s="32" t="s">
        <v>75</v>
      </c>
      <c r="Q1098" s="32" t="s">
        <v>75</v>
      </c>
      <c r="R1098" s="42" t="s">
        <v>1991</v>
      </c>
      <c r="S1098" s="43" t="s">
        <v>1887</v>
      </c>
      <c r="T1098" s="44" t="s">
        <v>3112</v>
      </c>
      <c r="U1098" s="31">
        <v>36837158.969999999</v>
      </c>
      <c r="V1098" s="31" t="s">
        <v>75</v>
      </c>
      <c r="W1098" s="31">
        <v>36837158.969999999</v>
      </c>
      <c r="X1098" s="31" t="s">
        <v>75</v>
      </c>
      <c r="Y1098" s="31">
        <v>36837158.969999999</v>
      </c>
      <c r="Z1098" s="31" t="s">
        <v>75</v>
      </c>
      <c r="AA1098" s="31" t="s">
        <v>75</v>
      </c>
      <c r="AB1098" s="31" t="s">
        <v>75</v>
      </c>
      <c r="AC1098" s="31" t="s">
        <v>75</v>
      </c>
      <c r="AD1098" s="31" t="s">
        <v>75</v>
      </c>
      <c r="AE1098" s="31" t="s">
        <v>75</v>
      </c>
      <c r="AF1098" s="31" t="s">
        <v>75</v>
      </c>
      <c r="AG1098" s="31" t="s">
        <v>75</v>
      </c>
      <c r="AH1098" s="31" t="s">
        <v>75</v>
      </c>
      <c r="AI1098" s="8"/>
    </row>
    <row r="1099" spans="1:35" ht="23.25" x14ac:dyDescent="0.25">
      <c r="A1099" s="42" t="s">
        <v>2071</v>
      </c>
      <c r="B1099" s="43" t="s">
        <v>1887</v>
      </c>
      <c r="C1099" s="44" t="s">
        <v>3113</v>
      </c>
      <c r="D1099" s="31">
        <v>235700</v>
      </c>
      <c r="E1099" s="31" t="s">
        <v>75</v>
      </c>
      <c r="F1099" s="31">
        <v>235700</v>
      </c>
      <c r="G1099" s="31" t="s">
        <v>75</v>
      </c>
      <c r="H1099" s="31">
        <v>235700</v>
      </c>
      <c r="I1099" s="31" t="s">
        <v>75</v>
      </c>
      <c r="J1099" s="31" t="s">
        <v>75</v>
      </c>
      <c r="K1099" s="31" t="s">
        <v>75</v>
      </c>
      <c r="L1099" s="31" t="s">
        <v>75</v>
      </c>
      <c r="M1099" s="31" t="s">
        <v>75</v>
      </c>
      <c r="N1099" s="31" t="s">
        <v>75</v>
      </c>
      <c r="O1099" s="31" t="s">
        <v>75</v>
      </c>
      <c r="P1099" s="32" t="s">
        <v>75</v>
      </c>
      <c r="Q1099" s="32" t="s">
        <v>75</v>
      </c>
      <c r="R1099" s="42" t="s">
        <v>2071</v>
      </c>
      <c r="S1099" s="43" t="s">
        <v>1887</v>
      </c>
      <c r="T1099" s="44" t="s">
        <v>3113</v>
      </c>
      <c r="U1099" s="31">
        <v>48107</v>
      </c>
      <c r="V1099" s="31" t="s">
        <v>75</v>
      </c>
      <c r="W1099" s="31">
        <v>48107</v>
      </c>
      <c r="X1099" s="31" t="s">
        <v>75</v>
      </c>
      <c r="Y1099" s="31">
        <v>48107</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1993</v>
      </c>
      <c r="B1100" s="43" t="s">
        <v>1887</v>
      </c>
      <c r="C1100" s="44" t="s">
        <v>3114</v>
      </c>
      <c r="D1100" s="31">
        <v>23687408.390000001</v>
      </c>
      <c r="E1100" s="31" t="s">
        <v>75</v>
      </c>
      <c r="F1100" s="31">
        <v>23687408.390000001</v>
      </c>
      <c r="G1100" s="31" t="s">
        <v>75</v>
      </c>
      <c r="H1100" s="31">
        <v>23687408.390000001</v>
      </c>
      <c r="I1100" s="31" t="s">
        <v>75</v>
      </c>
      <c r="J1100" s="31" t="s">
        <v>75</v>
      </c>
      <c r="K1100" s="31" t="s">
        <v>75</v>
      </c>
      <c r="L1100" s="31" t="s">
        <v>75</v>
      </c>
      <c r="M1100" s="31" t="s">
        <v>75</v>
      </c>
      <c r="N1100" s="31" t="s">
        <v>75</v>
      </c>
      <c r="O1100" s="31" t="s">
        <v>75</v>
      </c>
      <c r="P1100" s="32" t="s">
        <v>75</v>
      </c>
      <c r="Q1100" s="32" t="s">
        <v>75</v>
      </c>
      <c r="R1100" s="42" t="s">
        <v>1993</v>
      </c>
      <c r="S1100" s="43" t="s">
        <v>1887</v>
      </c>
      <c r="T1100" s="44" t="s">
        <v>3114</v>
      </c>
      <c r="U1100" s="31">
        <v>9423175.8599999994</v>
      </c>
      <c r="V1100" s="31" t="s">
        <v>75</v>
      </c>
      <c r="W1100" s="31">
        <v>9423175.8599999994</v>
      </c>
      <c r="X1100" s="31" t="s">
        <v>75</v>
      </c>
      <c r="Y1100" s="31">
        <v>9423175.8599999994</v>
      </c>
      <c r="Z1100" s="31" t="s">
        <v>75</v>
      </c>
      <c r="AA1100" s="31" t="s">
        <v>75</v>
      </c>
      <c r="AB1100" s="31" t="s">
        <v>75</v>
      </c>
      <c r="AC1100" s="31" t="s">
        <v>75</v>
      </c>
      <c r="AD1100" s="31" t="s">
        <v>75</v>
      </c>
      <c r="AE1100" s="31" t="s">
        <v>75</v>
      </c>
      <c r="AF1100" s="31" t="s">
        <v>75</v>
      </c>
      <c r="AG1100" s="31" t="s">
        <v>75</v>
      </c>
      <c r="AH1100" s="31" t="s">
        <v>75</v>
      </c>
      <c r="AI1100" s="8"/>
    </row>
    <row r="1101" spans="1:35" ht="23.25" x14ac:dyDescent="0.25">
      <c r="A1101" s="42" t="s">
        <v>1894</v>
      </c>
      <c r="B1101" s="43" t="s">
        <v>1887</v>
      </c>
      <c r="C1101" s="44" t="s">
        <v>3115</v>
      </c>
      <c r="D1101" s="31">
        <v>111578900</v>
      </c>
      <c r="E1101" s="31" t="s">
        <v>75</v>
      </c>
      <c r="F1101" s="31">
        <v>111578900</v>
      </c>
      <c r="G1101" s="31" t="s">
        <v>75</v>
      </c>
      <c r="H1101" s="31">
        <v>111578900</v>
      </c>
      <c r="I1101" s="31" t="s">
        <v>75</v>
      </c>
      <c r="J1101" s="31" t="s">
        <v>75</v>
      </c>
      <c r="K1101" s="31" t="s">
        <v>75</v>
      </c>
      <c r="L1101" s="31" t="s">
        <v>75</v>
      </c>
      <c r="M1101" s="31" t="s">
        <v>75</v>
      </c>
      <c r="N1101" s="31" t="s">
        <v>75</v>
      </c>
      <c r="O1101" s="31" t="s">
        <v>75</v>
      </c>
      <c r="P1101" s="32" t="s">
        <v>75</v>
      </c>
      <c r="Q1101" s="32" t="s">
        <v>75</v>
      </c>
      <c r="R1101" s="42" t="s">
        <v>1894</v>
      </c>
      <c r="S1101" s="43" t="s">
        <v>1887</v>
      </c>
      <c r="T1101" s="44" t="s">
        <v>3115</v>
      </c>
      <c r="U1101" s="31">
        <v>56987251.32</v>
      </c>
      <c r="V1101" s="31" t="s">
        <v>75</v>
      </c>
      <c r="W1101" s="31">
        <v>56987251.32</v>
      </c>
      <c r="X1101" s="31" t="s">
        <v>75</v>
      </c>
      <c r="Y1101" s="31">
        <v>56987251.32</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1896</v>
      </c>
      <c r="B1102" s="43" t="s">
        <v>1887</v>
      </c>
      <c r="C1102" s="44" t="s">
        <v>3116</v>
      </c>
      <c r="D1102" s="31">
        <v>81572500</v>
      </c>
      <c r="E1102" s="31" t="s">
        <v>75</v>
      </c>
      <c r="F1102" s="31">
        <v>81572500</v>
      </c>
      <c r="G1102" s="31" t="s">
        <v>75</v>
      </c>
      <c r="H1102" s="31">
        <v>81572500</v>
      </c>
      <c r="I1102" s="31" t="s">
        <v>75</v>
      </c>
      <c r="J1102" s="31" t="s">
        <v>75</v>
      </c>
      <c r="K1102" s="31" t="s">
        <v>75</v>
      </c>
      <c r="L1102" s="31" t="s">
        <v>75</v>
      </c>
      <c r="M1102" s="31" t="s">
        <v>75</v>
      </c>
      <c r="N1102" s="31" t="s">
        <v>75</v>
      </c>
      <c r="O1102" s="31" t="s">
        <v>75</v>
      </c>
      <c r="P1102" s="32" t="s">
        <v>75</v>
      </c>
      <c r="Q1102" s="32" t="s">
        <v>75</v>
      </c>
      <c r="R1102" s="42" t="s">
        <v>1896</v>
      </c>
      <c r="S1102" s="43" t="s">
        <v>1887</v>
      </c>
      <c r="T1102" s="44" t="s">
        <v>3116</v>
      </c>
      <c r="U1102" s="31">
        <v>41389129.710000001</v>
      </c>
      <c r="V1102" s="31" t="s">
        <v>75</v>
      </c>
      <c r="W1102" s="31">
        <v>41389129.710000001</v>
      </c>
      <c r="X1102" s="31" t="s">
        <v>75</v>
      </c>
      <c r="Y1102" s="31">
        <v>41389129.710000001</v>
      </c>
      <c r="Z1102" s="31" t="s">
        <v>75</v>
      </c>
      <c r="AA1102" s="31" t="s">
        <v>75</v>
      </c>
      <c r="AB1102" s="31" t="s">
        <v>75</v>
      </c>
      <c r="AC1102" s="31" t="s">
        <v>75</v>
      </c>
      <c r="AD1102" s="31" t="s">
        <v>75</v>
      </c>
      <c r="AE1102" s="31" t="s">
        <v>75</v>
      </c>
      <c r="AF1102" s="31" t="s">
        <v>75</v>
      </c>
      <c r="AG1102" s="31" t="s">
        <v>75</v>
      </c>
      <c r="AH1102" s="31" t="s">
        <v>75</v>
      </c>
      <c r="AI1102" s="8"/>
    </row>
    <row r="1103" spans="1:35" ht="23.25" x14ac:dyDescent="0.25">
      <c r="A1103" s="42" t="s">
        <v>1898</v>
      </c>
      <c r="B1103" s="43" t="s">
        <v>1887</v>
      </c>
      <c r="C1103" s="44" t="s">
        <v>3117</v>
      </c>
      <c r="D1103" s="31">
        <v>4370100</v>
      </c>
      <c r="E1103" s="31" t="s">
        <v>75</v>
      </c>
      <c r="F1103" s="31">
        <v>4370100</v>
      </c>
      <c r="G1103" s="31" t="s">
        <v>75</v>
      </c>
      <c r="H1103" s="31">
        <v>4370100</v>
      </c>
      <c r="I1103" s="31" t="s">
        <v>75</v>
      </c>
      <c r="J1103" s="31" t="s">
        <v>75</v>
      </c>
      <c r="K1103" s="31" t="s">
        <v>75</v>
      </c>
      <c r="L1103" s="31" t="s">
        <v>75</v>
      </c>
      <c r="M1103" s="31" t="s">
        <v>75</v>
      </c>
      <c r="N1103" s="31" t="s">
        <v>75</v>
      </c>
      <c r="O1103" s="31" t="s">
        <v>75</v>
      </c>
      <c r="P1103" s="32" t="s">
        <v>75</v>
      </c>
      <c r="Q1103" s="32" t="s">
        <v>75</v>
      </c>
      <c r="R1103" s="42" t="s">
        <v>1898</v>
      </c>
      <c r="S1103" s="43" t="s">
        <v>1887</v>
      </c>
      <c r="T1103" s="44" t="s">
        <v>3117</v>
      </c>
      <c r="U1103" s="31">
        <v>2533799</v>
      </c>
      <c r="V1103" s="31" t="s">
        <v>75</v>
      </c>
      <c r="W1103" s="31">
        <v>2533799</v>
      </c>
      <c r="X1103" s="31" t="s">
        <v>75</v>
      </c>
      <c r="Y1103" s="31">
        <v>2533799</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1900</v>
      </c>
      <c r="B1104" s="43" t="s">
        <v>1887</v>
      </c>
      <c r="C1104" s="44" t="s">
        <v>3118</v>
      </c>
      <c r="D1104" s="31">
        <v>25636300</v>
      </c>
      <c r="E1104" s="31" t="s">
        <v>75</v>
      </c>
      <c r="F1104" s="31">
        <v>25636300</v>
      </c>
      <c r="G1104" s="31" t="s">
        <v>75</v>
      </c>
      <c r="H1104" s="31">
        <v>25636300</v>
      </c>
      <c r="I1104" s="31" t="s">
        <v>75</v>
      </c>
      <c r="J1104" s="31" t="s">
        <v>75</v>
      </c>
      <c r="K1104" s="31" t="s">
        <v>75</v>
      </c>
      <c r="L1104" s="31" t="s">
        <v>75</v>
      </c>
      <c r="M1104" s="31" t="s">
        <v>75</v>
      </c>
      <c r="N1104" s="31" t="s">
        <v>75</v>
      </c>
      <c r="O1104" s="31" t="s">
        <v>75</v>
      </c>
      <c r="P1104" s="32" t="s">
        <v>75</v>
      </c>
      <c r="Q1104" s="32" t="s">
        <v>75</v>
      </c>
      <c r="R1104" s="42" t="s">
        <v>1900</v>
      </c>
      <c r="S1104" s="43" t="s">
        <v>1887</v>
      </c>
      <c r="T1104" s="44" t="s">
        <v>3118</v>
      </c>
      <c r="U1104" s="31">
        <v>13064322.609999999</v>
      </c>
      <c r="V1104" s="31" t="s">
        <v>75</v>
      </c>
      <c r="W1104" s="31">
        <v>13064322.609999999</v>
      </c>
      <c r="X1104" s="31" t="s">
        <v>75</v>
      </c>
      <c r="Y1104" s="31">
        <v>13064322.609999999</v>
      </c>
      <c r="Z1104" s="31" t="s">
        <v>75</v>
      </c>
      <c r="AA1104" s="31" t="s">
        <v>75</v>
      </c>
      <c r="AB1104" s="31" t="s">
        <v>75</v>
      </c>
      <c r="AC1104" s="31" t="s">
        <v>75</v>
      </c>
      <c r="AD1104" s="31" t="s">
        <v>75</v>
      </c>
      <c r="AE1104" s="31" t="s">
        <v>75</v>
      </c>
      <c r="AF1104" s="31" t="s">
        <v>75</v>
      </c>
      <c r="AG1104" s="31" t="s">
        <v>75</v>
      </c>
      <c r="AH1104" s="31" t="s">
        <v>75</v>
      </c>
      <c r="AI1104" s="8"/>
    </row>
    <row r="1105" spans="1:35" ht="23.25" x14ac:dyDescent="0.25">
      <c r="A1105" s="42" t="s">
        <v>1902</v>
      </c>
      <c r="B1105" s="43" t="s">
        <v>1887</v>
      </c>
      <c r="C1105" s="44" t="s">
        <v>3119</v>
      </c>
      <c r="D1105" s="31">
        <v>1119013355.5999999</v>
      </c>
      <c r="E1105" s="31" t="s">
        <v>75</v>
      </c>
      <c r="F1105" s="31">
        <v>1119013355.5999999</v>
      </c>
      <c r="G1105" s="31" t="s">
        <v>75</v>
      </c>
      <c r="H1105" s="31">
        <v>1119013355.5999999</v>
      </c>
      <c r="I1105" s="31" t="s">
        <v>75</v>
      </c>
      <c r="J1105" s="31" t="s">
        <v>75</v>
      </c>
      <c r="K1105" s="31" t="s">
        <v>75</v>
      </c>
      <c r="L1105" s="31" t="s">
        <v>75</v>
      </c>
      <c r="M1105" s="31" t="s">
        <v>75</v>
      </c>
      <c r="N1105" s="31" t="s">
        <v>75</v>
      </c>
      <c r="O1105" s="31" t="s">
        <v>75</v>
      </c>
      <c r="P1105" s="32" t="s">
        <v>75</v>
      </c>
      <c r="Q1105" s="32" t="s">
        <v>75</v>
      </c>
      <c r="R1105" s="42" t="s">
        <v>1902</v>
      </c>
      <c r="S1105" s="43" t="s">
        <v>1887</v>
      </c>
      <c r="T1105" s="44" t="s">
        <v>3119</v>
      </c>
      <c r="U1105" s="31">
        <v>483758389.94</v>
      </c>
      <c r="V1105" s="31" t="s">
        <v>75</v>
      </c>
      <c r="W1105" s="31">
        <v>483758389.94</v>
      </c>
      <c r="X1105" s="31" t="s">
        <v>75</v>
      </c>
      <c r="Y1105" s="31">
        <v>483758389.94</v>
      </c>
      <c r="Z1105" s="31" t="s">
        <v>75</v>
      </c>
      <c r="AA1105" s="31" t="s">
        <v>75</v>
      </c>
      <c r="AB1105" s="31" t="s">
        <v>75</v>
      </c>
      <c r="AC1105" s="31" t="s">
        <v>75</v>
      </c>
      <c r="AD1105" s="31" t="s">
        <v>75</v>
      </c>
      <c r="AE1105" s="31" t="s">
        <v>75</v>
      </c>
      <c r="AF1105" s="31" t="s">
        <v>75</v>
      </c>
      <c r="AG1105" s="31" t="s">
        <v>75</v>
      </c>
      <c r="AH1105" s="31" t="s">
        <v>75</v>
      </c>
      <c r="AI1105" s="8"/>
    </row>
    <row r="1106" spans="1:35" ht="23.25" x14ac:dyDescent="0.25">
      <c r="A1106" s="42" t="s">
        <v>1904</v>
      </c>
      <c r="B1106" s="43" t="s">
        <v>1887</v>
      </c>
      <c r="C1106" s="44" t="s">
        <v>3120</v>
      </c>
      <c r="D1106" s="31">
        <v>1119013355.5999999</v>
      </c>
      <c r="E1106" s="31" t="s">
        <v>75</v>
      </c>
      <c r="F1106" s="31">
        <v>1119013355.5999999</v>
      </c>
      <c r="G1106" s="31" t="s">
        <v>75</v>
      </c>
      <c r="H1106" s="31">
        <v>1119013355.5999999</v>
      </c>
      <c r="I1106" s="31" t="s">
        <v>75</v>
      </c>
      <c r="J1106" s="31" t="s">
        <v>75</v>
      </c>
      <c r="K1106" s="31" t="s">
        <v>75</v>
      </c>
      <c r="L1106" s="31" t="s">
        <v>75</v>
      </c>
      <c r="M1106" s="31" t="s">
        <v>75</v>
      </c>
      <c r="N1106" s="31" t="s">
        <v>75</v>
      </c>
      <c r="O1106" s="31" t="s">
        <v>75</v>
      </c>
      <c r="P1106" s="32" t="s">
        <v>75</v>
      </c>
      <c r="Q1106" s="32" t="s">
        <v>75</v>
      </c>
      <c r="R1106" s="42" t="s">
        <v>1904</v>
      </c>
      <c r="S1106" s="43" t="s">
        <v>1887</v>
      </c>
      <c r="T1106" s="44" t="s">
        <v>3120</v>
      </c>
      <c r="U1106" s="31">
        <v>483758389.94</v>
      </c>
      <c r="V1106" s="31" t="s">
        <v>75</v>
      </c>
      <c r="W1106" s="31">
        <v>483758389.94</v>
      </c>
      <c r="X1106" s="31" t="s">
        <v>75</v>
      </c>
      <c r="Y1106" s="31">
        <v>483758389.94</v>
      </c>
      <c r="Z1106" s="31" t="s">
        <v>75</v>
      </c>
      <c r="AA1106" s="31" t="s">
        <v>75</v>
      </c>
      <c r="AB1106" s="31" t="s">
        <v>75</v>
      </c>
      <c r="AC1106" s="31" t="s">
        <v>75</v>
      </c>
      <c r="AD1106" s="31" t="s">
        <v>75</v>
      </c>
      <c r="AE1106" s="31" t="s">
        <v>75</v>
      </c>
      <c r="AF1106" s="31" t="s">
        <v>75</v>
      </c>
      <c r="AG1106" s="31" t="s">
        <v>75</v>
      </c>
      <c r="AH1106" s="31" t="s">
        <v>75</v>
      </c>
      <c r="AI1106" s="8"/>
    </row>
    <row r="1107" spans="1:35" ht="23.25" x14ac:dyDescent="0.25">
      <c r="A1107" s="42" t="s">
        <v>2001</v>
      </c>
      <c r="B1107" s="43" t="s">
        <v>1887</v>
      </c>
      <c r="C1107" s="44" t="s">
        <v>3121</v>
      </c>
      <c r="D1107" s="31">
        <v>150000</v>
      </c>
      <c r="E1107" s="31" t="s">
        <v>75</v>
      </c>
      <c r="F1107" s="31">
        <v>150000</v>
      </c>
      <c r="G1107" s="31" t="s">
        <v>75</v>
      </c>
      <c r="H1107" s="31">
        <v>150000</v>
      </c>
      <c r="I1107" s="31" t="s">
        <v>75</v>
      </c>
      <c r="J1107" s="31" t="s">
        <v>75</v>
      </c>
      <c r="K1107" s="31" t="s">
        <v>75</v>
      </c>
      <c r="L1107" s="31" t="s">
        <v>75</v>
      </c>
      <c r="M1107" s="31" t="s">
        <v>75</v>
      </c>
      <c r="N1107" s="31" t="s">
        <v>75</v>
      </c>
      <c r="O1107" s="31" t="s">
        <v>75</v>
      </c>
      <c r="P1107" s="32" t="s">
        <v>75</v>
      </c>
      <c r="Q1107" s="32" t="s">
        <v>75</v>
      </c>
      <c r="R1107" s="42" t="s">
        <v>2001</v>
      </c>
      <c r="S1107" s="43" t="s">
        <v>1887</v>
      </c>
      <c r="T1107" s="44" t="s">
        <v>3121</v>
      </c>
      <c r="U1107" s="31">
        <v>27000</v>
      </c>
      <c r="V1107" s="31" t="s">
        <v>75</v>
      </c>
      <c r="W1107" s="31">
        <v>27000</v>
      </c>
      <c r="X1107" s="31" t="s">
        <v>75</v>
      </c>
      <c r="Y1107" s="31">
        <v>27000</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1906</v>
      </c>
      <c r="B1108" s="43" t="s">
        <v>1887</v>
      </c>
      <c r="C1108" s="44" t="s">
        <v>3122</v>
      </c>
      <c r="D1108" s="31">
        <v>1115220955.5999999</v>
      </c>
      <c r="E1108" s="31" t="s">
        <v>75</v>
      </c>
      <c r="F1108" s="31">
        <v>1115220955.5999999</v>
      </c>
      <c r="G1108" s="31" t="s">
        <v>75</v>
      </c>
      <c r="H1108" s="31">
        <v>1115220955.5999999</v>
      </c>
      <c r="I1108" s="31" t="s">
        <v>75</v>
      </c>
      <c r="J1108" s="31" t="s">
        <v>75</v>
      </c>
      <c r="K1108" s="31" t="s">
        <v>75</v>
      </c>
      <c r="L1108" s="31" t="s">
        <v>75</v>
      </c>
      <c r="M1108" s="31" t="s">
        <v>75</v>
      </c>
      <c r="N1108" s="31" t="s">
        <v>75</v>
      </c>
      <c r="O1108" s="31" t="s">
        <v>75</v>
      </c>
      <c r="P1108" s="32" t="s">
        <v>75</v>
      </c>
      <c r="Q1108" s="32" t="s">
        <v>75</v>
      </c>
      <c r="R1108" s="42" t="s">
        <v>1906</v>
      </c>
      <c r="S1108" s="43" t="s">
        <v>1887</v>
      </c>
      <c r="T1108" s="44" t="s">
        <v>3122</v>
      </c>
      <c r="U1108" s="31">
        <v>482300376.75999999</v>
      </c>
      <c r="V1108" s="31" t="s">
        <v>75</v>
      </c>
      <c r="W1108" s="31">
        <v>482300376.75999999</v>
      </c>
      <c r="X1108" s="31" t="s">
        <v>75</v>
      </c>
      <c r="Y1108" s="31">
        <v>482300376.75999999</v>
      </c>
      <c r="Z1108" s="31" t="s">
        <v>75</v>
      </c>
      <c r="AA1108" s="31" t="s">
        <v>75</v>
      </c>
      <c r="AB1108" s="31" t="s">
        <v>75</v>
      </c>
      <c r="AC1108" s="31" t="s">
        <v>75</v>
      </c>
      <c r="AD1108" s="31" t="s">
        <v>75</v>
      </c>
      <c r="AE1108" s="31" t="s">
        <v>75</v>
      </c>
      <c r="AF1108" s="31" t="s">
        <v>75</v>
      </c>
      <c r="AG1108" s="31" t="s">
        <v>75</v>
      </c>
      <c r="AH1108" s="31" t="s">
        <v>75</v>
      </c>
      <c r="AI1108" s="8"/>
    </row>
    <row r="1109" spans="1:35" x14ac:dyDescent="0.25">
      <c r="A1109" s="42" t="s">
        <v>1926</v>
      </c>
      <c r="B1109" s="43" t="s">
        <v>1887</v>
      </c>
      <c r="C1109" s="44" t="s">
        <v>3123</v>
      </c>
      <c r="D1109" s="31">
        <v>3642400</v>
      </c>
      <c r="E1109" s="31" t="s">
        <v>75</v>
      </c>
      <c r="F1109" s="31">
        <v>3642400</v>
      </c>
      <c r="G1109" s="31" t="s">
        <v>75</v>
      </c>
      <c r="H1109" s="31">
        <v>3642400</v>
      </c>
      <c r="I1109" s="31" t="s">
        <v>75</v>
      </c>
      <c r="J1109" s="31" t="s">
        <v>75</v>
      </c>
      <c r="K1109" s="31" t="s">
        <v>75</v>
      </c>
      <c r="L1109" s="31" t="s">
        <v>75</v>
      </c>
      <c r="M1109" s="31" t="s">
        <v>75</v>
      </c>
      <c r="N1109" s="31" t="s">
        <v>75</v>
      </c>
      <c r="O1109" s="31" t="s">
        <v>75</v>
      </c>
      <c r="P1109" s="32" t="s">
        <v>75</v>
      </c>
      <c r="Q1109" s="32" t="s">
        <v>75</v>
      </c>
      <c r="R1109" s="42" t="s">
        <v>1926</v>
      </c>
      <c r="S1109" s="43" t="s">
        <v>1887</v>
      </c>
      <c r="T1109" s="44" t="s">
        <v>3123</v>
      </c>
      <c r="U1109" s="31">
        <v>1431013.18</v>
      </c>
      <c r="V1109" s="31" t="s">
        <v>75</v>
      </c>
      <c r="W1109" s="31">
        <v>1431013.18</v>
      </c>
      <c r="X1109" s="31" t="s">
        <v>75</v>
      </c>
      <c r="Y1109" s="31">
        <v>1431013.18</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1928</v>
      </c>
      <c r="B1110" s="43" t="s">
        <v>1887</v>
      </c>
      <c r="C1110" s="44" t="s">
        <v>3124</v>
      </c>
      <c r="D1110" s="31">
        <v>35673537290.169998</v>
      </c>
      <c r="E1110" s="31" t="s">
        <v>75</v>
      </c>
      <c r="F1110" s="31">
        <v>1866961521.8800001</v>
      </c>
      <c r="G1110" s="31" t="s">
        <v>75</v>
      </c>
      <c r="H1110" s="31">
        <v>1866961521.8800001</v>
      </c>
      <c r="I1110" s="31" t="s">
        <v>75</v>
      </c>
      <c r="J1110" s="31" t="s">
        <v>75</v>
      </c>
      <c r="K1110" s="31" t="s">
        <v>75</v>
      </c>
      <c r="L1110" s="31" t="s">
        <v>75</v>
      </c>
      <c r="M1110" s="31" t="s">
        <v>75</v>
      </c>
      <c r="N1110" s="31" t="s">
        <v>75</v>
      </c>
      <c r="O1110" s="31" t="s">
        <v>75</v>
      </c>
      <c r="P1110" s="32" t="s">
        <v>75</v>
      </c>
      <c r="Q1110" s="32">
        <v>33806575768.290001</v>
      </c>
      <c r="R1110" s="42" t="s">
        <v>1928</v>
      </c>
      <c r="S1110" s="43" t="s">
        <v>1887</v>
      </c>
      <c r="T1110" s="44" t="s">
        <v>3124</v>
      </c>
      <c r="U1110" s="31">
        <v>18459301252.110001</v>
      </c>
      <c r="V1110" s="31" t="s">
        <v>75</v>
      </c>
      <c r="W1110" s="31">
        <v>1345023562.4400001</v>
      </c>
      <c r="X1110" s="31" t="s">
        <v>75</v>
      </c>
      <c r="Y1110" s="31">
        <v>1345023562.4400001</v>
      </c>
      <c r="Z1110" s="31" t="s">
        <v>75</v>
      </c>
      <c r="AA1110" s="31" t="s">
        <v>75</v>
      </c>
      <c r="AB1110" s="31" t="s">
        <v>75</v>
      </c>
      <c r="AC1110" s="31" t="s">
        <v>75</v>
      </c>
      <c r="AD1110" s="31" t="s">
        <v>75</v>
      </c>
      <c r="AE1110" s="31" t="s">
        <v>75</v>
      </c>
      <c r="AF1110" s="31" t="s">
        <v>75</v>
      </c>
      <c r="AG1110" s="31" t="s">
        <v>75</v>
      </c>
      <c r="AH1110" s="31">
        <v>17114277689.67</v>
      </c>
      <c r="AI1110" s="8"/>
    </row>
    <row r="1111" spans="1:35" ht="23.25" x14ac:dyDescent="0.25">
      <c r="A1111" s="42" t="s">
        <v>1930</v>
      </c>
      <c r="B1111" s="43" t="s">
        <v>1887</v>
      </c>
      <c r="C1111" s="44" t="s">
        <v>3125</v>
      </c>
      <c r="D1111" s="31">
        <v>35673537290.169998</v>
      </c>
      <c r="E1111" s="31" t="s">
        <v>75</v>
      </c>
      <c r="F1111" s="31">
        <v>1866961521.8800001</v>
      </c>
      <c r="G1111" s="31" t="s">
        <v>75</v>
      </c>
      <c r="H1111" s="31">
        <v>1866961521.8800001</v>
      </c>
      <c r="I1111" s="31" t="s">
        <v>75</v>
      </c>
      <c r="J1111" s="31" t="s">
        <v>75</v>
      </c>
      <c r="K1111" s="31" t="s">
        <v>75</v>
      </c>
      <c r="L1111" s="31" t="s">
        <v>75</v>
      </c>
      <c r="M1111" s="31" t="s">
        <v>75</v>
      </c>
      <c r="N1111" s="31" t="s">
        <v>75</v>
      </c>
      <c r="O1111" s="31" t="s">
        <v>75</v>
      </c>
      <c r="P1111" s="32" t="s">
        <v>75</v>
      </c>
      <c r="Q1111" s="32">
        <v>33806575768.290001</v>
      </c>
      <c r="R1111" s="42" t="s">
        <v>1930</v>
      </c>
      <c r="S1111" s="43" t="s">
        <v>1887</v>
      </c>
      <c r="T1111" s="44" t="s">
        <v>3125</v>
      </c>
      <c r="U1111" s="31">
        <v>18459301252.110001</v>
      </c>
      <c r="V1111" s="31" t="s">
        <v>75</v>
      </c>
      <c r="W1111" s="31">
        <v>1345023562.4400001</v>
      </c>
      <c r="X1111" s="31" t="s">
        <v>75</v>
      </c>
      <c r="Y1111" s="31">
        <v>1345023562.4400001</v>
      </c>
      <c r="Z1111" s="31" t="s">
        <v>75</v>
      </c>
      <c r="AA1111" s="31" t="s">
        <v>75</v>
      </c>
      <c r="AB1111" s="31" t="s">
        <v>75</v>
      </c>
      <c r="AC1111" s="31" t="s">
        <v>75</v>
      </c>
      <c r="AD1111" s="31" t="s">
        <v>75</v>
      </c>
      <c r="AE1111" s="31" t="s">
        <v>75</v>
      </c>
      <c r="AF1111" s="31" t="s">
        <v>75</v>
      </c>
      <c r="AG1111" s="31" t="s">
        <v>75</v>
      </c>
      <c r="AH1111" s="31">
        <v>17114277689.67</v>
      </c>
      <c r="AI1111" s="8"/>
    </row>
    <row r="1112" spans="1:35" ht="23.25" x14ac:dyDescent="0.25">
      <c r="A1112" s="42" t="s">
        <v>1932</v>
      </c>
      <c r="B1112" s="43" t="s">
        <v>1887</v>
      </c>
      <c r="C1112" s="44" t="s">
        <v>3126</v>
      </c>
      <c r="D1112" s="31">
        <v>79500000</v>
      </c>
      <c r="E1112" s="31" t="s">
        <v>75</v>
      </c>
      <c r="F1112" s="31">
        <v>79500000</v>
      </c>
      <c r="G1112" s="31" t="s">
        <v>75</v>
      </c>
      <c r="H1112" s="31">
        <v>79500000</v>
      </c>
      <c r="I1112" s="31" t="s">
        <v>75</v>
      </c>
      <c r="J1112" s="31" t="s">
        <v>75</v>
      </c>
      <c r="K1112" s="31" t="s">
        <v>75</v>
      </c>
      <c r="L1112" s="31" t="s">
        <v>75</v>
      </c>
      <c r="M1112" s="31" t="s">
        <v>75</v>
      </c>
      <c r="N1112" s="31" t="s">
        <v>75</v>
      </c>
      <c r="O1112" s="31" t="s">
        <v>75</v>
      </c>
      <c r="P1112" s="32" t="s">
        <v>75</v>
      </c>
      <c r="Q1112" s="32" t="s">
        <v>75</v>
      </c>
      <c r="R1112" s="42" t="s">
        <v>1932</v>
      </c>
      <c r="S1112" s="43" t="s">
        <v>1887</v>
      </c>
      <c r="T1112" s="44" t="s">
        <v>3126</v>
      </c>
      <c r="U1112" s="31">
        <v>9250000</v>
      </c>
      <c r="V1112" s="31" t="s">
        <v>75</v>
      </c>
      <c r="W1112" s="31">
        <v>9250000</v>
      </c>
      <c r="X1112" s="31" t="s">
        <v>75</v>
      </c>
      <c r="Y1112" s="31">
        <v>9250000</v>
      </c>
      <c r="Z1112" s="31" t="s">
        <v>75</v>
      </c>
      <c r="AA1112" s="31" t="s">
        <v>75</v>
      </c>
      <c r="AB1112" s="31" t="s">
        <v>75</v>
      </c>
      <c r="AC1112" s="31" t="s">
        <v>75</v>
      </c>
      <c r="AD1112" s="31" t="s">
        <v>75</v>
      </c>
      <c r="AE1112" s="31" t="s">
        <v>75</v>
      </c>
      <c r="AF1112" s="31" t="s">
        <v>75</v>
      </c>
      <c r="AG1112" s="31" t="s">
        <v>75</v>
      </c>
      <c r="AH1112" s="31" t="s">
        <v>75</v>
      </c>
      <c r="AI1112" s="8"/>
    </row>
    <row r="1113" spans="1:35" ht="23.25" x14ac:dyDescent="0.25">
      <c r="A1113" s="42" t="s">
        <v>2294</v>
      </c>
      <c r="B1113" s="43" t="s">
        <v>1887</v>
      </c>
      <c r="C1113" s="44" t="s">
        <v>3127</v>
      </c>
      <c r="D1113" s="31">
        <v>35594037290.169998</v>
      </c>
      <c r="E1113" s="31" t="s">
        <v>75</v>
      </c>
      <c r="F1113" s="31">
        <v>1787461521.8800001</v>
      </c>
      <c r="G1113" s="31" t="s">
        <v>75</v>
      </c>
      <c r="H1113" s="31">
        <v>1787461521.8800001</v>
      </c>
      <c r="I1113" s="31" t="s">
        <v>75</v>
      </c>
      <c r="J1113" s="31" t="s">
        <v>75</v>
      </c>
      <c r="K1113" s="31" t="s">
        <v>75</v>
      </c>
      <c r="L1113" s="31" t="s">
        <v>75</v>
      </c>
      <c r="M1113" s="31" t="s">
        <v>75</v>
      </c>
      <c r="N1113" s="31" t="s">
        <v>75</v>
      </c>
      <c r="O1113" s="31" t="s">
        <v>75</v>
      </c>
      <c r="P1113" s="32" t="s">
        <v>75</v>
      </c>
      <c r="Q1113" s="32">
        <v>33806575768.290001</v>
      </c>
      <c r="R1113" s="42" t="s">
        <v>2294</v>
      </c>
      <c r="S1113" s="43" t="s">
        <v>1887</v>
      </c>
      <c r="T1113" s="44" t="s">
        <v>3127</v>
      </c>
      <c r="U1113" s="31">
        <v>18450051252.110001</v>
      </c>
      <c r="V1113" s="31" t="s">
        <v>75</v>
      </c>
      <c r="W1113" s="31">
        <v>1335773562.4400001</v>
      </c>
      <c r="X1113" s="31" t="s">
        <v>75</v>
      </c>
      <c r="Y1113" s="31">
        <v>1335773562.4400001</v>
      </c>
      <c r="Z1113" s="31" t="s">
        <v>75</v>
      </c>
      <c r="AA1113" s="31" t="s">
        <v>75</v>
      </c>
      <c r="AB1113" s="31" t="s">
        <v>75</v>
      </c>
      <c r="AC1113" s="31" t="s">
        <v>75</v>
      </c>
      <c r="AD1113" s="31" t="s">
        <v>75</v>
      </c>
      <c r="AE1113" s="31" t="s">
        <v>75</v>
      </c>
      <c r="AF1113" s="31" t="s">
        <v>75</v>
      </c>
      <c r="AG1113" s="31" t="s">
        <v>75</v>
      </c>
      <c r="AH1113" s="31">
        <v>17114277689.67</v>
      </c>
      <c r="AI1113" s="8"/>
    </row>
    <row r="1114" spans="1:35" ht="23.25" x14ac:dyDescent="0.25">
      <c r="A1114" s="42" t="s">
        <v>1969</v>
      </c>
      <c r="B1114" s="43" t="s">
        <v>1887</v>
      </c>
      <c r="C1114" s="44" t="s">
        <v>3128</v>
      </c>
      <c r="D1114" s="31">
        <v>1095890122.8199999</v>
      </c>
      <c r="E1114" s="31" t="s">
        <v>75</v>
      </c>
      <c r="F1114" s="31">
        <v>1095890122.8199999</v>
      </c>
      <c r="G1114" s="31" t="s">
        <v>75</v>
      </c>
      <c r="H1114" s="31">
        <v>1095890122.8199999</v>
      </c>
      <c r="I1114" s="31" t="s">
        <v>75</v>
      </c>
      <c r="J1114" s="31" t="s">
        <v>75</v>
      </c>
      <c r="K1114" s="31" t="s">
        <v>75</v>
      </c>
      <c r="L1114" s="31" t="s">
        <v>75</v>
      </c>
      <c r="M1114" s="31" t="s">
        <v>75</v>
      </c>
      <c r="N1114" s="31" t="s">
        <v>75</v>
      </c>
      <c r="O1114" s="31" t="s">
        <v>75</v>
      </c>
      <c r="P1114" s="32" t="s">
        <v>75</v>
      </c>
      <c r="Q1114" s="32" t="s">
        <v>75</v>
      </c>
      <c r="R1114" s="42" t="s">
        <v>1969</v>
      </c>
      <c r="S1114" s="43" t="s">
        <v>1887</v>
      </c>
      <c r="T1114" s="44" t="s">
        <v>3128</v>
      </c>
      <c r="U1114" s="31">
        <v>115029335.52</v>
      </c>
      <c r="V1114" s="31" t="s">
        <v>75</v>
      </c>
      <c r="W1114" s="31">
        <v>115029335.52</v>
      </c>
      <c r="X1114" s="31" t="s">
        <v>75</v>
      </c>
      <c r="Y1114" s="31">
        <v>115029335.52</v>
      </c>
      <c r="Z1114" s="31" t="s">
        <v>75</v>
      </c>
      <c r="AA1114" s="31" t="s">
        <v>75</v>
      </c>
      <c r="AB1114" s="31" t="s">
        <v>75</v>
      </c>
      <c r="AC1114" s="31" t="s">
        <v>75</v>
      </c>
      <c r="AD1114" s="31" t="s">
        <v>75</v>
      </c>
      <c r="AE1114" s="31" t="s">
        <v>75</v>
      </c>
      <c r="AF1114" s="31" t="s">
        <v>75</v>
      </c>
      <c r="AG1114" s="31" t="s">
        <v>75</v>
      </c>
      <c r="AH1114" s="31" t="s">
        <v>75</v>
      </c>
      <c r="AI1114" s="8"/>
    </row>
    <row r="1115" spans="1:35" x14ac:dyDescent="0.25">
      <c r="A1115" s="42" t="s">
        <v>1971</v>
      </c>
      <c r="B1115" s="43" t="s">
        <v>1887</v>
      </c>
      <c r="C1115" s="44" t="s">
        <v>3129</v>
      </c>
      <c r="D1115" s="31">
        <v>1095890122.8199999</v>
      </c>
      <c r="E1115" s="31" t="s">
        <v>75</v>
      </c>
      <c r="F1115" s="31">
        <v>1095890122.8199999</v>
      </c>
      <c r="G1115" s="31" t="s">
        <v>75</v>
      </c>
      <c r="H1115" s="31">
        <v>1095890122.8199999</v>
      </c>
      <c r="I1115" s="31" t="s">
        <v>75</v>
      </c>
      <c r="J1115" s="31" t="s">
        <v>75</v>
      </c>
      <c r="K1115" s="31" t="s">
        <v>75</v>
      </c>
      <c r="L1115" s="31" t="s">
        <v>75</v>
      </c>
      <c r="M1115" s="31" t="s">
        <v>75</v>
      </c>
      <c r="N1115" s="31" t="s">
        <v>75</v>
      </c>
      <c r="O1115" s="31" t="s">
        <v>75</v>
      </c>
      <c r="P1115" s="32" t="s">
        <v>75</v>
      </c>
      <c r="Q1115" s="32" t="s">
        <v>75</v>
      </c>
      <c r="R1115" s="42" t="s">
        <v>1971</v>
      </c>
      <c r="S1115" s="43" t="s">
        <v>1887</v>
      </c>
      <c r="T1115" s="44" t="s">
        <v>3129</v>
      </c>
      <c r="U1115" s="31">
        <v>115029335.52</v>
      </c>
      <c r="V1115" s="31" t="s">
        <v>75</v>
      </c>
      <c r="W1115" s="31">
        <v>115029335.52</v>
      </c>
      <c r="X1115" s="31" t="s">
        <v>75</v>
      </c>
      <c r="Y1115" s="31">
        <v>115029335.52</v>
      </c>
      <c r="Z1115" s="31" t="s">
        <v>75</v>
      </c>
      <c r="AA1115" s="31" t="s">
        <v>75</v>
      </c>
      <c r="AB1115" s="31" t="s">
        <v>75</v>
      </c>
      <c r="AC1115" s="31" t="s">
        <v>75</v>
      </c>
      <c r="AD1115" s="31" t="s">
        <v>75</v>
      </c>
      <c r="AE1115" s="31" t="s">
        <v>75</v>
      </c>
      <c r="AF1115" s="31" t="s">
        <v>75</v>
      </c>
      <c r="AG1115" s="31" t="s">
        <v>75</v>
      </c>
      <c r="AH1115" s="31" t="s">
        <v>75</v>
      </c>
      <c r="AI1115" s="8"/>
    </row>
    <row r="1116" spans="1:35" ht="23.25" x14ac:dyDescent="0.25">
      <c r="A1116" s="42" t="s">
        <v>1973</v>
      </c>
      <c r="B1116" s="43" t="s">
        <v>1887</v>
      </c>
      <c r="C1116" s="44" t="s">
        <v>3130</v>
      </c>
      <c r="D1116" s="31">
        <v>1095890122.8199999</v>
      </c>
      <c r="E1116" s="31" t="s">
        <v>75</v>
      </c>
      <c r="F1116" s="31">
        <v>1095890122.8199999</v>
      </c>
      <c r="G1116" s="31" t="s">
        <v>75</v>
      </c>
      <c r="H1116" s="31">
        <v>1095890122.8199999</v>
      </c>
      <c r="I1116" s="31" t="s">
        <v>75</v>
      </c>
      <c r="J1116" s="31" t="s">
        <v>75</v>
      </c>
      <c r="K1116" s="31" t="s">
        <v>75</v>
      </c>
      <c r="L1116" s="31" t="s">
        <v>75</v>
      </c>
      <c r="M1116" s="31" t="s">
        <v>75</v>
      </c>
      <c r="N1116" s="31" t="s">
        <v>75</v>
      </c>
      <c r="O1116" s="31" t="s">
        <v>75</v>
      </c>
      <c r="P1116" s="32" t="s">
        <v>75</v>
      </c>
      <c r="Q1116" s="32" t="s">
        <v>75</v>
      </c>
      <c r="R1116" s="42" t="s">
        <v>1973</v>
      </c>
      <c r="S1116" s="43" t="s">
        <v>1887</v>
      </c>
      <c r="T1116" s="44" t="s">
        <v>3130</v>
      </c>
      <c r="U1116" s="31">
        <v>115029335.52</v>
      </c>
      <c r="V1116" s="31" t="s">
        <v>75</v>
      </c>
      <c r="W1116" s="31">
        <v>115029335.52</v>
      </c>
      <c r="X1116" s="31" t="s">
        <v>75</v>
      </c>
      <c r="Y1116" s="31">
        <v>115029335.52</v>
      </c>
      <c r="Z1116" s="31" t="s">
        <v>75</v>
      </c>
      <c r="AA1116" s="31" t="s">
        <v>75</v>
      </c>
      <c r="AB1116" s="31" t="s">
        <v>75</v>
      </c>
      <c r="AC1116" s="31" t="s">
        <v>75</v>
      </c>
      <c r="AD1116" s="31" t="s">
        <v>75</v>
      </c>
      <c r="AE1116" s="31" t="s">
        <v>75</v>
      </c>
      <c r="AF1116" s="31" t="s">
        <v>75</v>
      </c>
      <c r="AG1116" s="31" t="s">
        <v>75</v>
      </c>
      <c r="AH1116" s="31" t="s">
        <v>75</v>
      </c>
      <c r="AI1116" s="8"/>
    </row>
    <row r="1117" spans="1:35" x14ac:dyDescent="0.25">
      <c r="A1117" s="42" t="s">
        <v>1936</v>
      </c>
      <c r="B1117" s="43" t="s">
        <v>1887</v>
      </c>
      <c r="C1117" s="44" t="s">
        <v>3131</v>
      </c>
      <c r="D1117" s="31">
        <v>1732168300</v>
      </c>
      <c r="E1117" s="31" t="s">
        <v>75</v>
      </c>
      <c r="F1117" s="31">
        <v>99868100</v>
      </c>
      <c r="G1117" s="31" t="s">
        <v>75</v>
      </c>
      <c r="H1117" s="31">
        <v>99868100</v>
      </c>
      <c r="I1117" s="31" t="s">
        <v>75</v>
      </c>
      <c r="J1117" s="31" t="s">
        <v>75</v>
      </c>
      <c r="K1117" s="31" t="s">
        <v>75</v>
      </c>
      <c r="L1117" s="31" t="s">
        <v>75</v>
      </c>
      <c r="M1117" s="31" t="s">
        <v>75</v>
      </c>
      <c r="N1117" s="31" t="s">
        <v>75</v>
      </c>
      <c r="O1117" s="31" t="s">
        <v>75</v>
      </c>
      <c r="P1117" s="32" t="s">
        <v>75</v>
      </c>
      <c r="Q1117" s="32">
        <v>1632300200</v>
      </c>
      <c r="R1117" s="42" t="s">
        <v>1936</v>
      </c>
      <c r="S1117" s="43" t="s">
        <v>1887</v>
      </c>
      <c r="T1117" s="44" t="s">
        <v>3131</v>
      </c>
      <c r="U1117" s="31">
        <v>370916106.88999999</v>
      </c>
      <c r="V1117" s="31">
        <v>99868100</v>
      </c>
      <c r="W1117" s="31">
        <v>99868100</v>
      </c>
      <c r="X1117" s="31" t="s">
        <v>75</v>
      </c>
      <c r="Y1117" s="31">
        <v>99868100</v>
      </c>
      <c r="Z1117" s="31" t="s">
        <v>75</v>
      </c>
      <c r="AA1117" s="31" t="s">
        <v>75</v>
      </c>
      <c r="AB1117" s="31" t="s">
        <v>75</v>
      </c>
      <c r="AC1117" s="31" t="s">
        <v>75</v>
      </c>
      <c r="AD1117" s="31" t="s">
        <v>75</v>
      </c>
      <c r="AE1117" s="31" t="s">
        <v>75</v>
      </c>
      <c r="AF1117" s="31" t="s">
        <v>75</v>
      </c>
      <c r="AG1117" s="31" t="s">
        <v>75</v>
      </c>
      <c r="AH1117" s="31">
        <v>370916106.88999999</v>
      </c>
      <c r="AI1117" s="8"/>
    </row>
    <row r="1118" spans="1:35" x14ac:dyDescent="0.25">
      <c r="A1118" s="42" t="s">
        <v>1507</v>
      </c>
      <c r="B1118" s="43" t="s">
        <v>1887</v>
      </c>
      <c r="C1118" s="44" t="s">
        <v>3132</v>
      </c>
      <c r="D1118" s="31">
        <v>1732168300</v>
      </c>
      <c r="E1118" s="31" t="s">
        <v>75</v>
      </c>
      <c r="F1118" s="31">
        <v>99868100</v>
      </c>
      <c r="G1118" s="31" t="s">
        <v>75</v>
      </c>
      <c r="H1118" s="31">
        <v>99868100</v>
      </c>
      <c r="I1118" s="31" t="s">
        <v>75</v>
      </c>
      <c r="J1118" s="31" t="s">
        <v>75</v>
      </c>
      <c r="K1118" s="31" t="s">
        <v>75</v>
      </c>
      <c r="L1118" s="31" t="s">
        <v>75</v>
      </c>
      <c r="M1118" s="31" t="s">
        <v>75</v>
      </c>
      <c r="N1118" s="31" t="s">
        <v>75</v>
      </c>
      <c r="O1118" s="31" t="s">
        <v>75</v>
      </c>
      <c r="P1118" s="32" t="s">
        <v>75</v>
      </c>
      <c r="Q1118" s="32">
        <v>1632300200</v>
      </c>
      <c r="R1118" s="42" t="s">
        <v>1507</v>
      </c>
      <c r="S1118" s="43" t="s">
        <v>1887</v>
      </c>
      <c r="T1118" s="44" t="s">
        <v>3132</v>
      </c>
      <c r="U1118" s="31">
        <v>370916106.88999999</v>
      </c>
      <c r="V1118" s="31">
        <v>99868100</v>
      </c>
      <c r="W1118" s="31">
        <v>99868100</v>
      </c>
      <c r="X1118" s="31" t="s">
        <v>75</v>
      </c>
      <c r="Y1118" s="31">
        <v>99868100</v>
      </c>
      <c r="Z1118" s="31" t="s">
        <v>75</v>
      </c>
      <c r="AA1118" s="31" t="s">
        <v>75</v>
      </c>
      <c r="AB1118" s="31" t="s">
        <v>75</v>
      </c>
      <c r="AC1118" s="31" t="s">
        <v>75</v>
      </c>
      <c r="AD1118" s="31" t="s">
        <v>75</v>
      </c>
      <c r="AE1118" s="31" t="s">
        <v>75</v>
      </c>
      <c r="AF1118" s="31" t="s">
        <v>75</v>
      </c>
      <c r="AG1118" s="31" t="s">
        <v>75</v>
      </c>
      <c r="AH1118" s="31">
        <v>370916106.88999999</v>
      </c>
      <c r="AI1118" s="8"/>
    </row>
    <row r="1119" spans="1:35" ht="23.25" x14ac:dyDescent="0.25">
      <c r="A1119" s="42" t="s">
        <v>1939</v>
      </c>
      <c r="B1119" s="43" t="s">
        <v>1887</v>
      </c>
      <c r="C1119" s="44" t="s">
        <v>3133</v>
      </c>
      <c r="D1119" s="31">
        <v>707205082.82000005</v>
      </c>
      <c r="E1119" s="31" t="s">
        <v>75</v>
      </c>
      <c r="F1119" s="31">
        <v>427688441.24000001</v>
      </c>
      <c r="G1119" s="31" t="s">
        <v>75</v>
      </c>
      <c r="H1119" s="31">
        <v>427688441.24000001</v>
      </c>
      <c r="I1119" s="31" t="s">
        <v>75</v>
      </c>
      <c r="J1119" s="31" t="s">
        <v>75</v>
      </c>
      <c r="K1119" s="31" t="s">
        <v>75</v>
      </c>
      <c r="L1119" s="31" t="s">
        <v>75</v>
      </c>
      <c r="M1119" s="31" t="s">
        <v>75</v>
      </c>
      <c r="N1119" s="31" t="s">
        <v>75</v>
      </c>
      <c r="O1119" s="31" t="s">
        <v>75</v>
      </c>
      <c r="P1119" s="32" t="s">
        <v>75</v>
      </c>
      <c r="Q1119" s="32">
        <v>279516641.57999998</v>
      </c>
      <c r="R1119" s="42" t="s">
        <v>1939</v>
      </c>
      <c r="S1119" s="43" t="s">
        <v>1887</v>
      </c>
      <c r="T1119" s="44" t="s">
        <v>3133</v>
      </c>
      <c r="U1119" s="31">
        <v>413588846.30000001</v>
      </c>
      <c r="V1119" s="31" t="s">
        <v>75</v>
      </c>
      <c r="W1119" s="31">
        <v>269559191.20999998</v>
      </c>
      <c r="X1119" s="31" t="s">
        <v>75</v>
      </c>
      <c r="Y1119" s="31">
        <v>269559191.20999998</v>
      </c>
      <c r="Z1119" s="31" t="s">
        <v>75</v>
      </c>
      <c r="AA1119" s="31" t="s">
        <v>75</v>
      </c>
      <c r="AB1119" s="31" t="s">
        <v>75</v>
      </c>
      <c r="AC1119" s="31" t="s">
        <v>75</v>
      </c>
      <c r="AD1119" s="31" t="s">
        <v>75</v>
      </c>
      <c r="AE1119" s="31" t="s">
        <v>75</v>
      </c>
      <c r="AF1119" s="31" t="s">
        <v>75</v>
      </c>
      <c r="AG1119" s="31" t="s">
        <v>75</v>
      </c>
      <c r="AH1119" s="31">
        <v>144029655.09</v>
      </c>
      <c r="AI1119" s="8"/>
    </row>
    <row r="1120" spans="1:35" x14ac:dyDescent="0.25">
      <c r="A1120" s="42" t="s">
        <v>1941</v>
      </c>
      <c r="B1120" s="43" t="s">
        <v>1887</v>
      </c>
      <c r="C1120" s="44" t="s">
        <v>3134</v>
      </c>
      <c r="D1120" s="31">
        <v>479390527.79000002</v>
      </c>
      <c r="E1120" s="31" t="s">
        <v>75</v>
      </c>
      <c r="F1120" s="31">
        <v>303571657</v>
      </c>
      <c r="G1120" s="31" t="s">
        <v>75</v>
      </c>
      <c r="H1120" s="31">
        <v>303571657</v>
      </c>
      <c r="I1120" s="31" t="s">
        <v>75</v>
      </c>
      <c r="J1120" s="31" t="s">
        <v>75</v>
      </c>
      <c r="K1120" s="31" t="s">
        <v>75</v>
      </c>
      <c r="L1120" s="31" t="s">
        <v>75</v>
      </c>
      <c r="M1120" s="31" t="s">
        <v>75</v>
      </c>
      <c r="N1120" s="31" t="s">
        <v>75</v>
      </c>
      <c r="O1120" s="31" t="s">
        <v>75</v>
      </c>
      <c r="P1120" s="32" t="s">
        <v>75</v>
      </c>
      <c r="Q1120" s="32">
        <v>175818870.78999999</v>
      </c>
      <c r="R1120" s="42" t="s">
        <v>1941</v>
      </c>
      <c r="S1120" s="43" t="s">
        <v>1887</v>
      </c>
      <c r="T1120" s="44" t="s">
        <v>3134</v>
      </c>
      <c r="U1120" s="31">
        <v>312630629.13999999</v>
      </c>
      <c r="V1120" s="31" t="s">
        <v>75</v>
      </c>
      <c r="W1120" s="31">
        <v>178657394.05000001</v>
      </c>
      <c r="X1120" s="31" t="s">
        <v>75</v>
      </c>
      <c r="Y1120" s="31">
        <v>178657394.05000001</v>
      </c>
      <c r="Z1120" s="31" t="s">
        <v>75</v>
      </c>
      <c r="AA1120" s="31" t="s">
        <v>75</v>
      </c>
      <c r="AB1120" s="31" t="s">
        <v>75</v>
      </c>
      <c r="AC1120" s="31" t="s">
        <v>75</v>
      </c>
      <c r="AD1120" s="31" t="s">
        <v>75</v>
      </c>
      <c r="AE1120" s="31" t="s">
        <v>75</v>
      </c>
      <c r="AF1120" s="31" t="s">
        <v>75</v>
      </c>
      <c r="AG1120" s="31" t="s">
        <v>75</v>
      </c>
      <c r="AH1120" s="31">
        <v>133973235.09</v>
      </c>
      <c r="AI1120" s="8"/>
    </row>
    <row r="1121" spans="1:35" ht="34.5" x14ac:dyDescent="0.25">
      <c r="A1121" s="42" t="s">
        <v>2119</v>
      </c>
      <c r="B1121" s="43" t="s">
        <v>1887</v>
      </c>
      <c r="C1121" s="44" t="s">
        <v>3135</v>
      </c>
      <c r="D1121" s="31">
        <v>271762630</v>
      </c>
      <c r="E1121" s="31" t="s">
        <v>75</v>
      </c>
      <c r="F1121" s="31">
        <v>271762630</v>
      </c>
      <c r="G1121" s="31" t="s">
        <v>75</v>
      </c>
      <c r="H1121" s="31">
        <v>271762630</v>
      </c>
      <c r="I1121" s="31" t="s">
        <v>75</v>
      </c>
      <c r="J1121" s="31" t="s">
        <v>75</v>
      </c>
      <c r="K1121" s="31" t="s">
        <v>75</v>
      </c>
      <c r="L1121" s="31" t="s">
        <v>75</v>
      </c>
      <c r="M1121" s="31" t="s">
        <v>75</v>
      </c>
      <c r="N1121" s="31" t="s">
        <v>75</v>
      </c>
      <c r="O1121" s="31" t="s">
        <v>75</v>
      </c>
      <c r="P1121" s="32" t="s">
        <v>75</v>
      </c>
      <c r="Q1121" s="32" t="s">
        <v>75</v>
      </c>
      <c r="R1121" s="42" t="s">
        <v>2119</v>
      </c>
      <c r="S1121" s="43" t="s">
        <v>1887</v>
      </c>
      <c r="T1121" s="44" t="s">
        <v>3135</v>
      </c>
      <c r="U1121" s="31">
        <v>159960511.21000001</v>
      </c>
      <c r="V1121" s="31" t="s">
        <v>75</v>
      </c>
      <c r="W1121" s="31">
        <v>159960511.21000001</v>
      </c>
      <c r="X1121" s="31" t="s">
        <v>75</v>
      </c>
      <c r="Y1121" s="31">
        <v>159960511.21000001</v>
      </c>
      <c r="Z1121" s="31" t="s">
        <v>75</v>
      </c>
      <c r="AA1121" s="31" t="s">
        <v>75</v>
      </c>
      <c r="AB1121" s="31" t="s">
        <v>75</v>
      </c>
      <c r="AC1121" s="31" t="s">
        <v>75</v>
      </c>
      <c r="AD1121" s="31" t="s">
        <v>75</v>
      </c>
      <c r="AE1121" s="31" t="s">
        <v>75</v>
      </c>
      <c r="AF1121" s="31" t="s">
        <v>75</v>
      </c>
      <c r="AG1121" s="31" t="s">
        <v>75</v>
      </c>
      <c r="AH1121" s="31" t="s">
        <v>75</v>
      </c>
      <c r="AI1121" s="8"/>
    </row>
    <row r="1122" spans="1:35" x14ac:dyDescent="0.25">
      <c r="A1122" s="42" t="s">
        <v>1943</v>
      </c>
      <c r="B1122" s="43" t="s">
        <v>1887</v>
      </c>
      <c r="C1122" s="44" t="s">
        <v>3136</v>
      </c>
      <c r="D1122" s="31">
        <v>31809027</v>
      </c>
      <c r="E1122" s="31" t="s">
        <v>75</v>
      </c>
      <c r="F1122" s="31">
        <v>31809027</v>
      </c>
      <c r="G1122" s="31" t="s">
        <v>75</v>
      </c>
      <c r="H1122" s="31">
        <v>31809027</v>
      </c>
      <c r="I1122" s="31" t="s">
        <v>75</v>
      </c>
      <c r="J1122" s="31" t="s">
        <v>75</v>
      </c>
      <c r="K1122" s="31" t="s">
        <v>75</v>
      </c>
      <c r="L1122" s="31" t="s">
        <v>75</v>
      </c>
      <c r="M1122" s="31" t="s">
        <v>75</v>
      </c>
      <c r="N1122" s="31" t="s">
        <v>75</v>
      </c>
      <c r="O1122" s="31" t="s">
        <v>75</v>
      </c>
      <c r="P1122" s="32" t="s">
        <v>75</v>
      </c>
      <c r="Q1122" s="32" t="s">
        <v>75</v>
      </c>
      <c r="R1122" s="42" t="s">
        <v>1943</v>
      </c>
      <c r="S1122" s="43" t="s">
        <v>1887</v>
      </c>
      <c r="T1122" s="44" t="s">
        <v>3136</v>
      </c>
      <c r="U1122" s="31">
        <v>18696882.84</v>
      </c>
      <c r="V1122" s="31" t="s">
        <v>75</v>
      </c>
      <c r="W1122" s="31">
        <v>18696882.84</v>
      </c>
      <c r="X1122" s="31" t="s">
        <v>75</v>
      </c>
      <c r="Y1122" s="31">
        <v>18696882.84</v>
      </c>
      <c r="Z1122" s="31" t="s">
        <v>75</v>
      </c>
      <c r="AA1122" s="31" t="s">
        <v>75</v>
      </c>
      <c r="AB1122" s="31" t="s">
        <v>75</v>
      </c>
      <c r="AC1122" s="31" t="s">
        <v>75</v>
      </c>
      <c r="AD1122" s="31" t="s">
        <v>75</v>
      </c>
      <c r="AE1122" s="31" t="s">
        <v>75</v>
      </c>
      <c r="AF1122" s="31" t="s">
        <v>75</v>
      </c>
      <c r="AG1122" s="31" t="s">
        <v>75</v>
      </c>
      <c r="AH1122" s="31" t="s">
        <v>75</v>
      </c>
      <c r="AI1122" s="8"/>
    </row>
    <row r="1123" spans="1:35" x14ac:dyDescent="0.25">
      <c r="A1123" s="42" t="s">
        <v>2122</v>
      </c>
      <c r="B1123" s="43" t="s">
        <v>1887</v>
      </c>
      <c r="C1123" s="44" t="s">
        <v>3137</v>
      </c>
      <c r="D1123" s="31">
        <v>175818870.78999999</v>
      </c>
      <c r="E1123" s="31" t="s">
        <v>75</v>
      </c>
      <c r="F1123" s="31" t="s">
        <v>75</v>
      </c>
      <c r="G1123" s="31" t="s">
        <v>75</v>
      </c>
      <c r="H1123" s="31" t="s">
        <v>75</v>
      </c>
      <c r="I1123" s="31" t="s">
        <v>75</v>
      </c>
      <c r="J1123" s="31" t="s">
        <v>75</v>
      </c>
      <c r="K1123" s="31" t="s">
        <v>75</v>
      </c>
      <c r="L1123" s="31" t="s">
        <v>75</v>
      </c>
      <c r="M1123" s="31" t="s">
        <v>75</v>
      </c>
      <c r="N1123" s="31" t="s">
        <v>75</v>
      </c>
      <c r="O1123" s="31" t="s">
        <v>75</v>
      </c>
      <c r="P1123" s="32" t="s">
        <v>75</v>
      </c>
      <c r="Q1123" s="32">
        <v>175818870.78999999</v>
      </c>
      <c r="R1123" s="42" t="s">
        <v>2122</v>
      </c>
      <c r="S1123" s="43" t="s">
        <v>1887</v>
      </c>
      <c r="T1123" s="44" t="s">
        <v>3137</v>
      </c>
      <c r="U1123" s="31">
        <v>133973235.09</v>
      </c>
      <c r="V1123" s="31" t="s">
        <v>75</v>
      </c>
      <c r="W1123" s="31" t="s">
        <v>75</v>
      </c>
      <c r="X1123" s="31" t="s">
        <v>75</v>
      </c>
      <c r="Y1123" s="31" t="s">
        <v>75</v>
      </c>
      <c r="Z1123" s="31" t="s">
        <v>75</v>
      </c>
      <c r="AA1123" s="31" t="s">
        <v>75</v>
      </c>
      <c r="AB1123" s="31" t="s">
        <v>75</v>
      </c>
      <c r="AC1123" s="31" t="s">
        <v>75</v>
      </c>
      <c r="AD1123" s="31" t="s">
        <v>75</v>
      </c>
      <c r="AE1123" s="31" t="s">
        <v>75</v>
      </c>
      <c r="AF1123" s="31" t="s">
        <v>75</v>
      </c>
      <c r="AG1123" s="31" t="s">
        <v>75</v>
      </c>
      <c r="AH1123" s="31">
        <v>133973235.09</v>
      </c>
      <c r="AI1123" s="8"/>
    </row>
    <row r="1124" spans="1:35" x14ac:dyDescent="0.25">
      <c r="A1124" s="42" t="s">
        <v>2062</v>
      </c>
      <c r="B1124" s="43" t="s">
        <v>1887</v>
      </c>
      <c r="C1124" s="44" t="s">
        <v>3138</v>
      </c>
      <c r="D1124" s="31">
        <v>220101855.03</v>
      </c>
      <c r="E1124" s="31" t="s">
        <v>75</v>
      </c>
      <c r="F1124" s="31">
        <v>116404084.23999999</v>
      </c>
      <c r="G1124" s="31" t="s">
        <v>75</v>
      </c>
      <c r="H1124" s="31">
        <v>116404084.23999999</v>
      </c>
      <c r="I1124" s="31" t="s">
        <v>75</v>
      </c>
      <c r="J1124" s="31" t="s">
        <v>75</v>
      </c>
      <c r="K1124" s="31" t="s">
        <v>75</v>
      </c>
      <c r="L1124" s="31" t="s">
        <v>75</v>
      </c>
      <c r="M1124" s="31" t="s">
        <v>75</v>
      </c>
      <c r="N1124" s="31" t="s">
        <v>75</v>
      </c>
      <c r="O1124" s="31" t="s">
        <v>75</v>
      </c>
      <c r="P1124" s="32" t="s">
        <v>75</v>
      </c>
      <c r="Q1124" s="32">
        <v>103697770.79000001</v>
      </c>
      <c r="R1124" s="42" t="s">
        <v>2062</v>
      </c>
      <c r="S1124" s="43" t="s">
        <v>1887</v>
      </c>
      <c r="T1124" s="44" t="s">
        <v>3138</v>
      </c>
      <c r="U1124" s="31">
        <v>99958217.159999996</v>
      </c>
      <c r="V1124" s="31" t="s">
        <v>75</v>
      </c>
      <c r="W1124" s="31">
        <v>89901797.159999996</v>
      </c>
      <c r="X1124" s="31" t="s">
        <v>75</v>
      </c>
      <c r="Y1124" s="31">
        <v>89901797.159999996</v>
      </c>
      <c r="Z1124" s="31" t="s">
        <v>75</v>
      </c>
      <c r="AA1124" s="31" t="s">
        <v>75</v>
      </c>
      <c r="AB1124" s="31" t="s">
        <v>75</v>
      </c>
      <c r="AC1124" s="31" t="s">
        <v>75</v>
      </c>
      <c r="AD1124" s="31" t="s">
        <v>75</v>
      </c>
      <c r="AE1124" s="31" t="s">
        <v>75</v>
      </c>
      <c r="AF1124" s="31" t="s">
        <v>75</v>
      </c>
      <c r="AG1124" s="31" t="s">
        <v>75</v>
      </c>
      <c r="AH1124" s="31">
        <v>10056420</v>
      </c>
      <c r="AI1124" s="8"/>
    </row>
    <row r="1125" spans="1:35" ht="45.75" x14ac:dyDescent="0.25">
      <c r="A1125" s="42" t="s">
        <v>2064</v>
      </c>
      <c r="B1125" s="43" t="s">
        <v>1887</v>
      </c>
      <c r="C1125" s="44" t="s">
        <v>3139</v>
      </c>
      <c r="D1125" s="31">
        <v>16585800</v>
      </c>
      <c r="E1125" s="31" t="s">
        <v>75</v>
      </c>
      <c r="F1125" s="31">
        <v>16585800</v>
      </c>
      <c r="G1125" s="31" t="s">
        <v>75</v>
      </c>
      <c r="H1125" s="31">
        <v>16585800</v>
      </c>
      <c r="I1125" s="31" t="s">
        <v>75</v>
      </c>
      <c r="J1125" s="31" t="s">
        <v>75</v>
      </c>
      <c r="K1125" s="31" t="s">
        <v>75</v>
      </c>
      <c r="L1125" s="31" t="s">
        <v>75</v>
      </c>
      <c r="M1125" s="31" t="s">
        <v>75</v>
      </c>
      <c r="N1125" s="31" t="s">
        <v>75</v>
      </c>
      <c r="O1125" s="31" t="s">
        <v>75</v>
      </c>
      <c r="P1125" s="32" t="s">
        <v>75</v>
      </c>
      <c r="Q1125" s="32" t="s">
        <v>75</v>
      </c>
      <c r="R1125" s="42" t="s">
        <v>2064</v>
      </c>
      <c r="S1125" s="43" t="s">
        <v>1887</v>
      </c>
      <c r="T1125" s="44" t="s">
        <v>3139</v>
      </c>
      <c r="U1125" s="31">
        <v>9586231.0999999996</v>
      </c>
      <c r="V1125" s="31" t="s">
        <v>75</v>
      </c>
      <c r="W1125" s="31">
        <v>9586231.0999999996</v>
      </c>
      <c r="X1125" s="31" t="s">
        <v>75</v>
      </c>
      <c r="Y1125" s="31">
        <v>9586231.0999999996</v>
      </c>
      <c r="Z1125" s="31" t="s">
        <v>75</v>
      </c>
      <c r="AA1125" s="31" t="s">
        <v>75</v>
      </c>
      <c r="AB1125" s="31" t="s">
        <v>75</v>
      </c>
      <c r="AC1125" s="31" t="s">
        <v>75</v>
      </c>
      <c r="AD1125" s="31" t="s">
        <v>75</v>
      </c>
      <c r="AE1125" s="31" t="s">
        <v>75</v>
      </c>
      <c r="AF1125" s="31" t="s">
        <v>75</v>
      </c>
      <c r="AG1125" s="31" t="s">
        <v>75</v>
      </c>
      <c r="AH1125" s="31" t="s">
        <v>75</v>
      </c>
      <c r="AI1125" s="8"/>
    </row>
    <row r="1126" spans="1:35" x14ac:dyDescent="0.25">
      <c r="A1126" s="42" t="s">
        <v>2126</v>
      </c>
      <c r="B1126" s="43" t="s">
        <v>1887</v>
      </c>
      <c r="C1126" s="44" t="s">
        <v>3140</v>
      </c>
      <c r="D1126" s="31">
        <v>99818284.239999995</v>
      </c>
      <c r="E1126" s="31" t="s">
        <v>75</v>
      </c>
      <c r="F1126" s="31">
        <v>99818284.239999995</v>
      </c>
      <c r="G1126" s="31" t="s">
        <v>75</v>
      </c>
      <c r="H1126" s="31">
        <v>99818284.239999995</v>
      </c>
      <c r="I1126" s="31" t="s">
        <v>75</v>
      </c>
      <c r="J1126" s="31" t="s">
        <v>75</v>
      </c>
      <c r="K1126" s="31" t="s">
        <v>75</v>
      </c>
      <c r="L1126" s="31" t="s">
        <v>75</v>
      </c>
      <c r="M1126" s="31" t="s">
        <v>75</v>
      </c>
      <c r="N1126" s="31" t="s">
        <v>75</v>
      </c>
      <c r="O1126" s="31" t="s">
        <v>75</v>
      </c>
      <c r="P1126" s="32" t="s">
        <v>75</v>
      </c>
      <c r="Q1126" s="32" t="s">
        <v>75</v>
      </c>
      <c r="R1126" s="42" t="s">
        <v>2126</v>
      </c>
      <c r="S1126" s="43" t="s">
        <v>1887</v>
      </c>
      <c r="T1126" s="44" t="s">
        <v>3140</v>
      </c>
      <c r="U1126" s="31">
        <v>80315566.060000002</v>
      </c>
      <c r="V1126" s="31" t="s">
        <v>75</v>
      </c>
      <c r="W1126" s="31">
        <v>80315566.060000002</v>
      </c>
      <c r="X1126" s="31" t="s">
        <v>75</v>
      </c>
      <c r="Y1126" s="31">
        <v>80315566.060000002</v>
      </c>
      <c r="Z1126" s="31" t="s">
        <v>75</v>
      </c>
      <c r="AA1126" s="31" t="s">
        <v>75</v>
      </c>
      <c r="AB1126" s="31" t="s">
        <v>75</v>
      </c>
      <c r="AC1126" s="31" t="s">
        <v>75</v>
      </c>
      <c r="AD1126" s="31" t="s">
        <v>75</v>
      </c>
      <c r="AE1126" s="31" t="s">
        <v>75</v>
      </c>
      <c r="AF1126" s="31" t="s">
        <v>75</v>
      </c>
      <c r="AG1126" s="31" t="s">
        <v>75</v>
      </c>
      <c r="AH1126" s="31" t="s">
        <v>75</v>
      </c>
      <c r="AI1126" s="8"/>
    </row>
    <row r="1127" spans="1:35" x14ac:dyDescent="0.25">
      <c r="A1127" s="42" t="s">
        <v>2128</v>
      </c>
      <c r="B1127" s="43" t="s">
        <v>1887</v>
      </c>
      <c r="C1127" s="44" t="s">
        <v>3141</v>
      </c>
      <c r="D1127" s="31">
        <v>103697770.79000001</v>
      </c>
      <c r="E1127" s="31" t="s">
        <v>75</v>
      </c>
      <c r="F1127" s="31" t="s">
        <v>75</v>
      </c>
      <c r="G1127" s="31" t="s">
        <v>75</v>
      </c>
      <c r="H1127" s="31" t="s">
        <v>75</v>
      </c>
      <c r="I1127" s="31" t="s">
        <v>75</v>
      </c>
      <c r="J1127" s="31" t="s">
        <v>75</v>
      </c>
      <c r="K1127" s="31" t="s">
        <v>75</v>
      </c>
      <c r="L1127" s="31" t="s">
        <v>75</v>
      </c>
      <c r="M1127" s="31" t="s">
        <v>75</v>
      </c>
      <c r="N1127" s="31" t="s">
        <v>75</v>
      </c>
      <c r="O1127" s="31" t="s">
        <v>75</v>
      </c>
      <c r="P1127" s="32" t="s">
        <v>75</v>
      </c>
      <c r="Q1127" s="32">
        <v>103697770.79000001</v>
      </c>
      <c r="R1127" s="42" t="s">
        <v>2128</v>
      </c>
      <c r="S1127" s="43" t="s">
        <v>1887</v>
      </c>
      <c r="T1127" s="44" t="s">
        <v>3141</v>
      </c>
      <c r="U1127" s="31">
        <v>10056420</v>
      </c>
      <c r="V1127" s="31" t="s">
        <v>75</v>
      </c>
      <c r="W1127" s="31" t="s">
        <v>75</v>
      </c>
      <c r="X1127" s="31" t="s">
        <v>75</v>
      </c>
      <c r="Y1127" s="31" t="s">
        <v>75</v>
      </c>
      <c r="Z1127" s="31" t="s">
        <v>75</v>
      </c>
      <c r="AA1127" s="31" t="s">
        <v>75</v>
      </c>
      <c r="AB1127" s="31" t="s">
        <v>75</v>
      </c>
      <c r="AC1127" s="31" t="s">
        <v>75</v>
      </c>
      <c r="AD1127" s="31" t="s">
        <v>75</v>
      </c>
      <c r="AE1127" s="31" t="s">
        <v>75</v>
      </c>
      <c r="AF1127" s="31" t="s">
        <v>75</v>
      </c>
      <c r="AG1127" s="31" t="s">
        <v>75</v>
      </c>
      <c r="AH1127" s="31">
        <v>10056420</v>
      </c>
      <c r="AI1127" s="8"/>
    </row>
    <row r="1128" spans="1:35" ht="45.75" x14ac:dyDescent="0.25">
      <c r="A1128" s="42" t="s">
        <v>2130</v>
      </c>
      <c r="B1128" s="43" t="s">
        <v>1887</v>
      </c>
      <c r="C1128" s="44" t="s">
        <v>3142</v>
      </c>
      <c r="D1128" s="31">
        <v>7712700</v>
      </c>
      <c r="E1128" s="31" t="s">
        <v>75</v>
      </c>
      <c r="F1128" s="31">
        <v>7712700</v>
      </c>
      <c r="G1128" s="31" t="s">
        <v>75</v>
      </c>
      <c r="H1128" s="31">
        <v>7712700</v>
      </c>
      <c r="I1128" s="31" t="s">
        <v>75</v>
      </c>
      <c r="J1128" s="31" t="s">
        <v>75</v>
      </c>
      <c r="K1128" s="31" t="s">
        <v>75</v>
      </c>
      <c r="L1128" s="31" t="s">
        <v>75</v>
      </c>
      <c r="M1128" s="31" t="s">
        <v>75</v>
      </c>
      <c r="N1128" s="31" t="s">
        <v>75</v>
      </c>
      <c r="O1128" s="31" t="s">
        <v>75</v>
      </c>
      <c r="P1128" s="32" t="s">
        <v>75</v>
      </c>
      <c r="Q1128" s="32" t="s">
        <v>75</v>
      </c>
      <c r="R1128" s="42" t="s">
        <v>2130</v>
      </c>
      <c r="S1128" s="43" t="s">
        <v>1887</v>
      </c>
      <c r="T1128" s="44" t="s">
        <v>3142</v>
      </c>
      <c r="U1128" s="31">
        <v>1000000</v>
      </c>
      <c r="V1128" s="31" t="s">
        <v>75</v>
      </c>
      <c r="W1128" s="31">
        <v>1000000</v>
      </c>
      <c r="X1128" s="31" t="s">
        <v>75</v>
      </c>
      <c r="Y1128" s="31">
        <v>1000000</v>
      </c>
      <c r="Z1128" s="31" t="s">
        <v>75</v>
      </c>
      <c r="AA1128" s="31" t="s">
        <v>75</v>
      </c>
      <c r="AB1128" s="31" t="s">
        <v>75</v>
      </c>
      <c r="AC1128" s="31" t="s">
        <v>75</v>
      </c>
      <c r="AD1128" s="31" t="s">
        <v>75</v>
      </c>
      <c r="AE1128" s="31" t="s">
        <v>75</v>
      </c>
      <c r="AF1128" s="31" t="s">
        <v>75</v>
      </c>
      <c r="AG1128" s="31" t="s">
        <v>75</v>
      </c>
      <c r="AH1128" s="31" t="s">
        <v>75</v>
      </c>
      <c r="AI1128" s="8"/>
    </row>
    <row r="1129" spans="1:35" ht="23.25" x14ac:dyDescent="0.25">
      <c r="A1129" s="42" t="s">
        <v>2136</v>
      </c>
      <c r="B1129" s="43" t="s">
        <v>1887</v>
      </c>
      <c r="C1129" s="44" t="s">
        <v>3143</v>
      </c>
      <c r="D1129" s="31">
        <v>7712700</v>
      </c>
      <c r="E1129" s="31" t="s">
        <v>75</v>
      </c>
      <c r="F1129" s="31">
        <v>7712700</v>
      </c>
      <c r="G1129" s="31" t="s">
        <v>75</v>
      </c>
      <c r="H1129" s="31">
        <v>7712700</v>
      </c>
      <c r="I1129" s="31" t="s">
        <v>75</v>
      </c>
      <c r="J1129" s="31" t="s">
        <v>75</v>
      </c>
      <c r="K1129" s="31" t="s">
        <v>75</v>
      </c>
      <c r="L1129" s="31" t="s">
        <v>75</v>
      </c>
      <c r="M1129" s="31" t="s">
        <v>75</v>
      </c>
      <c r="N1129" s="31" t="s">
        <v>75</v>
      </c>
      <c r="O1129" s="31" t="s">
        <v>75</v>
      </c>
      <c r="P1129" s="32" t="s">
        <v>75</v>
      </c>
      <c r="Q1129" s="32" t="s">
        <v>75</v>
      </c>
      <c r="R1129" s="42" t="s">
        <v>2136</v>
      </c>
      <c r="S1129" s="43" t="s">
        <v>1887</v>
      </c>
      <c r="T1129" s="44" t="s">
        <v>3143</v>
      </c>
      <c r="U1129" s="31">
        <v>1000000</v>
      </c>
      <c r="V1129" s="31" t="s">
        <v>75</v>
      </c>
      <c r="W1129" s="31">
        <v>1000000</v>
      </c>
      <c r="X1129" s="31" t="s">
        <v>75</v>
      </c>
      <c r="Y1129" s="31">
        <v>1000000</v>
      </c>
      <c r="Z1129" s="31" t="s">
        <v>75</v>
      </c>
      <c r="AA1129" s="31" t="s">
        <v>75</v>
      </c>
      <c r="AB1129" s="31" t="s">
        <v>75</v>
      </c>
      <c r="AC1129" s="31" t="s">
        <v>75</v>
      </c>
      <c r="AD1129" s="31" t="s">
        <v>75</v>
      </c>
      <c r="AE1129" s="31" t="s">
        <v>75</v>
      </c>
      <c r="AF1129" s="31" t="s">
        <v>75</v>
      </c>
      <c r="AG1129" s="31" t="s">
        <v>75</v>
      </c>
      <c r="AH1129" s="31" t="s">
        <v>75</v>
      </c>
      <c r="AI1129" s="8"/>
    </row>
    <row r="1130" spans="1:35" x14ac:dyDescent="0.25">
      <c r="A1130" s="42" t="s">
        <v>1908</v>
      </c>
      <c r="B1130" s="43" t="s">
        <v>1887</v>
      </c>
      <c r="C1130" s="44" t="s">
        <v>3144</v>
      </c>
      <c r="D1130" s="31">
        <v>1512590</v>
      </c>
      <c r="E1130" s="31" t="s">
        <v>75</v>
      </c>
      <c r="F1130" s="31">
        <v>1512590</v>
      </c>
      <c r="G1130" s="31" t="s">
        <v>75</v>
      </c>
      <c r="H1130" s="31">
        <v>1512590</v>
      </c>
      <c r="I1130" s="31" t="s">
        <v>75</v>
      </c>
      <c r="J1130" s="31" t="s">
        <v>75</v>
      </c>
      <c r="K1130" s="31" t="s">
        <v>75</v>
      </c>
      <c r="L1130" s="31" t="s">
        <v>75</v>
      </c>
      <c r="M1130" s="31" t="s">
        <v>75</v>
      </c>
      <c r="N1130" s="31" t="s">
        <v>75</v>
      </c>
      <c r="O1130" s="31" t="s">
        <v>75</v>
      </c>
      <c r="P1130" s="32" t="s">
        <v>75</v>
      </c>
      <c r="Q1130" s="32" t="s">
        <v>75</v>
      </c>
      <c r="R1130" s="42" t="s">
        <v>1908</v>
      </c>
      <c r="S1130" s="43" t="s">
        <v>1887</v>
      </c>
      <c r="T1130" s="44" t="s">
        <v>3144</v>
      </c>
      <c r="U1130" s="31">
        <v>520894.39</v>
      </c>
      <c r="V1130" s="31" t="s">
        <v>75</v>
      </c>
      <c r="W1130" s="31">
        <v>520894.39</v>
      </c>
      <c r="X1130" s="31" t="s">
        <v>75</v>
      </c>
      <c r="Y1130" s="31">
        <v>520894.39</v>
      </c>
      <c r="Z1130" s="31" t="s">
        <v>75</v>
      </c>
      <c r="AA1130" s="31" t="s">
        <v>75</v>
      </c>
      <c r="AB1130" s="31" t="s">
        <v>75</v>
      </c>
      <c r="AC1130" s="31" t="s">
        <v>75</v>
      </c>
      <c r="AD1130" s="31" t="s">
        <v>75</v>
      </c>
      <c r="AE1130" s="31" t="s">
        <v>75</v>
      </c>
      <c r="AF1130" s="31" t="s">
        <v>75</v>
      </c>
      <c r="AG1130" s="31" t="s">
        <v>75</v>
      </c>
      <c r="AH1130" s="31" t="s">
        <v>75</v>
      </c>
      <c r="AI1130" s="8"/>
    </row>
    <row r="1131" spans="1:35" x14ac:dyDescent="0.25">
      <c r="A1131" s="42" t="s">
        <v>1978</v>
      </c>
      <c r="B1131" s="43" t="s">
        <v>1887</v>
      </c>
      <c r="C1131" s="44" t="s">
        <v>3145</v>
      </c>
      <c r="D1131" s="31">
        <v>174390</v>
      </c>
      <c r="E1131" s="31" t="s">
        <v>75</v>
      </c>
      <c r="F1131" s="31">
        <v>174390</v>
      </c>
      <c r="G1131" s="31" t="s">
        <v>75</v>
      </c>
      <c r="H1131" s="31">
        <v>174390</v>
      </c>
      <c r="I1131" s="31" t="s">
        <v>75</v>
      </c>
      <c r="J1131" s="31" t="s">
        <v>75</v>
      </c>
      <c r="K1131" s="31" t="s">
        <v>75</v>
      </c>
      <c r="L1131" s="31" t="s">
        <v>75</v>
      </c>
      <c r="M1131" s="31" t="s">
        <v>75</v>
      </c>
      <c r="N1131" s="31" t="s">
        <v>75</v>
      </c>
      <c r="O1131" s="31" t="s">
        <v>75</v>
      </c>
      <c r="P1131" s="32" t="s">
        <v>75</v>
      </c>
      <c r="Q1131" s="32" t="s">
        <v>75</v>
      </c>
      <c r="R1131" s="42" t="s">
        <v>1978</v>
      </c>
      <c r="S1131" s="43" t="s">
        <v>1887</v>
      </c>
      <c r="T1131" s="44" t="s">
        <v>3145</v>
      </c>
      <c r="U1131" s="31">
        <v>167790</v>
      </c>
      <c r="V1131" s="31" t="s">
        <v>75</v>
      </c>
      <c r="W1131" s="31">
        <v>167790</v>
      </c>
      <c r="X1131" s="31" t="s">
        <v>75</v>
      </c>
      <c r="Y1131" s="31">
        <v>167790</v>
      </c>
      <c r="Z1131" s="31" t="s">
        <v>75</v>
      </c>
      <c r="AA1131" s="31" t="s">
        <v>75</v>
      </c>
      <c r="AB1131" s="31" t="s">
        <v>75</v>
      </c>
      <c r="AC1131" s="31" t="s">
        <v>75</v>
      </c>
      <c r="AD1131" s="31" t="s">
        <v>75</v>
      </c>
      <c r="AE1131" s="31" t="s">
        <v>75</v>
      </c>
      <c r="AF1131" s="31" t="s">
        <v>75</v>
      </c>
      <c r="AG1131" s="31" t="s">
        <v>75</v>
      </c>
      <c r="AH1131" s="31" t="s">
        <v>75</v>
      </c>
      <c r="AI1131" s="8"/>
    </row>
    <row r="1132" spans="1:35" ht="23.25" x14ac:dyDescent="0.25">
      <c r="A1132" s="42" t="s">
        <v>1980</v>
      </c>
      <c r="B1132" s="43" t="s">
        <v>1887</v>
      </c>
      <c r="C1132" s="44" t="s">
        <v>3146</v>
      </c>
      <c r="D1132" s="31">
        <v>174390</v>
      </c>
      <c r="E1132" s="31" t="s">
        <v>75</v>
      </c>
      <c r="F1132" s="31">
        <v>174390</v>
      </c>
      <c r="G1132" s="31" t="s">
        <v>75</v>
      </c>
      <c r="H1132" s="31">
        <v>174390</v>
      </c>
      <c r="I1132" s="31" t="s">
        <v>75</v>
      </c>
      <c r="J1132" s="31" t="s">
        <v>75</v>
      </c>
      <c r="K1132" s="31" t="s">
        <v>75</v>
      </c>
      <c r="L1132" s="31" t="s">
        <v>75</v>
      </c>
      <c r="M1132" s="31" t="s">
        <v>75</v>
      </c>
      <c r="N1132" s="31" t="s">
        <v>75</v>
      </c>
      <c r="O1132" s="31" t="s">
        <v>75</v>
      </c>
      <c r="P1132" s="32" t="s">
        <v>75</v>
      </c>
      <c r="Q1132" s="32" t="s">
        <v>75</v>
      </c>
      <c r="R1132" s="42" t="s">
        <v>1980</v>
      </c>
      <c r="S1132" s="43" t="s">
        <v>1887</v>
      </c>
      <c r="T1132" s="44" t="s">
        <v>3146</v>
      </c>
      <c r="U1132" s="31">
        <v>167790</v>
      </c>
      <c r="V1132" s="31" t="s">
        <v>75</v>
      </c>
      <c r="W1132" s="31">
        <v>167790</v>
      </c>
      <c r="X1132" s="31" t="s">
        <v>75</v>
      </c>
      <c r="Y1132" s="31">
        <v>167790</v>
      </c>
      <c r="Z1132" s="31" t="s">
        <v>75</v>
      </c>
      <c r="AA1132" s="31" t="s">
        <v>75</v>
      </c>
      <c r="AB1132" s="31" t="s">
        <v>75</v>
      </c>
      <c r="AC1132" s="31" t="s">
        <v>75</v>
      </c>
      <c r="AD1132" s="31" t="s">
        <v>75</v>
      </c>
      <c r="AE1132" s="31" t="s">
        <v>75</v>
      </c>
      <c r="AF1132" s="31" t="s">
        <v>75</v>
      </c>
      <c r="AG1132" s="31" t="s">
        <v>75</v>
      </c>
      <c r="AH1132" s="31" t="s">
        <v>75</v>
      </c>
      <c r="AI1132" s="8"/>
    </row>
    <row r="1133" spans="1:35" x14ac:dyDescent="0.25">
      <c r="A1133" s="42" t="s">
        <v>1910</v>
      </c>
      <c r="B1133" s="43" t="s">
        <v>1887</v>
      </c>
      <c r="C1133" s="44" t="s">
        <v>3147</v>
      </c>
      <c r="D1133" s="31">
        <v>1338200</v>
      </c>
      <c r="E1133" s="31" t="s">
        <v>75</v>
      </c>
      <c r="F1133" s="31">
        <v>1338200</v>
      </c>
      <c r="G1133" s="31" t="s">
        <v>75</v>
      </c>
      <c r="H1133" s="31">
        <v>1338200</v>
      </c>
      <c r="I1133" s="31" t="s">
        <v>75</v>
      </c>
      <c r="J1133" s="31" t="s">
        <v>75</v>
      </c>
      <c r="K1133" s="31" t="s">
        <v>75</v>
      </c>
      <c r="L1133" s="31" t="s">
        <v>75</v>
      </c>
      <c r="M1133" s="31" t="s">
        <v>75</v>
      </c>
      <c r="N1133" s="31" t="s">
        <v>75</v>
      </c>
      <c r="O1133" s="31" t="s">
        <v>75</v>
      </c>
      <c r="P1133" s="32" t="s">
        <v>75</v>
      </c>
      <c r="Q1133" s="32" t="s">
        <v>75</v>
      </c>
      <c r="R1133" s="42" t="s">
        <v>1910</v>
      </c>
      <c r="S1133" s="43" t="s">
        <v>1887</v>
      </c>
      <c r="T1133" s="44" t="s">
        <v>3147</v>
      </c>
      <c r="U1133" s="31">
        <v>353104.39</v>
      </c>
      <c r="V1133" s="31" t="s">
        <v>75</v>
      </c>
      <c r="W1133" s="31">
        <v>353104.39</v>
      </c>
      <c r="X1133" s="31" t="s">
        <v>75</v>
      </c>
      <c r="Y1133" s="31">
        <v>353104.39</v>
      </c>
      <c r="Z1133" s="31" t="s">
        <v>75</v>
      </c>
      <c r="AA1133" s="31" t="s">
        <v>75</v>
      </c>
      <c r="AB1133" s="31" t="s">
        <v>75</v>
      </c>
      <c r="AC1133" s="31" t="s">
        <v>75</v>
      </c>
      <c r="AD1133" s="31" t="s">
        <v>75</v>
      </c>
      <c r="AE1133" s="31" t="s">
        <v>75</v>
      </c>
      <c r="AF1133" s="31" t="s">
        <v>75</v>
      </c>
      <c r="AG1133" s="31" t="s">
        <v>75</v>
      </c>
      <c r="AH1133" s="31" t="s">
        <v>75</v>
      </c>
      <c r="AI1133" s="8"/>
    </row>
    <row r="1134" spans="1:35" x14ac:dyDescent="0.25">
      <c r="A1134" s="42" t="s">
        <v>1947</v>
      </c>
      <c r="B1134" s="43" t="s">
        <v>1887</v>
      </c>
      <c r="C1134" s="44" t="s">
        <v>3148</v>
      </c>
      <c r="D1134" s="31">
        <v>937800</v>
      </c>
      <c r="E1134" s="31" t="s">
        <v>75</v>
      </c>
      <c r="F1134" s="31">
        <v>937800</v>
      </c>
      <c r="G1134" s="31" t="s">
        <v>75</v>
      </c>
      <c r="H1134" s="31">
        <v>937800</v>
      </c>
      <c r="I1134" s="31" t="s">
        <v>75</v>
      </c>
      <c r="J1134" s="31" t="s">
        <v>75</v>
      </c>
      <c r="K1134" s="31" t="s">
        <v>75</v>
      </c>
      <c r="L1134" s="31" t="s">
        <v>75</v>
      </c>
      <c r="M1134" s="31" t="s">
        <v>75</v>
      </c>
      <c r="N1134" s="31" t="s">
        <v>75</v>
      </c>
      <c r="O1134" s="31" t="s">
        <v>75</v>
      </c>
      <c r="P1134" s="32" t="s">
        <v>75</v>
      </c>
      <c r="Q1134" s="32" t="s">
        <v>75</v>
      </c>
      <c r="R1134" s="42" t="s">
        <v>1947</v>
      </c>
      <c r="S1134" s="43" t="s">
        <v>1887</v>
      </c>
      <c r="T1134" s="44" t="s">
        <v>3148</v>
      </c>
      <c r="U1134" s="31">
        <v>165941.32999999999</v>
      </c>
      <c r="V1134" s="31" t="s">
        <v>75</v>
      </c>
      <c r="W1134" s="31">
        <v>165941.32999999999</v>
      </c>
      <c r="X1134" s="31" t="s">
        <v>75</v>
      </c>
      <c r="Y1134" s="31">
        <v>165941.32999999999</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1949</v>
      </c>
      <c r="B1135" s="43" t="s">
        <v>1887</v>
      </c>
      <c r="C1135" s="44" t="s">
        <v>3149</v>
      </c>
      <c r="D1135" s="31">
        <v>33200</v>
      </c>
      <c r="E1135" s="31" t="s">
        <v>75</v>
      </c>
      <c r="F1135" s="31">
        <v>33200</v>
      </c>
      <c r="G1135" s="31" t="s">
        <v>75</v>
      </c>
      <c r="H1135" s="31">
        <v>33200</v>
      </c>
      <c r="I1135" s="31" t="s">
        <v>75</v>
      </c>
      <c r="J1135" s="31" t="s">
        <v>75</v>
      </c>
      <c r="K1135" s="31" t="s">
        <v>75</v>
      </c>
      <c r="L1135" s="31" t="s">
        <v>75</v>
      </c>
      <c r="M1135" s="31" t="s">
        <v>75</v>
      </c>
      <c r="N1135" s="31" t="s">
        <v>75</v>
      </c>
      <c r="O1135" s="31" t="s">
        <v>75</v>
      </c>
      <c r="P1135" s="32" t="s">
        <v>75</v>
      </c>
      <c r="Q1135" s="32" t="s">
        <v>75</v>
      </c>
      <c r="R1135" s="42" t="s">
        <v>1949</v>
      </c>
      <c r="S1135" s="43" t="s">
        <v>1887</v>
      </c>
      <c r="T1135" s="44" t="s">
        <v>3149</v>
      </c>
      <c r="U1135" s="31">
        <v>5898</v>
      </c>
      <c r="V1135" s="31" t="s">
        <v>75</v>
      </c>
      <c r="W1135" s="31">
        <v>5898</v>
      </c>
      <c r="X1135" s="31" t="s">
        <v>75</v>
      </c>
      <c r="Y1135" s="31">
        <v>5898</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1912</v>
      </c>
      <c r="B1136" s="43" t="s">
        <v>1887</v>
      </c>
      <c r="C1136" s="44" t="s">
        <v>3150</v>
      </c>
      <c r="D1136" s="31">
        <v>367200</v>
      </c>
      <c r="E1136" s="31" t="s">
        <v>75</v>
      </c>
      <c r="F1136" s="31">
        <v>367200</v>
      </c>
      <c r="G1136" s="31" t="s">
        <v>75</v>
      </c>
      <c r="H1136" s="31">
        <v>367200</v>
      </c>
      <c r="I1136" s="31" t="s">
        <v>75</v>
      </c>
      <c r="J1136" s="31" t="s">
        <v>75</v>
      </c>
      <c r="K1136" s="31" t="s">
        <v>75</v>
      </c>
      <c r="L1136" s="31" t="s">
        <v>75</v>
      </c>
      <c r="M1136" s="31" t="s">
        <v>75</v>
      </c>
      <c r="N1136" s="31" t="s">
        <v>75</v>
      </c>
      <c r="O1136" s="31" t="s">
        <v>75</v>
      </c>
      <c r="P1136" s="32" t="s">
        <v>75</v>
      </c>
      <c r="Q1136" s="32" t="s">
        <v>75</v>
      </c>
      <c r="R1136" s="42" t="s">
        <v>1912</v>
      </c>
      <c r="S1136" s="43" t="s">
        <v>1887</v>
      </c>
      <c r="T1136" s="44" t="s">
        <v>3150</v>
      </c>
      <c r="U1136" s="31">
        <v>181265.06</v>
      </c>
      <c r="V1136" s="31" t="s">
        <v>75</v>
      </c>
      <c r="W1136" s="31">
        <v>181265.06</v>
      </c>
      <c r="X1136" s="31" t="s">
        <v>75</v>
      </c>
      <c r="Y1136" s="31">
        <v>181265.06</v>
      </c>
      <c r="Z1136" s="31" t="s">
        <v>75</v>
      </c>
      <c r="AA1136" s="31" t="s">
        <v>75</v>
      </c>
      <c r="AB1136" s="31" t="s">
        <v>75</v>
      </c>
      <c r="AC1136" s="31" t="s">
        <v>75</v>
      </c>
      <c r="AD1136" s="31" t="s">
        <v>75</v>
      </c>
      <c r="AE1136" s="31" t="s">
        <v>75</v>
      </c>
      <c r="AF1136" s="31" t="s">
        <v>75</v>
      </c>
      <c r="AG1136" s="31" t="s">
        <v>75</v>
      </c>
      <c r="AH1136" s="31" t="s">
        <v>75</v>
      </c>
      <c r="AI1136" s="8"/>
    </row>
    <row r="1137" spans="1:35" x14ac:dyDescent="0.25">
      <c r="A1137" s="42" t="s">
        <v>3151</v>
      </c>
      <c r="B1137" s="43" t="s">
        <v>1887</v>
      </c>
      <c r="C1137" s="44" t="s">
        <v>3152</v>
      </c>
      <c r="D1137" s="31">
        <v>44839118076.43</v>
      </c>
      <c r="E1137" s="31" t="s">
        <v>75</v>
      </c>
      <c r="F1137" s="31">
        <v>44839118076.43</v>
      </c>
      <c r="G1137" s="31">
        <v>1393152000</v>
      </c>
      <c r="H1137" s="31">
        <v>44504229317.040001</v>
      </c>
      <c r="I1137" s="31" t="s">
        <v>75</v>
      </c>
      <c r="J1137" s="31" t="s">
        <v>75</v>
      </c>
      <c r="K1137" s="31">
        <v>889943957.55999994</v>
      </c>
      <c r="L1137" s="31" t="s">
        <v>75</v>
      </c>
      <c r="M1137" s="31" t="s">
        <v>75</v>
      </c>
      <c r="N1137" s="31">
        <v>811030676.35000002</v>
      </c>
      <c r="O1137" s="31">
        <v>7803002.2999999998</v>
      </c>
      <c r="P1137" s="32">
        <v>19263123.18</v>
      </c>
      <c r="Q1137" s="32" t="s">
        <v>75</v>
      </c>
      <c r="R1137" s="42" t="s">
        <v>3151</v>
      </c>
      <c r="S1137" s="43" t="s">
        <v>1887</v>
      </c>
      <c r="T1137" s="44" t="s">
        <v>3152</v>
      </c>
      <c r="U1137" s="31">
        <v>21551983705.560001</v>
      </c>
      <c r="V1137" s="31" t="s">
        <v>75</v>
      </c>
      <c r="W1137" s="31">
        <v>21551983705.560001</v>
      </c>
      <c r="X1137" s="31">
        <v>581707160.41999996</v>
      </c>
      <c r="Y1137" s="31">
        <v>21397337158.689999</v>
      </c>
      <c r="Z1137" s="31" t="s">
        <v>75</v>
      </c>
      <c r="AA1137" s="31" t="s">
        <v>75</v>
      </c>
      <c r="AB1137" s="31">
        <v>343153241.69</v>
      </c>
      <c r="AC1137" s="31" t="s">
        <v>75</v>
      </c>
      <c r="AD1137" s="31" t="s">
        <v>75</v>
      </c>
      <c r="AE1137" s="31">
        <v>382163128.79000002</v>
      </c>
      <c r="AF1137" s="31">
        <v>3297959.51</v>
      </c>
      <c r="AG1137" s="31">
        <v>7739377.2999999998</v>
      </c>
      <c r="AH1137" s="31" t="s">
        <v>75</v>
      </c>
      <c r="AI1137" s="8"/>
    </row>
    <row r="1138" spans="1:35" x14ac:dyDescent="0.25">
      <c r="A1138" s="42" t="s">
        <v>3153</v>
      </c>
      <c r="B1138" s="43" t="s">
        <v>1887</v>
      </c>
      <c r="C1138" s="44" t="s">
        <v>3154</v>
      </c>
      <c r="D1138" s="31">
        <v>478336012.13999999</v>
      </c>
      <c r="E1138" s="31" t="s">
        <v>75</v>
      </c>
      <c r="F1138" s="31">
        <v>478336012.13999999</v>
      </c>
      <c r="G1138" s="31" t="s">
        <v>75</v>
      </c>
      <c r="H1138" s="31">
        <v>205047100</v>
      </c>
      <c r="I1138" s="31" t="s">
        <v>75</v>
      </c>
      <c r="J1138" s="31" t="s">
        <v>75</v>
      </c>
      <c r="K1138" s="31">
        <v>172861881.56</v>
      </c>
      <c r="L1138" s="31" t="s">
        <v>75</v>
      </c>
      <c r="M1138" s="31" t="s">
        <v>75</v>
      </c>
      <c r="N1138" s="31">
        <v>77673190</v>
      </c>
      <c r="O1138" s="31">
        <v>4197217.4000000004</v>
      </c>
      <c r="P1138" s="32">
        <v>18556623.18</v>
      </c>
      <c r="Q1138" s="32" t="s">
        <v>75</v>
      </c>
      <c r="R1138" s="42" t="s">
        <v>3153</v>
      </c>
      <c r="S1138" s="43" t="s">
        <v>1887</v>
      </c>
      <c r="T1138" s="44" t="s">
        <v>3154</v>
      </c>
      <c r="U1138" s="31">
        <v>195398581.94</v>
      </c>
      <c r="V1138" s="31" t="s">
        <v>75</v>
      </c>
      <c r="W1138" s="31">
        <v>195398581.94</v>
      </c>
      <c r="X1138" s="31" t="s">
        <v>75</v>
      </c>
      <c r="Y1138" s="31">
        <v>71641320.930000007</v>
      </c>
      <c r="Z1138" s="31" t="s">
        <v>75</v>
      </c>
      <c r="AA1138" s="31" t="s">
        <v>75</v>
      </c>
      <c r="AB1138" s="31">
        <v>78039160.090000004</v>
      </c>
      <c r="AC1138" s="31" t="s">
        <v>75</v>
      </c>
      <c r="AD1138" s="31" t="s">
        <v>75</v>
      </c>
      <c r="AE1138" s="31">
        <v>36340474.229999997</v>
      </c>
      <c r="AF1138" s="31">
        <v>1913249.39</v>
      </c>
      <c r="AG1138" s="31">
        <v>7464377.2999999998</v>
      </c>
      <c r="AH1138" s="31" t="s">
        <v>75</v>
      </c>
      <c r="AI1138" s="8"/>
    </row>
    <row r="1139" spans="1:35" ht="23.25" x14ac:dyDescent="0.25">
      <c r="A1139" s="42" t="s">
        <v>1902</v>
      </c>
      <c r="B1139" s="43" t="s">
        <v>1887</v>
      </c>
      <c r="C1139" s="44" t="s">
        <v>3155</v>
      </c>
      <c r="D1139" s="31">
        <v>4308560</v>
      </c>
      <c r="E1139" s="31" t="s">
        <v>75</v>
      </c>
      <c r="F1139" s="31">
        <v>4308560</v>
      </c>
      <c r="G1139" s="31" t="s">
        <v>75</v>
      </c>
      <c r="H1139" s="31">
        <v>1242600</v>
      </c>
      <c r="I1139" s="31" t="s">
        <v>75</v>
      </c>
      <c r="J1139" s="31" t="s">
        <v>75</v>
      </c>
      <c r="K1139" s="31">
        <v>2534100</v>
      </c>
      <c r="L1139" s="31" t="s">
        <v>75</v>
      </c>
      <c r="M1139" s="31" t="s">
        <v>75</v>
      </c>
      <c r="N1139" s="31">
        <v>511060</v>
      </c>
      <c r="O1139" s="31">
        <v>10200</v>
      </c>
      <c r="P1139" s="32">
        <v>10600</v>
      </c>
      <c r="Q1139" s="32" t="s">
        <v>75</v>
      </c>
      <c r="R1139" s="42" t="s">
        <v>1902</v>
      </c>
      <c r="S1139" s="43" t="s">
        <v>1887</v>
      </c>
      <c r="T1139" s="44" t="s">
        <v>3155</v>
      </c>
      <c r="U1139" s="31">
        <v>1785494.63</v>
      </c>
      <c r="V1139" s="31" t="s">
        <v>75</v>
      </c>
      <c r="W1139" s="31">
        <v>1785494.63</v>
      </c>
      <c r="X1139" s="31" t="s">
        <v>75</v>
      </c>
      <c r="Y1139" s="31">
        <v>728730.91</v>
      </c>
      <c r="Z1139" s="31" t="s">
        <v>75</v>
      </c>
      <c r="AA1139" s="31" t="s">
        <v>75</v>
      </c>
      <c r="AB1139" s="31">
        <v>837172.3</v>
      </c>
      <c r="AC1139" s="31" t="s">
        <v>75</v>
      </c>
      <c r="AD1139" s="31" t="s">
        <v>75</v>
      </c>
      <c r="AE1139" s="31">
        <v>215890.64</v>
      </c>
      <c r="AF1139" s="31">
        <v>880</v>
      </c>
      <c r="AG1139" s="31">
        <v>2820.78</v>
      </c>
      <c r="AH1139" s="31" t="s">
        <v>75</v>
      </c>
      <c r="AI1139" s="8"/>
    </row>
    <row r="1140" spans="1:35" ht="23.25" x14ac:dyDescent="0.25">
      <c r="A1140" s="42" t="s">
        <v>1904</v>
      </c>
      <c r="B1140" s="43" t="s">
        <v>1887</v>
      </c>
      <c r="C1140" s="44" t="s">
        <v>3156</v>
      </c>
      <c r="D1140" s="31">
        <v>4308560</v>
      </c>
      <c r="E1140" s="31" t="s">
        <v>75</v>
      </c>
      <c r="F1140" s="31">
        <v>4308560</v>
      </c>
      <c r="G1140" s="31" t="s">
        <v>75</v>
      </c>
      <c r="H1140" s="31">
        <v>1242600</v>
      </c>
      <c r="I1140" s="31" t="s">
        <v>75</v>
      </c>
      <c r="J1140" s="31" t="s">
        <v>75</v>
      </c>
      <c r="K1140" s="31">
        <v>2534100</v>
      </c>
      <c r="L1140" s="31" t="s">
        <v>75</v>
      </c>
      <c r="M1140" s="31" t="s">
        <v>75</v>
      </c>
      <c r="N1140" s="31">
        <v>511060</v>
      </c>
      <c r="O1140" s="31">
        <v>10200</v>
      </c>
      <c r="P1140" s="32">
        <v>10600</v>
      </c>
      <c r="Q1140" s="32" t="s">
        <v>75</v>
      </c>
      <c r="R1140" s="42" t="s">
        <v>1904</v>
      </c>
      <c r="S1140" s="43" t="s">
        <v>1887</v>
      </c>
      <c r="T1140" s="44" t="s">
        <v>3156</v>
      </c>
      <c r="U1140" s="31">
        <v>1785494.63</v>
      </c>
      <c r="V1140" s="31" t="s">
        <v>75</v>
      </c>
      <c r="W1140" s="31">
        <v>1785494.63</v>
      </c>
      <c r="X1140" s="31" t="s">
        <v>75</v>
      </c>
      <c r="Y1140" s="31">
        <v>728730.91</v>
      </c>
      <c r="Z1140" s="31" t="s">
        <v>75</v>
      </c>
      <c r="AA1140" s="31" t="s">
        <v>75</v>
      </c>
      <c r="AB1140" s="31">
        <v>837172.3</v>
      </c>
      <c r="AC1140" s="31" t="s">
        <v>75</v>
      </c>
      <c r="AD1140" s="31" t="s">
        <v>75</v>
      </c>
      <c r="AE1140" s="31">
        <v>215890.64</v>
      </c>
      <c r="AF1140" s="31">
        <v>880</v>
      </c>
      <c r="AG1140" s="31">
        <v>2820.78</v>
      </c>
      <c r="AH1140" s="31" t="s">
        <v>75</v>
      </c>
      <c r="AI1140" s="8"/>
    </row>
    <row r="1141" spans="1:35" x14ac:dyDescent="0.25">
      <c r="A1141" s="42" t="s">
        <v>1906</v>
      </c>
      <c r="B1141" s="43" t="s">
        <v>1887</v>
      </c>
      <c r="C1141" s="44" t="s">
        <v>3157</v>
      </c>
      <c r="D1141" s="31">
        <v>4308560</v>
      </c>
      <c r="E1141" s="31" t="s">
        <v>75</v>
      </c>
      <c r="F1141" s="31">
        <v>4308560</v>
      </c>
      <c r="G1141" s="31" t="s">
        <v>75</v>
      </c>
      <c r="H1141" s="31">
        <v>1242600</v>
      </c>
      <c r="I1141" s="31" t="s">
        <v>75</v>
      </c>
      <c r="J1141" s="31" t="s">
        <v>75</v>
      </c>
      <c r="K1141" s="31">
        <v>2534100</v>
      </c>
      <c r="L1141" s="31" t="s">
        <v>75</v>
      </c>
      <c r="M1141" s="31" t="s">
        <v>75</v>
      </c>
      <c r="N1141" s="31">
        <v>511060</v>
      </c>
      <c r="O1141" s="31">
        <v>10200</v>
      </c>
      <c r="P1141" s="32">
        <v>10600</v>
      </c>
      <c r="Q1141" s="32" t="s">
        <v>75</v>
      </c>
      <c r="R1141" s="42" t="s">
        <v>1906</v>
      </c>
      <c r="S1141" s="43" t="s">
        <v>1887</v>
      </c>
      <c r="T1141" s="44" t="s">
        <v>3157</v>
      </c>
      <c r="U1141" s="31">
        <v>1785494.63</v>
      </c>
      <c r="V1141" s="31" t="s">
        <v>75</v>
      </c>
      <c r="W1141" s="31">
        <v>1785494.63</v>
      </c>
      <c r="X1141" s="31" t="s">
        <v>75</v>
      </c>
      <c r="Y1141" s="31">
        <v>728730.91</v>
      </c>
      <c r="Z1141" s="31" t="s">
        <v>75</v>
      </c>
      <c r="AA1141" s="31" t="s">
        <v>75</v>
      </c>
      <c r="AB1141" s="31">
        <v>837172.3</v>
      </c>
      <c r="AC1141" s="31" t="s">
        <v>75</v>
      </c>
      <c r="AD1141" s="31" t="s">
        <v>75</v>
      </c>
      <c r="AE1141" s="31">
        <v>215890.64</v>
      </c>
      <c r="AF1141" s="31">
        <v>880</v>
      </c>
      <c r="AG1141" s="31">
        <v>2820.78</v>
      </c>
      <c r="AH1141" s="31" t="s">
        <v>75</v>
      </c>
      <c r="AI1141" s="8"/>
    </row>
    <row r="1142" spans="1:35" x14ac:dyDescent="0.25">
      <c r="A1142" s="42" t="s">
        <v>1928</v>
      </c>
      <c r="B1142" s="43" t="s">
        <v>1887</v>
      </c>
      <c r="C1142" s="44" t="s">
        <v>3158</v>
      </c>
      <c r="D1142" s="31">
        <v>424803352.13999999</v>
      </c>
      <c r="E1142" s="31" t="s">
        <v>75</v>
      </c>
      <c r="F1142" s="31">
        <v>424803352.13999999</v>
      </c>
      <c r="G1142" s="31" t="s">
        <v>75</v>
      </c>
      <c r="H1142" s="31">
        <v>154580400</v>
      </c>
      <c r="I1142" s="31" t="s">
        <v>75</v>
      </c>
      <c r="J1142" s="31" t="s">
        <v>75</v>
      </c>
      <c r="K1142" s="31">
        <v>170327781.56</v>
      </c>
      <c r="L1142" s="31" t="s">
        <v>75</v>
      </c>
      <c r="M1142" s="31" t="s">
        <v>75</v>
      </c>
      <c r="N1142" s="31">
        <v>77162130</v>
      </c>
      <c r="O1142" s="31">
        <v>4187017.4</v>
      </c>
      <c r="P1142" s="32">
        <v>18546023.18</v>
      </c>
      <c r="Q1142" s="32" t="s">
        <v>75</v>
      </c>
      <c r="R1142" s="42" t="s">
        <v>1928</v>
      </c>
      <c r="S1142" s="43" t="s">
        <v>1887</v>
      </c>
      <c r="T1142" s="44" t="s">
        <v>3158</v>
      </c>
      <c r="U1142" s="31">
        <v>184653808.47</v>
      </c>
      <c r="V1142" s="31" t="s">
        <v>75</v>
      </c>
      <c r="W1142" s="31">
        <v>184653808.47</v>
      </c>
      <c r="X1142" s="31" t="s">
        <v>75</v>
      </c>
      <c r="Y1142" s="31">
        <v>61953311.18</v>
      </c>
      <c r="Z1142" s="31" t="s">
        <v>75</v>
      </c>
      <c r="AA1142" s="31" t="s">
        <v>75</v>
      </c>
      <c r="AB1142" s="31">
        <v>77201987.790000007</v>
      </c>
      <c r="AC1142" s="31" t="s">
        <v>75</v>
      </c>
      <c r="AD1142" s="31" t="s">
        <v>75</v>
      </c>
      <c r="AE1142" s="31">
        <v>36124583.590000004</v>
      </c>
      <c r="AF1142" s="31">
        <v>1912369.39</v>
      </c>
      <c r="AG1142" s="31">
        <v>7461556.5199999996</v>
      </c>
      <c r="AH1142" s="31" t="s">
        <v>75</v>
      </c>
      <c r="AI1142" s="8"/>
    </row>
    <row r="1143" spans="1:35" x14ac:dyDescent="0.25">
      <c r="A1143" s="42" t="s">
        <v>3159</v>
      </c>
      <c r="B1143" s="43" t="s">
        <v>1887</v>
      </c>
      <c r="C1143" s="44" t="s">
        <v>3160</v>
      </c>
      <c r="D1143" s="31">
        <v>424803352.13999999</v>
      </c>
      <c r="E1143" s="31" t="s">
        <v>75</v>
      </c>
      <c r="F1143" s="31">
        <v>424803352.13999999</v>
      </c>
      <c r="G1143" s="31" t="s">
        <v>75</v>
      </c>
      <c r="H1143" s="31">
        <v>154580400</v>
      </c>
      <c r="I1143" s="31" t="s">
        <v>75</v>
      </c>
      <c r="J1143" s="31" t="s">
        <v>75</v>
      </c>
      <c r="K1143" s="31">
        <v>170327781.56</v>
      </c>
      <c r="L1143" s="31" t="s">
        <v>75</v>
      </c>
      <c r="M1143" s="31" t="s">
        <v>75</v>
      </c>
      <c r="N1143" s="31">
        <v>77162130</v>
      </c>
      <c r="O1143" s="31">
        <v>4187017.4</v>
      </c>
      <c r="P1143" s="32">
        <v>18546023.18</v>
      </c>
      <c r="Q1143" s="32" t="s">
        <v>75</v>
      </c>
      <c r="R1143" s="42" t="s">
        <v>3159</v>
      </c>
      <c r="S1143" s="43" t="s">
        <v>1887</v>
      </c>
      <c r="T1143" s="44" t="s">
        <v>3160</v>
      </c>
      <c r="U1143" s="31">
        <v>184653808.47</v>
      </c>
      <c r="V1143" s="31" t="s">
        <v>75</v>
      </c>
      <c r="W1143" s="31">
        <v>184653808.47</v>
      </c>
      <c r="X1143" s="31" t="s">
        <v>75</v>
      </c>
      <c r="Y1143" s="31">
        <v>61953311.18</v>
      </c>
      <c r="Z1143" s="31" t="s">
        <v>75</v>
      </c>
      <c r="AA1143" s="31" t="s">
        <v>75</v>
      </c>
      <c r="AB1143" s="31">
        <v>77201987.790000007</v>
      </c>
      <c r="AC1143" s="31" t="s">
        <v>75</v>
      </c>
      <c r="AD1143" s="31" t="s">
        <v>75</v>
      </c>
      <c r="AE1143" s="31">
        <v>36124583.590000004</v>
      </c>
      <c r="AF1143" s="31">
        <v>1912369.39</v>
      </c>
      <c r="AG1143" s="31">
        <v>7461556.5199999996</v>
      </c>
      <c r="AH1143" s="31" t="s">
        <v>75</v>
      </c>
      <c r="AI1143" s="8"/>
    </row>
    <row r="1144" spans="1:35" x14ac:dyDescent="0.25">
      <c r="A1144" s="42" t="s">
        <v>3161</v>
      </c>
      <c r="B1144" s="43" t="s">
        <v>1887</v>
      </c>
      <c r="C1144" s="44" t="s">
        <v>3162</v>
      </c>
      <c r="D1144" s="31">
        <v>416294952.13999999</v>
      </c>
      <c r="E1144" s="31" t="s">
        <v>75</v>
      </c>
      <c r="F1144" s="31">
        <v>416294952.13999999</v>
      </c>
      <c r="G1144" s="31" t="s">
        <v>75</v>
      </c>
      <c r="H1144" s="31">
        <v>154580400</v>
      </c>
      <c r="I1144" s="31" t="s">
        <v>75</v>
      </c>
      <c r="J1144" s="31" t="s">
        <v>75</v>
      </c>
      <c r="K1144" s="31">
        <v>170327781.56</v>
      </c>
      <c r="L1144" s="31" t="s">
        <v>75</v>
      </c>
      <c r="M1144" s="31" t="s">
        <v>75</v>
      </c>
      <c r="N1144" s="31">
        <v>68653730</v>
      </c>
      <c r="O1144" s="31">
        <v>4187017.4</v>
      </c>
      <c r="P1144" s="32">
        <v>18546023.18</v>
      </c>
      <c r="Q1144" s="32" t="s">
        <v>75</v>
      </c>
      <c r="R1144" s="42" t="s">
        <v>3161</v>
      </c>
      <c r="S1144" s="43" t="s">
        <v>1887</v>
      </c>
      <c r="T1144" s="44" t="s">
        <v>3162</v>
      </c>
      <c r="U1144" s="31">
        <v>180756323.43000001</v>
      </c>
      <c r="V1144" s="31" t="s">
        <v>75</v>
      </c>
      <c r="W1144" s="31">
        <v>180756323.43000001</v>
      </c>
      <c r="X1144" s="31" t="s">
        <v>75</v>
      </c>
      <c r="Y1144" s="31">
        <v>61953311.18</v>
      </c>
      <c r="Z1144" s="31" t="s">
        <v>75</v>
      </c>
      <c r="AA1144" s="31" t="s">
        <v>75</v>
      </c>
      <c r="AB1144" s="31">
        <v>77201987.790000007</v>
      </c>
      <c r="AC1144" s="31" t="s">
        <v>75</v>
      </c>
      <c r="AD1144" s="31" t="s">
        <v>75</v>
      </c>
      <c r="AE1144" s="31">
        <v>32227098.550000001</v>
      </c>
      <c r="AF1144" s="31">
        <v>1912369.39</v>
      </c>
      <c r="AG1144" s="31">
        <v>7461556.5199999996</v>
      </c>
      <c r="AH1144" s="31" t="s">
        <v>75</v>
      </c>
      <c r="AI1144" s="8"/>
    </row>
    <row r="1145" spans="1:35" ht="23.25" x14ac:dyDescent="0.25">
      <c r="A1145" s="42" t="s">
        <v>3163</v>
      </c>
      <c r="B1145" s="43" t="s">
        <v>1887</v>
      </c>
      <c r="C1145" s="44" t="s">
        <v>3164</v>
      </c>
      <c r="D1145" s="31">
        <v>8508400</v>
      </c>
      <c r="E1145" s="31" t="s">
        <v>75</v>
      </c>
      <c r="F1145" s="31">
        <v>8508400</v>
      </c>
      <c r="G1145" s="31" t="s">
        <v>75</v>
      </c>
      <c r="H1145" s="31" t="s">
        <v>75</v>
      </c>
      <c r="I1145" s="31" t="s">
        <v>75</v>
      </c>
      <c r="J1145" s="31" t="s">
        <v>75</v>
      </c>
      <c r="K1145" s="31" t="s">
        <v>75</v>
      </c>
      <c r="L1145" s="31" t="s">
        <v>75</v>
      </c>
      <c r="M1145" s="31" t="s">
        <v>75</v>
      </c>
      <c r="N1145" s="31">
        <v>8508400</v>
      </c>
      <c r="O1145" s="31" t="s">
        <v>75</v>
      </c>
      <c r="P1145" s="32" t="s">
        <v>75</v>
      </c>
      <c r="Q1145" s="32" t="s">
        <v>75</v>
      </c>
      <c r="R1145" s="42" t="s">
        <v>3163</v>
      </c>
      <c r="S1145" s="43" t="s">
        <v>1887</v>
      </c>
      <c r="T1145" s="44" t="s">
        <v>3164</v>
      </c>
      <c r="U1145" s="31">
        <v>3897485.04</v>
      </c>
      <c r="V1145" s="31" t="s">
        <v>75</v>
      </c>
      <c r="W1145" s="31">
        <v>3897485.04</v>
      </c>
      <c r="X1145" s="31" t="s">
        <v>75</v>
      </c>
      <c r="Y1145" s="31" t="s">
        <v>75</v>
      </c>
      <c r="Z1145" s="31" t="s">
        <v>75</v>
      </c>
      <c r="AA1145" s="31" t="s">
        <v>75</v>
      </c>
      <c r="AB1145" s="31" t="s">
        <v>75</v>
      </c>
      <c r="AC1145" s="31" t="s">
        <v>75</v>
      </c>
      <c r="AD1145" s="31" t="s">
        <v>75</v>
      </c>
      <c r="AE1145" s="31">
        <v>3897485.04</v>
      </c>
      <c r="AF1145" s="31" t="s">
        <v>75</v>
      </c>
      <c r="AG1145" s="31" t="s">
        <v>75</v>
      </c>
      <c r="AH1145" s="31" t="s">
        <v>75</v>
      </c>
      <c r="AI1145" s="8"/>
    </row>
    <row r="1146" spans="1:35" x14ac:dyDescent="0.25">
      <c r="A1146" s="42" t="s">
        <v>1936</v>
      </c>
      <c r="B1146" s="43" t="s">
        <v>1887</v>
      </c>
      <c r="C1146" s="44" t="s">
        <v>3165</v>
      </c>
      <c r="D1146" s="31">
        <v>49224100</v>
      </c>
      <c r="E1146" s="31" t="s">
        <v>75</v>
      </c>
      <c r="F1146" s="31">
        <v>49224100</v>
      </c>
      <c r="G1146" s="31" t="s">
        <v>75</v>
      </c>
      <c r="H1146" s="31">
        <v>49224100</v>
      </c>
      <c r="I1146" s="31" t="s">
        <v>75</v>
      </c>
      <c r="J1146" s="31" t="s">
        <v>75</v>
      </c>
      <c r="K1146" s="31" t="s">
        <v>75</v>
      </c>
      <c r="L1146" s="31" t="s">
        <v>75</v>
      </c>
      <c r="M1146" s="31" t="s">
        <v>75</v>
      </c>
      <c r="N1146" s="31" t="s">
        <v>75</v>
      </c>
      <c r="O1146" s="31" t="s">
        <v>75</v>
      </c>
      <c r="P1146" s="32" t="s">
        <v>75</v>
      </c>
      <c r="Q1146" s="32" t="s">
        <v>75</v>
      </c>
      <c r="R1146" s="42" t="s">
        <v>1936</v>
      </c>
      <c r="S1146" s="43" t="s">
        <v>1887</v>
      </c>
      <c r="T1146" s="44" t="s">
        <v>3165</v>
      </c>
      <c r="U1146" s="31">
        <v>8959278.8399999999</v>
      </c>
      <c r="V1146" s="31" t="s">
        <v>75</v>
      </c>
      <c r="W1146" s="31">
        <v>8959278.8399999999</v>
      </c>
      <c r="X1146" s="31" t="s">
        <v>75</v>
      </c>
      <c r="Y1146" s="31">
        <v>8959278.8399999999</v>
      </c>
      <c r="Z1146" s="31" t="s">
        <v>75</v>
      </c>
      <c r="AA1146" s="31" t="s">
        <v>75</v>
      </c>
      <c r="AB1146" s="31" t="s">
        <v>75</v>
      </c>
      <c r="AC1146" s="31" t="s">
        <v>75</v>
      </c>
      <c r="AD1146" s="31" t="s">
        <v>75</v>
      </c>
      <c r="AE1146" s="31" t="s">
        <v>75</v>
      </c>
      <c r="AF1146" s="31" t="s">
        <v>75</v>
      </c>
      <c r="AG1146" s="31" t="s">
        <v>75</v>
      </c>
      <c r="AH1146" s="31" t="s">
        <v>75</v>
      </c>
      <c r="AI1146" s="8"/>
    </row>
    <row r="1147" spans="1:35" ht="23.25" x14ac:dyDescent="0.25">
      <c r="A1147" s="42" t="s">
        <v>3166</v>
      </c>
      <c r="B1147" s="43" t="s">
        <v>1887</v>
      </c>
      <c r="C1147" s="44" t="s">
        <v>3167</v>
      </c>
      <c r="D1147" s="31">
        <v>49224100</v>
      </c>
      <c r="E1147" s="31" t="s">
        <v>75</v>
      </c>
      <c r="F1147" s="31">
        <v>49224100</v>
      </c>
      <c r="G1147" s="31" t="s">
        <v>75</v>
      </c>
      <c r="H1147" s="31">
        <v>49224100</v>
      </c>
      <c r="I1147" s="31" t="s">
        <v>75</v>
      </c>
      <c r="J1147" s="31" t="s">
        <v>75</v>
      </c>
      <c r="K1147" s="31" t="s">
        <v>75</v>
      </c>
      <c r="L1147" s="31" t="s">
        <v>75</v>
      </c>
      <c r="M1147" s="31" t="s">
        <v>75</v>
      </c>
      <c r="N1147" s="31" t="s">
        <v>75</v>
      </c>
      <c r="O1147" s="31" t="s">
        <v>75</v>
      </c>
      <c r="P1147" s="32" t="s">
        <v>75</v>
      </c>
      <c r="Q1147" s="32" t="s">
        <v>75</v>
      </c>
      <c r="R1147" s="42" t="s">
        <v>3166</v>
      </c>
      <c r="S1147" s="43" t="s">
        <v>1887</v>
      </c>
      <c r="T1147" s="44" t="s">
        <v>3167</v>
      </c>
      <c r="U1147" s="31">
        <v>8959278.8399999999</v>
      </c>
      <c r="V1147" s="31" t="s">
        <v>75</v>
      </c>
      <c r="W1147" s="31">
        <v>8959278.8399999999</v>
      </c>
      <c r="X1147" s="31" t="s">
        <v>75</v>
      </c>
      <c r="Y1147" s="31">
        <v>8959278.8399999999</v>
      </c>
      <c r="Z1147" s="31" t="s">
        <v>75</v>
      </c>
      <c r="AA1147" s="31" t="s">
        <v>75</v>
      </c>
      <c r="AB1147" s="31" t="s">
        <v>75</v>
      </c>
      <c r="AC1147" s="31" t="s">
        <v>75</v>
      </c>
      <c r="AD1147" s="31" t="s">
        <v>75</v>
      </c>
      <c r="AE1147" s="31" t="s">
        <v>75</v>
      </c>
      <c r="AF1147" s="31" t="s">
        <v>75</v>
      </c>
      <c r="AG1147" s="31" t="s">
        <v>75</v>
      </c>
      <c r="AH1147" s="31" t="s">
        <v>75</v>
      </c>
      <c r="AI1147" s="8"/>
    </row>
    <row r="1148" spans="1:35" x14ac:dyDescent="0.25">
      <c r="A1148" s="42" t="s">
        <v>3168</v>
      </c>
      <c r="B1148" s="43" t="s">
        <v>1887</v>
      </c>
      <c r="C1148" s="44" t="s">
        <v>3169</v>
      </c>
      <c r="D1148" s="31">
        <v>6629760156.2700005</v>
      </c>
      <c r="E1148" s="31" t="s">
        <v>75</v>
      </c>
      <c r="F1148" s="31">
        <v>6629760156.2700005</v>
      </c>
      <c r="G1148" s="31" t="s">
        <v>75</v>
      </c>
      <c r="H1148" s="31">
        <v>6629760156.2700005</v>
      </c>
      <c r="I1148" s="31" t="s">
        <v>75</v>
      </c>
      <c r="J1148" s="31" t="s">
        <v>75</v>
      </c>
      <c r="K1148" s="31" t="s">
        <v>75</v>
      </c>
      <c r="L1148" s="31" t="s">
        <v>75</v>
      </c>
      <c r="M1148" s="31" t="s">
        <v>75</v>
      </c>
      <c r="N1148" s="31" t="s">
        <v>75</v>
      </c>
      <c r="O1148" s="31" t="s">
        <v>75</v>
      </c>
      <c r="P1148" s="32" t="s">
        <v>75</v>
      </c>
      <c r="Q1148" s="32" t="s">
        <v>75</v>
      </c>
      <c r="R1148" s="42" t="s">
        <v>3168</v>
      </c>
      <c r="S1148" s="43" t="s">
        <v>1887</v>
      </c>
      <c r="T1148" s="44" t="s">
        <v>3169</v>
      </c>
      <c r="U1148" s="31">
        <v>3410589833.75</v>
      </c>
      <c r="V1148" s="31" t="s">
        <v>75</v>
      </c>
      <c r="W1148" s="31">
        <v>3410589833.75</v>
      </c>
      <c r="X1148" s="31" t="s">
        <v>75</v>
      </c>
      <c r="Y1148" s="31">
        <v>3410589833.75</v>
      </c>
      <c r="Z1148" s="31" t="s">
        <v>75</v>
      </c>
      <c r="AA1148" s="31" t="s">
        <v>75</v>
      </c>
      <c r="AB1148" s="31" t="s">
        <v>75</v>
      </c>
      <c r="AC1148" s="31" t="s">
        <v>75</v>
      </c>
      <c r="AD1148" s="31" t="s">
        <v>75</v>
      </c>
      <c r="AE1148" s="31" t="s">
        <v>75</v>
      </c>
      <c r="AF1148" s="31" t="s">
        <v>75</v>
      </c>
      <c r="AG1148" s="31" t="s">
        <v>75</v>
      </c>
      <c r="AH1148" s="31" t="s">
        <v>75</v>
      </c>
      <c r="AI1148" s="8"/>
    </row>
    <row r="1149" spans="1:35" ht="23.25" x14ac:dyDescent="0.25">
      <c r="A1149" s="42" t="s">
        <v>1939</v>
      </c>
      <c r="B1149" s="43" t="s">
        <v>1887</v>
      </c>
      <c r="C1149" s="44" t="s">
        <v>3170</v>
      </c>
      <c r="D1149" s="31">
        <v>6626040956.2700005</v>
      </c>
      <c r="E1149" s="31" t="s">
        <v>75</v>
      </c>
      <c r="F1149" s="31">
        <v>6626040956.2700005</v>
      </c>
      <c r="G1149" s="31" t="s">
        <v>75</v>
      </c>
      <c r="H1149" s="31">
        <v>6626040956.2700005</v>
      </c>
      <c r="I1149" s="31" t="s">
        <v>75</v>
      </c>
      <c r="J1149" s="31" t="s">
        <v>75</v>
      </c>
      <c r="K1149" s="31" t="s">
        <v>75</v>
      </c>
      <c r="L1149" s="31" t="s">
        <v>75</v>
      </c>
      <c r="M1149" s="31" t="s">
        <v>75</v>
      </c>
      <c r="N1149" s="31" t="s">
        <v>75</v>
      </c>
      <c r="O1149" s="31" t="s">
        <v>75</v>
      </c>
      <c r="P1149" s="32" t="s">
        <v>75</v>
      </c>
      <c r="Q1149" s="32" t="s">
        <v>75</v>
      </c>
      <c r="R1149" s="42" t="s">
        <v>1939</v>
      </c>
      <c r="S1149" s="43" t="s">
        <v>1887</v>
      </c>
      <c r="T1149" s="44" t="s">
        <v>3170</v>
      </c>
      <c r="U1149" s="31">
        <v>3409854717.6500001</v>
      </c>
      <c r="V1149" s="31" t="s">
        <v>75</v>
      </c>
      <c r="W1149" s="31">
        <v>3409854717.6500001</v>
      </c>
      <c r="X1149" s="31" t="s">
        <v>75</v>
      </c>
      <c r="Y1149" s="31">
        <v>3409854717.6500001</v>
      </c>
      <c r="Z1149" s="31" t="s">
        <v>75</v>
      </c>
      <c r="AA1149" s="31" t="s">
        <v>75</v>
      </c>
      <c r="AB1149" s="31" t="s">
        <v>75</v>
      </c>
      <c r="AC1149" s="31" t="s">
        <v>75</v>
      </c>
      <c r="AD1149" s="31" t="s">
        <v>75</v>
      </c>
      <c r="AE1149" s="31" t="s">
        <v>75</v>
      </c>
      <c r="AF1149" s="31" t="s">
        <v>75</v>
      </c>
      <c r="AG1149" s="31" t="s">
        <v>75</v>
      </c>
      <c r="AH1149" s="31" t="s">
        <v>75</v>
      </c>
      <c r="AI1149" s="8"/>
    </row>
    <row r="1150" spans="1:35" x14ac:dyDescent="0.25">
      <c r="A1150" s="42" t="s">
        <v>1941</v>
      </c>
      <c r="B1150" s="43" t="s">
        <v>1887</v>
      </c>
      <c r="C1150" s="44" t="s">
        <v>3171</v>
      </c>
      <c r="D1150" s="31">
        <v>1017095913.79</v>
      </c>
      <c r="E1150" s="31" t="s">
        <v>75</v>
      </c>
      <c r="F1150" s="31">
        <v>1017095913.79</v>
      </c>
      <c r="G1150" s="31" t="s">
        <v>75</v>
      </c>
      <c r="H1150" s="31">
        <v>1017095913.79</v>
      </c>
      <c r="I1150" s="31" t="s">
        <v>75</v>
      </c>
      <c r="J1150" s="31" t="s">
        <v>75</v>
      </c>
      <c r="K1150" s="31" t="s">
        <v>75</v>
      </c>
      <c r="L1150" s="31" t="s">
        <v>75</v>
      </c>
      <c r="M1150" s="31" t="s">
        <v>75</v>
      </c>
      <c r="N1150" s="31" t="s">
        <v>75</v>
      </c>
      <c r="O1150" s="31" t="s">
        <v>75</v>
      </c>
      <c r="P1150" s="32" t="s">
        <v>75</v>
      </c>
      <c r="Q1150" s="32" t="s">
        <v>75</v>
      </c>
      <c r="R1150" s="42" t="s">
        <v>1941</v>
      </c>
      <c r="S1150" s="43" t="s">
        <v>1887</v>
      </c>
      <c r="T1150" s="44" t="s">
        <v>3171</v>
      </c>
      <c r="U1150" s="31">
        <v>476513164.77999997</v>
      </c>
      <c r="V1150" s="31" t="s">
        <v>75</v>
      </c>
      <c r="W1150" s="31">
        <v>476513164.77999997</v>
      </c>
      <c r="X1150" s="31" t="s">
        <v>75</v>
      </c>
      <c r="Y1150" s="31">
        <v>476513164.77999997</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2119</v>
      </c>
      <c r="B1151" s="43" t="s">
        <v>1887</v>
      </c>
      <c r="C1151" s="44" t="s">
        <v>3172</v>
      </c>
      <c r="D1151" s="31">
        <v>988169350.12</v>
      </c>
      <c r="E1151" s="31" t="s">
        <v>75</v>
      </c>
      <c r="F1151" s="31">
        <v>988169350.12</v>
      </c>
      <c r="G1151" s="31" t="s">
        <v>75</v>
      </c>
      <c r="H1151" s="31">
        <v>988169350.12</v>
      </c>
      <c r="I1151" s="31" t="s">
        <v>75</v>
      </c>
      <c r="J1151" s="31" t="s">
        <v>75</v>
      </c>
      <c r="K1151" s="31" t="s">
        <v>75</v>
      </c>
      <c r="L1151" s="31" t="s">
        <v>75</v>
      </c>
      <c r="M1151" s="31" t="s">
        <v>75</v>
      </c>
      <c r="N1151" s="31" t="s">
        <v>75</v>
      </c>
      <c r="O1151" s="31" t="s">
        <v>75</v>
      </c>
      <c r="P1151" s="32" t="s">
        <v>75</v>
      </c>
      <c r="Q1151" s="32" t="s">
        <v>75</v>
      </c>
      <c r="R1151" s="42" t="s">
        <v>2119</v>
      </c>
      <c r="S1151" s="43" t="s">
        <v>1887</v>
      </c>
      <c r="T1151" s="44" t="s">
        <v>3172</v>
      </c>
      <c r="U1151" s="31">
        <v>465643235.04000002</v>
      </c>
      <c r="V1151" s="31" t="s">
        <v>75</v>
      </c>
      <c r="W1151" s="31">
        <v>465643235.04000002</v>
      </c>
      <c r="X1151" s="31" t="s">
        <v>75</v>
      </c>
      <c r="Y1151" s="31">
        <v>465643235.04000002</v>
      </c>
      <c r="Z1151" s="31" t="s">
        <v>75</v>
      </c>
      <c r="AA1151" s="31" t="s">
        <v>75</v>
      </c>
      <c r="AB1151" s="31" t="s">
        <v>75</v>
      </c>
      <c r="AC1151" s="31" t="s">
        <v>75</v>
      </c>
      <c r="AD1151" s="31" t="s">
        <v>75</v>
      </c>
      <c r="AE1151" s="31" t="s">
        <v>75</v>
      </c>
      <c r="AF1151" s="31" t="s">
        <v>75</v>
      </c>
      <c r="AG1151" s="31" t="s">
        <v>75</v>
      </c>
      <c r="AH1151" s="31" t="s">
        <v>75</v>
      </c>
      <c r="AI1151" s="8"/>
    </row>
    <row r="1152" spans="1:35" x14ac:dyDescent="0.25">
      <c r="A1152" s="42" t="s">
        <v>1943</v>
      </c>
      <c r="B1152" s="43" t="s">
        <v>1887</v>
      </c>
      <c r="C1152" s="44" t="s">
        <v>3173</v>
      </c>
      <c r="D1152" s="31">
        <v>28926563.670000002</v>
      </c>
      <c r="E1152" s="31" t="s">
        <v>75</v>
      </c>
      <c r="F1152" s="31">
        <v>28926563.670000002</v>
      </c>
      <c r="G1152" s="31" t="s">
        <v>75</v>
      </c>
      <c r="H1152" s="31">
        <v>28926563.670000002</v>
      </c>
      <c r="I1152" s="31" t="s">
        <v>75</v>
      </c>
      <c r="J1152" s="31" t="s">
        <v>75</v>
      </c>
      <c r="K1152" s="31" t="s">
        <v>75</v>
      </c>
      <c r="L1152" s="31" t="s">
        <v>75</v>
      </c>
      <c r="M1152" s="31" t="s">
        <v>75</v>
      </c>
      <c r="N1152" s="31" t="s">
        <v>75</v>
      </c>
      <c r="O1152" s="31" t="s">
        <v>75</v>
      </c>
      <c r="P1152" s="32" t="s">
        <v>75</v>
      </c>
      <c r="Q1152" s="32" t="s">
        <v>75</v>
      </c>
      <c r="R1152" s="42" t="s">
        <v>1943</v>
      </c>
      <c r="S1152" s="43" t="s">
        <v>1887</v>
      </c>
      <c r="T1152" s="44" t="s">
        <v>3173</v>
      </c>
      <c r="U1152" s="31">
        <v>10869929.74</v>
      </c>
      <c r="V1152" s="31" t="s">
        <v>75</v>
      </c>
      <c r="W1152" s="31">
        <v>10869929.74</v>
      </c>
      <c r="X1152" s="31" t="s">
        <v>75</v>
      </c>
      <c r="Y1152" s="31">
        <v>10869929.74</v>
      </c>
      <c r="Z1152" s="31" t="s">
        <v>75</v>
      </c>
      <c r="AA1152" s="31" t="s">
        <v>75</v>
      </c>
      <c r="AB1152" s="31" t="s">
        <v>75</v>
      </c>
      <c r="AC1152" s="31" t="s">
        <v>75</v>
      </c>
      <c r="AD1152" s="31" t="s">
        <v>75</v>
      </c>
      <c r="AE1152" s="31" t="s">
        <v>75</v>
      </c>
      <c r="AF1152" s="31" t="s">
        <v>75</v>
      </c>
      <c r="AG1152" s="31" t="s">
        <v>75</v>
      </c>
      <c r="AH1152" s="31" t="s">
        <v>75</v>
      </c>
      <c r="AI1152" s="8"/>
    </row>
    <row r="1153" spans="1:35" x14ac:dyDescent="0.25">
      <c r="A1153" s="42" t="s">
        <v>2062</v>
      </c>
      <c r="B1153" s="43" t="s">
        <v>1887</v>
      </c>
      <c r="C1153" s="44" t="s">
        <v>3174</v>
      </c>
      <c r="D1153" s="31">
        <v>5591949242.4799995</v>
      </c>
      <c r="E1153" s="31" t="s">
        <v>75</v>
      </c>
      <c r="F1153" s="31">
        <v>5591949242.4799995</v>
      </c>
      <c r="G1153" s="31" t="s">
        <v>75</v>
      </c>
      <c r="H1153" s="31">
        <v>5591949242.4799995</v>
      </c>
      <c r="I1153" s="31" t="s">
        <v>75</v>
      </c>
      <c r="J1153" s="31" t="s">
        <v>75</v>
      </c>
      <c r="K1153" s="31" t="s">
        <v>75</v>
      </c>
      <c r="L1153" s="31" t="s">
        <v>75</v>
      </c>
      <c r="M1153" s="31" t="s">
        <v>75</v>
      </c>
      <c r="N1153" s="31" t="s">
        <v>75</v>
      </c>
      <c r="O1153" s="31" t="s">
        <v>75</v>
      </c>
      <c r="P1153" s="32" t="s">
        <v>75</v>
      </c>
      <c r="Q1153" s="32" t="s">
        <v>75</v>
      </c>
      <c r="R1153" s="42" t="s">
        <v>2062</v>
      </c>
      <c r="S1153" s="43" t="s">
        <v>1887</v>
      </c>
      <c r="T1153" s="44" t="s">
        <v>3174</v>
      </c>
      <c r="U1153" s="31">
        <v>2921734032.0300002</v>
      </c>
      <c r="V1153" s="31" t="s">
        <v>75</v>
      </c>
      <c r="W1153" s="31">
        <v>2921734032.0300002</v>
      </c>
      <c r="X1153" s="31" t="s">
        <v>75</v>
      </c>
      <c r="Y1153" s="31">
        <v>2921734032.0300002</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2064</v>
      </c>
      <c r="B1154" s="43" t="s">
        <v>1887</v>
      </c>
      <c r="C1154" s="44" t="s">
        <v>3175</v>
      </c>
      <c r="D1154" s="31">
        <v>5497685556.7799997</v>
      </c>
      <c r="E1154" s="31" t="s">
        <v>75</v>
      </c>
      <c r="F1154" s="31">
        <v>5497685556.7799997</v>
      </c>
      <c r="G1154" s="31" t="s">
        <v>75</v>
      </c>
      <c r="H1154" s="31">
        <v>5497685556.7799997</v>
      </c>
      <c r="I1154" s="31" t="s">
        <v>75</v>
      </c>
      <c r="J1154" s="31" t="s">
        <v>75</v>
      </c>
      <c r="K1154" s="31" t="s">
        <v>75</v>
      </c>
      <c r="L1154" s="31" t="s">
        <v>75</v>
      </c>
      <c r="M1154" s="31" t="s">
        <v>75</v>
      </c>
      <c r="N1154" s="31" t="s">
        <v>75</v>
      </c>
      <c r="O1154" s="31" t="s">
        <v>75</v>
      </c>
      <c r="P1154" s="32" t="s">
        <v>75</v>
      </c>
      <c r="Q1154" s="32" t="s">
        <v>75</v>
      </c>
      <c r="R1154" s="42" t="s">
        <v>2064</v>
      </c>
      <c r="S1154" s="43" t="s">
        <v>1887</v>
      </c>
      <c r="T1154" s="44" t="s">
        <v>3175</v>
      </c>
      <c r="U1154" s="31">
        <v>2866474364.1500001</v>
      </c>
      <c r="V1154" s="31" t="s">
        <v>75</v>
      </c>
      <c r="W1154" s="31">
        <v>2866474364.1500001</v>
      </c>
      <c r="X1154" s="31" t="s">
        <v>75</v>
      </c>
      <c r="Y1154" s="31">
        <v>2866474364.1500001</v>
      </c>
      <c r="Z1154" s="31" t="s">
        <v>75</v>
      </c>
      <c r="AA1154" s="31" t="s">
        <v>75</v>
      </c>
      <c r="AB1154" s="31" t="s">
        <v>75</v>
      </c>
      <c r="AC1154" s="31" t="s">
        <v>75</v>
      </c>
      <c r="AD1154" s="31" t="s">
        <v>75</v>
      </c>
      <c r="AE1154" s="31" t="s">
        <v>75</v>
      </c>
      <c r="AF1154" s="31" t="s">
        <v>75</v>
      </c>
      <c r="AG1154" s="31" t="s">
        <v>75</v>
      </c>
      <c r="AH1154" s="31" t="s">
        <v>75</v>
      </c>
      <c r="AI1154" s="8"/>
    </row>
    <row r="1155" spans="1:35" x14ac:dyDescent="0.25">
      <c r="A1155" s="42" t="s">
        <v>2126</v>
      </c>
      <c r="B1155" s="43" t="s">
        <v>1887</v>
      </c>
      <c r="C1155" s="44" t="s">
        <v>3176</v>
      </c>
      <c r="D1155" s="31">
        <v>94263685.700000003</v>
      </c>
      <c r="E1155" s="31" t="s">
        <v>75</v>
      </c>
      <c r="F1155" s="31">
        <v>94263685.700000003</v>
      </c>
      <c r="G1155" s="31" t="s">
        <v>75</v>
      </c>
      <c r="H1155" s="31">
        <v>94263685.700000003</v>
      </c>
      <c r="I1155" s="31" t="s">
        <v>75</v>
      </c>
      <c r="J1155" s="31" t="s">
        <v>75</v>
      </c>
      <c r="K1155" s="31" t="s">
        <v>75</v>
      </c>
      <c r="L1155" s="31" t="s">
        <v>75</v>
      </c>
      <c r="M1155" s="31" t="s">
        <v>75</v>
      </c>
      <c r="N1155" s="31" t="s">
        <v>75</v>
      </c>
      <c r="O1155" s="31" t="s">
        <v>75</v>
      </c>
      <c r="P1155" s="32" t="s">
        <v>75</v>
      </c>
      <c r="Q1155" s="32" t="s">
        <v>75</v>
      </c>
      <c r="R1155" s="42" t="s">
        <v>2126</v>
      </c>
      <c r="S1155" s="43" t="s">
        <v>1887</v>
      </c>
      <c r="T1155" s="44" t="s">
        <v>3176</v>
      </c>
      <c r="U1155" s="31">
        <v>55259667.880000003</v>
      </c>
      <c r="V1155" s="31" t="s">
        <v>75</v>
      </c>
      <c r="W1155" s="31">
        <v>55259667.880000003</v>
      </c>
      <c r="X1155" s="31" t="s">
        <v>75</v>
      </c>
      <c r="Y1155" s="31">
        <v>55259667.880000003</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2130</v>
      </c>
      <c r="B1156" s="43" t="s">
        <v>1887</v>
      </c>
      <c r="C1156" s="44" t="s">
        <v>3177</v>
      </c>
      <c r="D1156" s="31">
        <v>16995800</v>
      </c>
      <c r="E1156" s="31" t="s">
        <v>75</v>
      </c>
      <c r="F1156" s="31">
        <v>16995800</v>
      </c>
      <c r="G1156" s="31" t="s">
        <v>75</v>
      </c>
      <c r="H1156" s="31">
        <v>16995800</v>
      </c>
      <c r="I1156" s="31" t="s">
        <v>75</v>
      </c>
      <c r="J1156" s="31" t="s">
        <v>75</v>
      </c>
      <c r="K1156" s="31" t="s">
        <v>75</v>
      </c>
      <c r="L1156" s="31" t="s">
        <v>75</v>
      </c>
      <c r="M1156" s="31" t="s">
        <v>75</v>
      </c>
      <c r="N1156" s="31" t="s">
        <v>75</v>
      </c>
      <c r="O1156" s="31" t="s">
        <v>75</v>
      </c>
      <c r="P1156" s="32" t="s">
        <v>75</v>
      </c>
      <c r="Q1156" s="32" t="s">
        <v>75</v>
      </c>
      <c r="R1156" s="42" t="s">
        <v>2130</v>
      </c>
      <c r="S1156" s="43" t="s">
        <v>1887</v>
      </c>
      <c r="T1156" s="44" t="s">
        <v>3177</v>
      </c>
      <c r="U1156" s="31">
        <v>11607520.84</v>
      </c>
      <c r="V1156" s="31" t="s">
        <v>75</v>
      </c>
      <c r="W1156" s="31">
        <v>11607520.84</v>
      </c>
      <c r="X1156" s="31" t="s">
        <v>75</v>
      </c>
      <c r="Y1156" s="31">
        <v>11607520.84</v>
      </c>
      <c r="Z1156" s="31" t="s">
        <v>75</v>
      </c>
      <c r="AA1156" s="31" t="s">
        <v>75</v>
      </c>
      <c r="AB1156" s="31" t="s">
        <v>75</v>
      </c>
      <c r="AC1156" s="31" t="s">
        <v>75</v>
      </c>
      <c r="AD1156" s="31" t="s">
        <v>75</v>
      </c>
      <c r="AE1156" s="31" t="s">
        <v>75</v>
      </c>
      <c r="AF1156" s="31" t="s">
        <v>75</v>
      </c>
      <c r="AG1156" s="31" t="s">
        <v>75</v>
      </c>
      <c r="AH1156" s="31" t="s">
        <v>75</v>
      </c>
      <c r="AI1156" s="8"/>
    </row>
    <row r="1157" spans="1:35" ht="23.25" x14ac:dyDescent="0.25">
      <c r="A1157" s="42" t="s">
        <v>2132</v>
      </c>
      <c r="B1157" s="43" t="s">
        <v>1887</v>
      </c>
      <c r="C1157" s="44" t="s">
        <v>3178</v>
      </c>
      <c r="D1157" s="31">
        <v>16995800</v>
      </c>
      <c r="E1157" s="31" t="s">
        <v>75</v>
      </c>
      <c r="F1157" s="31">
        <v>16995800</v>
      </c>
      <c r="G1157" s="31" t="s">
        <v>75</v>
      </c>
      <c r="H1157" s="31">
        <v>16995800</v>
      </c>
      <c r="I1157" s="31" t="s">
        <v>75</v>
      </c>
      <c r="J1157" s="31" t="s">
        <v>75</v>
      </c>
      <c r="K1157" s="31" t="s">
        <v>75</v>
      </c>
      <c r="L1157" s="31" t="s">
        <v>75</v>
      </c>
      <c r="M1157" s="31" t="s">
        <v>75</v>
      </c>
      <c r="N1157" s="31" t="s">
        <v>75</v>
      </c>
      <c r="O1157" s="31" t="s">
        <v>75</v>
      </c>
      <c r="P1157" s="32" t="s">
        <v>75</v>
      </c>
      <c r="Q1157" s="32" t="s">
        <v>75</v>
      </c>
      <c r="R1157" s="42" t="s">
        <v>2132</v>
      </c>
      <c r="S1157" s="43" t="s">
        <v>1887</v>
      </c>
      <c r="T1157" s="44" t="s">
        <v>3178</v>
      </c>
      <c r="U1157" s="31">
        <v>11607520.84</v>
      </c>
      <c r="V1157" s="31" t="s">
        <v>75</v>
      </c>
      <c r="W1157" s="31">
        <v>11607520.84</v>
      </c>
      <c r="X1157" s="31" t="s">
        <v>75</v>
      </c>
      <c r="Y1157" s="31">
        <v>11607520.84</v>
      </c>
      <c r="Z1157" s="31" t="s">
        <v>75</v>
      </c>
      <c r="AA1157" s="31" t="s">
        <v>75</v>
      </c>
      <c r="AB1157" s="31" t="s">
        <v>75</v>
      </c>
      <c r="AC1157" s="31" t="s">
        <v>75</v>
      </c>
      <c r="AD1157" s="31" t="s">
        <v>75</v>
      </c>
      <c r="AE1157" s="31" t="s">
        <v>75</v>
      </c>
      <c r="AF1157" s="31" t="s">
        <v>75</v>
      </c>
      <c r="AG1157" s="31" t="s">
        <v>75</v>
      </c>
      <c r="AH1157" s="31" t="s">
        <v>75</v>
      </c>
      <c r="AI1157" s="8"/>
    </row>
    <row r="1158" spans="1:35" x14ac:dyDescent="0.25">
      <c r="A1158" s="42" t="s">
        <v>1908</v>
      </c>
      <c r="B1158" s="43" t="s">
        <v>1887</v>
      </c>
      <c r="C1158" s="44" t="s">
        <v>3179</v>
      </c>
      <c r="D1158" s="31">
        <v>3719200</v>
      </c>
      <c r="E1158" s="31" t="s">
        <v>75</v>
      </c>
      <c r="F1158" s="31">
        <v>3719200</v>
      </c>
      <c r="G1158" s="31" t="s">
        <v>75</v>
      </c>
      <c r="H1158" s="31">
        <v>3719200</v>
      </c>
      <c r="I1158" s="31" t="s">
        <v>75</v>
      </c>
      <c r="J1158" s="31" t="s">
        <v>75</v>
      </c>
      <c r="K1158" s="31" t="s">
        <v>75</v>
      </c>
      <c r="L1158" s="31" t="s">
        <v>75</v>
      </c>
      <c r="M1158" s="31" t="s">
        <v>75</v>
      </c>
      <c r="N1158" s="31" t="s">
        <v>75</v>
      </c>
      <c r="O1158" s="31" t="s">
        <v>75</v>
      </c>
      <c r="P1158" s="32" t="s">
        <v>75</v>
      </c>
      <c r="Q1158" s="32" t="s">
        <v>75</v>
      </c>
      <c r="R1158" s="42" t="s">
        <v>1908</v>
      </c>
      <c r="S1158" s="43" t="s">
        <v>1887</v>
      </c>
      <c r="T1158" s="44" t="s">
        <v>3179</v>
      </c>
      <c r="U1158" s="31">
        <v>735116.1</v>
      </c>
      <c r="V1158" s="31" t="s">
        <v>75</v>
      </c>
      <c r="W1158" s="31">
        <v>735116.1</v>
      </c>
      <c r="X1158" s="31" t="s">
        <v>75</v>
      </c>
      <c r="Y1158" s="31">
        <v>735116.1</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2139</v>
      </c>
      <c r="B1159" s="43" t="s">
        <v>1887</v>
      </c>
      <c r="C1159" s="44" t="s">
        <v>3180</v>
      </c>
      <c r="D1159" s="31">
        <v>3719200</v>
      </c>
      <c r="E1159" s="31" t="s">
        <v>75</v>
      </c>
      <c r="F1159" s="31">
        <v>3719200</v>
      </c>
      <c r="G1159" s="31" t="s">
        <v>75</v>
      </c>
      <c r="H1159" s="31">
        <v>3719200</v>
      </c>
      <c r="I1159" s="31" t="s">
        <v>75</v>
      </c>
      <c r="J1159" s="31" t="s">
        <v>75</v>
      </c>
      <c r="K1159" s="31" t="s">
        <v>75</v>
      </c>
      <c r="L1159" s="31" t="s">
        <v>75</v>
      </c>
      <c r="M1159" s="31" t="s">
        <v>75</v>
      </c>
      <c r="N1159" s="31" t="s">
        <v>75</v>
      </c>
      <c r="O1159" s="31" t="s">
        <v>75</v>
      </c>
      <c r="P1159" s="32" t="s">
        <v>75</v>
      </c>
      <c r="Q1159" s="32" t="s">
        <v>75</v>
      </c>
      <c r="R1159" s="42" t="s">
        <v>2139</v>
      </c>
      <c r="S1159" s="43" t="s">
        <v>1887</v>
      </c>
      <c r="T1159" s="44" t="s">
        <v>3180</v>
      </c>
      <c r="U1159" s="31">
        <v>735116.1</v>
      </c>
      <c r="V1159" s="31" t="s">
        <v>75</v>
      </c>
      <c r="W1159" s="31">
        <v>735116.1</v>
      </c>
      <c r="X1159" s="31" t="s">
        <v>75</v>
      </c>
      <c r="Y1159" s="31">
        <v>735116.1</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2141</v>
      </c>
      <c r="B1160" s="43" t="s">
        <v>1887</v>
      </c>
      <c r="C1160" s="44" t="s">
        <v>3181</v>
      </c>
      <c r="D1160" s="31">
        <v>3719200</v>
      </c>
      <c r="E1160" s="31" t="s">
        <v>75</v>
      </c>
      <c r="F1160" s="31">
        <v>3719200</v>
      </c>
      <c r="G1160" s="31" t="s">
        <v>75</v>
      </c>
      <c r="H1160" s="31">
        <v>3719200</v>
      </c>
      <c r="I1160" s="31" t="s">
        <v>75</v>
      </c>
      <c r="J1160" s="31" t="s">
        <v>75</v>
      </c>
      <c r="K1160" s="31" t="s">
        <v>75</v>
      </c>
      <c r="L1160" s="31" t="s">
        <v>75</v>
      </c>
      <c r="M1160" s="31" t="s">
        <v>75</v>
      </c>
      <c r="N1160" s="31" t="s">
        <v>75</v>
      </c>
      <c r="O1160" s="31" t="s">
        <v>75</v>
      </c>
      <c r="P1160" s="32" t="s">
        <v>75</v>
      </c>
      <c r="Q1160" s="32" t="s">
        <v>75</v>
      </c>
      <c r="R1160" s="42" t="s">
        <v>2141</v>
      </c>
      <c r="S1160" s="43" t="s">
        <v>1887</v>
      </c>
      <c r="T1160" s="44" t="s">
        <v>3181</v>
      </c>
      <c r="U1160" s="31">
        <v>735116.1</v>
      </c>
      <c r="V1160" s="31" t="s">
        <v>75</v>
      </c>
      <c r="W1160" s="31">
        <v>735116.1</v>
      </c>
      <c r="X1160" s="31" t="s">
        <v>75</v>
      </c>
      <c r="Y1160" s="31">
        <v>735116.1</v>
      </c>
      <c r="Z1160" s="31" t="s">
        <v>75</v>
      </c>
      <c r="AA1160" s="31" t="s">
        <v>75</v>
      </c>
      <c r="AB1160" s="31" t="s">
        <v>75</v>
      </c>
      <c r="AC1160" s="31" t="s">
        <v>75</v>
      </c>
      <c r="AD1160" s="31" t="s">
        <v>75</v>
      </c>
      <c r="AE1160" s="31" t="s">
        <v>75</v>
      </c>
      <c r="AF1160" s="31" t="s">
        <v>75</v>
      </c>
      <c r="AG1160" s="31" t="s">
        <v>75</v>
      </c>
      <c r="AH1160" s="31" t="s">
        <v>75</v>
      </c>
      <c r="AI1160" s="8"/>
    </row>
    <row r="1161" spans="1:35" x14ac:dyDescent="0.25">
      <c r="A1161" s="42" t="s">
        <v>3182</v>
      </c>
      <c r="B1161" s="43" t="s">
        <v>1887</v>
      </c>
      <c r="C1161" s="44" t="s">
        <v>3183</v>
      </c>
      <c r="D1161" s="31">
        <v>21187023445.299999</v>
      </c>
      <c r="E1161" s="31" t="s">
        <v>75</v>
      </c>
      <c r="F1161" s="31">
        <v>21187023445.299999</v>
      </c>
      <c r="G1161" s="31">
        <v>721182200</v>
      </c>
      <c r="H1161" s="31">
        <v>21161971252</v>
      </c>
      <c r="I1161" s="31" t="s">
        <v>75</v>
      </c>
      <c r="J1161" s="31" t="s">
        <v>75</v>
      </c>
      <c r="K1161" s="31">
        <v>350208400</v>
      </c>
      <c r="L1161" s="31" t="s">
        <v>75</v>
      </c>
      <c r="M1161" s="31" t="s">
        <v>75</v>
      </c>
      <c r="N1161" s="31">
        <v>391815408.39999998</v>
      </c>
      <c r="O1161" s="31">
        <v>3559484.9</v>
      </c>
      <c r="P1161" s="32">
        <v>651100</v>
      </c>
      <c r="Q1161" s="32" t="s">
        <v>75</v>
      </c>
      <c r="R1161" s="42" t="s">
        <v>3182</v>
      </c>
      <c r="S1161" s="43" t="s">
        <v>1887</v>
      </c>
      <c r="T1161" s="44" t="s">
        <v>3183</v>
      </c>
      <c r="U1161" s="31">
        <v>10494559401.530001</v>
      </c>
      <c r="V1161" s="31" t="s">
        <v>75</v>
      </c>
      <c r="W1161" s="31">
        <v>10494559401.530001</v>
      </c>
      <c r="X1161" s="31">
        <v>269777267.55000001</v>
      </c>
      <c r="Y1161" s="31">
        <v>10485015100.73</v>
      </c>
      <c r="Z1161" s="31" t="s">
        <v>75</v>
      </c>
      <c r="AA1161" s="31" t="s">
        <v>75</v>
      </c>
      <c r="AB1161" s="31">
        <v>109846926.70999999</v>
      </c>
      <c r="AC1161" s="31" t="s">
        <v>75</v>
      </c>
      <c r="AD1161" s="31" t="s">
        <v>75</v>
      </c>
      <c r="AE1161" s="31">
        <v>167849831.52000001</v>
      </c>
      <c r="AF1161" s="31">
        <v>1351810.12</v>
      </c>
      <c r="AG1161" s="31">
        <v>273000</v>
      </c>
      <c r="AH1161" s="31" t="s">
        <v>75</v>
      </c>
      <c r="AI1161" s="8"/>
    </row>
    <row r="1162" spans="1:35" ht="23.25" x14ac:dyDescent="0.25">
      <c r="A1162" s="42" t="s">
        <v>1902</v>
      </c>
      <c r="B1162" s="43" t="s">
        <v>1887</v>
      </c>
      <c r="C1162" s="44" t="s">
        <v>3184</v>
      </c>
      <c r="D1162" s="31">
        <v>153418029.28999999</v>
      </c>
      <c r="E1162" s="31" t="s">
        <v>75</v>
      </c>
      <c r="F1162" s="31">
        <v>153418029.28999999</v>
      </c>
      <c r="G1162" s="31" t="s">
        <v>75</v>
      </c>
      <c r="H1162" s="31">
        <v>128364160.15000001</v>
      </c>
      <c r="I1162" s="31" t="s">
        <v>75</v>
      </c>
      <c r="J1162" s="31" t="s">
        <v>75</v>
      </c>
      <c r="K1162" s="31">
        <v>18574540</v>
      </c>
      <c r="L1162" s="31" t="s">
        <v>75</v>
      </c>
      <c r="M1162" s="31" t="s">
        <v>75</v>
      </c>
      <c r="N1162" s="31">
        <v>6075929.1399999997</v>
      </c>
      <c r="O1162" s="31">
        <v>287300</v>
      </c>
      <c r="P1162" s="32">
        <v>116100</v>
      </c>
      <c r="Q1162" s="32" t="s">
        <v>75</v>
      </c>
      <c r="R1162" s="42" t="s">
        <v>1902</v>
      </c>
      <c r="S1162" s="43" t="s">
        <v>1887</v>
      </c>
      <c r="T1162" s="44" t="s">
        <v>3184</v>
      </c>
      <c r="U1162" s="31">
        <v>65380336.310000002</v>
      </c>
      <c r="V1162" s="31" t="s">
        <v>75</v>
      </c>
      <c r="W1162" s="31">
        <v>65380336.310000002</v>
      </c>
      <c r="X1162" s="31" t="s">
        <v>75</v>
      </c>
      <c r="Y1162" s="31">
        <v>56552202.600000001</v>
      </c>
      <c r="Z1162" s="31" t="s">
        <v>75</v>
      </c>
      <c r="AA1162" s="31" t="s">
        <v>75</v>
      </c>
      <c r="AB1162" s="31">
        <v>6288041.0599999996</v>
      </c>
      <c r="AC1162" s="31" t="s">
        <v>75</v>
      </c>
      <c r="AD1162" s="31" t="s">
        <v>75</v>
      </c>
      <c r="AE1162" s="31">
        <v>2366579.5699999998</v>
      </c>
      <c r="AF1162" s="31">
        <v>158513.07999999999</v>
      </c>
      <c r="AG1162" s="31">
        <v>15000</v>
      </c>
      <c r="AH1162" s="31" t="s">
        <v>75</v>
      </c>
      <c r="AI1162" s="8"/>
    </row>
    <row r="1163" spans="1:35" ht="23.25" x14ac:dyDescent="0.25">
      <c r="A1163" s="42" t="s">
        <v>1904</v>
      </c>
      <c r="B1163" s="43" t="s">
        <v>1887</v>
      </c>
      <c r="C1163" s="44" t="s">
        <v>3185</v>
      </c>
      <c r="D1163" s="31">
        <v>153418029.28999999</v>
      </c>
      <c r="E1163" s="31" t="s">
        <v>75</v>
      </c>
      <c r="F1163" s="31">
        <v>153418029.28999999</v>
      </c>
      <c r="G1163" s="31" t="s">
        <v>75</v>
      </c>
      <c r="H1163" s="31">
        <v>128364160.15000001</v>
      </c>
      <c r="I1163" s="31" t="s">
        <v>75</v>
      </c>
      <c r="J1163" s="31" t="s">
        <v>75</v>
      </c>
      <c r="K1163" s="31">
        <v>18574540</v>
      </c>
      <c r="L1163" s="31" t="s">
        <v>75</v>
      </c>
      <c r="M1163" s="31" t="s">
        <v>75</v>
      </c>
      <c r="N1163" s="31">
        <v>6075929.1399999997</v>
      </c>
      <c r="O1163" s="31">
        <v>287300</v>
      </c>
      <c r="P1163" s="32">
        <v>116100</v>
      </c>
      <c r="Q1163" s="32" t="s">
        <v>75</v>
      </c>
      <c r="R1163" s="42" t="s">
        <v>1904</v>
      </c>
      <c r="S1163" s="43" t="s">
        <v>1887</v>
      </c>
      <c r="T1163" s="44" t="s">
        <v>3185</v>
      </c>
      <c r="U1163" s="31">
        <v>65380336.310000002</v>
      </c>
      <c r="V1163" s="31" t="s">
        <v>75</v>
      </c>
      <c r="W1163" s="31">
        <v>65380336.310000002</v>
      </c>
      <c r="X1163" s="31" t="s">
        <v>75</v>
      </c>
      <c r="Y1163" s="31">
        <v>56552202.600000001</v>
      </c>
      <c r="Z1163" s="31" t="s">
        <v>75</v>
      </c>
      <c r="AA1163" s="31" t="s">
        <v>75</v>
      </c>
      <c r="AB1163" s="31">
        <v>6288041.0599999996</v>
      </c>
      <c r="AC1163" s="31" t="s">
        <v>75</v>
      </c>
      <c r="AD1163" s="31" t="s">
        <v>75</v>
      </c>
      <c r="AE1163" s="31">
        <v>2366579.5699999998</v>
      </c>
      <c r="AF1163" s="31">
        <v>158513.07999999999</v>
      </c>
      <c r="AG1163" s="31">
        <v>15000</v>
      </c>
      <c r="AH1163" s="31" t="s">
        <v>75</v>
      </c>
      <c r="AI1163" s="8"/>
    </row>
    <row r="1164" spans="1:35" x14ac:dyDescent="0.25">
      <c r="A1164" s="42" t="s">
        <v>1906</v>
      </c>
      <c r="B1164" s="43" t="s">
        <v>1887</v>
      </c>
      <c r="C1164" s="44" t="s">
        <v>3186</v>
      </c>
      <c r="D1164" s="31">
        <v>153418029.28999999</v>
      </c>
      <c r="E1164" s="31" t="s">
        <v>75</v>
      </c>
      <c r="F1164" s="31">
        <v>153418029.28999999</v>
      </c>
      <c r="G1164" s="31" t="s">
        <v>75</v>
      </c>
      <c r="H1164" s="31">
        <v>128364160.15000001</v>
      </c>
      <c r="I1164" s="31" t="s">
        <v>75</v>
      </c>
      <c r="J1164" s="31" t="s">
        <v>75</v>
      </c>
      <c r="K1164" s="31">
        <v>18574540</v>
      </c>
      <c r="L1164" s="31" t="s">
        <v>75</v>
      </c>
      <c r="M1164" s="31" t="s">
        <v>75</v>
      </c>
      <c r="N1164" s="31">
        <v>6075929.1399999997</v>
      </c>
      <c r="O1164" s="31">
        <v>287300</v>
      </c>
      <c r="P1164" s="32">
        <v>116100</v>
      </c>
      <c r="Q1164" s="32" t="s">
        <v>75</v>
      </c>
      <c r="R1164" s="42" t="s">
        <v>1906</v>
      </c>
      <c r="S1164" s="43" t="s">
        <v>1887</v>
      </c>
      <c r="T1164" s="44" t="s">
        <v>3186</v>
      </c>
      <c r="U1164" s="31">
        <v>65380336.310000002</v>
      </c>
      <c r="V1164" s="31" t="s">
        <v>75</v>
      </c>
      <c r="W1164" s="31">
        <v>65380336.310000002</v>
      </c>
      <c r="X1164" s="31" t="s">
        <v>75</v>
      </c>
      <c r="Y1164" s="31">
        <v>56552202.600000001</v>
      </c>
      <c r="Z1164" s="31" t="s">
        <v>75</v>
      </c>
      <c r="AA1164" s="31" t="s">
        <v>75</v>
      </c>
      <c r="AB1164" s="31">
        <v>6288041.0599999996</v>
      </c>
      <c r="AC1164" s="31" t="s">
        <v>75</v>
      </c>
      <c r="AD1164" s="31" t="s">
        <v>75</v>
      </c>
      <c r="AE1164" s="31">
        <v>2366579.5699999998</v>
      </c>
      <c r="AF1164" s="31">
        <v>158513.07999999999</v>
      </c>
      <c r="AG1164" s="31">
        <v>15000</v>
      </c>
      <c r="AH1164" s="31" t="s">
        <v>75</v>
      </c>
      <c r="AI1164" s="8"/>
    </row>
    <row r="1165" spans="1:35" x14ac:dyDescent="0.25">
      <c r="A1165" s="42" t="s">
        <v>1928</v>
      </c>
      <c r="B1165" s="43" t="s">
        <v>1887</v>
      </c>
      <c r="C1165" s="44" t="s">
        <v>3187</v>
      </c>
      <c r="D1165" s="31">
        <v>21028766876.459999</v>
      </c>
      <c r="E1165" s="31" t="s">
        <v>75</v>
      </c>
      <c r="F1165" s="31">
        <v>21028766876.459999</v>
      </c>
      <c r="G1165" s="31" t="s">
        <v>75</v>
      </c>
      <c r="H1165" s="31">
        <v>20309456332.299999</v>
      </c>
      <c r="I1165" s="31" t="s">
        <v>75</v>
      </c>
      <c r="J1165" s="31" t="s">
        <v>75</v>
      </c>
      <c r="K1165" s="31">
        <v>331633860</v>
      </c>
      <c r="L1165" s="31" t="s">
        <v>75</v>
      </c>
      <c r="M1165" s="31" t="s">
        <v>75</v>
      </c>
      <c r="N1165" s="31">
        <v>385253979.25999999</v>
      </c>
      <c r="O1165" s="31">
        <v>1887704.9</v>
      </c>
      <c r="P1165" s="32">
        <v>535000</v>
      </c>
      <c r="Q1165" s="32" t="s">
        <v>75</v>
      </c>
      <c r="R1165" s="42" t="s">
        <v>1928</v>
      </c>
      <c r="S1165" s="43" t="s">
        <v>1887</v>
      </c>
      <c r="T1165" s="44" t="s">
        <v>3187</v>
      </c>
      <c r="U1165" s="31">
        <v>10427411836.190001</v>
      </c>
      <c r="V1165" s="31" t="s">
        <v>75</v>
      </c>
      <c r="W1165" s="31">
        <v>10427411836.190001</v>
      </c>
      <c r="X1165" s="31" t="s">
        <v>75</v>
      </c>
      <c r="Y1165" s="31">
        <v>10157514163.549999</v>
      </c>
      <c r="Z1165" s="31" t="s">
        <v>75</v>
      </c>
      <c r="AA1165" s="31" t="s">
        <v>75</v>
      </c>
      <c r="AB1165" s="31">
        <v>103558885.65000001</v>
      </c>
      <c r="AC1165" s="31" t="s">
        <v>75</v>
      </c>
      <c r="AD1165" s="31" t="s">
        <v>75</v>
      </c>
      <c r="AE1165" s="31">
        <v>165197009.94999999</v>
      </c>
      <c r="AF1165" s="31">
        <v>883777.04</v>
      </c>
      <c r="AG1165" s="31">
        <v>258000</v>
      </c>
      <c r="AH1165" s="31" t="s">
        <v>75</v>
      </c>
      <c r="AI1165" s="8"/>
    </row>
    <row r="1166" spans="1:35" x14ac:dyDescent="0.25">
      <c r="A1166" s="42" t="s">
        <v>3159</v>
      </c>
      <c r="B1166" s="43" t="s">
        <v>1887</v>
      </c>
      <c r="C1166" s="44" t="s">
        <v>3188</v>
      </c>
      <c r="D1166" s="31">
        <v>6528183565.0100002</v>
      </c>
      <c r="E1166" s="31" t="s">
        <v>75</v>
      </c>
      <c r="F1166" s="31">
        <v>6528183565.0100002</v>
      </c>
      <c r="G1166" s="31" t="s">
        <v>75</v>
      </c>
      <c r="H1166" s="31">
        <v>5863759243.3000002</v>
      </c>
      <c r="I1166" s="31" t="s">
        <v>75</v>
      </c>
      <c r="J1166" s="31" t="s">
        <v>75</v>
      </c>
      <c r="K1166" s="31">
        <v>303907260</v>
      </c>
      <c r="L1166" s="31" t="s">
        <v>75</v>
      </c>
      <c r="M1166" s="31" t="s">
        <v>75</v>
      </c>
      <c r="N1166" s="31">
        <v>359414361.70999998</v>
      </c>
      <c r="O1166" s="31">
        <v>837700</v>
      </c>
      <c r="P1166" s="32">
        <v>265000</v>
      </c>
      <c r="Q1166" s="32" t="s">
        <v>75</v>
      </c>
      <c r="R1166" s="42" t="s">
        <v>3159</v>
      </c>
      <c r="S1166" s="43" t="s">
        <v>1887</v>
      </c>
      <c r="T1166" s="44" t="s">
        <v>3188</v>
      </c>
      <c r="U1166" s="31">
        <v>3313386318.8099999</v>
      </c>
      <c r="V1166" s="31" t="s">
        <v>75</v>
      </c>
      <c r="W1166" s="31">
        <v>3313386318.8099999</v>
      </c>
      <c r="X1166" s="31" t="s">
        <v>75</v>
      </c>
      <c r="Y1166" s="31">
        <v>3067668176.5599999</v>
      </c>
      <c r="Z1166" s="31" t="s">
        <v>75</v>
      </c>
      <c r="AA1166" s="31" t="s">
        <v>75</v>
      </c>
      <c r="AB1166" s="31">
        <v>93299265.650000006</v>
      </c>
      <c r="AC1166" s="31" t="s">
        <v>75</v>
      </c>
      <c r="AD1166" s="31" t="s">
        <v>75</v>
      </c>
      <c r="AE1166" s="31">
        <v>151946623.84999999</v>
      </c>
      <c r="AF1166" s="31">
        <v>362252.75</v>
      </c>
      <c r="AG1166" s="31">
        <v>110000</v>
      </c>
      <c r="AH1166" s="31" t="s">
        <v>75</v>
      </c>
      <c r="AI1166" s="8"/>
    </row>
    <row r="1167" spans="1:35" x14ac:dyDescent="0.25">
      <c r="A1167" s="42" t="s">
        <v>3161</v>
      </c>
      <c r="B1167" s="43" t="s">
        <v>1887</v>
      </c>
      <c r="C1167" s="44" t="s">
        <v>3189</v>
      </c>
      <c r="D1167" s="31">
        <v>145869500</v>
      </c>
      <c r="E1167" s="31" t="s">
        <v>75</v>
      </c>
      <c r="F1167" s="31">
        <v>145869500</v>
      </c>
      <c r="G1167" s="31" t="s">
        <v>75</v>
      </c>
      <c r="H1167" s="31">
        <v>144318600</v>
      </c>
      <c r="I1167" s="31" t="s">
        <v>75</v>
      </c>
      <c r="J1167" s="31" t="s">
        <v>75</v>
      </c>
      <c r="K1167" s="31" t="s">
        <v>75</v>
      </c>
      <c r="L1167" s="31" t="s">
        <v>75</v>
      </c>
      <c r="M1167" s="31" t="s">
        <v>75</v>
      </c>
      <c r="N1167" s="31">
        <v>1143200</v>
      </c>
      <c r="O1167" s="31">
        <v>407700</v>
      </c>
      <c r="P1167" s="32" t="s">
        <v>75</v>
      </c>
      <c r="Q1167" s="32" t="s">
        <v>75</v>
      </c>
      <c r="R1167" s="42" t="s">
        <v>3161</v>
      </c>
      <c r="S1167" s="43" t="s">
        <v>1887</v>
      </c>
      <c r="T1167" s="44" t="s">
        <v>3189</v>
      </c>
      <c r="U1167" s="31">
        <v>71467142.079999998</v>
      </c>
      <c r="V1167" s="31" t="s">
        <v>75</v>
      </c>
      <c r="W1167" s="31">
        <v>71467142.079999998</v>
      </c>
      <c r="X1167" s="31" t="s">
        <v>75</v>
      </c>
      <c r="Y1167" s="31">
        <v>70821623.189999998</v>
      </c>
      <c r="Z1167" s="31" t="s">
        <v>75</v>
      </c>
      <c r="AA1167" s="31" t="s">
        <v>75</v>
      </c>
      <c r="AB1167" s="31" t="s">
        <v>75</v>
      </c>
      <c r="AC1167" s="31" t="s">
        <v>75</v>
      </c>
      <c r="AD1167" s="31" t="s">
        <v>75</v>
      </c>
      <c r="AE1167" s="31">
        <v>450266.14</v>
      </c>
      <c r="AF1167" s="31">
        <v>195252.75</v>
      </c>
      <c r="AG1167" s="31" t="s">
        <v>75</v>
      </c>
      <c r="AH1167" s="31" t="s">
        <v>75</v>
      </c>
      <c r="AI1167" s="8"/>
    </row>
    <row r="1168" spans="1:35" ht="23.25" x14ac:dyDescent="0.25">
      <c r="A1168" s="42" t="s">
        <v>3163</v>
      </c>
      <c r="B1168" s="43" t="s">
        <v>1887</v>
      </c>
      <c r="C1168" s="44" t="s">
        <v>3190</v>
      </c>
      <c r="D1168" s="31">
        <v>6382314065.0100002</v>
      </c>
      <c r="E1168" s="31" t="s">
        <v>75</v>
      </c>
      <c r="F1168" s="31">
        <v>6382314065.0100002</v>
      </c>
      <c r="G1168" s="31" t="s">
        <v>75</v>
      </c>
      <c r="H1168" s="31">
        <v>5719440643.3000002</v>
      </c>
      <c r="I1168" s="31" t="s">
        <v>75</v>
      </c>
      <c r="J1168" s="31" t="s">
        <v>75</v>
      </c>
      <c r="K1168" s="31">
        <v>303907260</v>
      </c>
      <c r="L1168" s="31" t="s">
        <v>75</v>
      </c>
      <c r="M1168" s="31" t="s">
        <v>75</v>
      </c>
      <c r="N1168" s="31">
        <v>358271161.70999998</v>
      </c>
      <c r="O1168" s="31">
        <v>430000</v>
      </c>
      <c r="P1168" s="32">
        <v>265000</v>
      </c>
      <c r="Q1168" s="32" t="s">
        <v>75</v>
      </c>
      <c r="R1168" s="42" t="s">
        <v>3163</v>
      </c>
      <c r="S1168" s="43" t="s">
        <v>1887</v>
      </c>
      <c r="T1168" s="44" t="s">
        <v>3190</v>
      </c>
      <c r="U1168" s="31">
        <v>3241919176.73</v>
      </c>
      <c r="V1168" s="31" t="s">
        <v>75</v>
      </c>
      <c r="W1168" s="31">
        <v>3241919176.73</v>
      </c>
      <c r="X1168" s="31" t="s">
        <v>75</v>
      </c>
      <c r="Y1168" s="31">
        <v>2996846553.3699999</v>
      </c>
      <c r="Z1168" s="31" t="s">
        <v>75</v>
      </c>
      <c r="AA1168" s="31" t="s">
        <v>75</v>
      </c>
      <c r="AB1168" s="31">
        <v>93299265.650000006</v>
      </c>
      <c r="AC1168" s="31" t="s">
        <v>75</v>
      </c>
      <c r="AD1168" s="31" t="s">
        <v>75</v>
      </c>
      <c r="AE1168" s="31">
        <v>151496357.71000001</v>
      </c>
      <c r="AF1168" s="31">
        <v>167000</v>
      </c>
      <c r="AG1168" s="31">
        <v>110000</v>
      </c>
      <c r="AH1168" s="31" t="s">
        <v>75</v>
      </c>
      <c r="AI1168" s="8"/>
    </row>
    <row r="1169" spans="1:35" ht="23.25" x14ac:dyDescent="0.25">
      <c r="A1169" s="42" t="s">
        <v>1930</v>
      </c>
      <c r="B1169" s="43" t="s">
        <v>1887</v>
      </c>
      <c r="C1169" s="44" t="s">
        <v>3191</v>
      </c>
      <c r="D1169" s="31">
        <v>14498343911.450001</v>
      </c>
      <c r="E1169" s="31" t="s">
        <v>75</v>
      </c>
      <c r="F1169" s="31">
        <v>14498343911.450001</v>
      </c>
      <c r="G1169" s="31" t="s">
        <v>75</v>
      </c>
      <c r="H1169" s="31">
        <v>14445697089</v>
      </c>
      <c r="I1169" s="31" t="s">
        <v>75</v>
      </c>
      <c r="J1169" s="31" t="s">
        <v>75</v>
      </c>
      <c r="K1169" s="31">
        <v>26726500</v>
      </c>
      <c r="L1169" s="31" t="s">
        <v>75</v>
      </c>
      <c r="M1169" s="31" t="s">
        <v>75</v>
      </c>
      <c r="N1169" s="31">
        <v>25118817.550000001</v>
      </c>
      <c r="O1169" s="31">
        <v>561504.9</v>
      </c>
      <c r="P1169" s="32">
        <v>240000</v>
      </c>
      <c r="Q1169" s="32" t="s">
        <v>75</v>
      </c>
      <c r="R1169" s="42" t="s">
        <v>1930</v>
      </c>
      <c r="S1169" s="43" t="s">
        <v>1887</v>
      </c>
      <c r="T1169" s="44" t="s">
        <v>3191</v>
      </c>
      <c r="U1169" s="31">
        <v>7112933208.0100002</v>
      </c>
      <c r="V1169" s="31" t="s">
        <v>75</v>
      </c>
      <c r="W1169" s="31">
        <v>7112933208.0100002</v>
      </c>
      <c r="X1169" s="31" t="s">
        <v>75</v>
      </c>
      <c r="Y1169" s="31">
        <v>7089845986.9899998</v>
      </c>
      <c r="Z1169" s="31" t="s">
        <v>75</v>
      </c>
      <c r="AA1169" s="31" t="s">
        <v>75</v>
      </c>
      <c r="AB1169" s="31">
        <v>9592900</v>
      </c>
      <c r="AC1169" s="31" t="s">
        <v>75</v>
      </c>
      <c r="AD1169" s="31" t="s">
        <v>75</v>
      </c>
      <c r="AE1169" s="31">
        <v>12968830.119999999</v>
      </c>
      <c r="AF1169" s="31">
        <v>377490.9</v>
      </c>
      <c r="AG1169" s="31">
        <v>148000</v>
      </c>
      <c r="AH1169" s="31" t="s">
        <v>75</v>
      </c>
      <c r="AI1169" s="8"/>
    </row>
    <row r="1170" spans="1:35" ht="23.25" x14ac:dyDescent="0.25">
      <c r="A1170" s="42" t="s">
        <v>1932</v>
      </c>
      <c r="B1170" s="43" t="s">
        <v>1887</v>
      </c>
      <c r="C1170" s="44" t="s">
        <v>3192</v>
      </c>
      <c r="D1170" s="31">
        <v>1161279974.05</v>
      </c>
      <c r="E1170" s="31" t="s">
        <v>75</v>
      </c>
      <c r="F1170" s="31">
        <v>1161279974.05</v>
      </c>
      <c r="G1170" s="31" t="s">
        <v>75</v>
      </c>
      <c r="H1170" s="31">
        <v>1138686700</v>
      </c>
      <c r="I1170" s="31" t="s">
        <v>75</v>
      </c>
      <c r="J1170" s="31" t="s">
        <v>75</v>
      </c>
      <c r="K1170" s="31">
        <v>17030500</v>
      </c>
      <c r="L1170" s="31" t="s">
        <v>75</v>
      </c>
      <c r="M1170" s="31" t="s">
        <v>75</v>
      </c>
      <c r="N1170" s="31">
        <v>4761269.1500000004</v>
      </c>
      <c r="O1170" s="31">
        <v>561504.9</v>
      </c>
      <c r="P1170" s="32">
        <v>240000</v>
      </c>
      <c r="Q1170" s="32" t="s">
        <v>75</v>
      </c>
      <c r="R1170" s="42" t="s">
        <v>1932</v>
      </c>
      <c r="S1170" s="43" t="s">
        <v>1887</v>
      </c>
      <c r="T1170" s="44" t="s">
        <v>3192</v>
      </c>
      <c r="U1170" s="31">
        <v>466112321.48000002</v>
      </c>
      <c r="V1170" s="31" t="s">
        <v>75</v>
      </c>
      <c r="W1170" s="31">
        <v>466112321.48000002</v>
      </c>
      <c r="X1170" s="31" t="s">
        <v>75</v>
      </c>
      <c r="Y1170" s="31">
        <v>452800767.68000001</v>
      </c>
      <c r="Z1170" s="31" t="s">
        <v>75</v>
      </c>
      <c r="AA1170" s="31" t="s">
        <v>75</v>
      </c>
      <c r="AB1170" s="31">
        <v>9592900</v>
      </c>
      <c r="AC1170" s="31" t="s">
        <v>75</v>
      </c>
      <c r="AD1170" s="31" t="s">
        <v>75</v>
      </c>
      <c r="AE1170" s="31">
        <v>3193162.9</v>
      </c>
      <c r="AF1170" s="31">
        <v>377490.9</v>
      </c>
      <c r="AG1170" s="31">
        <v>148000</v>
      </c>
      <c r="AH1170" s="31" t="s">
        <v>75</v>
      </c>
      <c r="AI1170" s="8"/>
    </row>
    <row r="1171" spans="1:35" x14ac:dyDescent="0.25">
      <c r="A1171" s="42" t="s">
        <v>3193</v>
      </c>
      <c r="B1171" s="43" t="s">
        <v>1887</v>
      </c>
      <c r="C1171" s="44" t="s">
        <v>3194</v>
      </c>
      <c r="D1171" s="31">
        <v>584961281.39999998</v>
      </c>
      <c r="E1171" s="31" t="s">
        <v>75</v>
      </c>
      <c r="F1171" s="31">
        <v>584961281.39999998</v>
      </c>
      <c r="G1171" s="31" t="s">
        <v>75</v>
      </c>
      <c r="H1171" s="31">
        <v>582464633</v>
      </c>
      <c r="I1171" s="31" t="s">
        <v>75</v>
      </c>
      <c r="J1171" s="31" t="s">
        <v>75</v>
      </c>
      <c r="K1171" s="31" t="s">
        <v>75</v>
      </c>
      <c r="L1171" s="31" t="s">
        <v>75</v>
      </c>
      <c r="M1171" s="31" t="s">
        <v>75</v>
      </c>
      <c r="N1171" s="31">
        <v>2496648.4</v>
      </c>
      <c r="O1171" s="31" t="s">
        <v>75</v>
      </c>
      <c r="P1171" s="32" t="s">
        <v>75</v>
      </c>
      <c r="Q1171" s="32" t="s">
        <v>75</v>
      </c>
      <c r="R1171" s="42" t="s">
        <v>3193</v>
      </c>
      <c r="S1171" s="43" t="s">
        <v>1887</v>
      </c>
      <c r="T1171" s="44" t="s">
        <v>3194</v>
      </c>
      <c r="U1171" s="31">
        <v>386504714.69999999</v>
      </c>
      <c r="V1171" s="31" t="s">
        <v>75</v>
      </c>
      <c r="W1171" s="31">
        <v>386504714.69999999</v>
      </c>
      <c r="X1171" s="31" t="s">
        <v>75</v>
      </c>
      <c r="Y1171" s="31">
        <v>384398988.44</v>
      </c>
      <c r="Z1171" s="31" t="s">
        <v>75</v>
      </c>
      <c r="AA1171" s="31" t="s">
        <v>75</v>
      </c>
      <c r="AB1171" s="31" t="s">
        <v>75</v>
      </c>
      <c r="AC1171" s="31" t="s">
        <v>75</v>
      </c>
      <c r="AD1171" s="31" t="s">
        <v>75</v>
      </c>
      <c r="AE1171" s="31">
        <v>2105726.2599999998</v>
      </c>
      <c r="AF1171" s="31" t="s">
        <v>75</v>
      </c>
      <c r="AG1171" s="31" t="s">
        <v>75</v>
      </c>
      <c r="AH1171" s="31" t="s">
        <v>75</v>
      </c>
      <c r="AI1171" s="8"/>
    </row>
    <row r="1172" spans="1:35" ht="23.25" x14ac:dyDescent="0.25">
      <c r="A1172" s="42" t="s">
        <v>2294</v>
      </c>
      <c r="B1172" s="43" t="s">
        <v>1887</v>
      </c>
      <c r="C1172" s="44" t="s">
        <v>3195</v>
      </c>
      <c r="D1172" s="31">
        <v>1532086300</v>
      </c>
      <c r="E1172" s="31" t="s">
        <v>75</v>
      </c>
      <c r="F1172" s="31">
        <v>1532086300</v>
      </c>
      <c r="G1172" s="31" t="s">
        <v>75</v>
      </c>
      <c r="H1172" s="31">
        <v>1504529400</v>
      </c>
      <c r="I1172" s="31" t="s">
        <v>75</v>
      </c>
      <c r="J1172" s="31" t="s">
        <v>75</v>
      </c>
      <c r="K1172" s="31">
        <v>9696000</v>
      </c>
      <c r="L1172" s="31" t="s">
        <v>75</v>
      </c>
      <c r="M1172" s="31" t="s">
        <v>75</v>
      </c>
      <c r="N1172" s="31">
        <v>17860900</v>
      </c>
      <c r="O1172" s="31" t="s">
        <v>75</v>
      </c>
      <c r="P1172" s="32" t="s">
        <v>75</v>
      </c>
      <c r="Q1172" s="32" t="s">
        <v>75</v>
      </c>
      <c r="R1172" s="42" t="s">
        <v>2294</v>
      </c>
      <c r="S1172" s="43" t="s">
        <v>1887</v>
      </c>
      <c r="T1172" s="44" t="s">
        <v>3195</v>
      </c>
      <c r="U1172" s="31">
        <v>650307993.83000004</v>
      </c>
      <c r="V1172" s="31" t="s">
        <v>75</v>
      </c>
      <c r="W1172" s="31">
        <v>650307993.83000004</v>
      </c>
      <c r="X1172" s="31" t="s">
        <v>75</v>
      </c>
      <c r="Y1172" s="31">
        <v>642638052.87</v>
      </c>
      <c r="Z1172" s="31" t="s">
        <v>75</v>
      </c>
      <c r="AA1172" s="31" t="s">
        <v>75</v>
      </c>
      <c r="AB1172" s="31" t="s">
        <v>75</v>
      </c>
      <c r="AC1172" s="31" t="s">
        <v>75</v>
      </c>
      <c r="AD1172" s="31" t="s">
        <v>75</v>
      </c>
      <c r="AE1172" s="31">
        <v>7669940.96</v>
      </c>
      <c r="AF1172" s="31" t="s">
        <v>75</v>
      </c>
      <c r="AG1172" s="31" t="s">
        <v>75</v>
      </c>
      <c r="AH1172" s="31" t="s">
        <v>75</v>
      </c>
      <c r="AI1172" s="8"/>
    </row>
    <row r="1173" spans="1:35" ht="23.25" x14ac:dyDescent="0.25">
      <c r="A1173" s="42" t="s">
        <v>3196</v>
      </c>
      <c r="B1173" s="43" t="s">
        <v>1887</v>
      </c>
      <c r="C1173" s="44" t="s">
        <v>3197</v>
      </c>
      <c r="D1173" s="31">
        <v>11220016356</v>
      </c>
      <c r="E1173" s="31" t="s">
        <v>75</v>
      </c>
      <c r="F1173" s="31">
        <v>11220016356</v>
      </c>
      <c r="G1173" s="31" t="s">
        <v>75</v>
      </c>
      <c r="H1173" s="31">
        <v>11220016356</v>
      </c>
      <c r="I1173" s="31" t="s">
        <v>75</v>
      </c>
      <c r="J1173" s="31" t="s">
        <v>75</v>
      </c>
      <c r="K1173" s="31" t="s">
        <v>75</v>
      </c>
      <c r="L1173" s="31" t="s">
        <v>75</v>
      </c>
      <c r="M1173" s="31" t="s">
        <v>75</v>
      </c>
      <c r="N1173" s="31" t="s">
        <v>75</v>
      </c>
      <c r="O1173" s="31" t="s">
        <v>75</v>
      </c>
      <c r="P1173" s="32" t="s">
        <v>75</v>
      </c>
      <c r="Q1173" s="32" t="s">
        <v>75</v>
      </c>
      <c r="R1173" s="42" t="s">
        <v>3196</v>
      </c>
      <c r="S1173" s="43" t="s">
        <v>1887</v>
      </c>
      <c r="T1173" s="44" t="s">
        <v>3197</v>
      </c>
      <c r="U1173" s="31">
        <v>5610008178</v>
      </c>
      <c r="V1173" s="31" t="s">
        <v>75</v>
      </c>
      <c r="W1173" s="31">
        <v>5610008178</v>
      </c>
      <c r="X1173" s="31" t="s">
        <v>75</v>
      </c>
      <c r="Y1173" s="31">
        <v>5610008178</v>
      </c>
      <c r="Z1173" s="31" t="s">
        <v>75</v>
      </c>
      <c r="AA1173" s="31" t="s">
        <v>75</v>
      </c>
      <c r="AB1173" s="31" t="s">
        <v>75</v>
      </c>
      <c r="AC1173" s="31" t="s">
        <v>75</v>
      </c>
      <c r="AD1173" s="31" t="s">
        <v>75</v>
      </c>
      <c r="AE1173" s="31" t="s">
        <v>75</v>
      </c>
      <c r="AF1173" s="31" t="s">
        <v>75</v>
      </c>
      <c r="AG1173" s="31" t="s">
        <v>75</v>
      </c>
      <c r="AH1173" s="31" t="s">
        <v>75</v>
      </c>
      <c r="AI1173" s="8"/>
    </row>
    <row r="1174" spans="1:35" ht="23.25" x14ac:dyDescent="0.25">
      <c r="A1174" s="42" t="s">
        <v>1934</v>
      </c>
      <c r="B1174" s="43" t="s">
        <v>1887</v>
      </c>
      <c r="C1174" s="44" t="s">
        <v>3198</v>
      </c>
      <c r="D1174" s="31">
        <v>350200</v>
      </c>
      <c r="E1174" s="31" t="s">
        <v>75</v>
      </c>
      <c r="F1174" s="31">
        <v>350200</v>
      </c>
      <c r="G1174" s="31" t="s">
        <v>75</v>
      </c>
      <c r="H1174" s="31" t="s">
        <v>75</v>
      </c>
      <c r="I1174" s="31" t="s">
        <v>75</v>
      </c>
      <c r="J1174" s="31" t="s">
        <v>75</v>
      </c>
      <c r="K1174" s="31" t="s">
        <v>75</v>
      </c>
      <c r="L1174" s="31" t="s">
        <v>75</v>
      </c>
      <c r="M1174" s="31" t="s">
        <v>75</v>
      </c>
      <c r="N1174" s="31">
        <v>151200</v>
      </c>
      <c r="O1174" s="31">
        <v>199000</v>
      </c>
      <c r="P1174" s="32" t="s">
        <v>75</v>
      </c>
      <c r="Q1174" s="32" t="s">
        <v>75</v>
      </c>
      <c r="R1174" s="42" t="s">
        <v>1934</v>
      </c>
      <c r="S1174" s="43" t="s">
        <v>1887</v>
      </c>
      <c r="T1174" s="44" t="s">
        <v>3198</v>
      </c>
      <c r="U1174" s="31">
        <v>77182</v>
      </c>
      <c r="V1174" s="31" t="s">
        <v>75</v>
      </c>
      <c r="W1174" s="31">
        <v>77182</v>
      </c>
      <c r="X1174" s="31" t="s">
        <v>75</v>
      </c>
      <c r="Y1174" s="31" t="s">
        <v>75</v>
      </c>
      <c r="Z1174" s="31" t="s">
        <v>75</v>
      </c>
      <c r="AA1174" s="31" t="s">
        <v>75</v>
      </c>
      <c r="AB1174" s="31" t="s">
        <v>75</v>
      </c>
      <c r="AC1174" s="31" t="s">
        <v>75</v>
      </c>
      <c r="AD1174" s="31" t="s">
        <v>75</v>
      </c>
      <c r="AE1174" s="31">
        <v>49182</v>
      </c>
      <c r="AF1174" s="31">
        <v>28000</v>
      </c>
      <c r="AG1174" s="31" t="s">
        <v>75</v>
      </c>
      <c r="AH1174" s="31" t="s">
        <v>75</v>
      </c>
      <c r="AI1174" s="8"/>
    </row>
    <row r="1175" spans="1:35" x14ac:dyDescent="0.25">
      <c r="A1175" s="42" t="s">
        <v>2101</v>
      </c>
      <c r="B1175" s="43" t="s">
        <v>1887</v>
      </c>
      <c r="C1175" s="44" t="s">
        <v>3199</v>
      </c>
      <c r="D1175" s="31">
        <v>180000</v>
      </c>
      <c r="E1175" s="31" t="s">
        <v>75</v>
      </c>
      <c r="F1175" s="31">
        <v>180000</v>
      </c>
      <c r="G1175" s="31" t="s">
        <v>75</v>
      </c>
      <c r="H1175" s="31" t="s">
        <v>75</v>
      </c>
      <c r="I1175" s="31" t="s">
        <v>75</v>
      </c>
      <c r="J1175" s="31" t="s">
        <v>75</v>
      </c>
      <c r="K1175" s="31" t="s">
        <v>75</v>
      </c>
      <c r="L1175" s="31" t="s">
        <v>75</v>
      </c>
      <c r="M1175" s="31" t="s">
        <v>75</v>
      </c>
      <c r="N1175" s="31">
        <v>80000</v>
      </c>
      <c r="O1175" s="31">
        <v>100000</v>
      </c>
      <c r="P1175" s="32" t="s">
        <v>75</v>
      </c>
      <c r="Q1175" s="32" t="s">
        <v>75</v>
      </c>
      <c r="R1175" s="42" t="s">
        <v>2101</v>
      </c>
      <c r="S1175" s="43" t="s">
        <v>1887</v>
      </c>
      <c r="T1175" s="44" t="s">
        <v>3199</v>
      </c>
      <c r="U1175" s="31">
        <v>48000</v>
      </c>
      <c r="V1175" s="31" t="s">
        <v>75</v>
      </c>
      <c r="W1175" s="31">
        <v>48000</v>
      </c>
      <c r="X1175" s="31" t="s">
        <v>75</v>
      </c>
      <c r="Y1175" s="31" t="s">
        <v>75</v>
      </c>
      <c r="Z1175" s="31" t="s">
        <v>75</v>
      </c>
      <c r="AA1175" s="31" t="s">
        <v>75</v>
      </c>
      <c r="AB1175" s="31" t="s">
        <v>75</v>
      </c>
      <c r="AC1175" s="31" t="s">
        <v>75</v>
      </c>
      <c r="AD1175" s="31" t="s">
        <v>75</v>
      </c>
      <c r="AE1175" s="31">
        <v>30000</v>
      </c>
      <c r="AF1175" s="31">
        <v>18000</v>
      </c>
      <c r="AG1175" s="31" t="s">
        <v>75</v>
      </c>
      <c r="AH1175" s="31" t="s">
        <v>75</v>
      </c>
      <c r="AI1175" s="8"/>
    </row>
    <row r="1176" spans="1:35" x14ac:dyDescent="0.25">
      <c r="A1176" s="42" t="s">
        <v>2103</v>
      </c>
      <c r="B1176" s="43" t="s">
        <v>1887</v>
      </c>
      <c r="C1176" s="44" t="s">
        <v>3200</v>
      </c>
      <c r="D1176" s="31">
        <v>1709200</v>
      </c>
      <c r="E1176" s="31" t="s">
        <v>75</v>
      </c>
      <c r="F1176" s="31">
        <v>1709200</v>
      </c>
      <c r="G1176" s="31" t="s">
        <v>75</v>
      </c>
      <c r="H1176" s="31" t="s">
        <v>75</v>
      </c>
      <c r="I1176" s="31" t="s">
        <v>75</v>
      </c>
      <c r="J1176" s="31" t="s">
        <v>75</v>
      </c>
      <c r="K1176" s="31">
        <v>1000100</v>
      </c>
      <c r="L1176" s="31" t="s">
        <v>75</v>
      </c>
      <c r="M1176" s="31" t="s">
        <v>75</v>
      </c>
      <c r="N1176" s="31">
        <v>489600</v>
      </c>
      <c r="O1176" s="31">
        <v>189500</v>
      </c>
      <c r="P1176" s="32">
        <v>30000</v>
      </c>
      <c r="Q1176" s="32" t="s">
        <v>75</v>
      </c>
      <c r="R1176" s="42" t="s">
        <v>2103</v>
      </c>
      <c r="S1176" s="43" t="s">
        <v>1887</v>
      </c>
      <c r="T1176" s="44" t="s">
        <v>3200</v>
      </c>
      <c r="U1176" s="31">
        <v>967127.37</v>
      </c>
      <c r="V1176" s="31" t="s">
        <v>75</v>
      </c>
      <c r="W1176" s="31">
        <v>967127.37</v>
      </c>
      <c r="X1176" s="31" t="s">
        <v>75</v>
      </c>
      <c r="Y1176" s="31" t="s">
        <v>75</v>
      </c>
      <c r="Z1176" s="31" t="s">
        <v>75</v>
      </c>
      <c r="AA1176" s="31" t="s">
        <v>75</v>
      </c>
      <c r="AB1176" s="31">
        <v>666720</v>
      </c>
      <c r="AC1176" s="31" t="s">
        <v>75</v>
      </c>
      <c r="AD1176" s="31" t="s">
        <v>75</v>
      </c>
      <c r="AE1176" s="31">
        <v>202373.98</v>
      </c>
      <c r="AF1176" s="31">
        <v>98033.39</v>
      </c>
      <c r="AG1176" s="31" t="s">
        <v>75</v>
      </c>
      <c r="AH1176" s="31" t="s">
        <v>75</v>
      </c>
      <c r="AI1176" s="8"/>
    </row>
    <row r="1177" spans="1:35" x14ac:dyDescent="0.25">
      <c r="A1177" s="42" t="s">
        <v>1936</v>
      </c>
      <c r="B1177" s="43" t="s">
        <v>1887</v>
      </c>
      <c r="C1177" s="44" t="s">
        <v>3201</v>
      </c>
      <c r="D1177" s="31">
        <v>100000</v>
      </c>
      <c r="E1177" s="31" t="s">
        <v>75</v>
      </c>
      <c r="F1177" s="31">
        <v>100000</v>
      </c>
      <c r="G1177" s="31">
        <v>721182200</v>
      </c>
      <c r="H1177" s="31">
        <v>721282200</v>
      </c>
      <c r="I1177" s="31" t="s">
        <v>75</v>
      </c>
      <c r="J1177" s="31" t="s">
        <v>75</v>
      </c>
      <c r="K1177" s="31" t="s">
        <v>75</v>
      </c>
      <c r="L1177" s="31" t="s">
        <v>75</v>
      </c>
      <c r="M1177" s="31" t="s">
        <v>75</v>
      </c>
      <c r="N1177" s="31" t="s">
        <v>75</v>
      </c>
      <c r="O1177" s="31" t="s">
        <v>75</v>
      </c>
      <c r="P1177" s="32" t="s">
        <v>75</v>
      </c>
      <c r="Q1177" s="32" t="s">
        <v>75</v>
      </c>
      <c r="R1177" s="42" t="s">
        <v>1936</v>
      </c>
      <c r="S1177" s="43" t="s">
        <v>1887</v>
      </c>
      <c r="T1177" s="44" t="s">
        <v>3201</v>
      </c>
      <c r="U1177" s="31">
        <v>6515.19</v>
      </c>
      <c r="V1177" s="31" t="s">
        <v>75</v>
      </c>
      <c r="W1177" s="31">
        <v>6515.19</v>
      </c>
      <c r="X1177" s="31">
        <v>269777267.55000001</v>
      </c>
      <c r="Y1177" s="31">
        <v>269783782.74000001</v>
      </c>
      <c r="Z1177" s="31" t="s">
        <v>75</v>
      </c>
      <c r="AA1177" s="31" t="s">
        <v>75</v>
      </c>
      <c r="AB1177" s="31" t="s">
        <v>75</v>
      </c>
      <c r="AC1177" s="31" t="s">
        <v>75</v>
      </c>
      <c r="AD1177" s="31" t="s">
        <v>75</v>
      </c>
      <c r="AE1177" s="31" t="s">
        <v>75</v>
      </c>
      <c r="AF1177" s="31" t="s">
        <v>75</v>
      </c>
      <c r="AG1177" s="31" t="s">
        <v>75</v>
      </c>
      <c r="AH1177" s="31" t="s">
        <v>75</v>
      </c>
      <c r="AI1177" s="8"/>
    </row>
    <row r="1178" spans="1:35" x14ac:dyDescent="0.25">
      <c r="A1178" s="42" t="s">
        <v>2006</v>
      </c>
      <c r="B1178" s="43" t="s">
        <v>1887</v>
      </c>
      <c r="C1178" s="44" t="s">
        <v>3202</v>
      </c>
      <c r="D1178" s="31" t="s">
        <v>75</v>
      </c>
      <c r="E1178" s="31" t="s">
        <v>75</v>
      </c>
      <c r="F1178" s="31" t="s">
        <v>75</v>
      </c>
      <c r="G1178" s="31">
        <v>721182200</v>
      </c>
      <c r="H1178" s="31">
        <v>721182200</v>
      </c>
      <c r="I1178" s="31" t="s">
        <v>75</v>
      </c>
      <c r="J1178" s="31" t="s">
        <v>75</v>
      </c>
      <c r="K1178" s="31" t="s">
        <v>75</v>
      </c>
      <c r="L1178" s="31" t="s">
        <v>75</v>
      </c>
      <c r="M1178" s="31" t="s">
        <v>75</v>
      </c>
      <c r="N1178" s="31" t="s">
        <v>75</v>
      </c>
      <c r="O1178" s="31" t="s">
        <v>75</v>
      </c>
      <c r="P1178" s="32" t="s">
        <v>75</v>
      </c>
      <c r="Q1178" s="32" t="s">
        <v>75</v>
      </c>
      <c r="R1178" s="42" t="s">
        <v>2006</v>
      </c>
      <c r="S1178" s="43" t="s">
        <v>1887</v>
      </c>
      <c r="T1178" s="44" t="s">
        <v>3202</v>
      </c>
      <c r="U1178" s="31" t="s">
        <v>75</v>
      </c>
      <c r="V1178" s="31" t="s">
        <v>75</v>
      </c>
      <c r="W1178" s="31" t="s">
        <v>75</v>
      </c>
      <c r="X1178" s="31">
        <v>269777267.55000001</v>
      </c>
      <c r="Y1178" s="31">
        <v>269777267.55000001</v>
      </c>
      <c r="Z1178" s="31" t="s">
        <v>75</v>
      </c>
      <c r="AA1178" s="31" t="s">
        <v>75</v>
      </c>
      <c r="AB1178" s="31" t="s">
        <v>75</v>
      </c>
      <c r="AC1178" s="31" t="s">
        <v>75</v>
      </c>
      <c r="AD1178" s="31" t="s">
        <v>75</v>
      </c>
      <c r="AE1178" s="31" t="s">
        <v>75</v>
      </c>
      <c r="AF1178" s="31" t="s">
        <v>75</v>
      </c>
      <c r="AG1178" s="31" t="s">
        <v>75</v>
      </c>
      <c r="AH1178" s="31" t="s">
        <v>75</v>
      </c>
      <c r="AI1178" s="8"/>
    </row>
    <row r="1179" spans="1:35" ht="23.25" x14ac:dyDescent="0.25">
      <c r="A1179" s="42" t="s">
        <v>3166</v>
      </c>
      <c r="B1179" s="43" t="s">
        <v>1887</v>
      </c>
      <c r="C1179" s="44" t="s">
        <v>3203</v>
      </c>
      <c r="D1179" s="31">
        <v>100000</v>
      </c>
      <c r="E1179" s="31" t="s">
        <v>75</v>
      </c>
      <c r="F1179" s="31">
        <v>100000</v>
      </c>
      <c r="G1179" s="31" t="s">
        <v>75</v>
      </c>
      <c r="H1179" s="31">
        <v>100000</v>
      </c>
      <c r="I1179" s="31" t="s">
        <v>75</v>
      </c>
      <c r="J1179" s="31" t="s">
        <v>75</v>
      </c>
      <c r="K1179" s="31" t="s">
        <v>75</v>
      </c>
      <c r="L1179" s="31" t="s">
        <v>75</v>
      </c>
      <c r="M1179" s="31" t="s">
        <v>75</v>
      </c>
      <c r="N1179" s="31" t="s">
        <v>75</v>
      </c>
      <c r="O1179" s="31" t="s">
        <v>75</v>
      </c>
      <c r="P1179" s="32" t="s">
        <v>75</v>
      </c>
      <c r="Q1179" s="32" t="s">
        <v>75</v>
      </c>
      <c r="R1179" s="42" t="s">
        <v>3166</v>
      </c>
      <c r="S1179" s="43" t="s">
        <v>1887</v>
      </c>
      <c r="T1179" s="44" t="s">
        <v>3203</v>
      </c>
      <c r="U1179" s="31">
        <v>6515.19</v>
      </c>
      <c r="V1179" s="31" t="s">
        <v>75</v>
      </c>
      <c r="W1179" s="31">
        <v>6515.19</v>
      </c>
      <c r="X1179" s="31" t="s">
        <v>75</v>
      </c>
      <c r="Y1179" s="31">
        <v>6515.19</v>
      </c>
      <c r="Z1179" s="31" t="s">
        <v>75</v>
      </c>
      <c r="AA1179" s="31" t="s">
        <v>75</v>
      </c>
      <c r="AB1179" s="31" t="s">
        <v>75</v>
      </c>
      <c r="AC1179" s="31" t="s">
        <v>75</v>
      </c>
      <c r="AD1179" s="31" t="s">
        <v>75</v>
      </c>
      <c r="AE1179" s="31" t="s">
        <v>75</v>
      </c>
      <c r="AF1179" s="31" t="s">
        <v>75</v>
      </c>
      <c r="AG1179" s="31" t="s">
        <v>75</v>
      </c>
      <c r="AH1179" s="31" t="s">
        <v>75</v>
      </c>
      <c r="AI1179" s="8"/>
    </row>
    <row r="1180" spans="1:35" ht="23.25" x14ac:dyDescent="0.25">
      <c r="A1180" s="42" t="s">
        <v>1939</v>
      </c>
      <c r="B1180" s="43" t="s">
        <v>1887</v>
      </c>
      <c r="C1180" s="44" t="s">
        <v>3204</v>
      </c>
      <c r="D1180" s="31">
        <v>515500</v>
      </c>
      <c r="E1180" s="31" t="s">
        <v>75</v>
      </c>
      <c r="F1180" s="31">
        <v>515500</v>
      </c>
      <c r="G1180" s="31" t="s">
        <v>75</v>
      </c>
      <c r="H1180" s="31" t="s">
        <v>75</v>
      </c>
      <c r="I1180" s="31" t="s">
        <v>75</v>
      </c>
      <c r="J1180" s="31" t="s">
        <v>75</v>
      </c>
      <c r="K1180" s="31" t="s">
        <v>75</v>
      </c>
      <c r="L1180" s="31" t="s">
        <v>75</v>
      </c>
      <c r="M1180" s="31" t="s">
        <v>75</v>
      </c>
      <c r="N1180" s="31">
        <v>365500</v>
      </c>
      <c r="O1180" s="31">
        <v>150000</v>
      </c>
      <c r="P1180" s="32" t="s">
        <v>75</v>
      </c>
      <c r="Q1180" s="32" t="s">
        <v>75</v>
      </c>
      <c r="R1180" s="42" t="s">
        <v>1939</v>
      </c>
      <c r="S1180" s="43" t="s">
        <v>1887</v>
      </c>
      <c r="T1180" s="44" t="s">
        <v>3204</v>
      </c>
      <c r="U1180" s="31">
        <v>360800</v>
      </c>
      <c r="V1180" s="31" t="s">
        <v>75</v>
      </c>
      <c r="W1180" s="31">
        <v>360800</v>
      </c>
      <c r="X1180" s="31" t="s">
        <v>75</v>
      </c>
      <c r="Y1180" s="31" t="s">
        <v>75</v>
      </c>
      <c r="Z1180" s="31" t="s">
        <v>75</v>
      </c>
      <c r="AA1180" s="31" t="s">
        <v>75</v>
      </c>
      <c r="AB1180" s="31" t="s">
        <v>75</v>
      </c>
      <c r="AC1180" s="31" t="s">
        <v>75</v>
      </c>
      <c r="AD1180" s="31" t="s">
        <v>75</v>
      </c>
      <c r="AE1180" s="31">
        <v>250800</v>
      </c>
      <c r="AF1180" s="31">
        <v>110000</v>
      </c>
      <c r="AG1180" s="31" t="s">
        <v>75</v>
      </c>
      <c r="AH1180" s="31" t="s">
        <v>75</v>
      </c>
      <c r="AI1180" s="8"/>
    </row>
    <row r="1181" spans="1:35" ht="45.75" x14ac:dyDescent="0.25">
      <c r="A1181" s="42" t="s">
        <v>2130</v>
      </c>
      <c r="B1181" s="43" t="s">
        <v>1887</v>
      </c>
      <c r="C1181" s="44" t="s">
        <v>3205</v>
      </c>
      <c r="D1181" s="31">
        <v>515500</v>
      </c>
      <c r="E1181" s="31" t="s">
        <v>75</v>
      </c>
      <c r="F1181" s="31">
        <v>515500</v>
      </c>
      <c r="G1181" s="31" t="s">
        <v>75</v>
      </c>
      <c r="H1181" s="31" t="s">
        <v>75</v>
      </c>
      <c r="I1181" s="31" t="s">
        <v>75</v>
      </c>
      <c r="J1181" s="31" t="s">
        <v>75</v>
      </c>
      <c r="K1181" s="31" t="s">
        <v>75</v>
      </c>
      <c r="L1181" s="31" t="s">
        <v>75</v>
      </c>
      <c r="M1181" s="31" t="s">
        <v>75</v>
      </c>
      <c r="N1181" s="31">
        <v>365500</v>
      </c>
      <c r="O1181" s="31">
        <v>150000</v>
      </c>
      <c r="P1181" s="32" t="s">
        <v>75</v>
      </c>
      <c r="Q1181" s="32" t="s">
        <v>75</v>
      </c>
      <c r="R1181" s="42" t="s">
        <v>2130</v>
      </c>
      <c r="S1181" s="43" t="s">
        <v>1887</v>
      </c>
      <c r="T1181" s="44" t="s">
        <v>3205</v>
      </c>
      <c r="U1181" s="31">
        <v>360800</v>
      </c>
      <c r="V1181" s="31" t="s">
        <v>75</v>
      </c>
      <c r="W1181" s="31">
        <v>360800</v>
      </c>
      <c r="X1181" s="31" t="s">
        <v>75</v>
      </c>
      <c r="Y1181" s="31" t="s">
        <v>75</v>
      </c>
      <c r="Z1181" s="31" t="s">
        <v>75</v>
      </c>
      <c r="AA1181" s="31" t="s">
        <v>75</v>
      </c>
      <c r="AB1181" s="31" t="s">
        <v>75</v>
      </c>
      <c r="AC1181" s="31" t="s">
        <v>75</v>
      </c>
      <c r="AD1181" s="31" t="s">
        <v>75</v>
      </c>
      <c r="AE1181" s="31">
        <v>250800</v>
      </c>
      <c r="AF1181" s="31">
        <v>110000</v>
      </c>
      <c r="AG1181" s="31" t="s">
        <v>75</v>
      </c>
      <c r="AH1181" s="31" t="s">
        <v>75</v>
      </c>
      <c r="AI1181" s="8"/>
    </row>
    <row r="1182" spans="1:35" ht="23.25" x14ac:dyDescent="0.25">
      <c r="A1182" s="42" t="s">
        <v>2132</v>
      </c>
      <c r="B1182" s="43" t="s">
        <v>1887</v>
      </c>
      <c r="C1182" s="44" t="s">
        <v>3206</v>
      </c>
      <c r="D1182" s="31">
        <v>515500</v>
      </c>
      <c r="E1182" s="31" t="s">
        <v>75</v>
      </c>
      <c r="F1182" s="31">
        <v>515500</v>
      </c>
      <c r="G1182" s="31" t="s">
        <v>75</v>
      </c>
      <c r="H1182" s="31" t="s">
        <v>75</v>
      </c>
      <c r="I1182" s="31" t="s">
        <v>75</v>
      </c>
      <c r="J1182" s="31" t="s">
        <v>75</v>
      </c>
      <c r="K1182" s="31" t="s">
        <v>75</v>
      </c>
      <c r="L1182" s="31" t="s">
        <v>75</v>
      </c>
      <c r="M1182" s="31" t="s">
        <v>75</v>
      </c>
      <c r="N1182" s="31">
        <v>365500</v>
      </c>
      <c r="O1182" s="31">
        <v>150000</v>
      </c>
      <c r="P1182" s="32" t="s">
        <v>75</v>
      </c>
      <c r="Q1182" s="32" t="s">
        <v>75</v>
      </c>
      <c r="R1182" s="42" t="s">
        <v>2132</v>
      </c>
      <c r="S1182" s="43" t="s">
        <v>1887</v>
      </c>
      <c r="T1182" s="44" t="s">
        <v>3206</v>
      </c>
      <c r="U1182" s="31">
        <v>360800</v>
      </c>
      <c r="V1182" s="31" t="s">
        <v>75</v>
      </c>
      <c r="W1182" s="31">
        <v>360800</v>
      </c>
      <c r="X1182" s="31" t="s">
        <v>75</v>
      </c>
      <c r="Y1182" s="31" t="s">
        <v>75</v>
      </c>
      <c r="Z1182" s="31" t="s">
        <v>75</v>
      </c>
      <c r="AA1182" s="31" t="s">
        <v>75</v>
      </c>
      <c r="AB1182" s="31" t="s">
        <v>75</v>
      </c>
      <c r="AC1182" s="31" t="s">
        <v>75</v>
      </c>
      <c r="AD1182" s="31" t="s">
        <v>75</v>
      </c>
      <c r="AE1182" s="31">
        <v>250800</v>
      </c>
      <c r="AF1182" s="31">
        <v>110000</v>
      </c>
      <c r="AG1182" s="31" t="s">
        <v>75</v>
      </c>
      <c r="AH1182" s="31" t="s">
        <v>75</v>
      </c>
      <c r="AI1182" s="8"/>
    </row>
    <row r="1183" spans="1:35" x14ac:dyDescent="0.25">
      <c r="A1183" s="42" t="s">
        <v>1908</v>
      </c>
      <c r="B1183" s="43" t="s">
        <v>1887</v>
      </c>
      <c r="C1183" s="44" t="s">
        <v>3207</v>
      </c>
      <c r="D1183" s="31">
        <v>4223039.55</v>
      </c>
      <c r="E1183" s="31" t="s">
        <v>75</v>
      </c>
      <c r="F1183" s="31">
        <v>4223039.55</v>
      </c>
      <c r="G1183" s="31" t="s">
        <v>75</v>
      </c>
      <c r="H1183" s="31">
        <v>2868559.55</v>
      </c>
      <c r="I1183" s="31" t="s">
        <v>75</v>
      </c>
      <c r="J1183" s="31" t="s">
        <v>75</v>
      </c>
      <c r="K1183" s="31" t="s">
        <v>75</v>
      </c>
      <c r="L1183" s="31" t="s">
        <v>75</v>
      </c>
      <c r="M1183" s="31" t="s">
        <v>75</v>
      </c>
      <c r="N1183" s="31">
        <v>120000</v>
      </c>
      <c r="O1183" s="31">
        <v>1234480</v>
      </c>
      <c r="P1183" s="32" t="s">
        <v>75</v>
      </c>
      <c r="Q1183" s="32" t="s">
        <v>75</v>
      </c>
      <c r="R1183" s="42" t="s">
        <v>1908</v>
      </c>
      <c r="S1183" s="43" t="s">
        <v>1887</v>
      </c>
      <c r="T1183" s="44" t="s">
        <v>3207</v>
      </c>
      <c r="U1183" s="31">
        <v>1399913.84</v>
      </c>
      <c r="V1183" s="31" t="s">
        <v>75</v>
      </c>
      <c r="W1183" s="31">
        <v>1399913.84</v>
      </c>
      <c r="X1183" s="31" t="s">
        <v>75</v>
      </c>
      <c r="Y1183" s="31">
        <v>1164951.8400000001</v>
      </c>
      <c r="Z1183" s="31" t="s">
        <v>75</v>
      </c>
      <c r="AA1183" s="31" t="s">
        <v>75</v>
      </c>
      <c r="AB1183" s="31" t="s">
        <v>75</v>
      </c>
      <c r="AC1183" s="31" t="s">
        <v>75</v>
      </c>
      <c r="AD1183" s="31" t="s">
        <v>75</v>
      </c>
      <c r="AE1183" s="31">
        <v>35442</v>
      </c>
      <c r="AF1183" s="31">
        <v>199520</v>
      </c>
      <c r="AG1183" s="31" t="s">
        <v>75</v>
      </c>
      <c r="AH1183" s="31" t="s">
        <v>75</v>
      </c>
      <c r="AI1183" s="8"/>
    </row>
    <row r="1184" spans="1:35" ht="34.5" x14ac:dyDescent="0.25">
      <c r="A1184" s="42" t="s">
        <v>2139</v>
      </c>
      <c r="B1184" s="43" t="s">
        <v>1887</v>
      </c>
      <c r="C1184" s="44" t="s">
        <v>3208</v>
      </c>
      <c r="D1184" s="31">
        <v>4223039.55</v>
      </c>
      <c r="E1184" s="31" t="s">
        <v>75</v>
      </c>
      <c r="F1184" s="31">
        <v>4223039.55</v>
      </c>
      <c r="G1184" s="31" t="s">
        <v>75</v>
      </c>
      <c r="H1184" s="31">
        <v>2868559.55</v>
      </c>
      <c r="I1184" s="31" t="s">
        <v>75</v>
      </c>
      <c r="J1184" s="31" t="s">
        <v>75</v>
      </c>
      <c r="K1184" s="31" t="s">
        <v>75</v>
      </c>
      <c r="L1184" s="31" t="s">
        <v>75</v>
      </c>
      <c r="M1184" s="31" t="s">
        <v>75</v>
      </c>
      <c r="N1184" s="31">
        <v>120000</v>
      </c>
      <c r="O1184" s="31">
        <v>1234480</v>
      </c>
      <c r="P1184" s="32" t="s">
        <v>75</v>
      </c>
      <c r="Q1184" s="32" t="s">
        <v>75</v>
      </c>
      <c r="R1184" s="42" t="s">
        <v>2139</v>
      </c>
      <c r="S1184" s="43" t="s">
        <v>1887</v>
      </c>
      <c r="T1184" s="44" t="s">
        <v>3208</v>
      </c>
      <c r="U1184" s="31">
        <v>1399913.84</v>
      </c>
      <c r="V1184" s="31" t="s">
        <v>75</v>
      </c>
      <c r="W1184" s="31">
        <v>1399913.84</v>
      </c>
      <c r="X1184" s="31" t="s">
        <v>75</v>
      </c>
      <c r="Y1184" s="31">
        <v>1164951.8400000001</v>
      </c>
      <c r="Z1184" s="31" t="s">
        <v>75</v>
      </c>
      <c r="AA1184" s="31" t="s">
        <v>75</v>
      </c>
      <c r="AB1184" s="31" t="s">
        <v>75</v>
      </c>
      <c r="AC1184" s="31" t="s">
        <v>75</v>
      </c>
      <c r="AD1184" s="31" t="s">
        <v>75</v>
      </c>
      <c r="AE1184" s="31">
        <v>35442</v>
      </c>
      <c r="AF1184" s="31">
        <v>199520</v>
      </c>
      <c r="AG1184" s="31" t="s">
        <v>75</v>
      </c>
      <c r="AH1184" s="31" t="s">
        <v>75</v>
      </c>
      <c r="AI1184" s="8"/>
    </row>
    <row r="1185" spans="1:35" ht="45.75" x14ac:dyDescent="0.25">
      <c r="A1185" s="42" t="s">
        <v>2141</v>
      </c>
      <c r="B1185" s="43" t="s">
        <v>1887</v>
      </c>
      <c r="C1185" s="44" t="s">
        <v>3209</v>
      </c>
      <c r="D1185" s="31">
        <v>4223039.55</v>
      </c>
      <c r="E1185" s="31" t="s">
        <v>75</v>
      </c>
      <c r="F1185" s="31">
        <v>4223039.55</v>
      </c>
      <c r="G1185" s="31" t="s">
        <v>75</v>
      </c>
      <c r="H1185" s="31">
        <v>2868559.55</v>
      </c>
      <c r="I1185" s="31" t="s">
        <v>75</v>
      </c>
      <c r="J1185" s="31" t="s">
        <v>75</v>
      </c>
      <c r="K1185" s="31" t="s">
        <v>75</v>
      </c>
      <c r="L1185" s="31" t="s">
        <v>75</v>
      </c>
      <c r="M1185" s="31" t="s">
        <v>75</v>
      </c>
      <c r="N1185" s="31">
        <v>120000</v>
      </c>
      <c r="O1185" s="31">
        <v>1234480</v>
      </c>
      <c r="P1185" s="32" t="s">
        <v>75</v>
      </c>
      <c r="Q1185" s="32" t="s">
        <v>75</v>
      </c>
      <c r="R1185" s="42" t="s">
        <v>2141</v>
      </c>
      <c r="S1185" s="43" t="s">
        <v>1887</v>
      </c>
      <c r="T1185" s="44" t="s">
        <v>3209</v>
      </c>
      <c r="U1185" s="31">
        <v>1399913.84</v>
      </c>
      <c r="V1185" s="31" t="s">
        <v>75</v>
      </c>
      <c r="W1185" s="31">
        <v>1399913.84</v>
      </c>
      <c r="X1185" s="31" t="s">
        <v>75</v>
      </c>
      <c r="Y1185" s="31">
        <v>1164951.8400000001</v>
      </c>
      <c r="Z1185" s="31" t="s">
        <v>75</v>
      </c>
      <c r="AA1185" s="31" t="s">
        <v>75</v>
      </c>
      <c r="AB1185" s="31" t="s">
        <v>75</v>
      </c>
      <c r="AC1185" s="31" t="s">
        <v>75</v>
      </c>
      <c r="AD1185" s="31" t="s">
        <v>75</v>
      </c>
      <c r="AE1185" s="31">
        <v>35442</v>
      </c>
      <c r="AF1185" s="31">
        <v>199520</v>
      </c>
      <c r="AG1185" s="31" t="s">
        <v>75</v>
      </c>
      <c r="AH1185" s="31" t="s">
        <v>75</v>
      </c>
      <c r="AI1185" s="8"/>
    </row>
    <row r="1186" spans="1:35" x14ac:dyDescent="0.25">
      <c r="A1186" s="42" t="s">
        <v>3210</v>
      </c>
      <c r="B1186" s="43" t="s">
        <v>1887</v>
      </c>
      <c r="C1186" s="44" t="s">
        <v>3211</v>
      </c>
      <c r="D1186" s="31">
        <v>15002117986.73</v>
      </c>
      <c r="E1186" s="31" t="s">
        <v>75</v>
      </c>
      <c r="F1186" s="31">
        <v>15002117986.73</v>
      </c>
      <c r="G1186" s="31">
        <v>648220700</v>
      </c>
      <c r="H1186" s="31">
        <v>15004762882.780001</v>
      </c>
      <c r="I1186" s="31" t="s">
        <v>75</v>
      </c>
      <c r="J1186" s="31" t="s">
        <v>75</v>
      </c>
      <c r="K1186" s="31">
        <v>304025776</v>
      </c>
      <c r="L1186" s="31" t="s">
        <v>75</v>
      </c>
      <c r="M1186" s="31" t="s">
        <v>75</v>
      </c>
      <c r="N1186" s="31">
        <v>341542077.94999999</v>
      </c>
      <c r="O1186" s="31">
        <v>2550</v>
      </c>
      <c r="P1186" s="32">
        <v>5400</v>
      </c>
      <c r="Q1186" s="32" t="s">
        <v>75</v>
      </c>
      <c r="R1186" s="42" t="s">
        <v>3210</v>
      </c>
      <c r="S1186" s="43" t="s">
        <v>1887</v>
      </c>
      <c r="T1186" s="44" t="s">
        <v>3211</v>
      </c>
      <c r="U1186" s="31">
        <v>6820600833.6400003</v>
      </c>
      <c r="V1186" s="31" t="s">
        <v>75</v>
      </c>
      <c r="W1186" s="31">
        <v>6820600833.6400003</v>
      </c>
      <c r="X1186" s="31">
        <v>301794188.58999997</v>
      </c>
      <c r="Y1186" s="31">
        <v>6822689551.0600004</v>
      </c>
      <c r="Z1186" s="31" t="s">
        <v>75</v>
      </c>
      <c r="AA1186" s="31" t="s">
        <v>75</v>
      </c>
      <c r="AB1186" s="31">
        <v>121730448.13</v>
      </c>
      <c r="AC1186" s="31" t="s">
        <v>75</v>
      </c>
      <c r="AD1186" s="31" t="s">
        <v>75</v>
      </c>
      <c r="AE1186" s="31">
        <v>177972823.03999999</v>
      </c>
      <c r="AF1186" s="31">
        <v>200</v>
      </c>
      <c r="AG1186" s="31">
        <v>2000</v>
      </c>
      <c r="AH1186" s="31" t="s">
        <v>75</v>
      </c>
      <c r="AI1186" s="8"/>
    </row>
    <row r="1187" spans="1:35" ht="45.75" x14ac:dyDescent="0.25">
      <c r="A1187" s="42" t="s">
        <v>1892</v>
      </c>
      <c r="B1187" s="43" t="s">
        <v>1887</v>
      </c>
      <c r="C1187" s="44" t="s">
        <v>3212</v>
      </c>
      <c r="D1187" s="31">
        <v>274550</v>
      </c>
      <c r="E1187" s="31" t="s">
        <v>75</v>
      </c>
      <c r="F1187" s="31">
        <v>274550</v>
      </c>
      <c r="G1187" s="31" t="s">
        <v>75</v>
      </c>
      <c r="H1187" s="31">
        <v>63400</v>
      </c>
      <c r="I1187" s="31" t="s">
        <v>75</v>
      </c>
      <c r="J1187" s="31" t="s">
        <v>75</v>
      </c>
      <c r="K1187" s="31">
        <v>20650</v>
      </c>
      <c r="L1187" s="31" t="s">
        <v>75</v>
      </c>
      <c r="M1187" s="31" t="s">
        <v>75</v>
      </c>
      <c r="N1187" s="31">
        <v>182600</v>
      </c>
      <c r="O1187" s="31">
        <v>2500</v>
      </c>
      <c r="P1187" s="32">
        <v>5400</v>
      </c>
      <c r="Q1187" s="32" t="s">
        <v>75</v>
      </c>
      <c r="R1187" s="42" t="s">
        <v>1892</v>
      </c>
      <c r="S1187" s="43" t="s">
        <v>1887</v>
      </c>
      <c r="T1187" s="44" t="s">
        <v>3212</v>
      </c>
      <c r="U1187" s="31">
        <v>72613.77</v>
      </c>
      <c r="V1187" s="31" t="s">
        <v>75</v>
      </c>
      <c r="W1187" s="31">
        <v>72613.77</v>
      </c>
      <c r="X1187" s="31" t="s">
        <v>75</v>
      </c>
      <c r="Y1187" s="31">
        <v>15394.18</v>
      </c>
      <c r="Z1187" s="31" t="s">
        <v>75</v>
      </c>
      <c r="AA1187" s="31" t="s">
        <v>75</v>
      </c>
      <c r="AB1187" s="31">
        <v>5241.9399999999996</v>
      </c>
      <c r="AC1187" s="31" t="s">
        <v>75</v>
      </c>
      <c r="AD1187" s="31" t="s">
        <v>75</v>
      </c>
      <c r="AE1187" s="31">
        <v>49827.65</v>
      </c>
      <c r="AF1187" s="31">
        <v>150</v>
      </c>
      <c r="AG1187" s="31">
        <v>2000</v>
      </c>
      <c r="AH1187" s="31" t="s">
        <v>75</v>
      </c>
      <c r="AI1187" s="8"/>
    </row>
    <row r="1188" spans="1:35" x14ac:dyDescent="0.25">
      <c r="A1188" s="42" t="s">
        <v>1989</v>
      </c>
      <c r="B1188" s="43" t="s">
        <v>1887</v>
      </c>
      <c r="C1188" s="44" t="s">
        <v>3213</v>
      </c>
      <c r="D1188" s="31">
        <v>186856.45</v>
      </c>
      <c r="E1188" s="31" t="s">
        <v>75</v>
      </c>
      <c r="F1188" s="31">
        <v>186856.45</v>
      </c>
      <c r="G1188" s="31" t="s">
        <v>75</v>
      </c>
      <c r="H1188" s="31">
        <v>34600</v>
      </c>
      <c r="I1188" s="31" t="s">
        <v>75</v>
      </c>
      <c r="J1188" s="31" t="s">
        <v>75</v>
      </c>
      <c r="K1188" s="31">
        <v>13350</v>
      </c>
      <c r="L1188" s="31" t="s">
        <v>75</v>
      </c>
      <c r="M1188" s="31" t="s">
        <v>75</v>
      </c>
      <c r="N1188" s="31">
        <v>138306.45000000001</v>
      </c>
      <c r="O1188" s="31">
        <v>600</v>
      </c>
      <c r="P1188" s="32" t="s">
        <v>75</v>
      </c>
      <c r="Q1188" s="32" t="s">
        <v>75</v>
      </c>
      <c r="R1188" s="42" t="s">
        <v>1989</v>
      </c>
      <c r="S1188" s="43" t="s">
        <v>1887</v>
      </c>
      <c r="T1188" s="44" t="s">
        <v>3213</v>
      </c>
      <c r="U1188" s="31">
        <v>53624.03</v>
      </c>
      <c r="V1188" s="31" t="s">
        <v>75</v>
      </c>
      <c r="W1188" s="31">
        <v>53624.03</v>
      </c>
      <c r="X1188" s="31" t="s">
        <v>75</v>
      </c>
      <c r="Y1188" s="31">
        <v>8665.9599999999991</v>
      </c>
      <c r="Z1188" s="31" t="s">
        <v>75</v>
      </c>
      <c r="AA1188" s="31" t="s">
        <v>75</v>
      </c>
      <c r="AB1188" s="31">
        <v>2933.93</v>
      </c>
      <c r="AC1188" s="31" t="s">
        <v>75</v>
      </c>
      <c r="AD1188" s="31" t="s">
        <v>75</v>
      </c>
      <c r="AE1188" s="31">
        <v>42024.14</v>
      </c>
      <c r="AF1188" s="31" t="s">
        <v>75</v>
      </c>
      <c r="AG1188" s="31" t="s">
        <v>75</v>
      </c>
      <c r="AH1188" s="31" t="s">
        <v>75</v>
      </c>
      <c r="AI1188" s="8"/>
    </row>
    <row r="1189" spans="1:35" x14ac:dyDescent="0.25">
      <c r="A1189" s="42" t="s">
        <v>1991</v>
      </c>
      <c r="B1189" s="43" t="s">
        <v>1887</v>
      </c>
      <c r="C1189" s="44" t="s">
        <v>3214</v>
      </c>
      <c r="D1189" s="31">
        <v>70000</v>
      </c>
      <c r="E1189" s="31" t="s">
        <v>75</v>
      </c>
      <c r="F1189" s="31">
        <v>70000</v>
      </c>
      <c r="G1189" s="31" t="s">
        <v>75</v>
      </c>
      <c r="H1189" s="31" t="s">
        <v>75</v>
      </c>
      <c r="I1189" s="31" t="s">
        <v>75</v>
      </c>
      <c r="J1189" s="31" t="s">
        <v>75</v>
      </c>
      <c r="K1189" s="31" t="s">
        <v>75</v>
      </c>
      <c r="L1189" s="31" t="s">
        <v>75</v>
      </c>
      <c r="M1189" s="31" t="s">
        <v>75</v>
      </c>
      <c r="N1189" s="31">
        <v>70000</v>
      </c>
      <c r="O1189" s="31" t="s">
        <v>75</v>
      </c>
      <c r="P1189" s="32" t="s">
        <v>75</v>
      </c>
      <c r="Q1189" s="32" t="s">
        <v>75</v>
      </c>
      <c r="R1189" s="42" t="s">
        <v>1991</v>
      </c>
      <c r="S1189" s="43" t="s">
        <v>1887</v>
      </c>
      <c r="T1189" s="44" t="s">
        <v>3214</v>
      </c>
      <c r="U1189" s="31">
        <v>35119.300000000003</v>
      </c>
      <c r="V1189" s="31" t="s">
        <v>75</v>
      </c>
      <c r="W1189" s="31">
        <v>35119.300000000003</v>
      </c>
      <c r="X1189" s="31" t="s">
        <v>75</v>
      </c>
      <c r="Y1189" s="31" t="s">
        <v>75</v>
      </c>
      <c r="Z1189" s="31" t="s">
        <v>75</v>
      </c>
      <c r="AA1189" s="31" t="s">
        <v>75</v>
      </c>
      <c r="AB1189" s="31" t="s">
        <v>75</v>
      </c>
      <c r="AC1189" s="31" t="s">
        <v>75</v>
      </c>
      <c r="AD1189" s="31" t="s">
        <v>75</v>
      </c>
      <c r="AE1189" s="31">
        <v>35119.300000000003</v>
      </c>
      <c r="AF1189" s="31" t="s">
        <v>75</v>
      </c>
      <c r="AG1189" s="31" t="s">
        <v>75</v>
      </c>
      <c r="AH1189" s="31" t="s">
        <v>75</v>
      </c>
      <c r="AI1189" s="8"/>
    </row>
    <row r="1190" spans="1:35" ht="23.25" x14ac:dyDescent="0.25">
      <c r="A1190" s="42" t="s">
        <v>2071</v>
      </c>
      <c r="B1190" s="43" t="s">
        <v>1887</v>
      </c>
      <c r="C1190" s="44" t="s">
        <v>3215</v>
      </c>
      <c r="D1190" s="31">
        <v>116856.45</v>
      </c>
      <c r="E1190" s="31" t="s">
        <v>75</v>
      </c>
      <c r="F1190" s="31">
        <v>116856.45</v>
      </c>
      <c r="G1190" s="31" t="s">
        <v>75</v>
      </c>
      <c r="H1190" s="31">
        <v>34600</v>
      </c>
      <c r="I1190" s="31" t="s">
        <v>75</v>
      </c>
      <c r="J1190" s="31" t="s">
        <v>75</v>
      </c>
      <c r="K1190" s="31">
        <v>13350</v>
      </c>
      <c r="L1190" s="31" t="s">
        <v>75</v>
      </c>
      <c r="M1190" s="31" t="s">
        <v>75</v>
      </c>
      <c r="N1190" s="31">
        <v>68306.45</v>
      </c>
      <c r="O1190" s="31">
        <v>600</v>
      </c>
      <c r="P1190" s="32" t="s">
        <v>75</v>
      </c>
      <c r="Q1190" s="32" t="s">
        <v>75</v>
      </c>
      <c r="R1190" s="42" t="s">
        <v>2071</v>
      </c>
      <c r="S1190" s="43" t="s">
        <v>1887</v>
      </c>
      <c r="T1190" s="44" t="s">
        <v>3215</v>
      </c>
      <c r="U1190" s="31">
        <v>18504.73</v>
      </c>
      <c r="V1190" s="31" t="s">
        <v>75</v>
      </c>
      <c r="W1190" s="31">
        <v>18504.73</v>
      </c>
      <c r="X1190" s="31" t="s">
        <v>75</v>
      </c>
      <c r="Y1190" s="31">
        <v>8665.9599999999991</v>
      </c>
      <c r="Z1190" s="31" t="s">
        <v>75</v>
      </c>
      <c r="AA1190" s="31" t="s">
        <v>75</v>
      </c>
      <c r="AB1190" s="31">
        <v>2933.93</v>
      </c>
      <c r="AC1190" s="31" t="s">
        <v>75</v>
      </c>
      <c r="AD1190" s="31" t="s">
        <v>75</v>
      </c>
      <c r="AE1190" s="31">
        <v>6904.84</v>
      </c>
      <c r="AF1190" s="31" t="s">
        <v>75</v>
      </c>
      <c r="AG1190" s="31" t="s">
        <v>75</v>
      </c>
      <c r="AH1190" s="31" t="s">
        <v>75</v>
      </c>
      <c r="AI1190" s="8"/>
    </row>
    <row r="1191" spans="1:35" ht="23.25" x14ac:dyDescent="0.25">
      <c r="A1191" s="42" t="s">
        <v>1894</v>
      </c>
      <c r="B1191" s="43" t="s">
        <v>1887</v>
      </c>
      <c r="C1191" s="44" t="s">
        <v>3216</v>
      </c>
      <c r="D1191" s="31">
        <v>87693.55</v>
      </c>
      <c r="E1191" s="31" t="s">
        <v>75</v>
      </c>
      <c r="F1191" s="31">
        <v>87693.55</v>
      </c>
      <c r="G1191" s="31" t="s">
        <v>75</v>
      </c>
      <c r="H1191" s="31">
        <v>28800</v>
      </c>
      <c r="I1191" s="31" t="s">
        <v>75</v>
      </c>
      <c r="J1191" s="31" t="s">
        <v>75</v>
      </c>
      <c r="K1191" s="31">
        <v>7300</v>
      </c>
      <c r="L1191" s="31" t="s">
        <v>75</v>
      </c>
      <c r="M1191" s="31" t="s">
        <v>75</v>
      </c>
      <c r="N1191" s="31">
        <v>44293.55</v>
      </c>
      <c r="O1191" s="31">
        <v>1900</v>
      </c>
      <c r="P1191" s="32">
        <v>5400</v>
      </c>
      <c r="Q1191" s="32" t="s">
        <v>75</v>
      </c>
      <c r="R1191" s="42" t="s">
        <v>1894</v>
      </c>
      <c r="S1191" s="43" t="s">
        <v>1887</v>
      </c>
      <c r="T1191" s="44" t="s">
        <v>3216</v>
      </c>
      <c r="U1191" s="31">
        <v>18989.740000000002</v>
      </c>
      <c r="V1191" s="31" t="s">
        <v>75</v>
      </c>
      <c r="W1191" s="31">
        <v>18989.740000000002</v>
      </c>
      <c r="X1191" s="31" t="s">
        <v>75</v>
      </c>
      <c r="Y1191" s="31">
        <v>6728.22</v>
      </c>
      <c r="Z1191" s="31" t="s">
        <v>75</v>
      </c>
      <c r="AA1191" s="31" t="s">
        <v>75</v>
      </c>
      <c r="AB1191" s="31">
        <v>2308.0100000000002</v>
      </c>
      <c r="AC1191" s="31" t="s">
        <v>75</v>
      </c>
      <c r="AD1191" s="31" t="s">
        <v>75</v>
      </c>
      <c r="AE1191" s="31">
        <v>7803.51</v>
      </c>
      <c r="AF1191" s="31">
        <v>150</v>
      </c>
      <c r="AG1191" s="31">
        <v>2000</v>
      </c>
      <c r="AH1191" s="31" t="s">
        <v>75</v>
      </c>
      <c r="AI1191" s="8"/>
    </row>
    <row r="1192" spans="1:35" ht="23.25" x14ac:dyDescent="0.25">
      <c r="A1192" s="42" t="s">
        <v>1898</v>
      </c>
      <c r="B1192" s="43" t="s">
        <v>1887</v>
      </c>
      <c r="C1192" s="44" t="s">
        <v>3217</v>
      </c>
      <c r="D1192" s="31">
        <v>87693.55</v>
      </c>
      <c r="E1192" s="31" t="s">
        <v>75</v>
      </c>
      <c r="F1192" s="31">
        <v>87693.55</v>
      </c>
      <c r="G1192" s="31" t="s">
        <v>75</v>
      </c>
      <c r="H1192" s="31">
        <v>28800</v>
      </c>
      <c r="I1192" s="31" t="s">
        <v>75</v>
      </c>
      <c r="J1192" s="31" t="s">
        <v>75</v>
      </c>
      <c r="K1192" s="31">
        <v>7300</v>
      </c>
      <c r="L1192" s="31" t="s">
        <v>75</v>
      </c>
      <c r="M1192" s="31" t="s">
        <v>75</v>
      </c>
      <c r="N1192" s="31">
        <v>44293.55</v>
      </c>
      <c r="O1192" s="31">
        <v>1900</v>
      </c>
      <c r="P1192" s="32">
        <v>5400</v>
      </c>
      <c r="Q1192" s="32" t="s">
        <v>75</v>
      </c>
      <c r="R1192" s="42" t="s">
        <v>1898</v>
      </c>
      <c r="S1192" s="43" t="s">
        <v>1887</v>
      </c>
      <c r="T1192" s="44" t="s">
        <v>3217</v>
      </c>
      <c r="U1192" s="31">
        <v>18989.740000000002</v>
      </c>
      <c r="V1192" s="31" t="s">
        <v>75</v>
      </c>
      <c r="W1192" s="31">
        <v>18989.740000000002</v>
      </c>
      <c r="X1192" s="31" t="s">
        <v>75</v>
      </c>
      <c r="Y1192" s="31">
        <v>6728.22</v>
      </c>
      <c r="Z1192" s="31" t="s">
        <v>75</v>
      </c>
      <c r="AA1192" s="31" t="s">
        <v>75</v>
      </c>
      <c r="AB1192" s="31">
        <v>2308.0100000000002</v>
      </c>
      <c r="AC1192" s="31" t="s">
        <v>75</v>
      </c>
      <c r="AD1192" s="31" t="s">
        <v>75</v>
      </c>
      <c r="AE1192" s="31">
        <v>7803.51</v>
      </c>
      <c r="AF1192" s="31">
        <v>150</v>
      </c>
      <c r="AG1192" s="31">
        <v>2000</v>
      </c>
      <c r="AH1192" s="31" t="s">
        <v>75</v>
      </c>
      <c r="AI1192" s="8"/>
    </row>
    <row r="1193" spans="1:35" ht="23.25" x14ac:dyDescent="0.25">
      <c r="A1193" s="42" t="s">
        <v>1902</v>
      </c>
      <c r="B1193" s="43" t="s">
        <v>1887</v>
      </c>
      <c r="C1193" s="44" t="s">
        <v>3218</v>
      </c>
      <c r="D1193" s="31">
        <v>35311773.93</v>
      </c>
      <c r="E1193" s="31" t="s">
        <v>75</v>
      </c>
      <c r="F1193" s="31">
        <v>35311773.93</v>
      </c>
      <c r="G1193" s="31" t="s">
        <v>75</v>
      </c>
      <c r="H1193" s="31">
        <v>34702673.93</v>
      </c>
      <c r="I1193" s="31" t="s">
        <v>75</v>
      </c>
      <c r="J1193" s="31" t="s">
        <v>75</v>
      </c>
      <c r="K1193" s="31">
        <v>10100</v>
      </c>
      <c r="L1193" s="31" t="s">
        <v>75</v>
      </c>
      <c r="M1193" s="31" t="s">
        <v>75</v>
      </c>
      <c r="N1193" s="31">
        <v>599000</v>
      </c>
      <c r="O1193" s="31" t="s">
        <v>75</v>
      </c>
      <c r="P1193" s="32" t="s">
        <v>75</v>
      </c>
      <c r="Q1193" s="32" t="s">
        <v>75</v>
      </c>
      <c r="R1193" s="42" t="s">
        <v>1902</v>
      </c>
      <c r="S1193" s="43" t="s">
        <v>1887</v>
      </c>
      <c r="T1193" s="44" t="s">
        <v>3218</v>
      </c>
      <c r="U1193" s="31">
        <v>11372942.32</v>
      </c>
      <c r="V1193" s="31" t="s">
        <v>75</v>
      </c>
      <c r="W1193" s="31">
        <v>11372942.32</v>
      </c>
      <c r="X1193" s="31" t="s">
        <v>75</v>
      </c>
      <c r="Y1193" s="31">
        <v>11358416.18</v>
      </c>
      <c r="Z1193" s="31" t="s">
        <v>75</v>
      </c>
      <c r="AA1193" s="31" t="s">
        <v>75</v>
      </c>
      <c r="AB1193" s="31" t="s">
        <v>75</v>
      </c>
      <c r="AC1193" s="31" t="s">
        <v>75</v>
      </c>
      <c r="AD1193" s="31" t="s">
        <v>75</v>
      </c>
      <c r="AE1193" s="31">
        <v>14526.14</v>
      </c>
      <c r="AF1193" s="31" t="s">
        <v>75</v>
      </c>
      <c r="AG1193" s="31" t="s">
        <v>75</v>
      </c>
      <c r="AH1193" s="31" t="s">
        <v>75</v>
      </c>
      <c r="AI1193" s="8"/>
    </row>
    <row r="1194" spans="1:35" ht="23.25" x14ac:dyDescent="0.25">
      <c r="A1194" s="42" t="s">
        <v>1904</v>
      </c>
      <c r="B1194" s="43" t="s">
        <v>1887</v>
      </c>
      <c r="C1194" s="44" t="s">
        <v>3219</v>
      </c>
      <c r="D1194" s="31">
        <v>35311773.93</v>
      </c>
      <c r="E1194" s="31" t="s">
        <v>75</v>
      </c>
      <c r="F1194" s="31">
        <v>35311773.93</v>
      </c>
      <c r="G1194" s="31" t="s">
        <v>75</v>
      </c>
      <c r="H1194" s="31">
        <v>34702673.93</v>
      </c>
      <c r="I1194" s="31" t="s">
        <v>75</v>
      </c>
      <c r="J1194" s="31" t="s">
        <v>75</v>
      </c>
      <c r="K1194" s="31">
        <v>10100</v>
      </c>
      <c r="L1194" s="31" t="s">
        <v>75</v>
      </c>
      <c r="M1194" s="31" t="s">
        <v>75</v>
      </c>
      <c r="N1194" s="31">
        <v>599000</v>
      </c>
      <c r="O1194" s="31" t="s">
        <v>75</v>
      </c>
      <c r="P1194" s="32" t="s">
        <v>75</v>
      </c>
      <c r="Q1194" s="32" t="s">
        <v>75</v>
      </c>
      <c r="R1194" s="42" t="s">
        <v>1904</v>
      </c>
      <c r="S1194" s="43" t="s">
        <v>1887</v>
      </c>
      <c r="T1194" s="44" t="s">
        <v>3219</v>
      </c>
      <c r="U1194" s="31">
        <v>11372942.32</v>
      </c>
      <c r="V1194" s="31" t="s">
        <v>75</v>
      </c>
      <c r="W1194" s="31">
        <v>11372942.32</v>
      </c>
      <c r="X1194" s="31" t="s">
        <v>75</v>
      </c>
      <c r="Y1194" s="31">
        <v>11358416.18</v>
      </c>
      <c r="Z1194" s="31" t="s">
        <v>75</v>
      </c>
      <c r="AA1194" s="31" t="s">
        <v>75</v>
      </c>
      <c r="AB1194" s="31" t="s">
        <v>75</v>
      </c>
      <c r="AC1194" s="31" t="s">
        <v>75</v>
      </c>
      <c r="AD1194" s="31" t="s">
        <v>75</v>
      </c>
      <c r="AE1194" s="31">
        <v>14526.14</v>
      </c>
      <c r="AF1194" s="31" t="s">
        <v>75</v>
      </c>
      <c r="AG1194" s="31" t="s">
        <v>75</v>
      </c>
      <c r="AH1194" s="31" t="s">
        <v>75</v>
      </c>
      <c r="AI1194" s="8"/>
    </row>
    <row r="1195" spans="1:35" x14ac:dyDescent="0.25">
      <c r="A1195" s="42" t="s">
        <v>1906</v>
      </c>
      <c r="B1195" s="43" t="s">
        <v>1887</v>
      </c>
      <c r="C1195" s="44" t="s">
        <v>3220</v>
      </c>
      <c r="D1195" s="31">
        <v>35279773.93</v>
      </c>
      <c r="E1195" s="31" t="s">
        <v>75</v>
      </c>
      <c r="F1195" s="31">
        <v>35279773.93</v>
      </c>
      <c r="G1195" s="31" t="s">
        <v>75</v>
      </c>
      <c r="H1195" s="31">
        <v>34702673.93</v>
      </c>
      <c r="I1195" s="31" t="s">
        <v>75</v>
      </c>
      <c r="J1195" s="31" t="s">
        <v>75</v>
      </c>
      <c r="K1195" s="31">
        <v>10100</v>
      </c>
      <c r="L1195" s="31" t="s">
        <v>75</v>
      </c>
      <c r="M1195" s="31" t="s">
        <v>75</v>
      </c>
      <c r="N1195" s="31">
        <v>567000</v>
      </c>
      <c r="O1195" s="31" t="s">
        <v>75</v>
      </c>
      <c r="P1195" s="32" t="s">
        <v>75</v>
      </c>
      <c r="Q1195" s="32" t="s">
        <v>75</v>
      </c>
      <c r="R1195" s="42" t="s">
        <v>1906</v>
      </c>
      <c r="S1195" s="43" t="s">
        <v>1887</v>
      </c>
      <c r="T1195" s="44" t="s">
        <v>3220</v>
      </c>
      <c r="U1195" s="31">
        <v>11372942.32</v>
      </c>
      <c r="V1195" s="31" t="s">
        <v>75</v>
      </c>
      <c r="W1195" s="31">
        <v>11372942.32</v>
      </c>
      <c r="X1195" s="31" t="s">
        <v>75</v>
      </c>
      <c r="Y1195" s="31">
        <v>11358416.18</v>
      </c>
      <c r="Z1195" s="31" t="s">
        <v>75</v>
      </c>
      <c r="AA1195" s="31" t="s">
        <v>75</v>
      </c>
      <c r="AB1195" s="31" t="s">
        <v>75</v>
      </c>
      <c r="AC1195" s="31" t="s">
        <v>75</v>
      </c>
      <c r="AD1195" s="31" t="s">
        <v>75</v>
      </c>
      <c r="AE1195" s="31">
        <v>14526.14</v>
      </c>
      <c r="AF1195" s="31" t="s">
        <v>75</v>
      </c>
      <c r="AG1195" s="31" t="s">
        <v>75</v>
      </c>
      <c r="AH1195" s="31" t="s">
        <v>75</v>
      </c>
      <c r="AI1195" s="8"/>
    </row>
    <row r="1196" spans="1:35" x14ac:dyDescent="0.25">
      <c r="A1196" s="42" t="s">
        <v>1926</v>
      </c>
      <c r="B1196" s="43" t="s">
        <v>1887</v>
      </c>
      <c r="C1196" s="44" t="s">
        <v>3221</v>
      </c>
      <c r="D1196" s="31">
        <v>32000</v>
      </c>
      <c r="E1196" s="31" t="s">
        <v>75</v>
      </c>
      <c r="F1196" s="31">
        <v>32000</v>
      </c>
      <c r="G1196" s="31" t="s">
        <v>75</v>
      </c>
      <c r="H1196" s="31" t="s">
        <v>75</v>
      </c>
      <c r="I1196" s="31" t="s">
        <v>75</v>
      </c>
      <c r="J1196" s="31" t="s">
        <v>75</v>
      </c>
      <c r="K1196" s="31" t="s">
        <v>75</v>
      </c>
      <c r="L1196" s="31" t="s">
        <v>75</v>
      </c>
      <c r="M1196" s="31" t="s">
        <v>75</v>
      </c>
      <c r="N1196" s="31">
        <v>32000</v>
      </c>
      <c r="O1196" s="31" t="s">
        <v>75</v>
      </c>
      <c r="P1196" s="32" t="s">
        <v>75</v>
      </c>
      <c r="Q1196" s="32" t="s">
        <v>75</v>
      </c>
      <c r="R1196" s="42" t="s">
        <v>1926</v>
      </c>
      <c r="S1196" s="43" t="s">
        <v>1887</v>
      </c>
      <c r="T1196" s="44" t="s">
        <v>3221</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x14ac:dyDescent="0.25">
      <c r="A1197" s="42" t="s">
        <v>1928</v>
      </c>
      <c r="B1197" s="43" t="s">
        <v>1887</v>
      </c>
      <c r="C1197" s="44" t="s">
        <v>3222</v>
      </c>
      <c r="D1197" s="31">
        <v>13859712460.879999</v>
      </c>
      <c r="E1197" s="31" t="s">
        <v>75</v>
      </c>
      <c r="F1197" s="31">
        <v>13859712460.879999</v>
      </c>
      <c r="G1197" s="31" t="s">
        <v>75</v>
      </c>
      <c r="H1197" s="31">
        <v>13215102426.07</v>
      </c>
      <c r="I1197" s="31" t="s">
        <v>75</v>
      </c>
      <c r="J1197" s="31" t="s">
        <v>75</v>
      </c>
      <c r="K1197" s="31">
        <v>303993776</v>
      </c>
      <c r="L1197" s="31" t="s">
        <v>75</v>
      </c>
      <c r="M1197" s="31" t="s">
        <v>75</v>
      </c>
      <c r="N1197" s="31">
        <v>340616258.81</v>
      </c>
      <c r="O1197" s="31" t="s">
        <v>75</v>
      </c>
      <c r="P1197" s="32" t="s">
        <v>75</v>
      </c>
      <c r="Q1197" s="32" t="s">
        <v>75</v>
      </c>
      <c r="R1197" s="42" t="s">
        <v>1928</v>
      </c>
      <c r="S1197" s="43" t="s">
        <v>1887</v>
      </c>
      <c r="T1197" s="44" t="s">
        <v>3222</v>
      </c>
      <c r="U1197" s="31">
        <v>6453100375.3599997</v>
      </c>
      <c r="V1197" s="31" t="s">
        <v>75</v>
      </c>
      <c r="W1197" s="31">
        <v>6453100375.3599997</v>
      </c>
      <c r="X1197" s="31" t="s">
        <v>75</v>
      </c>
      <c r="Y1197" s="31">
        <v>6153510293.4799995</v>
      </c>
      <c r="Z1197" s="31" t="s">
        <v>75</v>
      </c>
      <c r="AA1197" s="31" t="s">
        <v>75</v>
      </c>
      <c r="AB1197" s="31">
        <v>121724406.19</v>
      </c>
      <c r="AC1197" s="31" t="s">
        <v>75</v>
      </c>
      <c r="AD1197" s="31" t="s">
        <v>75</v>
      </c>
      <c r="AE1197" s="31">
        <v>177865675.69</v>
      </c>
      <c r="AF1197" s="31" t="s">
        <v>75</v>
      </c>
      <c r="AG1197" s="31" t="s">
        <v>75</v>
      </c>
      <c r="AH1197" s="31" t="s">
        <v>75</v>
      </c>
      <c r="AI1197" s="8"/>
    </row>
    <row r="1198" spans="1:35" x14ac:dyDescent="0.25">
      <c r="A1198" s="42" t="s">
        <v>3159</v>
      </c>
      <c r="B1198" s="43" t="s">
        <v>1887</v>
      </c>
      <c r="C1198" s="44" t="s">
        <v>3223</v>
      </c>
      <c r="D1198" s="31">
        <v>11616782226.07</v>
      </c>
      <c r="E1198" s="31" t="s">
        <v>75</v>
      </c>
      <c r="F1198" s="31">
        <v>11616782226.07</v>
      </c>
      <c r="G1198" s="31" t="s">
        <v>75</v>
      </c>
      <c r="H1198" s="31">
        <v>11497343526.07</v>
      </c>
      <c r="I1198" s="31" t="s">
        <v>75</v>
      </c>
      <c r="J1198" s="31" t="s">
        <v>75</v>
      </c>
      <c r="K1198" s="31">
        <v>1438200</v>
      </c>
      <c r="L1198" s="31" t="s">
        <v>75</v>
      </c>
      <c r="M1198" s="31" t="s">
        <v>75</v>
      </c>
      <c r="N1198" s="31">
        <v>118000500</v>
      </c>
      <c r="O1198" s="31" t="s">
        <v>75</v>
      </c>
      <c r="P1198" s="32" t="s">
        <v>75</v>
      </c>
      <c r="Q1198" s="32" t="s">
        <v>75</v>
      </c>
      <c r="R1198" s="42" t="s">
        <v>3159</v>
      </c>
      <c r="S1198" s="43" t="s">
        <v>1887</v>
      </c>
      <c r="T1198" s="44" t="s">
        <v>3223</v>
      </c>
      <c r="U1198" s="31">
        <v>5335677407.25</v>
      </c>
      <c r="V1198" s="31" t="s">
        <v>75</v>
      </c>
      <c r="W1198" s="31">
        <v>5335677407.25</v>
      </c>
      <c r="X1198" s="31" t="s">
        <v>75</v>
      </c>
      <c r="Y1198" s="31">
        <v>5284349993.2799997</v>
      </c>
      <c r="Z1198" s="31" t="s">
        <v>75</v>
      </c>
      <c r="AA1198" s="31" t="s">
        <v>75</v>
      </c>
      <c r="AB1198" s="31">
        <v>594496.56999999995</v>
      </c>
      <c r="AC1198" s="31" t="s">
        <v>75</v>
      </c>
      <c r="AD1198" s="31" t="s">
        <v>75</v>
      </c>
      <c r="AE1198" s="31">
        <v>50732917.399999999</v>
      </c>
      <c r="AF1198" s="31" t="s">
        <v>75</v>
      </c>
      <c r="AG1198" s="31" t="s">
        <v>75</v>
      </c>
      <c r="AH1198" s="31" t="s">
        <v>75</v>
      </c>
      <c r="AI1198" s="8"/>
    </row>
    <row r="1199" spans="1:35" ht="23.25" x14ac:dyDescent="0.25">
      <c r="A1199" s="42" t="s">
        <v>3163</v>
      </c>
      <c r="B1199" s="43" t="s">
        <v>1887</v>
      </c>
      <c r="C1199" s="44" t="s">
        <v>3224</v>
      </c>
      <c r="D1199" s="31">
        <v>11616782226.07</v>
      </c>
      <c r="E1199" s="31" t="s">
        <v>75</v>
      </c>
      <c r="F1199" s="31">
        <v>11616782226.07</v>
      </c>
      <c r="G1199" s="31" t="s">
        <v>75</v>
      </c>
      <c r="H1199" s="31">
        <v>11497343526.07</v>
      </c>
      <c r="I1199" s="31" t="s">
        <v>75</v>
      </c>
      <c r="J1199" s="31" t="s">
        <v>75</v>
      </c>
      <c r="K1199" s="31">
        <v>1438200</v>
      </c>
      <c r="L1199" s="31" t="s">
        <v>75</v>
      </c>
      <c r="M1199" s="31" t="s">
        <v>75</v>
      </c>
      <c r="N1199" s="31">
        <v>118000500</v>
      </c>
      <c r="O1199" s="31" t="s">
        <v>75</v>
      </c>
      <c r="P1199" s="32" t="s">
        <v>75</v>
      </c>
      <c r="Q1199" s="32" t="s">
        <v>75</v>
      </c>
      <c r="R1199" s="42" t="s">
        <v>3163</v>
      </c>
      <c r="S1199" s="43" t="s">
        <v>1887</v>
      </c>
      <c r="T1199" s="44" t="s">
        <v>3224</v>
      </c>
      <c r="U1199" s="31">
        <v>5335677407.25</v>
      </c>
      <c r="V1199" s="31" t="s">
        <v>75</v>
      </c>
      <c r="W1199" s="31">
        <v>5335677407.25</v>
      </c>
      <c r="X1199" s="31" t="s">
        <v>75</v>
      </c>
      <c r="Y1199" s="31">
        <v>5284349993.2799997</v>
      </c>
      <c r="Z1199" s="31" t="s">
        <v>75</v>
      </c>
      <c r="AA1199" s="31" t="s">
        <v>75</v>
      </c>
      <c r="AB1199" s="31">
        <v>594496.56999999995</v>
      </c>
      <c r="AC1199" s="31" t="s">
        <v>75</v>
      </c>
      <c r="AD1199" s="31" t="s">
        <v>75</v>
      </c>
      <c r="AE1199" s="31">
        <v>50732917.399999999</v>
      </c>
      <c r="AF1199" s="31" t="s">
        <v>75</v>
      </c>
      <c r="AG1199" s="31" t="s">
        <v>75</v>
      </c>
      <c r="AH1199" s="31" t="s">
        <v>75</v>
      </c>
      <c r="AI1199" s="8"/>
    </row>
    <row r="1200" spans="1:35" ht="23.25" x14ac:dyDescent="0.25">
      <c r="A1200" s="42" t="s">
        <v>1930</v>
      </c>
      <c r="B1200" s="43" t="s">
        <v>1887</v>
      </c>
      <c r="C1200" s="44" t="s">
        <v>3225</v>
      </c>
      <c r="D1200" s="31">
        <v>2242930234.8099999</v>
      </c>
      <c r="E1200" s="31" t="s">
        <v>75</v>
      </c>
      <c r="F1200" s="31">
        <v>2242930234.8099999</v>
      </c>
      <c r="G1200" s="31" t="s">
        <v>75</v>
      </c>
      <c r="H1200" s="31">
        <v>1717758900</v>
      </c>
      <c r="I1200" s="31" t="s">
        <v>75</v>
      </c>
      <c r="J1200" s="31" t="s">
        <v>75</v>
      </c>
      <c r="K1200" s="31">
        <v>302555576</v>
      </c>
      <c r="L1200" s="31" t="s">
        <v>75</v>
      </c>
      <c r="M1200" s="31" t="s">
        <v>75</v>
      </c>
      <c r="N1200" s="31">
        <v>222615758.81</v>
      </c>
      <c r="O1200" s="31" t="s">
        <v>75</v>
      </c>
      <c r="P1200" s="32" t="s">
        <v>75</v>
      </c>
      <c r="Q1200" s="32" t="s">
        <v>75</v>
      </c>
      <c r="R1200" s="42" t="s">
        <v>1930</v>
      </c>
      <c r="S1200" s="43" t="s">
        <v>1887</v>
      </c>
      <c r="T1200" s="44" t="s">
        <v>3225</v>
      </c>
      <c r="U1200" s="31">
        <v>1117422968.1099999</v>
      </c>
      <c r="V1200" s="31" t="s">
        <v>75</v>
      </c>
      <c r="W1200" s="31">
        <v>1117422968.1099999</v>
      </c>
      <c r="X1200" s="31" t="s">
        <v>75</v>
      </c>
      <c r="Y1200" s="31">
        <v>869160300.20000005</v>
      </c>
      <c r="Z1200" s="31" t="s">
        <v>75</v>
      </c>
      <c r="AA1200" s="31" t="s">
        <v>75</v>
      </c>
      <c r="AB1200" s="31">
        <v>121129909.62</v>
      </c>
      <c r="AC1200" s="31" t="s">
        <v>75</v>
      </c>
      <c r="AD1200" s="31" t="s">
        <v>75</v>
      </c>
      <c r="AE1200" s="31">
        <v>127132758.29000001</v>
      </c>
      <c r="AF1200" s="31" t="s">
        <v>75</v>
      </c>
      <c r="AG1200" s="31" t="s">
        <v>75</v>
      </c>
      <c r="AH1200" s="31" t="s">
        <v>75</v>
      </c>
      <c r="AI1200" s="8"/>
    </row>
    <row r="1201" spans="1:35" ht="23.25" x14ac:dyDescent="0.25">
      <c r="A1201" s="42" t="s">
        <v>1932</v>
      </c>
      <c r="B1201" s="43" t="s">
        <v>1887</v>
      </c>
      <c r="C1201" s="44" t="s">
        <v>3226</v>
      </c>
      <c r="D1201" s="31">
        <v>314715883.20999998</v>
      </c>
      <c r="E1201" s="31" t="s">
        <v>75</v>
      </c>
      <c r="F1201" s="31">
        <v>314715883.20999998</v>
      </c>
      <c r="G1201" s="31" t="s">
        <v>75</v>
      </c>
      <c r="H1201" s="31">
        <v>18550000</v>
      </c>
      <c r="I1201" s="31" t="s">
        <v>75</v>
      </c>
      <c r="J1201" s="31" t="s">
        <v>75</v>
      </c>
      <c r="K1201" s="31">
        <v>288429700</v>
      </c>
      <c r="L1201" s="31" t="s">
        <v>75</v>
      </c>
      <c r="M1201" s="31" t="s">
        <v>75</v>
      </c>
      <c r="N1201" s="31">
        <v>7736183.21</v>
      </c>
      <c r="O1201" s="31" t="s">
        <v>75</v>
      </c>
      <c r="P1201" s="32" t="s">
        <v>75</v>
      </c>
      <c r="Q1201" s="32" t="s">
        <v>75</v>
      </c>
      <c r="R1201" s="42" t="s">
        <v>1932</v>
      </c>
      <c r="S1201" s="43" t="s">
        <v>1887</v>
      </c>
      <c r="T1201" s="44" t="s">
        <v>3226</v>
      </c>
      <c r="U1201" s="31">
        <v>118749664.01000001</v>
      </c>
      <c r="V1201" s="31" t="s">
        <v>75</v>
      </c>
      <c r="W1201" s="31">
        <v>118749664.01000001</v>
      </c>
      <c r="X1201" s="31" t="s">
        <v>75</v>
      </c>
      <c r="Y1201" s="31">
        <v>5394223.1299999999</v>
      </c>
      <c r="Z1201" s="31" t="s">
        <v>75</v>
      </c>
      <c r="AA1201" s="31" t="s">
        <v>75</v>
      </c>
      <c r="AB1201" s="31">
        <v>109999804.58</v>
      </c>
      <c r="AC1201" s="31" t="s">
        <v>75</v>
      </c>
      <c r="AD1201" s="31" t="s">
        <v>75</v>
      </c>
      <c r="AE1201" s="31">
        <v>3355636.3</v>
      </c>
      <c r="AF1201" s="31" t="s">
        <v>75</v>
      </c>
      <c r="AG1201" s="31" t="s">
        <v>75</v>
      </c>
      <c r="AH1201" s="31" t="s">
        <v>75</v>
      </c>
      <c r="AI1201" s="8"/>
    </row>
    <row r="1202" spans="1:35" x14ac:dyDescent="0.25">
      <c r="A1202" s="42" t="s">
        <v>3193</v>
      </c>
      <c r="B1202" s="43" t="s">
        <v>1887</v>
      </c>
      <c r="C1202" s="44" t="s">
        <v>3227</v>
      </c>
      <c r="D1202" s="31">
        <v>1425550551.5999999</v>
      </c>
      <c r="E1202" s="31" t="s">
        <v>75</v>
      </c>
      <c r="F1202" s="31">
        <v>1425550551.5999999</v>
      </c>
      <c r="G1202" s="31" t="s">
        <v>75</v>
      </c>
      <c r="H1202" s="31">
        <v>1368763700</v>
      </c>
      <c r="I1202" s="31" t="s">
        <v>75</v>
      </c>
      <c r="J1202" s="31" t="s">
        <v>75</v>
      </c>
      <c r="K1202" s="31">
        <v>9692676</v>
      </c>
      <c r="L1202" s="31" t="s">
        <v>75</v>
      </c>
      <c r="M1202" s="31" t="s">
        <v>75</v>
      </c>
      <c r="N1202" s="31">
        <v>47094175.600000001</v>
      </c>
      <c r="O1202" s="31" t="s">
        <v>75</v>
      </c>
      <c r="P1202" s="32" t="s">
        <v>75</v>
      </c>
      <c r="Q1202" s="32" t="s">
        <v>75</v>
      </c>
      <c r="R1202" s="42" t="s">
        <v>3193</v>
      </c>
      <c r="S1202" s="43" t="s">
        <v>1887</v>
      </c>
      <c r="T1202" s="44" t="s">
        <v>3227</v>
      </c>
      <c r="U1202" s="31">
        <v>839118005.47000003</v>
      </c>
      <c r="V1202" s="31" t="s">
        <v>75</v>
      </c>
      <c r="W1202" s="31">
        <v>839118005.47000003</v>
      </c>
      <c r="X1202" s="31" t="s">
        <v>75</v>
      </c>
      <c r="Y1202" s="31">
        <v>783599991.94000006</v>
      </c>
      <c r="Z1202" s="31" t="s">
        <v>75</v>
      </c>
      <c r="AA1202" s="31" t="s">
        <v>75</v>
      </c>
      <c r="AB1202" s="31">
        <v>9208042.1999999993</v>
      </c>
      <c r="AC1202" s="31" t="s">
        <v>75</v>
      </c>
      <c r="AD1202" s="31" t="s">
        <v>75</v>
      </c>
      <c r="AE1202" s="31">
        <v>46309971.329999998</v>
      </c>
      <c r="AF1202" s="31" t="s">
        <v>75</v>
      </c>
      <c r="AG1202" s="31" t="s">
        <v>75</v>
      </c>
      <c r="AH1202" s="31" t="s">
        <v>75</v>
      </c>
      <c r="AI1202" s="8"/>
    </row>
    <row r="1203" spans="1:35" ht="23.25" x14ac:dyDescent="0.25">
      <c r="A1203" s="42" t="s">
        <v>2294</v>
      </c>
      <c r="B1203" s="43" t="s">
        <v>1887</v>
      </c>
      <c r="C1203" s="44" t="s">
        <v>3228</v>
      </c>
      <c r="D1203" s="31">
        <v>502663800</v>
      </c>
      <c r="E1203" s="31" t="s">
        <v>75</v>
      </c>
      <c r="F1203" s="31">
        <v>502663800</v>
      </c>
      <c r="G1203" s="31" t="s">
        <v>75</v>
      </c>
      <c r="H1203" s="31">
        <v>330445200</v>
      </c>
      <c r="I1203" s="31" t="s">
        <v>75</v>
      </c>
      <c r="J1203" s="31" t="s">
        <v>75</v>
      </c>
      <c r="K1203" s="31">
        <v>4433200</v>
      </c>
      <c r="L1203" s="31" t="s">
        <v>75</v>
      </c>
      <c r="M1203" s="31" t="s">
        <v>75</v>
      </c>
      <c r="N1203" s="31">
        <v>167785400</v>
      </c>
      <c r="O1203" s="31" t="s">
        <v>75</v>
      </c>
      <c r="P1203" s="32" t="s">
        <v>75</v>
      </c>
      <c r="Q1203" s="32" t="s">
        <v>75</v>
      </c>
      <c r="R1203" s="42" t="s">
        <v>2294</v>
      </c>
      <c r="S1203" s="43" t="s">
        <v>1887</v>
      </c>
      <c r="T1203" s="44" t="s">
        <v>3228</v>
      </c>
      <c r="U1203" s="31">
        <v>159555298.63</v>
      </c>
      <c r="V1203" s="31" t="s">
        <v>75</v>
      </c>
      <c r="W1203" s="31">
        <v>159555298.63</v>
      </c>
      <c r="X1203" s="31" t="s">
        <v>75</v>
      </c>
      <c r="Y1203" s="31">
        <v>80166085.129999995</v>
      </c>
      <c r="Z1203" s="31" t="s">
        <v>75</v>
      </c>
      <c r="AA1203" s="31" t="s">
        <v>75</v>
      </c>
      <c r="AB1203" s="31">
        <v>1922062.84</v>
      </c>
      <c r="AC1203" s="31" t="s">
        <v>75</v>
      </c>
      <c r="AD1203" s="31" t="s">
        <v>75</v>
      </c>
      <c r="AE1203" s="31">
        <v>77467150.659999996</v>
      </c>
      <c r="AF1203" s="31" t="s">
        <v>75</v>
      </c>
      <c r="AG1203" s="31" t="s">
        <v>75</v>
      </c>
      <c r="AH1203" s="31" t="s">
        <v>75</v>
      </c>
      <c r="AI1203" s="8"/>
    </row>
    <row r="1204" spans="1:35" ht="23.25" x14ac:dyDescent="0.25">
      <c r="A1204" s="42" t="s">
        <v>1969</v>
      </c>
      <c r="B1204" s="43" t="s">
        <v>1887</v>
      </c>
      <c r="C1204" s="44" t="s">
        <v>3229</v>
      </c>
      <c r="D1204" s="31">
        <v>883256749.44000006</v>
      </c>
      <c r="E1204" s="31" t="s">
        <v>75</v>
      </c>
      <c r="F1204" s="31">
        <v>883256749.44000006</v>
      </c>
      <c r="G1204" s="31" t="s">
        <v>75</v>
      </c>
      <c r="H1204" s="31">
        <v>883256749.44000006</v>
      </c>
      <c r="I1204" s="31" t="s">
        <v>75</v>
      </c>
      <c r="J1204" s="31" t="s">
        <v>75</v>
      </c>
      <c r="K1204" s="31" t="s">
        <v>75</v>
      </c>
      <c r="L1204" s="31" t="s">
        <v>75</v>
      </c>
      <c r="M1204" s="31" t="s">
        <v>75</v>
      </c>
      <c r="N1204" s="31" t="s">
        <v>75</v>
      </c>
      <c r="O1204" s="31" t="s">
        <v>75</v>
      </c>
      <c r="P1204" s="32" t="s">
        <v>75</v>
      </c>
      <c r="Q1204" s="32" t="s">
        <v>75</v>
      </c>
      <c r="R1204" s="42" t="s">
        <v>1969</v>
      </c>
      <c r="S1204" s="43" t="s">
        <v>1887</v>
      </c>
      <c r="T1204" s="44" t="s">
        <v>3229</v>
      </c>
      <c r="U1204" s="31">
        <v>132813391.48</v>
      </c>
      <c r="V1204" s="31" t="s">
        <v>75</v>
      </c>
      <c r="W1204" s="31">
        <v>132813391.48</v>
      </c>
      <c r="X1204" s="31" t="s">
        <v>75</v>
      </c>
      <c r="Y1204" s="31">
        <v>132813391.48</v>
      </c>
      <c r="Z1204" s="31" t="s">
        <v>75</v>
      </c>
      <c r="AA1204" s="31" t="s">
        <v>75</v>
      </c>
      <c r="AB1204" s="31" t="s">
        <v>75</v>
      </c>
      <c r="AC1204" s="31" t="s">
        <v>75</v>
      </c>
      <c r="AD1204" s="31" t="s">
        <v>75</v>
      </c>
      <c r="AE1204" s="31" t="s">
        <v>75</v>
      </c>
      <c r="AF1204" s="31" t="s">
        <v>75</v>
      </c>
      <c r="AG1204" s="31" t="s">
        <v>75</v>
      </c>
      <c r="AH1204" s="31" t="s">
        <v>75</v>
      </c>
      <c r="AI1204" s="8"/>
    </row>
    <row r="1205" spans="1:35" x14ac:dyDescent="0.25">
      <c r="A1205" s="42" t="s">
        <v>1971</v>
      </c>
      <c r="B1205" s="43" t="s">
        <v>1887</v>
      </c>
      <c r="C1205" s="44" t="s">
        <v>3230</v>
      </c>
      <c r="D1205" s="31">
        <v>883256749.44000006</v>
      </c>
      <c r="E1205" s="31" t="s">
        <v>75</v>
      </c>
      <c r="F1205" s="31">
        <v>883256749.44000006</v>
      </c>
      <c r="G1205" s="31" t="s">
        <v>75</v>
      </c>
      <c r="H1205" s="31">
        <v>883256749.44000006</v>
      </c>
      <c r="I1205" s="31" t="s">
        <v>75</v>
      </c>
      <c r="J1205" s="31" t="s">
        <v>75</v>
      </c>
      <c r="K1205" s="31" t="s">
        <v>75</v>
      </c>
      <c r="L1205" s="31" t="s">
        <v>75</v>
      </c>
      <c r="M1205" s="31" t="s">
        <v>75</v>
      </c>
      <c r="N1205" s="31" t="s">
        <v>75</v>
      </c>
      <c r="O1205" s="31" t="s">
        <v>75</v>
      </c>
      <c r="P1205" s="32" t="s">
        <v>75</v>
      </c>
      <c r="Q1205" s="32" t="s">
        <v>75</v>
      </c>
      <c r="R1205" s="42" t="s">
        <v>1971</v>
      </c>
      <c r="S1205" s="43" t="s">
        <v>1887</v>
      </c>
      <c r="T1205" s="44" t="s">
        <v>3230</v>
      </c>
      <c r="U1205" s="31">
        <v>132813391.48</v>
      </c>
      <c r="V1205" s="31" t="s">
        <v>75</v>
      </c>
      <c r="W1205" s="31">
        <v>132813391.48</v>
      </c>
      <c r="X1205" s="31" t="s">
        <v>75</v>
      </c>
      <c r="Y1205" s="31">
        <v>132813391.48</v>
      </c>
      <c r="Z1205" s="31" t="s">
        <v>75</v>
      </c>
      <c r="AA1205" s="31" t="s">
        <v>75</v>
      </c>
      <c r="AB1205" s="31" t="s">
        <v>75</v>
      </c>
      <c r="AC1205" s="31" t="s">
        <v>75</v>
      </c>
      <c r="AD1205" s="31" t="s">
        <v>75</v>
      </c>
      <c r="AE1205" s="31" t="s">
        <v>75</v>
      </c>
      <c r="AF1205" s="31" t="s">
        <v>75</v>
      </c>
      <c r="AG1205" s="31" t="s">
        <v>75</v>
      </c>
      <c r="AH1205" s="31" t="s">
        <v>75</v>
      </c>
      <c r="AI1205" s="8"/>
    </row>
    <row r="1206" spans="1:35" ht="23.25" x14ac:dyDescent="0.25">
      <c r="A1206" s="42" t="s">
        <v>2107</v>
      </c>
      <c r="B1206" s="43" t="s">
        <v>1887</v>
      </c>
      <c r="C1206" s="44" t="s">
        <v>3231</v>
      </c>
      <c r="D1206" s="31">
        <v>883256749.44000006</v>
      </c>
      <c r="E1206" s="31" t="s">
        <v>75</v>
      </c>
      <c r="F1206" s="31">
        <v>883256749.44000006</v>
      </c>
      <c r="G1206" s="31" t="s">
        <v>75</v>
      </c>
      <c r="H1206" s="31">
        <v>883256749.44000006</v>
      </c>
      <c r="I1206" s="31" t="s">
        <v>75</v>
      </c>
      <c r="J1206" s="31" t="s">
        <v>75</v>
      </c>
      <c r="K1206" s="31" t="s">
        <v>75</v>
      </c>
      <c r="L1206" s="31" t="s">
        <v>75</v>
      </c>
      <c r="M1206" s="31" t="s">
        <v>75</v>
      </c>
      <c r="N1206" s="31" t="s">
        <v>75</v>
      </c>
      <c r="O1206" s="31" t="s">
        <v>75</v>
      </c>
      <c r="P1206" s="32" t="s">
        <v>75</v>
      </c>
      <c r="Q1206" s="32" t="s">
        <v>75</v>
      </c>
      <c r="R1206" s="42" t="s">
        <v>2107</v>
      </c>
      <c r="S1206" s="43" t="s">
        <v>1887</v>
      </c>
      <c r="T1206" s="44" t="s">
        <v>3231</v>
      </c>
      <c r="U1206" s="31">
        <v>132813391.48</v>
      </c>
      <c r="V1206" s="31" t="s">
        <v>75</v>
      </c>
      <c r="W1206" s="31">
        <v>132813391.48</v>
      </c>
      <c r="X1206" s="31" t="s">
        <v>75</v>
      </c>
      <c r="Y1206" s="31">
        <v>132813391.48</v>
      </c>
      <c r="Z1206" s="31" t="s">
        <v>75</v>
      </c>
      <c r="AA1206" s="31" t="s">
        <v>75</v>
      </c>
      <c r="AB1206" s="31" t="s">
        <v>75</v>
      </c>
      <c r="AC1206" s="31" t="s">
        <v>75</v>
      </c>
      <c r="AD1206" s="31" t="s">
        <v>75</v>
      </c>
      <c r="AE1206" s="31" t="s">
        <v>75</v>
      </c>
      <c r="AF1206" s="31" t="s">
        <v>75</v>
      </c>
      <c r="AG1206" s="31" t="s">
        <v>75</v>
      </c>
      <c r="AH1206" s="31" t="s">
        <v>75</v>
      </c>
      <c r="AI1206" s="8"/>
    </row>
    <row r="1207" spans="1:35" x14ac:dyDescent="0.25">
      <c r="A1207" s="42" t="s">
        <v>1936</v>
      </c>
      <c r="B1207" s="43" t="s">
        <v>1887</v>
      </c>
      <c r="C1207" s="44" t="s">
        <v>3232</v>
      </c>
      <c r="D1207" s="31">
        <v>223046133.34</v>
      </c>
      <c r="E1207" s="31" t="s">
        <v>75</v>
      </c>
      <c r="F1207" s="31">
        <v>223046133.34</v>
      </c>
      <c r="G1207" s="31">
        <v>648220700</v>
      </c>
      <c r="H1207" s="31">
        <v>871266833.34000003</v>
      </c>
      <c r="I1207" s="31" t="s">
        <v>75</v>
      </c>
      <c r="J1207" s="31" t="s">
        <v>75</v>
      </c>
      <c r="K1207" s="31" t="s">
        <v>75</v>
      </c>
      <c r="L1207" s="31" t="s">
        <v>75</v>
      </c>
      <c r="M1207" s="31" t="s">
        <v>75</v>
      </c>
      <c r="N1207" s="31" t="s">
        <v>75</v>
      </c>
      <c r="O1207" s="31" t="s">
        <v>75</v>
      </c>
      <c r="P1207" s="32" t="s">
        <v>75</v>
      </c>
      <c r="Q1207" s="32" t="s">
        <v>75</v>
      </c>
      <c r="R1207" s="42" t="s">
        <v>1936</v>
      </c>
      <c r="S1207" s="43" t="s">
        <v>1887</v>
      </c>
      <c r="T1207" s="44" t="s">
        <v>3232</v>
      </c>
      <c r="U1207" s="31">
        <v>223046133.34</v>
      </c>
      <c r="V1207" s="31" t="s">
        <v>75</v>
      </c>
      <c r="W1207" s="31">
        <v>223046133.34</v>
      </c>
      <c r="X1207" s="31">
        <v>301794188.58999997</v>
      </c>
      <c r="Y1207" s="31">
        <v>524840321.93000001</v>
      </c>
      <c r="Z1207" s="31" t="s">
        <v>75</v>
      </c>
      <c r="AA1207" s="31" t="s">
        <v>75</v>
      </c>
      <c r="AB1207" s="31" t="s">
        <v>75</v>
      </c>
      <c r="AC1207" s="31" t="s">
        <v>75</v>
      </c>
      <c r="AD1207" s="31" t="s">
        <v>75</v>
      </c>
      <c r="AE1207" s="31" t="s">
        <v>75</v>
      </c>
      <c r="AF1207" s="31" t="s">
        <v>75</v>
      </c>
      <c r="AG1207" s="31" t="s">
        <v>75</v>
      </c>
      <c r="AH1207" s="31" t="s">
        <v>75</v>
      </c>
      <c r="AI1207" s="8"/>
    </row>
    <row r="1208" spans="1:35" x14ac:dyDescent="0.25">
      <c r="A1208" s="42" t="s">
        <v>2111</v>
      </c>
      <c r="B1208" s="43" t="s">
        <v>1887</v>
      </c>
      <c r="C1208" s="44" t="s">
        <v>3233</v>
      </c>
      <c r="D1208" s="31" t="s">
        <v>75</v>
      </c>
      <c r="E1208" s="31" t="s">
        <v>75</v>
      </c>
      <c r="F1208" s="31" t="s">
        <v>75</v>
      </c>
      <c r="G1208" s="31">
        <v>59232500</v>
      </c>
      <c r="H1208" s="31">
        <v>59232500</v>
      </c>
      <c r="I1208" s="31" t="s">
        <v>75</v>
      </c>
      <c r="J1208" s="31" t="s">
        <v>75</v>
      </c>
      <c r="K1208" s="31" t="s">
        <v>75</v>
      </c>
      <c r="L1208" s="31" t="s">
        <v>75</v>
      </c>
      <c r="M1208" s="31" t="s">
        <v>75</v>
      </c>
      <c r="N1208" s="31" t="s">
        <v>75</v>
      </c>
      <c r="O1208" s="31" t="s">
        <v>75</v>
      </c>
      <c r="P1208" s="32" t="s">
        <v>75</v>
      </c>
      <c r="Q1208" s="32" t="s">
        <v>75</v>
      </c>
      <c r="R1208" s="42" t="s">
        <v>2111</v>
      </c>
      <c r="S1208" s="43" t="s">
        <v>1887</v>
      </c>
      <c r="T1208" s="44" t="s">
        <v>3233</v>
      </c>
      <c r="U1208" s="31" t="s">
        <v>75</v>
      </c>
      <c r="V1208" s="31" t="s">
        <v>75</v>
      </c>
      <c r="W1208" s="31" t="s">
        <v>75</v>
      </c>
      <c r="X1208" s="31">
        <v>57625835.100000001</v>
      </c>
      <c r="Y1208" s="31">
        <v>57625835.100000001</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2364</v>
      </c>
      <c r="B1209" s="43" t="s">
        <v>1887</v>
      </c>
      <c r="C1209" s="44" t="s">
        <v>3234</v>
      </c>
      <c r="D1209" s="31" t="s">
        <v>75</v>
      </c>
      <c r="E1209" s="31" t="s">
        <v>75</v>
      </c>
      <c r="F1209" s="31" t="s">
        <v>75</v>
      </c>
      <c r="G1209" s="31">
        <v>59232500</v>
      </c>
      <c r="H1209" s="31">
        <v>59232500</v>
      </c>
      <c r="I1209" s="31" t="s">
        <v>75</v>
      </c>
      <c r="J1209" s="31" t="s">
        <v>75</v>
      </c>
      <c r="K1209" s="31" t="s">
        <v>75</v>
      </c>
      <c r="L1209" s="31" t="s">
        <v>75</v>
      </c>
      <c r="M1209" s="31" t="s">
        <v>75</v>
      </c>
      <c r="N1209" s="31" t="s">
        <v>75</v>
      </c>
      <c r="O1209" s="31" t="s">
        <v>75</v>
      </c>
      <c r="P1209" s="32" t="s">
        <v>75</v>
      </c>
      <c r="Q1209" s="32" t="s">
        <v>75</v>
      </c>
      <c r="R1209" s="42" t="s">
        <v>2364</v>
      </c>
      <c r="S1209" s="43" t="s">
        <v>1887</v>
      </c>
      <c r="T1209" s="44" t="s">
        <v>3234</v>
      </c>
      <c r="U1209" s="31" t="s">
        <v>75</v>
      </c>
      <c r="V1209" s="31" t="s">
        <v>75</v>
      </c>
      <c r="W1209" s="31" t="s">
        <v>75</v>
      </c>
      <c r="X1209" s="31">
        <v>57625835.100000001</v>
      </c>
      <c r="Y1209" s="31">
        <v>57625835.100000001</v>
      </c>
      <c r="Z1209" s="31" t="s">
        <v>75</v>
      </c>
      <c r="AA1209" s="31" t="s">
        <v>75</v>
      </c>
      <c r="AB1209" s="31" t="s">
        <v>75</v>
      </c>
      <c r="AC1209" s="31" t="s">
        <v>75</v>
      </c>
      <c r="AD1209" s="31" t="s">
        <v>75</v>
      </c>
      <c r="AE1209" s="31" t="s">
        <v>75</v>
      </c>
      <c r="AF1209" s="31" t="s">
        <v>75</v>
      </c>
      <c r="AG1209" s="31" t="s">
        <v>75</v>
      </c>
      <c r="AH1209" s="31" t="s">
        <v>75</v>
      </c>
      <c r="AI1209" s="8"/>
    </row>
    <row r="1210" spans="1:35" x14ac:dyDescent="0.25">
      <c r="A1210" s="42" t="s">
        <v>2006</v>
      </c>
      <c r="B1210" s="43" t="s">
        <v>1887</v>
      </c>
      <c r="C1210" s="44" t="s">
        <v>3235</v>
      </c>
      <c r="D1210" s="31" t="s">
        <v>75</v>
      </c>
      <c r="E1210" s="31" t="s">
        <v>75</v>
      </c>
      <c r="F1210" s="31" t="s">
        <v>75</v>
      </c>
      <c r="G1210" s="31">
        <v>588988200</v>
      </c>
      <c r="H1210" s="31">
        <v>588988200</v>
      </c>
      <c r="I1210" s="31" t="s">
        <v>75</v>
      </c>
      <c r="J1210" s="31" t="s">
        <v>75</v>
      </c>
      <c r="K1210" s="31" t="s">
        <v>75</v>
      </c>
      <c r="L1210" s="31" t="s">
        <v>75</v>
      </c>
      <c r="M1210" s="31" t="s">
        <v>75</v>
      </c>
      <c r="N1210" s="31" t="s">
        <v>75</v>
      </c>
      <c r="O1210" s="31" t="s">
        <v>75</v>
      </c>
      <c r="P1210" s="32" t="s">
        <v>75</v>
      </c>
      <c r="Q1210" s="32" t="s">
        <v>75</v>
      </c>
      <c r="R1210" s="42" t="s">
        <v>2006</v>
      </c>
      <c r="S1210" s="43" t="s">
        <v>1887</v>
      </c>
      <c r="T1210" s="44" t="s">
        <v>3235</v>
      </c>
      <c r="U1210" s="31" t="s">
        <v>75</v>
      </c>
      <c r="V1210" s="31" t="s">
        <v>75</v>
      </c>
      <c r="W1210" s="31" t="s">
        <v>75</v>
      </c>
      <c r="X1210" s="31">
        <v>244168353.49000001</v>
      </c>
      <c r="Y1210" s="31">
        <v>244168353.49000001</v>
      </c>
      <c r="Z1210" s="31" t="s">
        <v>75</v>
      </c>
      <c r="AA1210" s="31" t="s">
        <v>75</v>
      </c>
      <c r="AB1210" s="31" t="s">
        <v>75</v>
      </c>
      <c r="AC1210" s="31" t="s">
        <v>75</v>
      </c>
      <c r="AD1210" s="31" t="s">
        <v>75</v>
      </c>
      <c r="AE1210" s="31" t="s">
        <v>75</v>
      </c>
      <c r="AF1210" s="31" t="s">
        <v>75</v>
      </c>
      <c r="AG1210" s="31" t="s">
        <v>75</v>
      </c>
      <c r="AH1210" s="31" t="s">
        <v>75</v>
      </c>
      <c r="AI1210" s="8"/>
    </row>
    <row r="1211" spans="1:35" ht="23.25" x14ac:dyDescent="0.25">
      <c r="A1211" s="42" t="s">
        <v>3166</v>
      </c>
      <c r="B1211" s="43" t="s">
        <v>1887</v>
      </c>
      <c r="C1211" s="44" t="s">
        <v>3236</v>
      </c>
      <c r="D1211" s="31">
        <v>223046133.34</v>
      </c>
      <c r="E1211" s="31" t="s">
        <v>75</v>
      </c>
      <c r="F1211" s="31">
        <v>223046133.34</v>
      </c>
      <c r="G1211" s="31" t="s">
        <v>75</v>
      </c>
      <c r="H1211" s="31">
        <v>223046133.34</v>
      </c>
      <c r="I1211" s="31" t="s">
        <v>75</v>
      </c>
      <c r="J1211" s="31" t="s">
        <v>75</v>
      </c>
      <c r="K1211" s="31" t="s">
        <v>75</v>
      </c>
      <c r="L1211" s="31" t="s">
        <v>75</v>
      </c>
      <c r="M1211" s="31" t="s">
        <v>75</v>
      </c>
      <c r="N1211" s="31" t="s">
        <v>75</v>
      </c>
      <c r="O1211" s="31" t="s">
        <v>75</v>
      </c>
      <c r="P1211" s="32" t="s">
        <v>75</v>
      </c>
      <c r="Q1211" s="32" t="s">
        <v>75</v>
      </c>
      <c r="R1211" s="42" t="s">
        <v>3166</v>
      </c>
      <c r="S1211" s="43" t="s">
        <v>1887</v>
      </c>
      <c r="T1211" s="44" t="s">
        <v>3236</v>
      </c>
      <c r="U1211" s="31">
        <v>223046133.34</v>
      </c>
      <c r="V1211" s="31" t="s">
        <v>75</v>
      </c>
      <c r="W1211" s="31">
        <v>223046133.34</v>
      </c>
      <c r="X1211" s="31" t="s">
        <v>75</v>
      </c>
      <c r="Y1211" s="31">
        <v>223046133.34</v>
      </c>
      <c r="Z1211" s="31" t="s">
        <v>75</v>
      </c>
      <c r="AA1211" s="31" t="s">
        <v>75</v>
      </c>
      <c r="AB1211" s="31" t="s">
        <v>75</v>
      </c>
      <c r="AC1211" s="31" t="s">
        <v>75</v>
      </c>
      <c r="AD1211" s="31" t="s">
        <v>75</v>
      </c>
      <c r="AE1211" s="31" t="s">
        <v>75</v>
      </c>
      <c r="AF1211" s="31" t="s">
        <v>75</v>
      </c>
      <c r="AG1211" s="31" t="s">
        <v>75</v>
      </c>
      <c r="AH1211" s="31" t="s">
        <v>75</v>
      </c>
      <c r="AI1211" s="8"/>
    </row>
    <row r="1212" spans="1:35" ht="23.25" x14ac:dyDescent="0.25">
      <c r="A1212" s="42" t="s">
        <v>1939</v>
      </c>
      <c r="B1212" s="43" t="s">
        <v>1887</v>
      </c>
      <c r="C1212" s="44" t="s">
        <v>3237</v>
      </c>
      <c r="D1212" s="31">
        <v>516319.14</v>
      </c>
      <c r="E1212" s="31" t="s">
        <v>75</v>
      </c>
      <c r="F1212" s="31">
        <v>516319.14</v>
      </c>
      <c r="G1212" s="31" t="s">
        <v>75</v>
      </c>
      <c r="H1212" s="31">
        <v>370800</v>
      </c>
      <c r="I1212" s="31" t="s">
        <v>75</v>
      </c>
      <c r="J1212" s="31" t="s">
        <v>75</v>
      </c>
      <c r="K1212" s="31">
        <v>1250</v>
      </c>
      <c r="L1212" s="31" t="s">
        <v>75</v>
      </c>
      <c r="M1212" s="31" t="s">
        <v>75</v>
      </c>
      <c r="N1212" s="31">
        <v>144219.14000000001</v>
      </c>
      <c r="O1212" s="31">
        <v>50</v>
      </c>
      <c r="P1212" s="32" t="s">
        <v>75</v>
      </c>
      <c r="Q1212" s="32" t="s">
        <v>75</v>
      </c>
      <c r="R1212" s="42" t="s">
        <v>1939</v>
      </c>
      <c r="S1212" s="43" t="s">
        <v>1887</v>
      </c>
      <c r="T1212" s="44" t="s">
        <v>3237</v>
      </c>
      <c r="U1212" s="31">
        <v>195377.37</v>
      </c>
      <c r="V1212" s="31" t="s">
        <v>75</v>
      </c>
      <c r="W1212" s="31">
        <v>195377.37</v>
      </c>
      <c r="X1212" s="31" t="s">
        <v>75</v>
      </c>
      <c r="Y1212" s="31">
        <v>151733.81</v>
      </c>
      <c r="Z1212" s="31" t="s">
        <v>75</v>
      </c>
      <c r="AA1212" s="31" t="s">
        <v>75</v>
      </c>
      <c r="AB1212" s="31">
        <v>800</v>
      </c>
      <c r="AC1212" s="31" t="s">
        <v>75</v>
      </c>
      <c r="AD1212" s="31" t="s">
        <v>75</v>
      </c>
      <c r="AE1212" s="31">
        <v>42793.56</v>
      </c>
      <c r="AF1212" s="31">
        <v>50</v>
      </c>
      <c r="AG1212" s="31" t="s">
        <v>75</v>
      </c>
      <c r="AH1212" s="31" t="s">
        <v>75</v>
      </c>
      <c r="AI1212" s="8"/>
    </row>
    <row r="1213" spans="1:35" x14ac:dyDescent="0.25">
      <c r="A1213" s="42" t="s">
        <v>1941</v>
      </c>
      <c r="B1213" s="43" t="s">
        <v>1887</v>
      </c>
      <c r="C1213" s="44" t="s">
        <v>3238</v>
      </c>
      <c r="D1213" s="31">
        <v>334019.14</v>
      </c>
      <c r="E1213" s="31" t="s">
        <v>75</v>
      </c>
      <c r="F1213" s="31">
        <v>334019.14</v>
      </c>
      <c r="G1213" s="31" t="s">
        <v>75</v>
      </c>
      <c r="H1213" s="31">
        <v>194700</v>
      </c>
      <c r="I1213" s="31" t="s">
        <v>75</v>
      </c>
      <c r="J1213" s="31" t="s">
        <v>75</v>
      </c>
      <c r="K1213" s="31">
        <v>1250</v>
      </c>
      <c r="L1213" s="31" t="s">
        <v>75</v>
      </c>
      <c r="M1213" s="31" t="s">
        <v>75</v>
      </c>
      <c r="N1213" s="31">
        <v>138019.14000000001</v>
      </c>
      <c r="O1213" s="31">
        <v>50</v>
      </c>
      <c r="P1213" s="32" t="s">
        <v>75</v>
      </c>
      <c r="Q1213" s="32" t="s">
        <v>75</v>
      </c>
      <c r="R1213" s="42" t="s">
        <v>1941</v>
      </c>
      <c r="S1213" s="43" t="s">
        <v>1887</v>
      </c>
      <c r="T1213" s="44" t="s">
        <v>3238</v>
      </c>
      <c r="U1213" s="31">
        <v>89360.71</v>
      </c>
      <c r="V1213" s="31" t="s">
        <v>75</v>
      </c>
      <c r="W1213" s="31">
        <v>89360.71</v>
      </c>
      <c r="X1213" s="31" t="s">
        <v>75</v>
      </c>
      <c r="Y1213" s="31">
        <v>47500</v>
      </c>
      <c r="Z1213" s="31" t="s">
        <v>75</v>
      </c>
      <c r="AA1213" s="31" t="s">
        <v>75</v>
      </c>
      <c r="AB1213" s="31">
        <v>800</v>
      </c>
      <c r="AC1213" s="31" t="s">
        <v>75</v>
      </c>
      <c r="AD1213" s="31" t="s">
        <v>75</v>
      </c>
      <c r="AE1213" s="31">
        <v>41010.71</v>
      </c>
      <c r="AF1213" s="31">
        <v>50</v>
      </c>
      <c r="AG1213" s="31" t="s">
        <v>75</v>
      </c>
      <c r="AH1213" s="31" t="s">
        <v>75</v>
      </c>
      <c r="AI1213" s="8"/>
    </row>
    <row r="1214" spans="1:35" ht="34.5" x14ac:dyDescent="0.25">
      <c r="A1214" s="42" t="s">
        <v>2119</v>
      </c>
      <c r="B1214" s="43" t="s">
        <v>1887</v>
      </c>
      <c r="C1214" s="44" t="s">
        <v>3239</v>
      </c>
      <c r="D1214" s="31">
        <v>53519.14</v>
      </c>
      <c r="E1214" s="31" t="s">
        <v>75</v>
      </c>
      <c r="F1214" s="31">
        <v>53519.14</v>
      </c>
      <c r="G1214" s="31" t="s">
        <v>75</v>
      </c>
      <c r="H1214" s="31" t="s">
        <v>75</v>
      </c>
      <c r="I1214" s="31" t="s">
        <v>75</v>
      </c>
      <c r="J1214" s="31" t="s">
        <v>75</v>
      </c>
      <c r="K1214" s="31">
        <v>1250</v>
      </c>
      <c r="L1214" s="31" t="s">
        <v>75</v>
      </c>
      <c r="M1214" s="31" t="s">
        <v>75</v>
      </c>
      <c r="N1214" s="31">
        <v>52219.14</v>
      </c>
      <c r="O1214" s="31">
        <v>50</v>
      </c>
      <c r="P1214" s="32" t="s">
        <v>75</v>
      </c>
      <c r="Q1214" s="32" t="s">
        <v>75</v>
      </c>
      <c r="R1214" s="42" t="s">
        <v>2119</v>
      </c>
      <c r="S1214" s="43" t="s">
        <v>1887</v>
      </c>
      <c r="T1214" s="44" t="s">
        <v>3239</v>
      </c>
      <c r="U1214" s="31">
        <v>12090.71</v>
      </c>
      <c r="V1214" s="31" t="s">
        <v>75</v>
      </c>
      <c r="W1214" s="31">
        <v>12090.71</v>
      </c>
      <c r="X1214" s="31" t="s">
        <v>75</v>
      </c>
      <c r="Y1214" s="31" t="s">
        <v>75</v>
      </c>
      <c r="Z1214" s="31" t="s">
        <v>75</v>
      </c>
      <c r="AA1214" s="31" t="s">
        <v>75</v>
      </c>
      <c r="AB1214" s="31">
        <v>800</v>
      </c>
      <c r="AC1214" s="31" t="s">
        <v>75</v>
      </c>
      <c r="AD1214" s="31" t="s">
        <v>75</v>
      </c>
      <c r="AE1214" s="31">
        <v>11240.71</v>
      </c>
      <c r="AF1214" s="31">
        <v>50</v>
      </c>
      <c r="AG1214" s="31" t="s">
        <v>75</v>
      </c>
      <c r="AH1214" s="31" t="s">
        <v>75</v>
      </c>
      <c r="AI1214" s="8"/>
    </row>
    <row r="1215" spans="1:35" x14ac:dyDescent="0.25">
      <c r="A1215" s="42" t="s">
        <v>1943</v>
      </c>
      <c r="B1215" s="43" t="s">
        <v>1887</v>
      </c>
      <c r="C1215" s="44" t="s">
        <v>3240</v>
      </c>
      <c r="D1215" s="31">
        <v>280500</v>
      </c>
      <c r="E1215" s="31" t="s">
        <v>75</v>
      </c>
      <c r="F1215" s="31">
        <v>280500</v>
      </c>
      <c r="G1215" s="31" t="s">
        <v>75</v>
      </c>
      <c r="H1215" s="31">
        <v>194700</v>
      </c>
      <c r="I1215" s="31" t="s">
        <v>75</v>
      </c>
      <c r="J1215" s="31" t="s">
        <v>75</v>
      </c>
      <c r="K1215" s="31" t="s">
        <v>75</v>
      </c>
      <c r="L1215" s="31" t="s">
        <v>75</v>
      </c>
      <c r="M1215" s="31" t="s">
        <v>75</v>
      </c>
      <c r="N1215" s="31">
        <v>85800</v>
      </c>
      <c r="O1215" s="31" t="s">
        <v>75</v>
      </c>
      <c r="P1215" s="32" t="s">
        <v>75</v>
      </c>
      <c r="Q1215" s="32" t="s">
        <v>75</v>
      </c>
      <c r="R1215" s="42" t="s">
        <v>1943</v>
      </c>
      <c r="S1215" s="43" t="s">
        <v>1887</v>
      </c>
      <c r="T1215" s="44" t="s">
        <v>3240</v>
      </c>
      <c r="U1215" s="31">
        <v>77270</v>
      </c>
      <c r="V1215" s="31" t="s">
        <v>75</v>
      </c>
      <c r="W1215" s="31">
        <v>77270</v>
      </c>
      <c r="X1215" s="31" t="s">
        <v>75</v>
      </c>
      <c r="Y1215" s="31">
        <v>47500</v>
      </c>
      <c r="Z1215" s="31" t="s">
        <v>75</v>
      </c>
      <c r="AA1215" s="31" t="s">
        <v>75</v>
      </c>
      <c r="AB1215" s="31" t="s">
        <v>75</v>
      </c>
      <c r="AC1215" s="31" t="s">
        <v>75</v>
      </c>
      <c r="AD1215" s="31" t="s">
        <v>75</v>
      </c>
      <c r="AE1215" s="31">
        <v>29770</v>
      </c>
      <c r="AF1215" s="31" t="s">
        <v>75</v>
      </c>
      <c r="AG1215" s="31" t="s">
        <v>75</v>
      </c>
      <c r="AH1215" s="31" t="s">
        <v>75</v>
      </c>
      <c r="AI1215" s="8"/>
    </row>
    <row r="1216" spans="1:35" x14ac:dyDescent="0.25">
      <c r="A1216" s="42" t="s">
        <v>2062</v>
      </c>
      <c r="B1216" s="43" t="s">
        <v>1887</v>
      </c>
      <c r="C1216" s="44" t="s">
        <v>3241</v>
      </c>
      <c r="D1216" s="31">
        <v>182300</v>
      </c>
      <c r="E1216" s="31" t="s">
        <v>75</v>
      </c>
      <c r="F1216" s="31">
        <v>182300</v>
      </c>
      <c r="G1216" s="31" t="s">
        <v>75</v>
      </c>
      <c r="H1216" s="31">
        <v>176100</v>
      </c>
      <c r="I1216" s="31" t="s">
        <v>75</v>
      </c>
      <c r="J1216" s="31" t="s">
        <v>75</v>
      </c>
      <c r="K1216" s="31" t="s">
        <v>75</v>
      </c>
      <c r="L1216" s="31" t="s">
        <v>75</v>
      </c>
      <c r="M1216" s="31" t="s">
        <v>75</v>
      </c>
      <c r="N1216" s="31">
        <v>6200</v>
      </c>
      <c r="O1216" s="31" t="s">
        <v>75</v>
      </c>
      <c r="P1216" s="32" t="s">
        <v>75</v>
      </c>
      <c r="Q1216" s="32" t="s">
        <v>75</v>
      </c>
      <c r="R1216" s="42" t="s">
        <v>2062</v>
      </c>
      <c r="S1216" s="43" t="s">
        <v>1887</v>
      </c>
      <c r="T1216" s="44" t="s">
        <v>3241</v>
      </c>
      <c r="U1216" s="31">
        <v>106016.66</v>
      </c>
      <c r="V1216" s="31" t="s">
        <v>75</v>
      </c>
      <c r="W1216" s="31">
        <v>106016.66</v>
      </c>
      <c r="X1216" s="31" t="s">
        <v>75</v>
      </c>
      <c r="Y1216" s="31">
        <v>104233.81</v>
      </c>
      <c r="Z1216" s="31" t="s">
        <v>75</v>
      </c>
      <c r="AA1216" s="31" t="s">
        <v>75</v>
      </c>
      <c r="AB1216" s="31" t="s">
        <v>75</v>
      </c>
      <c r="AC1216" s="31" t="s">
        <v>75</v>
      </c>
      <c r="AD1216" s="31" t="s">
        <v>75</v>
      </c>
      <c r="AE1216" s="31">
        <v>1782.85</v>
      </c>
      <c r="AF1216" s="31" t="s">
        <v>75</v>
      </c>
      <c r="AG1216" s="31" t="s">
        <v>75</v>
      </c>
      <c r="AH1216" s="31" t="s">
        <v>75</v>
      </c>
      <c r="AI1216" s="8"/>
    </row>
    <row r="1217" spans="1:35" ht="45.75" x14ac:dyDescent="0.25">
      <c r="A1217" s="42" t="s">
        <v>2064</v>
      </c>
      <c r="B1217" s="43" t="s">
        <v>1887</v>
      </c>
      <c r="C1217" s="44" t="s">
        <v>3242</v>
      </c>
      <c r="D1217" s="31">
        <v>6200</v>
      </c>
      <c r="E1217" s="31" t="s">
        <v>75</v>
      </c>
      <c r="F1217" s="31">
        <v>6200</v>
      </c>
      <c r="G1217" s="31" t="s">
        <v>75</v>
      </c>
      <c r="H1217" s="31" t="s">
        <v>75</v>
      </c>
      <c r="I1217" s="31" t="s">
        <v>75</v>
      </c>
      <c r="J1217" s="31" t="s">
        <v>75</v>
      </c>
      <c r="K1217" s="31" t="s">
        <v>75</v>
      </c>
      <c r="L1217" s="31" t="s">
        <v>75</v>
      </c>
      <c r="M1217" s="31" t="s">
        <v>75</v>
      </c>
      <c r="N1217" s="31">
        <v>6200</v>
      </c>
      <c r="O1217" s="31" t="s">
        <v>75</v>
      </c>
      <c r="P1217" s="32" t="s">
        <v>75</v>
      </c>
      <c r="Q1217" s="32" t="s">
        <v>75</v>
      </c>
      <c r="R1217" s="42" t="s">
        <v>2064</v>
      </c>
      <c r="S1217" s="43" t="s">
        <v>1887</v>
      </c>
      <c r="T1217" s="44" t="s">
        <v>3242</v>
      </c>
      <c r="U1217" s="31">
        <v>1782.85</v>
      </c>
      <c r="V1217" s="31" t="s">
        <v>75</v>
      </c>
      <c r="W1217" s="31">
        <v>1782.85</v>
      </c>
      <c r="X1217" s="31" t="s">
        <v>75</v>
      </c>
      <c r="Y1217" s="31" t="s">
        <v>75</v>
      </c>
      <c r="Z1217" s="31" t="s">
        <v>75</v>
      </c>
      <c r="AA1217" s="31" t="s">
        <v>75</v>
      </c>
      <c r="AB1217" s="31" t="s">
        <v>75</v>
      </c>
      <c r="AC1217" s="31" t="s">
        <v>75</v>
      </c>
      <c r="AD1217" s="31" t="s">
        <v>75</v>
      </c>
      <c r="AE1217" s="31">
        <v>1782.85</v>
      </c>
      <c r="AF1217" s="31" t="s">
        <v>75</v>
      </c>
      <c r="AG1217" s="31" t="s">
        <v>75</v>
      </c>
      <c r="AH1217" s="31" t="s">
        <v>75</v>
      </c>
      <c r="AI1217" s="8"/>
    </row>
    <row r="1218" spans="1:35" x14ac:dyDescent="0.25">
      <c r="A1218" s="42" t="s">
        <v>2126</v>
      </c>
      <c r="B1218" s="43" t="s">
        <v>1887</v>
      </c>
      <c r="C1218" s="44" t="s">
        <v>3243</v>
      </c>
      <c r="D1218" s="31">
        <v>176100</v>
      </c>
      <c r="E1218" s="31" t="s">
        <v>75</v>
      </c>
      <c r="F1218" s="31">
        <v>176100</v>
      </c>
      <c r="G1218" s="31" t="s">
        <v>75</v>
      </c>
      <c r="H1218" s="31">
        <v>176100</v>
      </c>
      <c r="I1218" s="31" t="s">
        <v>75</v>
      </c>
      <c r="J1218" s="31" t="s">
        <v>75</v>
      </c>
      <c r="K1218" s="31" t="s">
        <v>75</v>
      </c>
      <c r="L1218" s="31" t="s">
        <v>75</v>
      </c>
      <c r="M1218" s="31" t="s">
        <v>75</v>
      </c>
      <c r="N1218" s="31" t="s">
        <v>75</v>
      </c>
      <c r="O1218" s="31" t="s">
        <v>75</v>
      </c>
      <c r="P1218" s="32" t="s">
        <v>75</v>
      </c>
      <c r="Q1218" s="32" t="s">
        <v>75</v>
      </c>
      <c r="R1218" s="42" t="s">
        <v>2126</v>
      </c>
      <c r="S1218" s="43" t="s">
        <v>1887</v>
      </c>
      <c r="T1218" s="44" t="s">
        <v>3243</v>
      </c>
      <c r="U1218" s="31">
        <v>104233.81</v>
      </c>
      <c r="V1218" s="31" t="s">
        <v>75</v>
      </c>
      <c r="W1218" s="31">
        <v>104233.81</v>
      </c>
      <c r="X1218" s="31" t="s">
        <v>75</v>
      </c>
      <c r="Y1218" s="31">
        <v>104233.81</v>
      </c>
      <c r="Z1218" s="31" t="s">
        <v>75</v>
      </c>
      <c r="AA1218" s="31" t="s">
        <v>75</v>
      </c>
      <c r="AB1218" s="31" t="s">
        <v>75</v>
      </c>
      <c r="AC1218" s="31" t="s">
        <v>75</v>
      </c>
      <c r="AD1218" s="31" t="s">
        <v>75</v>
      </c>
      <c r="AE1218" s="31" t="s">
        <v>75</v>
      </c>
      <c r="AF1218" s="31" t="s">
        <v>75</v>
      </c>
      <c r="AG1218" s="31" t="s">
        <v>75</v>
      </c>
      <c r="AH1218" s="31" t="s">
        <v>75</v>
      </c>
      <c r="AI1218" s="8"/>
    </row>
    <row r="1219" spans="1:35" x14ac:dyDescent="0.25">
      <c r="A1219" s="42" t="s">
        <v>3244</v>
      </c>
      <c r="B1219" s="43" t="s">
        <v>1887</v>
      </c>
      <c r="C1219" s="44" t="s">
        <v>3245</v>
      </c>
      <c r="D1219" s="31">
        <v>1541880475.99</v>
      </c>
      <c r="E1219" s="31" t="s">
        <v>75</v>
      </c>
      <c r="F1219" s="31">
        <v>1541880475.99</v>
      </c>
      <c r="G1219" s="31">
        <v>23749100</v>
      </c>
      <c r="H1219" s="31">
        <v>1502687925.99</v>
      </c>
      <c r="I1219" s="31" t="s">
        <v>75</v>
      </c>
      <c r="J1219" s="31" t="s">
        <v>75</v>
      </c>
      <c r="K1219" s="31">
        <v>62847900</v>
      </c>
      <c r="L1219" s="31" t="s">
        <v>75</v>
      </c>
      <c r="M1219" s="31" t="s">
        <v>75</v>
      </c>
      <c r="N1219" s="31" t="s">
        <v>75</v>
      </c>
      <c r="O1219" s="31">
        <v>43750</v>
      </c>
      <c r="P1219" s="32">
        <v>50000</v>
      </c>
      <c r="Q1219" s="32" t="s">
        <v>75</v>
      </c>
      <c r="R1219" s="42" t="s">
        <v>3244</v>
      </c>
      <c r="S1219" s="43" t="s">
        <v>1887</v>
      </c>
      <c r="T1219" s="44" t="s">
        <v>3245</v>
      </c>
      <c r="U1219" s="31">
        <v>630835054.70000005</v>
      </c>
      <c r="V1219" s="31" t="s">
        <v>75</v>
      </c>
      <c r="W1219" s="31">
        <v>630835054.70000005</v>
      </c>
      <c r="X1219" s="31">
        <v>10135704.279999999</v>
      </c>
      <c r="Y1219" s="31">
        <v>607401352.22000003</v>
      </c>
      <c r="Z1219" s="31" t="s">
        <v>75</v>
      </c>
      <c r="AA1219" s="31" t="s">
        <v>75</v>
      </c>
      <c r="AB1219" s="31">
        <v>33536706.760000002</v>
      </c>
      <c r="AC1219" s="31" t="s">
        <v>75</v>
      </c>
      <c r="AD1219" s="31" t="s">
        <v>75</v>
      </c>
      <c r="AE1219" s="31" t="s">
        <v>75</v>
      </c>
      <c r="AF1219" s="31">
        <v>32700</v>
      </c>
      <c r="AG1219" s="31" t="s">
        <v>75</v>
      </c>
      <c r="AH1219" s="31" t="s">
        <v>75</v>
      </c>
      <c r="AI1219" s="8"/>
    </row>
    <row r="1220" spans="1:35" ht="45.75" x14ac:dyDescent="0.25">
      <c r="A1220" s="42" t="s">
        <v>1892</v>
      </c>
      <c r="B1220" s="43" t="s">
        <v>1887</v>
      </c>
      <c r="C1220" s="44" t="s">
        <v>3246</v>
      </c>
      <c r="D1220" s="31">
        <v>1124163625.4300001</v>
      </c>
      <c r="E1220" s="31" t="s">
        <v>75</v>
      </c>
      <c r="F1220" s="31">
        <v>1124163625.4300001</v>
      </c>
      <c r="G1220" s="31" t="s">
        <v>75</v>
      </c>
      <c r="H1220" s="31">
        <v>1068187725.4299999</v>
      </c>
      <c r="I1220" s="31" t="s">
        <v>75</v>
      </c>
      <c r="J1220" s="31" t="s">
        <v>75</v>
      </c>
      <c r="K1220" s="31">
        <v>55975900</v>
      </c>
      <c r="L1220" s="31" t="s">
        <v>75</v>
      </c>
      <c r="M1220" s="31" t="s">
        <v>75</v>
      </c>
      <c r="N1220" s="31" t="s">
        <v>75</v>
      </c>
      <c r="O1220" s="31" t="s">
        <v>75</v>
      </c>
      <c r="P1220" s="32" t="s">
        <v>75</v>
      </c>
      <c r="Q1220" s="32" t="s">
        <v>75</v>
      </c>
      <c r="R1220" s="42" t="s">
        <v>1892</v>
      </c>
      <c r="S1220" s="43" t="s">
        <v>1887</v>
      </c>
      <c r="T1220" s="44" t="s">
        <v>3246</v>
      </c>
      <c r="U1220" s="31">
        <v>505398319.75999999</v>
      </c>
      <c r="V1220" s="31" t="s">
        <v>75</v>
      </c>
      <c r="W1220" s="31">
        <v>505398319.75999999</v>
      </c>
      <c r="X1220" s="31" t="s">
        <v>75</v>
      </c>
      <c r="Y1220" s="31">
        <v>473292815.82999998</v>
      </c>
      <c r="Z1220" s="31" t="s">
        <v>75</v>
      </c>
      <c r="AA1220" s="31" t="s">
        <v>75</v>
      </c>
      <c r="AB1220" s="31">
        <v>32105503.93</v>
      </c>
      <c r="AC1220" s="31" t="s">
        <v>75</v>
      </c>
      <c r="AD1220" s="31" t="s">
        <v>75</v>
      </c>
      <c r="AE1220" s="31" t="s">
        <v>75</v>
      </c>
      <c r="AF1220" s="31" t="s">
        <v>75</v>
      </c>
      <c r="AG1220" s="31" t="s">
        <v>75</v>
      </c>
      <c r="AH1220" s="31" t="s">
        <v>75</v>
      </c>
      <c r="AI1220" s="8"/>
    </row>
    <row r="1221" spans="1:35" x14ac:dyDescent="0.25">
      <c r="A1221" s="42" t="s">
        <v>1989</v>
      </c>
      <c r="B1221" s="43" t="s">
        <v>1887</v>
      </c>
      <c r="C1221" s="44" t="s">
        <v>3247</v>
      </c>
      <c r="D1221" s="31">
        <v>754339125.42999995</v>
      </c>
      <c r="E1221" s="31" t="s">
        <v>75</v>
      </c>
      <c r="F1221" s="31">
        <v>754339125.42999995</v>
      </c>
      <c r="G1221" s="31" t="s">
        <v>75</v>
      </c>
      <c r="H1221" s="31">
        <v>754339125.42999995</v>
      </c>
      <c r="I1221" s="31" t="s">
        <v>75</v>
      </c>
      <c r="J1221" s="31" t="s">
        <v>75</v>
      </c>
      <c r="K1221" s="31" t="s">
        <v>75</v>
      </c>
      <c r="L1221" s="31" t="s">
        <v>75</v>
      </c>
      <c r="M1221" s="31" t="s">
        <v>75</v>
      </c>
      <c r="N1221" s="31" t="s">
        <v>75</v>
      </c>
      <c r="O1221" s="31" t="s">
        <v>75</v>
      </c>
      <c r="P1221" s="32" t="s">
        <v>75</v>
      </c>
      <c r="Q1221" s="32" t="s">
        <v>75</v>
      </c>
      <c r="R1221" s="42" t="s">
        <v>1989</v>
      </c>
      <c r="S1221" s="43" t="s">
        <v>1887</v>
      </c>
      <c r="T1221" s="44" t="s">
        <v>3247</v>
      </c>
      <c r="U1221" s="31">
        <v>327796190.58999997</v>
      </c>
      <c r="V1221" s="31" t="s">
        <v>75</v>
      </c>
      <c r="W1221" s="31">
        <v>327796190.58999997</v>
      </c>
      <c r="X1221" s="31" t="s">
        <v>75</v>
      </c>
      <c r="Y1221" s="31">
        <v>327796190.58999997</v>
      </c>
      <c r="Z1221" s="31" t="s">
        <v>75</v>
      </c>
      <c r="AA1221" s="31" t="s">
        <v>75</v>
      </c>
      <c r="AB1221" s="31" t="s">
        <v>75</v>
      </c>
      <c r="AC1221" s="31" t="s">
        <v>75</v>
      </c>
      <c r="AD1221" s="31" t="s">
        <v>75</v>
      </c>
      <c r="AE1221" s="31" t="s">
        <v>75</v>
      </c>
      <c r="AF1221" s="31" t="s">
        <v>75</v>
      </c>
      <c r="AG1221" s="31" t="s">
        <v>75</v>
      </c>
      <c r="AH1221" s="31" t="s">
        <v>75</v>
      </c>
      <c r="AI1221" s="8"/>
    </row>
    <row r="1222" spans="1:35" x14ac:dyDescent="0.25">
      <c r="A1222" s="42" t="s">
        <v>1991</v>
      </c>
      <c r="B1222" s="43" t="s">
        <v>1887</v>
      </c>
      <c r="C1222" s="44" t="s">
        <v>3248</v>
      </c>
      <c r="D1222" s="31">
        <v>579166449.87</v>
      </c>
      <c r="E1222" s="31" t="s">
        <v>75</v>
      </c>
      <c r="F1222" s="31">
        <v>579166449.87</v>
      </c>
      <c r="G1222" s="31" t="s">
        <v>75</v>
      </c>
      <c r="H1222" s="31">
        <v>579166449.87</v>
      </c>
      <c r="I1222" s="31" t="s">
        <v>75</v>
      </c>
      <c r="J1222" s="31" t="s">
        <v>75</v>
      </c>
      <c r="K1222" s="31" t="s">
        <v>75</v>
      </c>
      <c r="L1222" s="31" t="s">
        <v>75</v>
      </c>
      <c r="M1222" s="31" t="s">
        <v>75</v>
      </c>
      <c r="N1222" s="31" t="s">
        <v>75</v>
      </c>
      <c r="O1222" s="31" t="s">
        <v>75</v>
      </c>
      <c r="P1222" s="32" t="s">
        <v>75</v>
      </c>
      <c r="Q1222" s="32" t="s">
        <v>75</v>
      </c>
      <c r="R1222" s="42" t="s">
        <v>1991</v>
      </c>
      <c r="S1222" s="43" t="s">
        <v>1887</v>
      </c>
      <c r="T1222" s="44" t="s">
        <v>3248</v>
      </c>
      <c r="U1222" s="31">
        <v>257458427.99000001</v>
      </c>
      <c r="V1222" s="31" t="s">
        <v>75</v>
      </c>
      <c r="W1222" s="31">
        <v>257458427.99000001</v>
      </c>
      <c r="X1222" s="31" t="s">
        <v>75</v>
      </c>
      <c r="Y1222" s="31">
        <v>257458427.99000001</v>
      </c>
      <c r="Z1222" s="31" t="s">
        <v>75</v>
      </c>
      <c r="AA1222" s="31" t="s">
        <v>75</v>
      </c>
      <c r="AB1222" s="31" t="s">
        <v>75</v>
      </c>
      <c r="AC1222" s="31" t="s">
        <v>75</v>
      </c>
      <c r="AD1222" s="31" t="s">
        <v>75</v>
      </c>
      <c r="AE1222" s="31" t="s">
        <v>75</v>
      </c>
      <c r="AF1222" s="31" t="s">
        <v>75</v>
      </c>
      <c r="AG1222" s="31" t="s">
        <v>75</v>
      </c>
      <c r="AH1222" s="31" t="s">
        <v>75</v>
      </c>
      <c r="AI1222" s="8"/>
    </row>
    <row r="1223" spans="1:35" ht="23.25" x14ac:dyDescent="0.25">
      <c r="A1223" s="42" t="s">
        <v>2071</v>
      </c>
      <c r="B1223" s="43" t="s">
        <v>1887</v>
      </c>
      <c r="C1223" s="44" t="s">
        <v>3249</v>
      </c>
      <c r="D1223" s="31">
        <v>268100</v>
      </c>
      <c r="E1223" s="31" t="s">
        <v>75</v>
      </c>
      <c r="F1223" s="31">
        <v>268100</v>
      </c>
      <c r="G1223" s="31" t="s">
        <v>75</v>
      </c>
      <c r="H1223" s="31">
        <v>268100</v>
      </c>
      <c r="I1223" s="31" t="s">
        <v>75</v>
      </c>
      <c r="J1223" s="31" t="s">
        <v>75</v>
      </c>
      <c r="K1223" s="31" t="s">
        <v>75</v>
      </c>
      <c r="L1223" s="31" t="s">
        <v>75</v>
      </c>
      <c r="M1223" s="31" t="s">
        <v>75</v>
      </c>
      <c r="N1223" s="31" t="s">
        <v>75</v>
      </c>
      <c r="O1223" s="31" t="s">
        <v>75</v>
      </c>
      <c r="P1223" s="32" t="s">
        <v>75</v>
      </c>
      <c r="Q1223" s="32" t="s">
        <v>75</v>
      </c>
      <c r="R1223" s="42" t="s">
        <v>2071</v>
      </c>
      <c r="S1223" s="43" t="s">
        <v>1887</v>
      </c>
      <c r="T1223" s="44" t="s">
        <v>3249</v>
      </c>
      <c r="U1223" s="31">
        <v>35314</v>
      </c>
      <c r="V1223" s="31" t="s">
        <v>75</v>
      </c>
      <c r="W1223" s="31">
        <v>35314</v>
      </c>
      <c r="X1223" s="31" t="s">
        <v>75</v>
      </c>
      <c r="Y1223" s="31">
        <v>35314</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1993</v>
      </c>
      <c r="B1224" s="43" t="s">
        <v>1887</v>
      </c>
      <c r="C1224" s="44" t="s">
        <v>3250</v>
      </c>
      <c r="D1224" s="31">
        <v>174904575.56</v>
      </c>
      <c r="E1224" s="31" t="s">
        <v>75</v>
      </c>
      <c r="F1224" s="31">
        <v>174904575.56</v>
      </c>
      <c r="G1224" s="31" t="s">
        <v>75</v>
      </c>
      <c r="H1224" s="31">
        <v>174904575.56</v>
      </c>
      <c r="I1224" s="31" t="s">
        <v>75</v>
      </c>
      <c r="J1224" s="31" t="s">
        <v>75</v>
      </c>
      <c r="K1224" s="31" t="s">
        <v>75</v>
      </c>
      <c r="L1224" s="31" t="s">
        <v>75</v>
      </c>
      <c r="M1224" s="31" t="s">
        <v>75</v>
      </c>
      <c r="N1224" s="31" t="s">
        <v>75</v>
      </c>
      <c r="O1224" s="31" t="s">
        <v>75</v>
      </c>
      <c r="P1224" s="32" t="s">
        <v>75</v>
      </c>
      <c r="Q1224" s="32" t="s">
        <v>75</v>
      </c>
      <c r="R1224" s="42" t="s">
        <v>1993</v>
      </c>
      <c r="S1224" s="43" t="s">
        <v>1887</v>
      </c>
      <c r="T1224" s="44" t="s">
        <v>3250</v>
      </c>
      <c r="U1224" s="31">
        <v>70302448.599999994</v>
      </c>
      <c r="V1224" s="31" t="s">
        <v>75</v>
      </c>
      <c r="W1224" s="31">
        <v>70302448.599999994</v>
      </c>
      <c r="X1224" s="31" t="s">
        <v>75</v>
      </c>
      <c r="Y1224" s="31">
        <v>70302448.599999994</v>
      </c>
      <c r="Z1224" s="31" t="s">
        <v>75</v>
      </c>
      <c r="AA1224" s="31" t="s">
        <v>75</v>
      </c>
      <c r="AB1224" s="31" t="s">
        <v>75</v>
      </c>
      <c r="AC1224" s="31" t="s">
        <v>75</v>
      </c>
      <c r="AD1224" s="31" t="s">
        <v>75</v>
      </c>
      <c r="AE1224" s="31" t="s">
        <v>75</v>
      </c>
      <c r="AF1224" s="31" t="s">
        <v>75</v>
      </c>
      <c r="AG1224" s="31" t="s">
        <v>75</v>
      </c>
      <c r="AH1224" s="31" t="s">
        <v>75</v>
      </c>
      <c r="AI1224" s="8"/>
    </row>
    <row r="1225" spans="1:35" ht="23.25" x14ac:dyDescent="0.25">
      <c r="A1225" s="42" t="s">
        <v>1894</v>
      </c>
      <c r="B1225" s="43" t="s">
        <v>1887</v>
      </c>
      <c r="C1225" s="44" t="s">
        <v>3251</v>
      </c>
      <c r="D1225" s="31">
        <v>369824500</v>
      </c>
      <c r="E1225" s="31" t="s">
        <v>75</v>
      </c>
      <c r="F1225" s="31">
        <v>369824500</v>
      </c>
      <c r="G1225" s="31" t="s">
        <v>75</v>
      </c>
      <c r="H1225" s="31">
        <v>313848600</v>
      </c>
      <c r="I1225" s="31" t="s">
        <v>75</v>
      </c>
      <c r="J1225" s="31" t="s">
        <v>75</v>
      </c>
      <c r="K1225" s="31">
        <v>55975900</v>
      </c>
      <c r="L1225" s="31" t="s">
        <v>75</v>
      </c>
      <c r="M1225" s="31" t="s">
        <v>75</v>
      </c>
      <c r="N1225" s="31" t="s">
        <v>75</v>
      </c>
      <c r="O1225" s="31" t="s">
        <v>75</v>
      </c>
      <c r="P1225" s="32" t="s">
        <v>75</v>
      </c>
      <c r="Q1225" s="32" t="s">
        <v>75</v>
      </c>
      <c r="R1225" s="42" t="s">
        <v>1894</v>
      </c>
      <c r="S1225" s="43" t="s">
        <v>1887</v>
      </c>
      <c r="T1225" s="44" t="s">
        <v>3251</v>
      </c>
      <c r="U1225" s="31">
        <v>177602129.16999999</v>
      </c>
      <c r="V1225" s="31" t="s">
        <v>75</v>
      </c>
      <c r="W1225" s="31">
        <v>177602129.16999999</v>
      </c>
      <c r="X1225" s="31" t="s">
        <v>75</v>
      </c>
      <c r="Y1225" s="31">
        <v>145496625.24000001</v>
      </c>
      <c r="Z1225" s="31" t="s">
        <v>75</v>
      </c>
      <c r="AA1225" s="31" t="s">
        <v>75</v>
      </c>
      <c r="AB1225" s="31">
        <v>32105503.93</v>
      </c>
      <c r="AC1225" s="31" t="s">
        <v>75</v>
      </c>
      <c r="AD1225" s="31" t="s">
        <v>75</v>
      </c>
      <c r="AE1225" s="31" t="s">
        <v>75</v>
      </c>
      <c r="AF1225" s="31" t="s">
        <v>75</v>
      </c>
      <c r="AG1225" s="31" t="s">
        <v>75</v>
      </c>
      <c r="AH1225" s="31" t="s">
        <v>75</v>
      </c>
      <c r="AI1225" s="8"/>
    </row>
    <row r="1226" spans="1:35" x14ac:dyDescent="0.25">
      <c r="A1226" s="42" t="s">
        <v>1896</v>
      </c>
      <c r="B1226" s="43" t="s">
        <v>1887</v>
      </c>
      <c r="C1226" s="44" t="s">
        <v>3252</v>
      </c>
      <c r="D1226" s="31">
        <v>272532300</v>
      </c>
      <c r="E1226" s="31" t="s">
        <v>75</v>
      </c>
      <c r="F1226" s="31">
        <v>272532300</v>
      </c>
      <c r="G1226" s="31" t="s">
        <v>75</v>
      </c>
      <c r="H1226" s="31">
        <v>229570300</v>
      </c>
      <c r="I1226" s="31" t="s">
        <v>75</v>
      </c>
      <c r="J1226" s="31" t="s">
        <v>75</v>
      </c>
      <c r="K1226" s="31">
        <v>42962000</v>
      </c>
      <c r="L1226" s="31" t="s">
        <v>75</v>
      </c>
      <c r="M1226" s="31" t="s">
        <v>75</v>
      </c>
      <c r="N1226" s="31" t="s">
        <v>75</v>
      </c>
      <c r="O1226" s="31" t="s">
        <v>75</v>
      </c>
      <c r="P1226" s="32" t="s">
        <v>75</v>
      </c>
      <c r="Q1226" s="32" t="s">
        <v>75</v>
      </c>
      <c r="R1226" s="42" t="s">
        <v>1896</v>
      </c>
      <c r="S1226" s="43" t="s">
        <v>1887</v>
      </c>
      <c r="T1226" s="44" t="s">
        <v>3252</v>
      </c>
      <c r="U1226" s="31">
        <v>131782065.09999999</v>
      </c>
      <c r="V1226" s="31" t="s">
        <v>75</v>
      </c>
      <c r="W1226" s="31">
        <v>131782065.09999999</v>
      </c>
      <c r="X1226" s="31" t="s">
        <v>75</v>
      </c>
      <c r="Y1226" s="31">
        <v>106654615.18000001</v>
      </c>
      <c r="Z1226" s="31" t="s">
        <v>75</v>
      </c>
      <c r="AA1226" s="31" t="s">
        <v>75</v>
      </c>
      <c r="AB1226" s="31">
        <v>25127449.920000002</v>
      </c>
      <c r="AC1226" s="31" t="s">
        <v>75</v>
      </c>
      <c r="AD1226" s="31" t="s">
        <v>75</v>
      </c>
      <c r="AE1226" s="31" t="s">
        <v>75</v>
      </c>
      <c r="AF1226" s="31" t="s">
        <v>75</v>
      </c>
      <c r="AG1226" s="31" t="s">
        <v>75</v>
      </c>
      <c r="AH1226" s="31" t="s">
        <v>75</v>
      </c>
      <c r="AI1226" s="8"/>
    </row>
    <row r="1227" spans="1:35" ht="23.25" x14ac:dyDescent="0.25">
      <c r="A1227" s="42" t="s">
        <v>1898</v>
      </c>
      <c r="B1227" s="43" t="s">
        <v>1887</v>
      </c>
      <c r="C1227" s="44" t="s">
        <v>3253</v>
      </c>
      <c r="D1227" s="31">
        <v>12115100</v>
      </c>
      <c r="E1227" s="31" t="s">
        <v>75</v>
      </c>
      <c r="F1227" s="31">
        <v>12115100</v>
      </c>
      <c r="G1227" s="31" t="s">
        <v>75</v>
      </c>
      <c r="H1227" s="31">
        <v>12036700</v>
      </c>
      <c r="I1227" s="31" t="s">
        <v>75</v>
      </c>
      <c r="J1227" s="31" t="s">
        <v>75</v>
      </c>
      <c r="K1227" s="31">
        <v>78400</v>
      </c>
      <c r="L1227" s="31" t="s">
        <v>75</v>
      </c>
      <c r="M1227" s="31" t="s">
        <v>75</v>
      </c>
      <c r="N1227" s="31" t="s">
        <v>75</v>
      </c>
      <c r="O1227" s="31" t="s">
        <v>75</v>
      </c>
      <c r="P1227" s="32" t="s">
        <v>75</v>
      </c>
      <c r="Q1227" s="32" t="s">
        <v>75</v>
      </c>
      <c r="R1227" s="42" t="s">
        <v>1898</v>
      </c>
      <c r="S1227" s="43" t="s">
        <v>1887</v>
      </c>
      <c r="T1227" s="44" t="s">
        <v>3253</v>
      </c>
      <c r="U1227" s="31">
        <v>8358605</v>
      </c>
      <c r="V1227" s="31" t="s">
        <v>75</v>
      </c>
      <c r="W1227" s="31">
        <v>8358605</v>
      </c>
      <c r="X1227" s="31" t="s">
        <v>75</v>
      </c>
      <c r="Y1227" s="31">
        <v>8319405</v>
      </c>
      <c r="Z1227" s="31" t="s">
        <v>75</v>
      </c>
      <c r="AA1227" s="31" t="s">
        <v>75</v>
      </c>
      <c r="AB1227" s="31">
        <v>39200</v>
      </c>
      <c r="AC1227" s="31" t="s">
        <v>75</v>
      </c>
      <c r="AD1227" s="31" t="s">
        <v>75</v>
      </c>
      <c r="AE1227" s="31" t="s">
        <v>75</v>
      </c>
      <c r="AF1227" s="31" t="s">
        <v>75</v>
      </c>
      <c r="AG1227" s="31" t="s">
        <v>75</v>
      </c>
      <c r="AH1227" s="31" t="s">
        <v>75</v>
      </c>
      <c r="AI1227" s="8"/>
    </row>
    <row r="1228" spans="1:35" ht="34.5" x14ac:dyDescent="0.25">
      <c r="A1228" s="42" t="s">
        <v>1900</v>
      </c>
      <c r="B1228" s="43" t="s">
        <v>1887</v>
      </c>
      <c r="C1228" s="44" t="s">
        <v>3254</v>
      </c>
      <c r="D1228" s="31">
        <v>85177100</v>
      </c>
      <c r="E1228" s="31" t="s">
        <v>75</v>
      </c>
      <c r="F1228" s="31">
        <v>85177100</v>
      </c>
      <c r="G1228" s="31" t="s">
        <v>75</v>
      </c>
      <c r="H1228" s="31">
        <v>72241600</v>
      </c>
      <c r="I1228" s="31" t="s">
        <v>75</v>
      </c>
      <c r="J1228" s="31" t="s">
        <v>75</v>
      </c>
      <c r="K1228" s="31">
        <v>12935500</v>
      </c>
      <c r="L1228" s="31" t="s">
        <v>75</v>
      </c>
      <c r="M1228" s="31" t="s">
        <v>75</v>
      </c>
      <c r="N1228" s="31" t="s">
        <v>75</v>
      </c>
      <c r="O1228" s="31" t="s">
        <v>75</v>
      </c>
      <c r="P1228" s="32" t="s">
        <v>75</v>
      </c>
      <c r="Q1228" s="32" t="s">
        <v>75</v>
      </c>
      <c r="R1228" s="42" t="s">
        <v>1900</v>
      </c>
      <c r="S1228" s="43" t="s">
        <v>1887</v>
      </c>
      <c r="T1228" s="44" t="s">
        <v>3254</v>
      </c>
      <c r="U1228" s="31">
        <v>37461459.07</v>
      </c>
      <c r="V1228" s="31" t="s">
        <v>75</v>
      </c>
      <c r="W1228" s="31">
        <v>37461459.07</v>
      </c>
      <c r="X1228" s="31" t="s">
        <v>75</v>
      </c>
      <c r="Y1228" s="31">
        <v>30522605.059999999</v>
      </c>
      <c r="Z1228" s="31" t="s">
        <v>75</v>
      </c>
      <c r="AA1228" s="31" t="s">
        <v>75</v>
      </c>
      <c r="AB1228" s="31">
        <v>6938854.0099999998</v>
      </c>
      <c r="AC1228" s="31" t="s">
        <v>75</v>
      </c>
      <c r="AD1228" s="31" t="s">
        <v>75</v>
      </c>
      <c r="AE1228" s="31" t="s">
        <v>75</v>
      </c>
      <c r="AF1228" s="31" t="s">
        <v>75</v>
      </c>
      <c r="AG1228" s="31" t="s">
        <v>75</v>
      </c>
      <c r="AH1228" s="31" t="s">
        <v>75</v>
      </c>
      <c r="AI1228" s="8"/>
    </row>
    <row r="1229" spans="1:35" ht="23.25" x14ac:dyDescent="0.25">
      <c r="A1229" s="42" t="s">
        <v>1902</v>
      </c>
      <c r="B1229" s="43" t="s">
        <v>1887</v>
      </c>
      <c r="C1229" s="44" t="s">
        <v>3255</v>
      </c>
      <c r="D1229" s="31">
        <v>220525803.56</v>
      </c>
      <c r="E1229" s="31" t="s">
        <v>75</v>
      </c>
      <c r="F1229" s="31">
        <v>220525803.56</v>
      </c>
      <c r="G1229" s="31" t="s">
        <v>75</v>
      </c>
      <c r="H1229" s="31">
        <v>213618103.56</v>
      </c>
      <c r="I1229" s="31" t="s">
        <v>75</v>
      </c>
      <c r="J1229" s="31" t="s">
        <v>75</v>
      </c>
      <c r="K1229" s="31">
        <v>6857700</v>
      </c>
      <c r="L1229" s="31" t="s">
        <v>75</v>
      </c>
      <c r="M1229" s="31" t="s">
        <v>75</v>
      </c>
      <c r="N1229" s="31" t="s">
        <v>75</v>
      </c>
      <c r="O1229" s="31" t="s">
        <v>75</v>
      </c>
      <c r="P1229" s="32">
        <v>50000</v>
      </c>
      <c r="Q1229" s="32" t="s">
        <v>75</v>
      </c>
      <c r="R1229" s="42" t="s">
        <v>1902</v>
      </c>
      <c r="S1229" s="43" t="s">
        <v>1887</v>
      </c>
      <c r="T1229" s="44" t="s">
        <v>3255</v>
      </c>
      <c r="U1229" s="31">
        <v>57356739.060000002</v>
      </c>
      <c r="V1229" s="31" t="s">
        <v>75</v>
      </c>
      <c r="W1229" s="31">
        <v>57356739.060000002</v>
      </c>
      <c r="X1229" s="31" t="s">
        <v>75</v>
      </c>
      <c r="Y1229" s="31">
        <v>55932336.229999997</v>
      </c>
      <c r="Z1229" s="31" t="s">
        <v>75</v>
      </c>
      <c r="AA1229" s="31" t="s">
        <v>75</v>
      </c>
      <c r="AB1229" s="31">
        <v>1424402.83</v>
      </c>
      <c r="AC1229" s="31" t="s">
        <v>75</v>
      </c>
      <c r="AD1229" s="31" t="s">
        <v>75</v>
      </c>
      <c r="AE1229" s="31" t="s">
        <v>75</v>
      </c>
      <c r="AF1229" s="31" t="s">
        <v>75</v>
      </c>
      <c r="AG1229" s="31" t="s">
        <v>75</v>
      </c>
      <c r="AH1229" s="31" t="s">
        <v>75</v>
      </c>
      <c r="AI1229" s="8"/>
    </row>
    <row r="1230" spans="1:35" ht="23.25" x14ac:dyDescent="0.25">
      <c r="A1230" s="42" t="s">
        <v>1904</v>
      </c>
      <c r="B1230" s="43" t="s">
        <v>1887</v>
      </c>
      <c r="C1230" s="44" t="s">
        <v>3256</v>
      </c>
      <c r="D1230" s="31">
        <v>220525803.56</v>
      </c>
      <c r="E1230" s="31" t="s">
        <v>75</v>
      </c>
      <c r="F1230" s="31">
        <v>220525803.56</v>
      </c>
      <c r="G1230" s="31" t="s">
        <v>75</v>
      </c>
      <c r="H1230" s="31">
        <v>213618103.56</v>
      </c>
      <c r="I1230" s="31" t="s">
        <v>75</v>
      </c>
      <c r="J1230" s="31" t="s">
        <v>75</v>
      </c>
      <c r="K1230" s="31">
        <v>6857700</v>
      </c>
      <c r="L1230" s="31" t="s">
        <v>75</v>
      </c>
      <c r="M1230" s="31" t="s">
        <v>75</v>
      </c>
      <c r="N1230" s="31" t="s">
        <v>75</v>
      </c>
      <c r="O1230" s="31" t="s">
        <v>75</v>
      </c>
      <c r="P1230" s="32">
        <v>50000</v>
      </c>
      <c r="Q1230" s="32" t="s">
        <v>75</v>
      </c>
      <c r="R1230" s="42" t="s">
        <v>1904</v>
      </c>
      <c r="S1230" s="43" t="s">
        <v>1887</v>
      </c>
      <c r="T1230" s="44" t="s">
        <v>3256</v>
      </c>
      <c r="U1230" s="31">
        <v>57356739.060000002</v>
      </c>
      <c r="V1230" s="31" t="s">
        <v>75</v>
      </c>
      <c r="W1230" s="31">
        <v>57356739.060000002</v>
      </c>
      <c r="X1230" s="31" t="s">
        <v>75</v>
      </c>
      <c r="Y1230" s="31">
        <v>55932336.229999997</v>
      </c>
      <c r="Z1230" s="31" t="s">
        <v>75</v>
      </c>
      <c r="AA1230" s="31" t="s">
        <v>75</v>
      </c>
      <c r="AB1230" s="31">
        <v>1424402.83</v>
      </c>
      <c r="AC1230" s="31" t="s">
        <v>75</v>
      </c>
      <c r="AD1230" s="31" t="s">
        <v>75</v>
      </c>
      <c r="AE1230" s="31" t="s">
        <v>75</v>
      </c>
      <c r="AF1230" s="31" t="s">
        <v>75</v>
      </c>
      <c r="AG1230" s="31" t="s">
        <v>75</v>
      </c>
      <c r="AH1230" s="31" t="s">
        <v>75</v>
      </c>
      <c r="AI1230" s="8"/>
    </row>
    <row r="1231" spans="1:35" ht="23.25" x14ac:dyDescent="0.25">
      <c r="A1231" s="42" t="s">
        <v>2001</v>
      </c>
      <c r="B1231" s="43" t="s">
        <v>1887</v>
      </c>
      <c r="C1231" s="44" t="s">
        <v>3257</v>
      </c>
      <c r="D1231" s="31">
        <v>3357952.4</v>
      </c>
      <c r="E1231" s="31" t="s">
        <v>75</v>
      </c>
      <c r="F1231" s="31">
        <v>3357952.4</v>
      </c>
      <c r="G1231" s="31" t="s">
        <v>75</v>
      </c>
      <c r="H1231" s="31">
        <v>3357952.4</v>
      </c>
      <c r="I1231" s="31" t="s">
        <v>75</v>
      </c>
      <c r="J1231" s="31" t="s">
        <v>75</v>
      </c>
      <c r="K1231" s="31" t="s">
        <v>75</v>
      </c>
      <c r="L1231" s="31" t="s">
        <v>75</v>
      </c>
      <c r="M1231" s="31" t="s">
        <v>75</v>
      </c>
      <c r="N1231" s="31" t="s">
        <v>75</v>
      </c>
      <c r="O1231" s="31" t="s">
        <v>75</v>
      </c>
      <c r="P1231" s="32" t="s">
        <v>75</v>
      </c>
      <c r="Q1231" s="32" t="s">
        <v>75</v>
      </c>
      <c r="R1231" s="42" t="s">
        <v>2001</v>
      </c>
      <c r="S1231" s="43" t="s">
        <v>1887</v>
      </c>
      <c r="T1231" s="44" t="s">
        <v>3257</v>
      </c>
      <c r="U1231" s="31">
        <v>59430</v>
      </c>
      <c r="V1231" s="31" t="s">
        <v>75</v>
      </c>
      <c r="W1231" s="31">
        <v>59430</v>
      </c>
      <c r="X1231" s="31" t="s">
        <v>75</v>
      </c>
      <c r="Y1231" s="31">
        <v>59430</v>
      </c>
      <c r="Z1231" s="31" t="s">
        <v>75</v>
      </c>
      <c r="AA1231" s="31" t="s">
        <v>75</v>
      </c>
      <c r="AB1231" s="31" t="s">
        <v>75</v>
      </c>
      <c r="AC1231" s="31" t="s">
        <v>75</v>
      </c>
      <c r="AD1231" s="31" t="s">
        <v>75</v>
      </c>
      <c r="AE1231" s="31" t="s">
        <v>75</v>
      </c>
      <c r="AF1231" s="31" t="s">
        <v>75</v>
      </c>
      <c r="AG1231" s="31" t="s">
        <v>75</v>
      </c>
      <c r="AH1231" s="31" t="s">
        <v>75</v>
      </c>
      <c r="AI1231" s="8"/>
    </row>
    <row r="1232" spans="1:35" x14ac:dyDescent="0.25">
      <c r="A1232" s="42" t="s">
        <v>1906</v>
      </c>
      <c r="B1232" s="43" t="s">
        <v>1887</v>
      </c>
      <c r="C1232" s="44" t="s">
        <v>3258</v>
      </c>
      <c r="D1232" s="31">
        <v>197035026.34999999</v>
      </c>
      <c r="E1232" s="31" t="s">
        <v>75</v>
      </c>
      <c r="F1232" s="31">
        <v>197035026.34999999</v>
      </c>
      <c r="G1232" s="31" t="s">
        <v>75</v>
      </c>
      <c r="H1232" s="31">
        <v>190617326.34999999</v>
      </c>
      <c r="I1232" s="31" t="s">
        <v>75</v>
      </c>
      <c r="J1232" s="31" t="s">
        <v>75</v>
      </c>
      <c r="K1232" s="31">
        <v>6367700</v>
      </c>
      <c r="L1232" s="31" t="s">
        <v>75</v>
      </c>
      <c r="M1232" s="31" t="s">
        <v>75</v>
      </c>
      <c r="N1232" s="31" t="s">
        <v>75</v>
      </c>
      <c r="O1232" s="31" t="s">
        <v>75</v>
      </c>
      <c r="P1232" s="32">
        <v>50000</v>
      </c>
      <c r="Q1232" s="32" t="s">
        <v>75</v>
      </c>
      <c r="R1232" s="42" t="s">
        <v>1906</v>
      </c>
      <c r="S1232" s="43" t="s">
        <v>1887</v>
      </c>
      <c r="T1232" s="44" t="s">
        <v>3258</v>
      </c>
      <c r="U1232" s="31">
        <v>48460143.840000004</v>
      </c>
      <c r="V1232" s="31" t="s">
        <v>75</v>
      </c>
      <c r="W1232" s="31">
        <v>48460143.840000004</v>
      </c>
      <c r="X1232" s="31" t="s">
        <v>75</v>
      </c>
      <c r="Y1232" s="31">
        <v>47240496.799999997</v>
      </c>
      <c r="Z1232" s="31" t="s">
        <v>75</v>
      </c>
      <c r="AA1232" s="31" t="s">
        <v>75</v>
      </c>
      <c r="AB1232" s="31">
        <v>1219647.04</v>
      </c>
      <c r="AC1232" s="31" t="s">
        <v>75</v>
      </c>
      <c r="AD1232" s="31" t="s">
        <v>75</v>
      </c>
      <c r="AE1232" s="31" t="s">
        <v>75</v>
      </c>
      <c r="AF1232" s="31" t="s">
        <v>75</v>
      </c>
      <c r="AG1232" s="31" t="s">
        <v>75</v>
      </c>
      <c r="AH1232" s="31" t="s">
        <v>75</v>
      </c>
      <c r="AI1232" s="8"/>
    </row>
    <row r="1233" spans="1:35" x14ac:dyDescent="0.25">
      <c r="A1233" s="42" t="s">
        <v>1926</v>
      </c>
      <c r="B1233" s="43" t="s">
        <v>1887</v>
      </c>
      <c r="C1233" s="44" t="s">
        <v>3259</v>
      </c>
      <c r="D1233" s="31">
        <v>20132824.809999999</v>
      </c>
      <c r="E1233" s="31" t="s">
        <v>75</v>
      </c>
      <c r="F1233" s="31">
        <v>20132824.809999999</v>
      </c>
      <c r="G1233" s="31" t="s">
        <v>75</v>
      </c>
      <c r="H1233" s="31">
        <v>19642824.809999999</v>
      </c>
      <c r="I1233" s="31" t="s">
        <v>75</v>
      </c>
      <c r="J1233" s="31" t="s">
        <v>75</v>
      </c>
      <c r="K1233" s="31">
        <v>490000</v>
      </c>
      <c r="L1233" s="31" t="s">
        <v>75</v>
      </c>
      <c r="M1233" s="31" t="s">
        <v>75</v>
      </c>
      <c r="N1233" s="31" t="s">
        <v>75</v>
      </c>
      <c r="O1233" s="31" t="s">
        <v>75</v>
      </c>
      <c r="P1233" s="32" t="s">
        <v>75</v>
      </c>
      <c r="Q1233" s="32" t="s">
        <v>75</v>
      </c>
      <c r="R1233" s="42" t="s">
        <v>1926</v>
      </c>
      <c r="S1233" s="43" t="s">
        <v>1887</v>
      </c>
      <c r="T1233" s="44" t="s">
        <v>3259</v>
      </c>
      <c r="U1233" s="31">
        <v>8837165.2200000007</v>
      </c>
      <c r="V1233" s="31" t="s">
        <v>75</v>
      </c>
      <c r="W1233" s="31">
        <v>8837165.2200000007</v>
      </c>
      <c r="X1233" s="31" t="s">
        <v>75</v>
      </c>
      <c r="Y1233" s="31">
        <v>8632409.4299999997</v>
      </c>
      <c r="Z1233" s="31" t="s">
        <v>75</v>
      </c>
      <c r="AA1233" s="31" t="s">
        <v>75</v>
      </c>
      <c r="AB1233" s="31">
        <v>204755.79</v>
      </c>
      <c r="AC1233" s="31" t="s">
        <v>75</v>
      </c>
      <c r="AD1233" s="31" t="s">
        <v>75</v>
      </c>
      <c r="AE1233" s="31" t="s">
        <v>75</v>
      </c>
      <c r="AF1233" s="31" t="s">
        <v>75</v>
      </c>
      <c r="AG1233" s="31" t="s">
        <v>75</v>
      </c>
      <c r="AH1233" s="31" t="s">
        <v>75</v>
      </c>
      <c r="AI1233" s="8"/>
    </row>
    <row r="1234" spans="1:35" x14ac:dyDescent="0.25">
      <c r="A1234" s="42" t="s">
        <v>1928</v>
      </c>
      <c r="B1234" s="43" t="s">
        <v>1887</v>
      </c>
      <c r="C1234" s="44" t="s">
        <v>3260</v>
      </c>
      <c r="D1234" s="31">
        <v>1643800</v>
      </c>
      <c r="E1234" s="31" t="s">
        <v>75</v>
      </c>
      <c r="F1234" s="31">
        <v>1643800</v>
      </c>
      <c r="G1234" s="31" t="s">
        <v>75</v>
      </c>
      <c r="H1234" s="31">
        <v>1643800</v>
      </c>
      <c r="I1234" s="31" t="s">
        <v>75</v>
      </c>
      <c r="J1234" s="31" t="s">
        <v>75</v>
      </c>
      <c r="K1234" s="31" t="s">
        <v>75</v>
      </c>
      <c r="L1234" s="31" t="s">
        <v>75</v>
      </c>
      <c r="M1234" s="31" t="s">
        <v>75</v>
      </c>
      <c r="N1234" s="31" t="s">
        <v>75</v>
      </c>
      <c r="O1234" s="31" t="s">
        <v>75</v>
      </c>
      <c r="P1234" s="32" t="s">
        <v>75</v>
      </c>
      <c r="Q1234" s="32" t="s">
        <v>75</v>
      </c>
      <c r="R1234" s="42" t="s">
        <v>1928</v>
      </c>
      <c r="S1234" s="43" t="s">
        <v>1887</v>
      </c>
      <c r="T1234" s="44" t="s">
        <v>3260</v>
      </c>
      <c r="U1234" s="31">
        <v>182411.6</v>
      </c>
      <c r="V1234" s="31" t="s">
        <v>75</v>
      </c>
      <c r="W1234" s="31">
        <v>182411.6</v>
      </c>
      <c r="X1234" s="31" t="s">
        <v>75</v>
      </c>
      <c r="Y1234" s="31">
        <v>182411.6</v>
      </c>
      <c r="Z1234" s="31" t="s">
        <v>75</v>
      </c>
      <c r="AA1234" s="31" t="s">
        <v>75</v>
      </c>
      <c r="AB1234" s="31" t="s">
        <v>75</v>
      </c>
      <c r="AC1234" s="31" t="s">
        <v>75</v>
      </c>
      <c r="AD1234" s="31" t="s">
        <v>75</v>
      </c>
      <c r="AE1234" s="31" t="s">
        <v>75</v>
      </c>
      <c r="AF1234" s="31" t="s">
        <v>75</v>
      </c>
      <c r="AG1234" s="31" t="s">
        <v>75</v>
      </c>
      <c r="AH1234" s="31" t="s">
        <v>75</v>
      </c>
      <c r="AI1234" s="8"/>
    </row>
    <row r="1235" spans="1:35" ht="23.25" x14ac:dyDescent="0.25">
      <c r="A1235" s="42" t="s">
        <v>1930</v>
      </c>
      <c r="B1235" s="43" t="s">
        <v>1887</v>
      </c>
      <c r="C1235" s="44" t="s">
        <v>3261</v>
      </c>
      <c r="D1235" s="31">
        <v>261000</v>
      </c>
      <c r="E1235" s="31" t="s">
        <v>75</v>
      </c>
      <c r="F1235" s="31">
        <v>261000</v>
      </c>
      <c r="G1235" s="31" t="s">
        <v>75</v>
      </c>
      <c r="H1235" s="31">
        <v>261000</v>
      </c>
      <c r="I1235" s="31" t="s">
        <v>75</v>
      </c>
      <c r="J1235" s="31" t="s">
        <v>75</v>
      </c>
      <c r="K1235" s="31" t="s">
        <v>75</v>
      </c>
      <c r="L1235" s="31" t="s">
        <v>75</v>
      </c>
      <c r="M1235" s="31" t="s">
        <v>75</v>
      </c>
      <c r="N1235" s="31" t="s">
        <v>75</v>
      </c>
      <c r="O1235" s="31" t="s">
        <v>75</v>
      </c>
      <c r="P1235" s="32" t="s">
        <v>75</v>
      </c>
      <c r="Q1235" s="32" t="s">
        <v>75</v>
      </c>
      <c r="R1235" s="42" t="s">
        <v>1930</v>
      </c>
      <c r="S1235" s="43" t="s">
        <v>1887</v>
      </c>
      <c r="T1235" s="44" t="s">
        <v>3261</v>
      </c>
      <c r="U1235" s="31">
        <v>57411.6</v>
      </c>
      <c r="V1235" s="31" t="s">
        <v>75</v>
      </c>
      <c r="W1235" s="31">
        <v>57411.6</v>
      </c>
      <c r="X1235" s="31" t="s">
        <v>75</v>
      </c>
      <c r="Y1235" s="31">
        <v>57411.6</v>
      </c>
      <c r="Z1235" s="31" t="s">
        <v>75</v>
      </c>
      <c r="AA1235" s="31" t="s">
        <v>75</v>
      </c>
      <c r="AB1235" s="31" t="s">
        <v>75</v>
      </c>
      <c r="AC1235" s="31" t="s">
        <v>75</v>
      </c>
      <c r="AD1235" s="31" t="s">
        <v>75</v>
      </c>
      <c r="AE1235" s="31" t="s">
        <v>75</v>
      </c>
      <c r="AF1235" s="31" t="s">
        <v>75</v>
      </c>
      <c r="AG1235" s="31" t="s">
        <v>75</v>
      </c>
      <c r="AH1235" s="31" t="s">
        <v>75</v>
      </c>
      <c r="AI1235" s="8"/>
    </row>
    <row r="1236" spans="1:35" ht="23.25" x14ac:dyDescent="0.25">
      <c r="A1236" s="42" t="s">
        <v>1932</v>
      </c>
      <c r="B1236" s="43" t="s">
        <v>1887</v>
      </c>
      <c r="C1236" s="44" t="s">
        <v>3262</v>
      </c>
      <c r="D1236" s="31">
        <v>261000</v>
      </c>
      <c r="E1236" s="31" t="s">
        <v>75</v>
      </c>
      <c r="F1236" s="31">
        <v>261000</v>
      </c>
      <c r="G1236" s="31" t="s">
        <v>75</v>
      </c>
      <c r="H1236" s="31">
        <v>261000</v>
      </c>
      <c r="I1236" s="31" t="s">
        <v>75</v>
      </c>
      <c r="J1236" s="31" t="s">
        <v>75</v>
      </c>
      <c r="K1236" s="31" t="s">
        <v>75</v>
      </c>
      <c r="L1236" s="31" t="s">
        <v>75</v>
      </c>
      <c r="M1236" s="31" t="s">
        <v>75</v>
      </c>
      <c r="N1236" s="31" t="s">
        <v>75</v>
      </c>
      <c r="O1236" s="31" t="s">
        <v>75</v>
      </c>
      <c r="P1236" s="32" t="s">
        <v>75</v>
      </c>
      <c r="Q1236" s="32" t="s">
        <v>75</v>
      </c>
      <c r="R1236" s="42" t="s">
        <v>1932</v>
      </c>
      <c r="S1236" s="43" t="s">
        <v>1887</v>
      </c>
      <c r="T1236" s="44" t="s">
        <v>3262</v>
      </c>
      <c r="U1236" s="31">
        <v>57411.6</v>
      </c>
      <c r="V1236" s="31" t="s">
        <v>75</v>
      </c>
      <c r="W1236" s="31">
        <v>57411.6</v>
      </c>
      <c r="X1236" s="31" t="s">
        <v>75</v>
      </c>
      <c r="Y1236" s="31">
        <v>57411.6</v>
      </c>
      <c r="Z1236" s="31" t="s">
        <v>75</v>
      </c>
      <c r="AA1236" s="31" t="s">
        <v>75</v>
      </c>
      <c r="AB1236" s="31" t="s">
        <v>75</v>
      </c>
      <c r="AC1236" s="31" t="s">
        <v>75</v>
      </c>
      <c r="AD1236" s="31" t="s">
        <v>75</v>
      </c>
      <c r="AE1236" s="31" t="s">
        <v>75</v>
      </c>
      <c r="AF1236" s="31" t="s">
        <v>75</v>
      </c>
      <c r="AG1236" s="31" t="s">
        <v>75</v>
      </c>
      <c r="AH1236" s="31" t="s">
        <v>75</v>
      </c>
      <c r="AI1236" s="8"/>
    </row>
    <row r="1237" spans="1:35" x14ac:dyDescent="0.25">
      <c r="A1237" s="42" t="s">
        <v>2103</v>
      </c>
      <c r="B1237" s="43" t="s">
        <v>1887</v>
      </c>
      <c r="C1237" s="44" t="s">
        <v>3263</v>
      </c>
      <c r="D1237" s="31">
        <v>1382800</v>
      </c>
      <c r="E1237" s="31" t="s">
        <v>75</v>
      </c>
      <c r="F1237" s="31">
        <v>1382800</v>
      </c>
      <c r="G1237" s="31" t="s">
        <v>75</v>
      </c>
      <c r="H1237" s="31">
        <v>1382800</v>
      </c>
      <c r="I1237" s="31" t="s">
        <v>75</v>
      </c>
      <c r="J1237" s="31" t="s">
        <v>75</v>
      </c>
      <c r="K1237" s="31" t="s">
        <v>75</v>
      </c>
      <c r="L1237" s="31" t="s">
        <v>75</v>
      </c>
      <c r="M1237" s="31" t="s">
        <v>75</v>
      </c>
      <c r="N1237" s="31" t="s">
        <v>75</v>
      </c>
      <c r="O1237" s="31" t="s">
        <v>75</v>
      </c>
      <c r="P1237" s="32" t="s">
        <v>75</v>
      </c>
      <c r="Q1237" s="32" t="s">
        <v>75</v>
      </c>
      <c r="R1237" s="42" t="s">
        <v>2103</v>
      </c>
      <c r="S1237" s="43" t="s">
        <v>1887</v>
      </c>
      <c r="T1237" s="44" t="s">
        <v>3263</v>
      </c>
      <c r="U1237" s="31">
        <v>125000</v>
      </c>
      <c r="V1237" s="31" t="s">
        <v>75</v>
      </c>
      <c r="W1237" s="31">
        <v>125000</v>
      </c>
      <c r="X1237" s="31" t="s">
        <v>75</v>
      </c>
      <c r="Y1237" s="31">
        <v>125000</v>
      </c>
      <c r="Z1237" s="31" t="s">
        <v>75</v>
      </c>
      <c r="AA1237" s="31" t="s">
        <v>75</v>
      </c>
      <c r="AB1237" s="31" t="s">
        <v>75</v>
      </c>
      <c r="AC1237" s="31" t="s">
        <v>75</v>
      </c>
      <c r="AD1237" s="31" t="s">
        <v>75</v>
      </c>
      <c r="AE1237" s="31" t="s">
        <v>75</v>
      </c>
      <c r="AF1237" s="31" t="s">
        <v>75</v>
      </c>
      <c r="AG1237" s="31" t="s">
        <v>75</v>
      </c>
      <c r="AH1237" s="31" t="s">
        <v>75</v>
      </c>
      <c r="AI1237" s="8"/>
    </row>
    <row r="1238" spans="1:35" ht="23.25" x14ac:dyDescent="0.25">
      <c r="A1238" s="42" t="s">
        <v>1969</v>
      </c>
      <c r="B1238" s="43" t="s">
        <v>1887</v>
      </c>
      <c r="C1238" s="44" t="s">
        <v>3264</v>
      </c>
      <c r="D1238" s="31">
        <v>172015100</v>
      </c>
      <c r="E1238" s="31" t="s">
        <v>75</v>
      </c>
      <c r="F1238" s="31">
        <v>172015100</v>
      </c>
      <c r="G1238" s="31" t="s">
        <v>75</v>
      </c>
      <c r="H1238" s="31">
        <v>172015100</v>
      </c>
      <c r="I1238" s="31" t="s">
        <v>75</v>
      </c>
      <c r="J1238" s="31" t="s">
        <v>75</v>
      </c>
      <c r="K1238" s="31" t="s">
        <v>75</v>
      </c>
      <c r="L1238" s="31" t="s">
        <v>75</v>
      </c>
      <c r="M1238" s="31" t="s">
        <v>75</v>
      </c>
      <c r="N1238" s="31" t="s">
        <v>75</v>
      </c>
      <c r="O1238" s="31" t="s">
        <v>75</v>
      </c>
      <c r="P1238" s="32" t="s">
        <v>75</v>
      </c>
      <c r="Q1238" s="32" t="s">
        <v>75</v>
      </c>
      <c r="R1238" s="42" t="s">
        <v>1969</v>
      </c>
      <c r="S1238" s="43" t="s">
        <v>1887</v>
      </c>
      <c r="T1238" s="44" t="s">
        <v>3264</v>
      </c>
      <c r="U1238" s="31">
        <v>66855802.57</v>
      </c>
      <c r="V1238" s="31" t="s">
        <v>75</v>
      </c>
      <c r="W1238" s="31">
        <v>66855802.57</v>
      </c>
      <c r="X1238" s="31" t="s">
        <v>75</v>
      </c>
      <c r="Y1238" s="31">
        <v>66855802.57</v>
      </c>
      <c r="Z1238" s="31" t="s">
        <v>75</v>
      </c>
      <c r="AA1238" s="31" t="s">
        <v>75</v>
      </c>
      <c r="AB1238" s="31" t="s">
        <v>75</v>
      </c>
      <c r="AC1238" s="31" t="s">
        <v>75</v>
      </c>
      <c r="AD1238" s="31" t="s">
        <v>75</v>
      </c>
      <c r="AE1238" s="31" t="s">
        <v>75</v>
      </c>
      <c r="AF1238" s="31" t="s">
        <v>75</v>
      </c>
      <c r="AG1238" s="31" t="s">
        <v>75</v>
      </c>
      <c r="AH1238" s="31" t="s">
        <v>75</v>
      </c>
      <c r="AI1238" s="8"/>
    </row>
    <row r="1239" spans="1:35" x14ac:dyDescent="0.25">
      <c r="A1239" s="42" t="s">
        <v>1971</v>
      </c>
      <c r="B1239" s="43" t="s">
        <v>1887</v>
      </c>
      <c r="C1239" s="44" t="s">
        <v>3265</v>
      </c>
      <c r="D1239" s="31">
        <v>172015100</v>
      </c>
      <c r="E1239" s="31" t="s">
        <v>75</v>
      </c>
      <c r="F1239" s="31">
        <v>172015100</v>
      </c>
      <c r="G1239" s="31" t="s">
        <v>75</v>
      </c>
      <c r="H1239" s="31">
        <v>172015100</v>
      </c>
      <c r="I1239" s="31" t="s">
        <v>75</v>
      </c>
      <c r="J1239" s="31" t="s">
        <v>75</v>
      </c>
      <c r="K1239" s="31" t="s">
        <v>75</v>
      </c>
      <c r="L1239" s="31" t="s">
        <v>75</v>
      </c>
      <c r="M1239" s="31" t="s">
        <v>75</v>
      </c>
      <c r="N1239" s="31" t="s">
        <v>75</v>
      </c>
      <c r="O1239" s="31" t="s">
        <v>75</v>
      </c>
      <c r="P1239" s="32" t="s">
        <v>75</v>
      </c>
      <c r="Q1239" s="32" t="s">
        <v>75</v>
      </c>
      <c r="R1239" s="42" t="s">
        <v>1971</v>
      </c>
      <c r="S1239" s="43" t="s">
        <v>1887</v>
      </c>
      <c r="T1239" s="44" t="s">
        <v>3265</v>
      </c>
      <c r="U1239" s="31">
        <v>66855802.57</v>
      </c>
      <c r="V1239" s="31" t="s">
        <v>75</v>
      </c>
      <c r="W1239" s="31">
        <v>66855802.57</v>
      </c>
      <c r="X1239" s="31" t="s">
        <v>75</v>
      </c>
      <c r="Y1239" s="31">
        <v>66855802.57</v>
      </c>
      <c r="Z1239" s="31" t="s">
        <v>75</v>
      </c>
      <c r="AA1239" s="31" t="s">
        <v>75</v>
      </c>
      <c r="AB1239" s="31" t="s">
        <v>75</v>
      </c>
      <c r="AC1239" s="31" t="s">
        <v>75</v>
      </c>
      <c r="AD1239" s="31" t="s">
        <v>75</v>
      </c>
      <c r="AE1239" s="31" t="s">
        <v>75</v>
      </c>
      <c r="AF1239" s="31" t="s">
        <v>75</v>
      </c>
      <c r="AG1239" s="31" t="s">
        <v>75</v>
      </c>
      <c r="AH1239" s="31" t="s">
        <v>75</v>
      </c>
      <c r="AI1239" s="8"/>
    </row>
    <row r="1240" spans="1:35" ht="23.25" x14ac:dyDescent="0.25">
      <c r="A1240" s="42" t="s">
        <v>1973</v>
      </c>
      <c r="B1240" s="43" t="s">
        <v>1887</v>
      </c>
      <c r="C1240" s="44" t="s">
        <v>3266</v>
      </c>
      <c r="D1240" s="31">
        <v>172015100</v>
      </c>
      <c r="E1240" s="31" t="s">
        <v>75</v>
      </c>
      <c r="F1240" s="31">
        <v>172015100</v>
      </c>
      <c r="G1240" s="31" t="s">
        <v>75</v>
      </c>
      <c r="H1240" s="31">
        <v>172015100</v>
      </c>
      <c r="I1240" s="31" t="s">
        <v>75</v>
      </c>
      <c r="J1240" s="31" t="s">
        <v>75</v>
      </c>
      <c r="K1240" s="31" t="s">
        <v>75</v>
      </c>
      <c r="L1240" s="31" t="s">
        <v>75</v>
      </c>
      <c r="M1240" s="31" t="s">
        <v>75</v>
      </c>
      <c r="N1240" s="31" t="s">
        <v>75</v>
      </c>
      <c r="O1240" s="31" t="s">
        <v>75</v>
      </c>
      <c r="P1240" s="32" t="s">
        <v>75</v>
      </c>
      <c r="Q1240" s="32" t="s">
        <v>75</v>
      </c>
      <c r="R1240" s="42" t="s">
        <v>1973</v>
      </c>
      <c r="S1240" s="43" t="s">
        <v>1887</v>
      </c>
      <c r="T1240" s="44" t="s">
        <v>3266</v>
      </c>
      <c r="U1240" s="31">
        <v>66855802.57</v>
      </c>
      <c r="V1240" s="31" t="s">
        <v>75</v>
      </c>
      <c r="W1240" s="31">
        <v>66855802.57</v>
      </c>
      <c r="X1240" s="31" t="s">
        <v>75</v>
      </c>
      <c r="Y1240" s="31">
        <v>66855802.57</v>
      </c>
      <c r="Z1240" s="31" t="s">
        <v>75</v>
      </c>
      <c r="AA1240" s="31" t="s">
        <v>75</v>
      </c>
      <c r="AB1240" s="31" t="s">
        <v>75</v>
      </c>
      <c r="AC1240" s="31" t="s">
        <v>75</v>
      </c>
      <c r="AD1240" s="31" t="s">
        <v>75</v>
      </c>
      <c r="AE1240" s="31" t="s">
        <v>75</v>
      </c>
      <c r="AF1240" s="31" t="s">
        <v>75</v>
      </c>
      <c r="AG1240" s="31" t="s">
        <v>75</v>
      </c>
      <c r="AH1240" s="31" t="s">
        <v>75</v>
      </c>
      <c r="AI1240" s="8"/>
    </row>
    <row r="1241" spans="1:35" x14ac:dyDescent="0.25">
      <c r="A1241" s="42" t="s">
        <v>1936</v>
      </c>
      <c r="B1241" s="43" t="s">
        <v>1887</v>
      </c>
      <c r="C1241" s="44" t="s">
        <v>3267</v>
      </c>
      <c r="D1241" s="31" t="s">
        <v>75</v>
      </c>
      <c r="E1241" s="31" t="s">
        <v>75</v>
      </c>
      <c r="F1241" s="31" t="s">
        <v>75</v>
      </c>
      <c r="G1241" s="31">
        <v>23749100</v>
      </c>
      <c r="H1241" s="31">
        <v>23749100</v>
      </c>
      <c r="I1241" s="31" t="s">
        <v>75</v>
      </c>
      <c r="J1241" s="31" t="s">
        <v>75</v>
      </c>
      <c r="K1241" s="31" t="s">
        <v>75</v>
      </c>
      <c r="L1241" s="31" t="s">
        <v>75</v>
      </c>
      <c r="M1241" s="31" t="s">
        <v>75</v>
      </c>
      <c r="N1241" s="31" t="s">
        <v>75</v>
      </c>
      <c r="O1241" s="31" t="s">
        <v>75</v>
      </c>
      <c r="P1241" s="32" t="s">
        <v>75</v>
      </c>
      <c r="Q1241" s="32" t="s">
        <v>75</v>
      </c>
      <c r="R1241" s="42" t="s">
        <v>1936</v>
      </c>
      <c r="S1241" s="43" t="s">
        <v>1887</v>
      </c>
      <c r="T1241" s="44" t="s">
        <v>3267</v>
      </c>
      <c r="U1241" s="31" t="s">
        <v>75</v>
      </c>
      <c r="V1241" s="31" t="s">
        <v>75</v>
      </c>
      <c r="W1241" s="31" t="s">
        <v>75</v>
      </c>
      <c r="X1241" s="31">
        <v>10135704.279999999</v>
      </c>
      <c r="Y1241" s="31">
        <v>10135704.279999999</v>
      </c>
      <c r="Z1241" s="31" t="s">
        <v>75</v>
      </c>
      <c r="AA1241" s="31" t="s">
        <v>75</v>
      </c>
      <c r="AB1241" s="31" t="s">
        <v>75</v>
      </c>
      <c r="AC1241" s="31" t="s">
        <v>75</v>
      </c>
      <c r="AD1241" s="31" t="s">
        <v>75</v>
      </c>
      <c r="AE1241" s="31" t="s">
        <v>75</v>
      </c>
      <c r="AF1241" s="31" t="s">
        <v>75</v>
      </c>
      <c r="AG1241" s="31" t="s">
        <v>75</v>
      </c>
      <c r="AH1241" s="31" t="s">
        <v>75</v>
      </c>
      <c r="AI1241" s="8"/>
    </row>
    <row r="1242" spans="1:35" x14ac:dyDescent="0.25">
      <c r="A1242" s="42" t="s">
        <v>2006</v>
      </c>
      <c r="B1242" s="43" t="s">
        <v>1887</v>
      </c>
      <c r="C1242" s="44" t="s">
        <v>3268</v>
      </c>
      <c r="D1242" s="31" t="s">
        <v>75</v>
      </c>
      <c r="E1242" s="31" t="s">
        <v>75</v>
      </c>
      <c r="F1242" s="31" t="s">
        <v>75</v>
      </c>
      <c r="G1242" s="31">
        <v>23749100</v>
      </c>
      <c r="H1242" s="31">
        <v>23749100</v>
      </c>
      <c r="I1242" s="31" t="s">
        <v>75</v>
      </c>
      <c r="J1242" s="31" t="s">
        <v>75</v>
      </c>
      <c r="K1242" s="31" t="s">
        <v>75</v>
      </c>
      <c r="L1242" s="31" t="s">
        <v>75</v>
      </c>
      <c r="M1242" s="31" t="s">
        <v>75</v>
      </c>
      <c r="N1242" s="31" t="s">
        <v>75</v>
      </c>
      <c r="O1242" s="31" t="s">
        <v>75</v>
      </c>
      <c r="P1242" s="32" t="s">
        <v>75</v>
      </c>
      <c r="Q1242" s="32" t="s">
        <v>75</v>
      </c>
      <c r="R1242" s="42" t="s">
        <v>2006</v>
      </c>
      <c r="S1242" s="43" t="s">
        <v>1887</v>
      </c>
      <c r="T1242" s="44" t="s">
        <v>3268</v>
      </c>
      <c r="U1242" s="31" t="s">
        <v>75</v>
      </c>
      <c r="V1242" s="31" t="s">
        <v>75</v>
      </c>
      <c r="W1242" s="31" t="s">
        <v>75</v>
      </c>
      <c r="X1242" s="31">
        <v>10135704.279999999</v>
      </c>
      <c r="Y1242" s="31">
        <v>10135704.279999999</v>
      </c>
      <c r="Z1242" s="31" t="s">
        <v>75</v>
      </c>
      <c r="AA1242" s="31" t="s">
        <v>75</v>
      </c>
      <c r="AB1242" s="31" t="s">
        <v>75</v>
      </c>
      <c r="AC1242" s="31" t="s">
        <v>75</v>
      </c>
      <c r="AD1242" s="31" t="s">
        <v>75</v>
      </c>
      <c r="AE1242" s="31" t="s">
        <v>75</v>
      </c>
      <c r="AF1242" s="31" t="s">
        <v>75</v>
      </c>
      <c r="AG1242" s="31" t="s">
        <v>75</v>
      </c>
      <c r="AH1242" s="31" t="s">
        <v>75</v>
      </c>
      <c r="AI1242" s="8"/>
    </row>
    <row r="1243" spans="1:35" ht="23.25" x14ac:dyDescent="0.25">
      <c r="A1243" s="42" t="s">
        <v>1939</v>
      </c>
      <c r="B1243" s="43" t="s">
        <v>1887</v>
      </c>
      <c r="C1243" s="44" t="s">
        <v>3269</v>
      </c>
      <c r="D1243" s="31">
        <v>20552597</v>
      </c>
      <c r="E1243" s="31" t="s">
        <v>75</v>
      </c>
      <c r="F1243" s="31">
        <v>20552597</v>
      </c>
      <c r="G1243" s="31" t="s">
        <v>75</v>
      </c>
      <c r="H1243" s="31">
        <v>20552597</v>
      </c>
      <c r="I1243" s="31" t="s">
        <v>75</v>
      </c>
      <c r="J1243" s="31" t="s">
        <v>75</v>
      </c>
      <c r="K1243" s="31" t="s">
        <v>75</v>
      </c>
      <c r="L1243" s="31" t="s">
        <v>75</v>
      </c>
      <c r="M1243" s="31" t="s">
        <v>75</v>
      </c>
      <c r="N1243" s="31" t="s">
        <v>75</v>
      </c>
      <c r="O1243" s="31" t="s">
        <v>75</v>
      </c>
      <c r="P1243" s="32" t="s">
        <v>75</v>
      </c>
      <c r="Q1243" s="32" t="s">
        <v>75</v>
      </c>
      <c r="R1243" s="42" t="s">
        <v>1939</v>
      </c>
      <c r="S1243" s="43" t="s">
        <v>1887</v>
      </c>
      <c r="T1243" s="44" t="s">
        <v>3269</v>
      </c>
      <c r="U1243" s="31">
        <v>376334</v>
      </c>
      <c r="V1243" s="31" t="s">
        <v>75</v>
      </c>
      <c r="W1243" s="31">
        <v>376334</v>
      </c>
      <c r="X1243" s="31" t="s">
        <v>75</v>
      </c>
      <c r="Y1243" s="31">
        <v>376334</v>
      </c>
      <c r="Z1243" s="31" t="s">
        <v>75</v>
      </c>
      <c r="AA1243" s="31" t="s">
        <v>75</v>
      </c>
      <c r="AB1243" s="31" t="s">
        <v>75</v>
      </c>
      <c r="AC1243" s="31" t="s">
        <v>75</v>
      </c>
      <c r="AD1243" s="31" t="s">
        <v>75</v>
      </c>
      <c r="AE1243" s="31" t="s">
        <v>75</v>
      </c>
      <c r="AF1243" s="31" t="s">
        <v>75</v>
      </c>
      <c r="AG1243" s="31" t="s">
        <v>75</v>
      </c>
      <c r="AH1243" s="31" t="s">
        <v>75</v>
      </c>
      <c r="AI1243" s="8"/>
    </row>
    <row r="1244" spans="1:35" x14ac:dyDescent="0.25">
      <c r="A1244" s="42" t="s">
        <v>1941</v>
      </c>
      <c r="B1244" s="43" t="s">
        <v>1887</v>
      </c>
      <c r="C1244" s="44" t="s">
        <v>3270</v>
      </c>
      <c r="D1244" s="31">
        <v>1581782</v>
      </c>
      <c r="E1244" s="31" t="s">
        <v>75</v>
      </c>
      <c r="F1244" s="31">
        <v>1581782</v>
      </c>
      <c r="G1244" s="31" t="s">
        <v>75</v>
      </c>
      <c r="H1244" s="31">
        <v>1581782</v>
      </c>
      <c r="I1244" s="31" t="s">
        <v>75</v>
      </c>
      <c r="J1244" s="31" t="s">
        <v>75</v>
      </c>
      <c r="K1244" s="31" t="s">
        <v>75</v>
      </c>
      <c r="L1244" s="31" t="s">
        <v>75</v>
      </c>
      <c r="M1244" s="31" t="s">
        <v>75</v>
      </c>
      <c r="N1244" s="31" t="s">
        <v>75</v>
      </c>
      <c r="O1244" s="31" t="s">
        <v>75</v>
      </c>
      <c r="P1244" s="32" t="s">
        <v>75</v>
      </c>
      <c r="Q1244" s="32" t="s">
        <v>75</v>
      </c>
      <c r="R1244" s="42" t="s">
        <v>1941</v>
      </c>
      <c r="S1244" s="43" t="s">
        <v>1887</v>
      </c>
      <c r="T1244" s="44" t="s">
        <v>3270</v>
      </c>
      <c r="U1244" s="31">
        <v>43000</v>
      </c>
      <c r="V1244" s="31" t="s">
        <v>75</v>
      </c>
      <c r="W1244" s="31">
        <v>43000</v>
      </c>
      <c r="X1244" s="31" t="s">
        <v>75</v>
      </c>
      <c r="Y1244" s="31">
        <v>43000</v>
      </c>
      <c r="Z1244" s="31" t="s">
        <v>75</v>
      </c>
      <c r="AA1244" s="31" t="s">
        <v>75</v>
      </c>
      <c r="AB1244" s="31" t="s">
        <v>75</v>
      </c>
      <c r="AC1244" s="31" t="s">
        <v>75</v>
      </c>
      <c r="AD1244" s="31" t="s">
        <v>75</v>
      </c>
      <c r="AE1244" s="31" t="s">
        <v>75</v>
      </c>
      <c r="AF1244" s="31" t="s">
        <v>75</v>
      </c>
      <c r="AG1244" s="31" t="s">
        <v>75</v>
      </c>
      <c r="AH1244" s="31" t="s">
        <v>75</v>
      </c>
      <c r="AI1244" s="8"/>
    </row>
    <row r="1245" spans="1:35" x14ac:dyDescent="0.25">
      <c r="A1245" s="42" t="s">
        <v>1943</v>
      </c>
      <c r="B1245" s="43" t="s">
        <v>1887</v>
      </c>
      <c r="C1245" s="44" t="s">
        <v>3271</v>
      </c>
      <c r="D1245" s="31">
        <v>1581782</v>
      </c>
      <c r="E1245" s="31" t="s">
        <v>75</v>
      </c>
      <c r="F1245" s="31">
        <v>1581782</v>
      </c>
      <c r="G1245" s="31" t="s">
        <v>75</v>
      </c>
      <c r="H1245" s="31">
        <v>1581782</v>
      </c>
      <c r="I1245" s="31" t="s">
        <v>75</v>
      </c>
      <c r="J1245" s="31" t="s">
        <v>75</v>
      </c>
      <c r="K1245" s="31" t="s">
        <v>75</v>
      </c>
      <c r="L1245" s="31" t="s">
        <v>75</v>
      </c>
      <c r="M1245" s="31" t="s">
        <v>75</v>
      </c>
      <c r="N1245" s="31" t="s">
        <v>75</v>
      </c>
      <c r="O1245" s="31" t="s">
        <v>75</v>
      </c>
      <c r="P1245" s="32" t="s">
        <v>75</v>
      </c>
      <c r="Q1245" s="32" t="s">
        <v>75</v>
      </c>
      <c r="R1245" s="42" t="s">
        <v>1943</v>
      </c>
      <c r="S1245" s="43" t="s">
        <v>1887</v>
      </c>
      <c r="T1245" s="44" t="s">
        <v>3271</v>
      </c>
      <c r="U1245" s="31">
        <v>43000</v>
      </c>
      <c r="V1245" s="31" t="s">
        <v>75</v>
      </c>
      <c r="W1245" s="31">
        <v>43000</v>
      </c>
      <c r="X1245" s="31" t="s">
        <v>75</v>
      </c>
      <c r="Y1245" s="31">
        <v>43000</v>
      </c>
      <c r="Z1245" s="31" t="s">
        <v>75</v>
      </c>
      <c r="AA1245" s="31" t="s">
        <v>75</v>
      </c>
      <c r="AB1245" s="31" t="s">
        <v>75</v>
      </c>
      <c r="AC1245" s="31" t="s">
        <v>75</v>
      </c>
      <c r="AD1245" s="31" t="s">
        <v>75</v>
      </c>
      <c r="AE1245" s="31" t="s">
        <v>75</v>
      </c>
      <c r="AF1245" s="31" t="s">
        <v>75</v>
      </c>
      <c r="AG1245" s="31" t="s">
        <v>75</v>
      </c>
      <c r="AH1245" s="31" t="s">
        <v>75</v>
      </c>
      <c r="AI1245" s="8"/>
    </row>
    <row r="1246" spans="1:35" x14ac:dyDescent="0.25">
      <c r="A1246" s="42" t="s">
        <v>2062</v>
      </c>
      <c r="B1246" s="43" t="s">
        <v>1887</v>
      </c>
      <c r="C1246" s="44" t="s">
        <v>3272</v>
      </c>
      <c r="D1246" s="31">
        <v>2943515</v>
      </c>
      <c r="E1246" s="31" t="s">
        <v>75</v>
      </c>
      <c r="F1246" s="31">
        <v>2943515</v>
      </c>
      <c r="G1246" s="31" t="s">
        <v>75</v>
      </c>
      <c r="H1246" s="31">
        <v>2943515</v>
      </c>
      <c r="I1246" s="31" t="s">
        <v>75</v>
      </c>
      <c r="J1246" s="31" t="s">
        <v>75</v>
      </c>
      <c r="K1246" s="31" t="s">
        <v>75</v>
      </c>
      <c r="L1246" s="31" t="s">
        <v>75</v>
      </c>
      <c r="M1246" s="31" t="s">
        <v>75</v>
      </c>
      <c r="N1246" s="31" t="s">
        <v>75</v>
      </c>
      <c r="O1246" s="31" t="s">
        <v>75</v>
      </c>
      <c r="P1246" s="32" t="s">
        <v>75</v>
      </c>
      <c r="Q1246" s="32" t="s">
        <v>75</v>
      </c>
      <c r="R1246" s="42" t="s">
        <v>2062</v>
      </c>
      <c r="S1246" s="43" t="s">
        <v>1887</v>
      </c>
      <c r="T1246" s="44" t="s">
        <v>3272</v>
      </c>
      <c r="U1246" s="31" t="s">
        <v>75</v>
      </c>
      <c r="V1246" s="31" t="s">
        <v>75</v>
      </c>
      <c r="W1246" s="31" t="s">
        <v>75</v>
      </c>
      <c r="X1246" s="31" t="s">
        <v>75</v>
      </c>
      <c r="Y1246" s="31" t="s">
        <v>75</v>
      </c>
      <c r="Z1246" s="31" t="s">
        <v>75</v>
      </c>
      <c r="AA1246" s="31" t="s">
        <v>75</v>
      </c>
      <c r="AB1246" s="31" t="s">
        <v>75</v>
      </c>
      <c r="AC1246" s="31" t="s">
        <v>75</v>
      </c>
      <c r="AD1246" s="31" t="s">
        <v>75</v>
      </c>
      <c r="AE1246" s="31" t="s">
        <v>75</v>
      </c>
      <c r="AF1246" s="31" t="s">
        <v>75</v>
      </c>
      <c r="AG1246" s="31" t="s">
        <v>75</v>
      </c>
      <c r="AH1246" s="31" t="s">
        <v>75</v>
      </c>
      <c r="AI1246" s="8"/>
    </row>
    <row r="1247" spans="1:35" x14ac:dyDescent="0.25">
      <c r="A1247" s="42" t="s">
        <v>2126</v>
      </c>
      <c r="B1247" s="43" t="s">
        <v>1887</v>
      </c>
      <c r="C1247" s="44" t="s">
        <v>3273</v>
      </c>
      <c r="D1247" s="31">
        <v>2943515</v>
      </c>
      <c r="E1247" s="31" t="s">
        <v>75</v>
      </c>
      <c r="F1247" s="31">
        <v>2943515</v>
      </c>
      <c r="G1247" s="31" t="s">
        <v>75</v>
      </c>
      <c r="H1247" s="31">
        <v>2943515</v>
      </c>
      <c r="I1247" s="31" t="s">
        <v>75</v>
      </c>
      <c r="J1247" s="31" t="s">
        <v>75</v>
      </c>
      <c r="K1247" s="31" t="s">
        <v>75</v>
      </c>
      <c r="L1247" s="31" t="s">
        <v>75</v>
      </c>
      <c r="M1247" s="31" t="s">
        <v>75</v>
      </c>
      <c r="N1247" s="31" t="s">
        <v>75</v>
      </c>
      <c r="O1247" s="31" t="s">
        <v>75</v>
      </c>
      <c r="P1247" s="32" t="s">
        <v>75</v>
      </c>
      <c r="Q1247" s="32" t="s">
        <v>75</v>
      </c>
      <c r="R1247" s="42" t="s">
        <v>2126</v>
      </c>
      <c r="S1247" s="43" t="s">
        <v>1887</v>
      </c>
      <c r="T1247" s="44" t="s">
        <v>3273</v>
      </c>
      <c r="U1247" s="31" t="s">
        <v>75</v>
      </c>
      <c r="V1247" s="31" t="s">
        <v>75</v>
      </c>
      <c r="W1247" s="31" t="s">
        <v>75</v>
      </c>
      <c r="X1247" s="31" t="s">
        <v>75</v>
      </c>
      <c r="Y1247" s="31" t="s">
        <v>75</v>
      </c>
      <c r="Z1247" s="31" t="s">
        <v>75</v>
      </c>
      <c r="AA1247" s="31" t="s">
        <v>75</v>
      </c>
      <c r="AB1247" s="31" t="s">
        <v>75</v>
      </c>
      <c r="AC1247" s="31" t="s">
        <v>75</v>
      </c>
      <c r="AD1247" s="31" t="s">
        <v>75</v>
      </c>
      <c r="AE1247" s="31" t="s">
        <v>75</v>
      </c>
      <c r="AF1247" s="31" t="s">
        <v>75</v>
      </c>
      <c r="AG1247" s="31" t="s">
        <v>75</v>
      </c>
      <c r="AH1247" s="31" t="s">
        <v>75</v>
      </c>
      <c r="AI1247" s="8"/>
    </row>
    <row r="1248" spans="1:35" ht="45.75" x14ac:dyDescent="0.25">
      <c r="A1248" s="42" t="s">
        <v>2130</v>
      </c>
      <c r="B1248" s="43" t="s">
        <v>1887</v>
      </c>
      <c r="C1248" s="44" t="s">
        <v>3274</v>
      </c>
      <c r="D1248" s="31">
        <v>16027300</v>
      </c>
      <c r="E1248" s="31" t="s">
        <v>75</v>
      </c>
      <c r="F1248" s="31">
        <v>16027300</v>
      </c>
      <c r="G1248" s="31" t="s">
        <v>75</v>
      </c>
      <c r="H1248" s="31">
        <v>16027300</v>
      </c>
      <c r="I1248" s="31" t="s">
        <v>75</v>
      </c>
      <c r="J1248" s="31" t="s">
        <v>75</v>
      </c>
      <c r="K1248" s="31" t="s">
        <v>75</v>
      </c>
      <c r="L1248" s="31" t="s">
        <v>75</v>
      </c>
      <c r="M1248" s="31" t="s">
        <v>75</v>
      </c>
      <c r="N1248" s="31" t="s">
        <v>75</v>
      </c>
      <c r="O1248" s="31" t="s">
        <v>75</v>
      </c>
      <c r="P1248" s="32" t="s">
        <v>75</v>
      </c>
      <c r="Q1248" s="32" t="s">
        <v>75</v>
      </c>
      <c r="R1248" s="42" t="s">
        <v>2130</v>
      </c>
      <c r="S1248" s="43" t="s">
        <v>1887</v>
      </c>
      <c r="T1248" s="44" t="s">
        <v>3274</v>
      </c>
      <c r="U1248" s="31">
        <v>333334</v>
      </c>
      <c r="V1248" s="31" t="s">
        <v>75</v>
      </c>
      <c r="W1248" s="31">
        <v>333334</v>
      </c>
      <c r="X1248" s="31" t="s">
        <v>75</v>
      </c>
      <c r="Y1248" s="31">
        <v>333334</v>
      </c>
      <c r="Z1248" s="31" t="s">
        <v>75</v>
      </c>
      <c r="AA1248" s="31" t="s">
        <v>75</v>
      </c>
      <c r="AB1248" s="31" t="s">
        <v>75</v>
      </c>
      <c r="AC1248" s="31" t="s">
        <v>75</v>
      </c>
      <c r="AD1248" s="31" t="s">
        <v>75</v>
      </c>
      <c r="AE1248" s="31" t="s">
        <v>75</v>
      </c>
      <c r="AF1248" s="31" t="s">
        <v>75</v>
      </c>
      <c r="AG1248" s="31" t="s">
        <v>75</v>
      </c>
      <c r="AH1248" s="31" t="s">
        <v>75</v>
      </c>
      <c r="AI1248" s="8"/>
    </row>
    <row r="1249" spans="1:35" ht="23.25" x14ac:dyDescent="0.25">
      <c r="A1249" s="42" t="s">
        <v>2136</v>
      </c>
      <c r="B1249" s="43" t="s">
        <v>1887</v>
      </c>
      <c r="C1249" s="44" t="s">
        <v>3275</v>
      </c>
      <c r="D1249" s="31">
        <v>16027300</v>
      </c>
      <c r="E1249" s="31" t="s">
        <v>75</v>
      </c>
      <c r="F1249" s="31">
        <v>16027300</v>
      </c>
      <c r="G1249" s="31" t="s">
        <v>75</v>
      </c>
      <c r="H1249" s="31">
        <v>16027300</v>
      </c>
      <c r="I1249" s="31" t="s">
        <v>75</v>
      </c>
      <c r="J1249" s="31" t="s">
        <v>75</v>
      </c>
      <c r="K1249" s="31" t="s">
        <v>75</v>
      </c>
      <c r="L1249" s="31" t="s">
        <v>75</v>
      </c>
      <c r="M1249" s="31" t="s">
        <v>75</v>
      </c>
      <c r="N1249" s="31" t="s">
        <v>75</v>
      </c>
      <c r="O1249" s="31" t="s">
        <v>75</v>
      </c>
      <c r="P1249" s="32" t="s">
        <v>75</v>
      </c>
      <c r="Q1249" s="32" t="s">
        <v>75</v>
      </c>
      <c r="R1249" s="42" t="s">
        <v>2136</v>
      </c>
      <c r="S1249" s="43" t="s">
        <v>1887</v>
      </c>
      <c r="T1249" s="44" t="s">
        <v>3275</v>
      </c>
      <c r="U1249" s="31">
        <v>333334</v>
      </c>
      <c r="V1249" s="31" t="s">
        <v>75</v>
      </c>
      <c r="W1249" s="31">
        <v>333334</v>
      </c>
      <c r="X1249" s="31" t="s">
        <v>75</v>
      </c>
      <c r="Y1249" s="31">
        <v>333334</v>
      </c>
      <c r="Z1249" s="31" t="s">
        <v>75</v>
      </c>
      <c r="AA1249" s="31" t="s">
        <v>75</v>
      </c>
      <c r="AB1249" s="31" t="s">
        <v>75</v>
      </c>
      <c r="AC1249" s="31" t="s">
        <v>75</v>
      </c>
      <c r="AD1249" s="31" t="s">
        <v>75</v>
      </c>
      <c r="AE1249" s="31" t="s">
        <v>75</v>
      </c>
      <c r="AF1249" s="31" t="s">
        <v>75</v>
      </c>
      <c r="AG1249" s="31" t="s">
        <v>75</v>
      </c>
      <c r="AH1249" s="31" t="s">
        <v>75</v>
      </c>
      <c r="AI1249" s="8"/>
    </row>
    <row r="1250" spans="1:35" x14ac:dyDescent="0.25">
      <c r="A1250" s="42" t="s">
        <v>1908</v>
      </c>
      <c r="B1250" s="43" t="s">
        <v>1887</v>
      </c>
      <c r="C1250" s="44" t="s">
        <v>3276</v>
      </c>
      <c r="D1250" s="31">
        <v>2979550</v>
      </c>
      <c r="E1250" s="31" t="s">
        <v>75</v>
      </c>
      <c r="F1250" s="31">
        <v>2979550</v>
      </c>
      <c r="G1250" s="31" t="s">
        <v>75</v>
      </c>
      <c r="H1250" s="31">
        <v>2921500</v>
      </c>
      <c r="I1250" s="31" t="s">
        <v>75</v>
      </c>
      <c r="J1250" s="31" t="s">
        <v>75</v>
      </c>
      <c r="K1250" s="31">
        <v>14300</v>
      </c>
      <c r="L1250" s="31" t="s">
        <v>75</v>
      </c>
      <c r="M1250" s="31" t="s">
        <v>75</v>
      </c>
      <c r="N1250" s="31" t="s">
        <v>75</v>
      </c>
      <c r="O1250" s="31">
        <v>43750</v>
      </c>
      <c r="P1250" s="32" t="s">
        <v>75</v>
      </c>
      <c r="Q1250" s="32" t="s">
        <v>75</v>
      </c>
      <c r="R1250" s="42" t="s">
        <v>1908</v>
      </c>
      <c r="S1250" s="43" t="s">
        <v>1887</v>
      </c>
      <c r="T1250" s="44" t="s">
        <v>3276</v>
      </c>
      <c r="U1250" s="31">
        <v>665447.71</v>
      </c>
      <c r="V1250" s="31" t="s">
        <v>75</v>
      </c>
      <c r="W1250" s="31">
        <v>665447.71</v>
      </c>
      <c r="X1250" s="31" t="s">
        <v>75</v>
      </c>
      <c r="Y1250" s="31">
        <v>625947.71</v>
      </c>
      <c r="Z1250" s="31" t="s">
        <v>75</v>
      </c>
      <c r="AA1250" s="31" t="s">
        <v>75</v>
      </c>
      <c r="AB1250" s="31">
        <v>6800</v>
      </c>
      <c r="AC1250" s="31" t="s">
        <v>75</v>
      </c>
      <c r="AD1250" s="31" t="s">
        <v>75</v>
      </c>
      <c r="AE1250" s="31" t="s">
        <v>75</v>
      </c>
      <c r="AF1250" s="31">
        <v>32700</v>
      </c>
      <c r="AG1250" s="31" t="s">
        <v>75</v>
      </c>
      <c r="AH1250" s="31" t="s">
        <v>75</v>
      </c>
      <c r="AI1250" s="8"/>
    </row>
    <row r="1251" spans="1:35" x14ac:dyDescent="0.25">
      <c r="A1251" s="42" t="s">
        <v>1910</v>
      </c>
      <c r="B1251" s="43" t="s">
        <v>1887</v>
      </c>
      <c r="C1251" s="44" t="s">
        <v>3277</v>
      </c>
      <c r="D1251" s="31">
        <v>2979550</v>
      </c>
      <c r="E1251" s="31" t="s">
        <v>75</v>
      </c>
      <c r="F1251" s="31">
        <v>2979550</v>
      </c>
      <c r="G1251" s="31" t="s">
        <v>75</v>
      </c>
      <c r="H1251" s="31">
        <v>2921500</v>
      </c>
      <c r="I1251" s="31" t="s">
        <v>75</v>
      </c>
      <c r="J1251" s="31" t="s">
        <v>75</v>
      </c>
      <c r="K1251" s="31">
        <v>14300</v>
      </c>
      <c r="L1251" s="31" t="s">
        <v>75</v>
      </c>
      <c r="M1251" s="31" t="s">
        <v>75</v>
      </c>
      <c r="N1251" s="31" t="s">
        <v>75</v>
      </c>
      <c r="O1251" s="31">
        <v>43750</v>
      </c>
      <c r="P1251" s="32" t="s">
        <v>75</v>
      </c>
      <c r="Q1251" s="32" t="s">
        <v>75</v>
      </c>
      <c r="R1251" s="42" t="s">
        <v>1910</v>
      </c>
      <c r="S1251" s="43" t="s">
        <v>1887</v>
      </c>
      <c r="T1251" s="44" t="s">
        <v>3277</v>
      </c>
      <c r="U1251" s="31">
        <v>665447.71</v>
      </c>
      <c r="V1251" s="31" t="s">
        <v>75</v>
      </c>
      <c r="W1251" s="31">
        <v>665447.71</v>
      </c>
      <c r="X1251" s="31" t="s">
        <v>75</v>
      </c>
      <c r="Y1251" s="31">
        <v>625947.71</v>
      </c>
      <c r="Z1251" s="31" t="s">
        <v>75</v>
      </c>
      <c r="AA1251" s="31" t="s">
        <v>75</v>
      </c>
      <c r="AB1251" s="31">
        <v>6800</v>
      </c>
      <c r="AC1251" s="31" t="s">
        <v>75</v>
      </c>
      <c r="AD1251" s="31" t="s">
        <v>75</v>
      </c>
      <c r="AE1251" s="31" t="s">
        <v>75</v>
      </c>
      <c r="AF1251" s="31">
        <v>32700</v>
      </c>
      <c r="AG1251" s="31" t="s">
        <v>75</v>
      </c>
      <c r="AH1251" s="31" t="s">
        <v>75</v>
      </c>
      <c r="AI1251" s="8"/>
    </row>
    <row r="1252" spans="1:35" x14ac:dyDescent="0.25">
      <c r="A1252" s="42" t="s">
        <v>1947</v>
      </c>
      <c r="B1252" s="43" t="s">
        <v>1887</v>
      </c>
      <c r="C1252" s="44" t="s">
        <v>3278</v>
      </c>
      <c r="D1252" s="31">
        <v>2764956.83</v>
      </c>
      <c r="E1252" s="31" t="s">
        <v>75</v>
      </c>
      <c r="F1252" s="31">
        <v>2764956.83</v>
      </c>
      <c r="G1252" s="31" t="s">
        <v>75</v>
      </c>
      <c r="H1252" s="31">
        <v>2754656.83</v>
      </c>
      <c r="I1252" s="31" t="s">
        <v>75</v>
      </c>
      <c r="J1252" s="31" t="s">
        <v>75</v>
      </c>
      <c r="K1252" s="31">
        <v>10300</v>
      </c>
      <c r="L1252" s="31" t="s">
        <v>75</v>
      </c>
      <c r="M1252" s="31" t="s">
        <v>75</v>
      </c>
      <c r="N1252" s="31" t="s">
        <v>75</v>
      </c>
      <c r="O1252" s="31" t="s">
        <v>75</v>
      </c>
      <c r="P1252" s="32" t="s">
        <v>75</v>
      </c>
      <c r="Q1252" s="32" t="s">
        <v>75</v>
      </c>
      <c r="R1252" s="42" t="s">
        <v>1947</v>
      </c>
      <c r="S1252" s="43" t="s">
        <v>1887</v>
      </c>
      <c r="T1252" s="44" t="s">
        <v>3278</v>
      </c>
      <c r="U1252" s="31">
        <v>578136.52</v>
      </c>
      <c r="V1252" s="31" t="s">
        <v>75</v>
      </c>
      <c r="W1252" s="31">
        <v>578136.52</v>
      </c>
      <c r="X1252" s="31" t="s">
        <v>75</v>
      </c>
      <c r="Y1252" s="31">
        <v>572906.52</v>
      </c>
      <c r="Z1252" s="31" t="s">
        <v>75</v>
      </c>
      <c r="AA1252" s="31" t="s">
        <v>75</v>
      </c>
      <c r="AB1252" s="31">
        <v>5230</v>
      </c>
      <c r="AC1252" s="31" t="s">
        <v>75</v>
      </c>
      <c r="AD1252" s="31" t="s">
        <v>75</v>
      </c>
      <c r="AE1252" s="31" t="s">
        <v>75</v>
      </c>
      <c r="AF1252" s="31" t="s">
        <v>75</v>
      </c>
      <c r="AG1252" s="31" t="s">
        <v>75</v>
      </c>
      <c r="AH1252" s="31" t="s">
        <v>75</v>
      </c>
      <c r="AI1252" s="8"/>
    </row>
    <row r="1253" spans="1:35" x14ac:dyDescent="0.25">
      <c r="A1253" s="42" t="s">
        <v>1949</v>
      </c>
      <c r="B1253" s="43" t="s">
        <v>1887</v>
      </c>
      <c r="C1253" s="44" t="s">
        <v>3279</v>
      </c>
      <c r="D1253" s="31">
        <v>161143.17000000001</v>
      </c>
      <c r="E1253" s="31" t="s">
        <v>75</v>
      </c>
      <c r="F1253" s="31">
        <v>161143.17000000001</v>
      </c>
      <c r="G1253" s="31" t="s">
        <v>75</v>
      </c>
      <c r="H1253" s="31">
        <v>157143.17000000001</v>
      </c>
      <c r="I1253" s="31" t="s">
        <v>75</v>
      </c>
      <c r="J1253" s="31" t="s">
        <v>75</v>
      </c>
      <c r="K1253" s="31">
        <v>4000</v>
      </c>
      <c r="L1253" s="31" t="s">
        <v>75</v>
      </c>
      <c r="M1253" s="31" t="s">
        <v>75</v>
      </c>
      <c r="N1253" s="31" t="s">
        <v>75</v>
      </c>
      <c r="O1253" s="31" t="s">
        <v>75</v>
      </c>
      <c r="P1253" s="32" t="s">
        <v>75</v>
      </c>
      <c r="Q1253" s="32" t="s">
        <v>75</v>
      </c>
      <c r="R1253" s="42" t="s">
        <v>1949</v>
      </c>
      <c r="S1253" s="43" t="s">
        <v>1887</v>
      </c>
      <c r="T1253" s="44" t="s">
        <v>3279</v>
      </c>
      <c r="U1253" s="31">
        <v>54137.57</v>
      </c>
      <c r="V1253" s="31" t="s">
        <v>75</v>
      </c>
      <c r="W1253" s="31">
        <v>54137.57</v>
      </c>
      <c r="X1253" s="31" t="s">
        <v>75</v>
      </c>
      <c r="Y1253" s="31">
        <v>52567.57</v>
      </c>
      <c r="Z1253" s="31" t="s">
        <v>75</v>
      </c>
      <c r="AA1253" s="31" t="s">
        <v>75</v>
      </c>
      <c r="AB1253" s="31">
        <v>1570</v>
      </c>
      <c r="AC1253" s="31" t="s">
        <v>75</v>
      </c>
      <c r="AD1253" s="31" t="s">
        <v>75</v>
      </c>
      <c r="AE1253" s="31" t="s">
        <v>75</v>
      </c>
      <c r="AF1253" s="31" t="s">
        <v>75</v>
      </c>
      <c r="AG1253" s="31" t="s">
        <v>75</v>
      </c>
      <c r="AH1253" s="31" t="s">
        <v>75</v>
      </c>
      <c r="AI1253" s="8"/>
    </row>
    <row r="1254" spans="1:35" x14ac:dyDescent="0.25">
      <c r="A1254" s="42" t="s">
        <v>1912</v>
      </c>
      <c r="B1254" s="43" t="s">
        <v>1887</v>
      </c>
      <c r="C1254" s="44" t="s">
        <v>3280</v>
      </c>
      <c r="D1254" s="31">
        <v>53450</v>
      </c>
      <c r="E1254" s="31" t="s">
        <v>75</v>
      </c>
      <c r="F1254" s="31">
        <v>53450</v>
      </c>
      <c r="G1254" s="31" t="s">
        <v>75</v>
      </c>
      <c r="H1254" s="31">
        <v>9700</v>
      </c>
      <c r="I1254" s="31" t="s">
        <v>75</v>
      </c>
      <c r="J1254" s="31" t="s">
        <v>75</v>
      </c>
      <c r="K1254" s="31" t="s">
        <v>75</v>
      </c>
      <c r="L1254" s="31" t="s">
        <v>75</v>
      </c>
      <c r="M1254" s="31" t="s">
        <v>75</v>
      </c>
      <c r="N1254" s="31" t="s">
        <v>75</v>
      </c>
      <c r="O1254" s="31">
        <v>43750</v>
      </c>
      <c r="P1254" s="32" t="s">
        <v>75</v>
      </c>
      <c r="Q1254" s="32" t="s">
        <v>75</v>
      </c>
      <c r="R1254" s="42" t="s">
        <v>1912</v>
      </c>
      <c r="S1254" s="43" t="s">
        <v>1887</v>
      </c>
      <c r="T1254" s="44" t="s">
        <v>3280</v>
      </c>
      <c r="U1254" s="31">
        <v>33173.620000000003</v>
      </c>
      <c r="V1254" s="31" t="s">
        <v>75</v>
      </c>
      <c r="W1254" s="31">
        <v>33173.620000000003</v>
      </c>
      <c r="X1254" s="31" t="s">
        <v>75</v>
      </c>
      <c r="Y1254" s="31">
        <v>473.62</v>
      </c>
      <c r="Z1254" s="31" t="s">
        <v>75</v>
      </c>
      <c r="AA1254" s="31" t="s">
        <v>75</v>
      </c>
      <c r="AB1254" s="31" t="s">
        <v>75</v>
      </c>
      <c r="AC1254" s="31" t="s">
        <v>75</v>
      </c>
      <c r="AD1254" s="31" t="s">
        <v>75</v>
      </c>
      <c r="AE1254" s="31" t="s">
        <v>75</v>
      </c>
      <c r="AF1254" s="31">
        <v>32700</v>
      </c>
      <c r="AG1254" s="31" t="s">
        <v>75</v>
      </c>
      <c r="AH1254" s="31" t="s">
        <v>75</v>
      </c>
      <c r="AI1254" s="8"/>
    </row>
    <row r="1255" spans="1:35" x14ac:dyDescent="0.25">
      <c r="A1255" s="42" t="s">
        <v>3281</v>
      </c>
      <c r="B1255" s="43" t="s">
        <v>1887</v>
      </c>
      <c r="C1255" s="44" t="s">
        <v>3282</v>
      </c>
      <c r="D1255" s="31">
        <v>3331365183.5700002</v>
      </c>
      <c r="E1255" s="31" t="s">
        <v>75</v>
      </c>
      <c r="F1255" s="31">
        <v>3331365183.5700002</v>
      </c>
      <c r="G1255" s="31">
        <v>418887314</v>
      </c>
      <c r="H1255" s="31">
        <v>2065197674.3099999</v>
      </c>
      <c r="I1255" s="31" t="s">
        <v>75</v>
      </c>
      <c r="J1255" s="31" t="s">
        <v>75</v>
      </c>
      <c r="K1255" s="31">
        <v>612845022.67999995</v>
      </c>
      <c r="L1255" s="31" t="s">
        <v>75</v>
      </c>
      <c r="M1255" s="31" t="s">
        <v>75</v>
      </c>
      <c r="N1255" s="31">
        <v>954088568.17999995</v>
      </c>
      <c r="O1255" s="31">
        <v>94854057.400000006</v>
      </c>
      <c r="P1255" s="32">
        <v>23267175</v>
      </c>
      <c r="Q1255" s="32" t="s">
        <v>75</v>
      </c>
      <c r="R1255" s="42" t="s">
        <v>3281</v>
      </c>
      <c r="S1255" s="43" t="s">
        <v>1887</v>
      </c>
      <c r="T1255" s="44" t="s">
        <v>3282</v>
      </c>
      <c r="U1255" s="31">
        <v>1443725562.1400001</v>
      </c>
      <c r="V1255" s="31" t="s">
        <v>75</v>
      </c>
      <c r="W1255" s="31">
        <v>1443725562.1400001</v>
      </c>
      <c r="X1255" s="31">
        <v>129491157.54000001</v>
      </c>
      <c r="Y1255" s="31">
        <v>914101358.03999996</v>
      </c>
      <c r="Z1255" s="31" t="s">
        <v>75</v>
      </c>
      <c r="AA1255" s="31" t="s">
        <v>75</v>
      </c>
      <c r="AB1255" s="31">
        <v>187376977.00999999</v>
      </c>
      <c r="AC1255" s="31" t="s">
        <v>75</v>
      </c>
      <c r="AD1255" s="31" t="s">
        <v>75</v>
      </c>
      <c r="AE1255" s="31">
        <v>420895031.58999997</v>
      </c>
      <c r="AF1255" s="31">
        <v>45910996.450000003</v>
      </c>
      <c r="AG1255" s="31">
        <v>4932356.59</v>
      </c>
      <c r="AH1255" s="31" t="s">
        <v>75</v>
      </c>
      <c r="AI1255" s="8"/>
    </row>
    <row r="1256" spans="1:35" x14ac:dyDescent="0.25">
      <c r="A1256" s="42" t="s">
        <v>3283</v>
      </c>
      <c r="B1256" s="43" t="s">
        <v>1887</v>
      </c>
      <c r="C1256" s="44" t="s">
        <v>3284</v>
      </c>
      <c r="D1256" s="31">
        <v>1254035600.0599999</v>
      </c>
      <c r="E1256" s="31" t="s">
        <v>75</v>
      </c>
      <c r="F1256" s="31">
        <v>1254035600.0599999</v>
      </c>
      <c r="G1256" s="31">
        <v>9700000</v>
      </c>
      <c r="H1256" s="31">
        <v>642092886</v>
      </c>
      <c r="I1256" s="31" t="s">
        <v>75</v>
      </c>
      <c r="J1256" s="31" t="s">
        <v>75</v>
      </c>
      <c r="K1256" s="31">
        <v>1313000</v>
      </c>
      <c r="L1256" s="31" t="s">
        <v>75</v>
      </c>
      <c r="M1256" s="31" t="s">
        <v>75</v>
      </c>
      <c r="N1256" s="31">
        <v>522331966.66000003</v>
      </c>
      <c r="O1256" s="31">
        <v>89903247.400000006</v>
      </c>
      <c r="P1256" s="32">
        <v>8094500</v>
      </c>
      <c r="Q1256" s="32" t="s">
        <v>75</v>
      </c>
      <c r="R1256" s="42" t="s">
        <v>3283</v>
      </c>
      <c r="S1256" s="43" t="s">
        <v>1887</v>
      </c>
      <c r="T1256" s="44" t="s">
        <v>3284</v>
      </c>
      <c r="U1256" s="31">
        <v>649244265.25999999</v>
      </c>
      <c r="V1256" s="31" t="s">
        <v>75</v>
      </c>
      <c r="W1256" s="31">
        <v>649244265.25999999</v>
      </c>
      <c r="X1256" s="31" t="s">
        <v>75</v>
      </c>
      <c r="Y1256" s="31">
        <v>331497601.08999997</v>
      </c>
      <c r="Z1256" s="31" t="s">
        <v>75</v>
      </c>
      <c r="AA1256" s="31" t="s">
        <v>75</v>
      </c>
      <c r="AB1256" s="31">
        <v>384382</v>
      </c>
      <c r="AC1256" s="31" t="s">
        <v>75</v>
      </c>
      <c r="AD1256" s="31" t="s">
        <v>75</v>
      </c>
      <c r="AE1256" s="31">
        <v>270646297.51999998</v>
      </c>
      <c r="AF1256" s="31">
        <v>42779870.649999999</v>
      </c>
      <c r="AG1256" s="31">
        <v>3936114</v>
      </c>
      <c r="AH1256" s="31" t="s">
        <v>75</v>
      </c>
      <c r="AI1256" s="8"/>
    </row>
    <row r="1257" spans="1:35" ht="45.75" x14ac:dyDescent="0.25">
      <c r="A1257" s="42" t="s">
        <v>1892</v>
      </c>
      <c r="B1257" s="43" t="s">
        <v>1887</v>
      </c>
      <c r="C1257" s="44" t="s">
        <v>3285</v>
      </c>
      <c r="D1257" s="31">
        <v>151000</v>
      </c>
      <c r="E1257" s="31" t="s">
        <v>75</v>
      </c>
      <c r="F1257" s="31">
        <v>151000</v>
      </c>
      <c r="G1257" s="31" t="s">
        <v>75</v>
      </c>
      <c r="H1257" s="31" t="s">
        <v>75</v>
      </c>
      <c r="I1257" s="31" t="s">
        <v>75</v>
      </c>
      <c r="J1257" s="31" t="s">
        <v>75</v>
      </c>
      <c r="K1257" s="31" t="s">
        <v>75</v>
      </c>
      <c r="L1257" s="31" t="s">
        <v>75</v>
      </c>
      <c r="M1257" s="31" t="s">
        <v>75</v>
      </c>
      <c r="N1257" s="31">
        <v>151000</v>
      </c>
      <c r="O1257" s="31" t="s">
        <v>75</v>
      </c>
      <c r="P1257" s="32" t="s">
        <v>75</v>
      </c>
      <c r="Q1257" s="32" t="s">
        <v>75</v>
      </c>
      <c r="R1257" s="42" t="s">
        <v>1892</v>
      </c>
      <c r="S1257" s="43" t="s">
        <v>1887</v>
      </c>
      <c r="T1257" s="44" t="s">
        <v>3285</v>
      </c>
      <c r="U1257" s="31">
        <v>126840</v>
      </c>
      <c r="V1257" s="31" t="s">
        <v>75</v>
      </c>
      <c r="W1257" s="31">
        <v>126840</v>
      </c>
      <c r="X1257" s="31" t="s">
        <v>75</v>
      </c>
      <c r="Y1257" s="31" t="s">
        <v>75</v>
      </c>
      <c r="Z1257" s="31" t="s">
        <v>75</v>
      </c>
      <c r="AA1257" s="31" t="s">
        <v>75</v>
      </c>
      <c r="AB1257" s="31" t="s">
        <v>75</v>
      </c>
      <c r="AC1257" s="31" t="s">
        <v>75</v>
      </c>
      <c r="AD1257" s="31" t="s">
        <v>75</v>
      </c>
      <c r="AE1257" s="31">
        <v>126840</v>
      </c>
      <c r="AF1257" s="31" t="s">
        <v>75</v>
      </c>
      <c r="AG1257" s="31" t="s">
        <v>75</v>
      </c>
      <c r="AH1257" s="31" t="s">
        <v>75</v>
      </c>
      <c r="AI1257" s="8"/>
    </row>
    <row r="1258" spans="1:35" x14ac:dyDescent="0.25">
      <c r="A1258" s="42" t="s">
        <v>1989</v>
      </c>
      <c r="B1258" s="43" t="s">
        <v>1887</v>
      </c>
      <c r="C1258" s="44" t="s">
        <v>3286</v>
      </c>
      <c r="D1258" s="31">
        <v>151000</v>
      </c>
      <c r="E1258" s="31" t="s">
        <v>75</v>
      </c>
      <c r="F1258" s="31">
        <v>151000</v>
      </c>
      <c r="G1258" s="31" t="s">
        <v>75</v>
      </c>
      <c r="H1258" s="31" t="s">
        <v>75</v>
      </c>
      <c r="I1258" s="31" t="s">
        <v>75</v>
      </c>
      <c r="J1258" s="31" t="s">
        <v>75</v>
      </c>
      <c r="K1258" s="31" t="s">
        <v>75</v>
      </c>
      <c r="L1258" s="31" t="s">
        <v>75</v>
      </c>
      <c r="M1258" s="31" t="s">
        <v>75</v>
      </c>
      <c r="N1258" s="31">
        <v>151000</v>
      </c>
      <c r="O1258" s="31" t="s">
        <v>75</v>
      </c>
      <c r="P1258" s="32" t="s">
        <v>75</v>
      </c>
      <c r="Q1258" s="32" t="s">
        <v>75</v>
      </c>
      <c r="R1258" s="42" t="s">
        <v>1989</v>
      </c>
      <c r="S1258" s="43" t="s">
        <v>1887</v>
      </c>
      <c r="T1258" s="44" t="s">
        <v>3286</v>
      </c>
      <c r="U1258" s="31">
        <v>126840</v>
      </c>
      <c r="V1258" s="31" t="s">
        <v>75</v>
      </c>
      <c r="W1258" s="31">
        <v>126840</v>
      </c>
      <c r="X1258" s="31" t="s">
        <v>75</v>
      </c>
      <c r="Y1258" s="31" t="s">
        <v>75</v>
      </c>
      <c r="Z1258" s="31" t="s">
        <v>75</v>
      </c>
      <c r="AA1258" s="31" t="s">
        <v>75</v>
      </c>
      <c r="AB1258" s="31" t="s">
        <v>75</v>
      </c>
      <c r="AC1258" s="31" t="s">
        <v>75</v>
      </c>
      <c r="AD1258" s="31" t="s">
        <v>75</v>
      </c>
      <c r="AE1258" s="31">
        <v>126840</v>
      </c>
      <c r="AF1258" s="31" t="s">
        <v>75</v>
      </c>
      <c r="AG1258" s="31" t="s">
        <v>75</v>
      </c>
      <c r="AH1258" s="31" t="s">
        <v>75</v>
      </c>
      <c r="AI1258" s="8"/>
    </row>
    <row r="1259" spans="1:35" x14ac:dyDescent="0.25">
      <c r="A1259" s="42" t="s">
        <v>2073</v>
      </c>
      <c r="B1259" s="43" t="s">
        <v>1887</v>
      </c>
      <c r="C1259" s="44" t="s">
        <v>3287</v>
      </c>
      <c r="D1259" s="31">
        <v>151000</v>
      </c>
      <c r="E1259" s="31" t="s">
        <v>75</v>
      </c>
      <c r="F1259" s="31">
        <v>151000</v>
      </c>
      <c r="G1259" s="31" t="s">
        <v>75</v>
      </c>
      <c r="H1259" s="31" t="s">
        <v>75</v>
      </c>
      <c r="I1259" s="31" t="s">
        <v>75</v>
      </c>
      <c r="J1259" s="31" t="s">
        <v>75</v>
      </c>
      <c r="K1259" s="31" t="s">
        <v>75</v>
      </c>
      <c r="L1259" s="31" t="s">
        <v>75</v>
      </c>
      <c r="M1259" s="31" t="s">
        <v>75</v>
      </c>
      <c r="N1259" s="31">
        <v>151000</v>
      </c>
      <c r="O1259" s="31" t="s">
        <v>75</v>
      </c>
      <c r="P1259" s="32" t="s">
        <v>75</v>
      </c>
      <c r="Q1259" s="32" t="s">
        <v>75</v>
      </c>
      <c r="R1259" s="42" t="s">
        <v>2073</v>
      </c>
      <c r="S1259" s="43" t="s">
        <v>1887</v>
      </c>
      <c r="T1259" s="44" t="s">
        <v>3287</v>
      </c>
      <c r="U1259" s="31">
        <v>126840</v>
      </c>
      <c r="V1259" s="31" t="s">
        <v>75</v>
      </c>
      <c r="W1259" s="31">
        <v>126840</v>
      </c>
      <c r="X1259" s="31" t="s">
        <v>75</v>
      </c>
      <c r="Y1259" s="31" t="s">
        <v>75</v>
      </c>
      <c r="Z1259" s="31" t="s">
        <v>75</v>
      </c>
      <c r="AA1259" s="31" t="s">
        <v>75</v>
      </c>
      <c r="AB1259" s="31" t="s">
        <v>75</v>
      </c>
      <c r="AC1259" s="31" t="s">
        <v>75</v>
      </c>
      <c r="AD1259" s="31" t="s">
        <v>75</v>
      </c>
      <c r="AE1259" s="31">
        <v>126840</v>
      </c>
      <c r="AF1259" s="31" t="s">
        <v>75</v>
      </c>
      <c r="AG1259" s="31" t="s">
        <v>75</v>
      </c>
      <c r="AH1259" s="31" t="s">
        <v>75</v>
      </c>
      <c r="AI1259" s="8"/>
    </row>
    <row r="1260" spans="1:35" ht="23.25" x14ac:dyDescent="0.25">
      <c r="A1260" s="42" t="s">
        <v>1902</v>
      </c>
      <c r="B1260" s="43" t="s">
        <v>1887</v>
      </c>
      <c r="C1260" s="44" t="s">
        <v>3288</v>
      </c>
      <c r="D1260" s="31">
        <v>5825897.1699999999</v>
      </c>
      <c r="E1260" s="31" t="s">
        <v>75</v>
      </c>
      <c r="F1260" s="31">
        <v>5825897.1699999999</v>
      </c>
      <c r="G1260" s="31" t="s">
        <v>75</v>
      </c>
      <c r="H1260" s="31">
        <v>59000</v>
      </c>
      <c r="I1260" s="31" t="s">
        <v>75</v>
      </c>
      <c r="J1260" s="31" t="s">
        <v>75</v>
      </c>
      <c r="K1260" s="31" t="s">
        <v>75</v>
      </c>
      <c r="L1260" s="31" t="s">
        <v>75</v>
      </c>
      <c r="M1260" s="31" t="s">
        <v>75</v>
      </c>
      <c r="N1260" s="31">
        <v>3324997.17</v>
      </c>
      <c r="O1260" s="31">
        <v>1414000</v>
      </c>
      <c r="P1260" s="32">
        <v>1027900</v>
      </c>
      <c r="Q1260" s="32" t="s">
        <v>75</v>
      </c>
      <c r="R1260" s="42" t="s">
        <v>1902</v>
      </c>
      <c r="S1260" s="43" t="s">
        <v>1887</v>
      </c>
      <c r="T1260" s="44" t="s">
        <v>3288</v>
      </c>
      <c r="U1260" s="31">
        <v>2351579.27</v>
      </c>
      <c r="V1260" s="31" t="s">
        <v>75</v>
      </c>
      <c r="W1260" s="31">
        <v>2351579.27</v>
      </c>
      <c r="X1260" s="31" t="s">
        <v>75</v>
      </c>
      <c r="Y1260" s="31">
        <v>13583.7</v>
      </c>
      <c r="Z1260" s="31" t="s">
        <v>75</v>
      </c>
      <c r="AA1260" s="31" t="s">
        <v>75</v>
      </c>
      <c r="AB1260" s="31" t="s">
        <v>75</v>
      </c>
      <c r="AC1260" s="31" t="s">
        <v>75</v>
      </c>
      <c r="AD1260" s="31" t="s">
        <v>75</v>
      </c>
      <c r="AE1260" s="31">
        <v>1892209.57</v>
      </c>
      <c r="AF1260" s="31">
        <v>328258</v>
      </c>
      <c r="AG1260" s="31">
        <v>117528</v>
      </c>
      <c r="AH1260" s="31" t="s">
        <v>75</v>
      </c>
      <c r="AI1260" s="8"/>
    </row>
    <row r="1261" spans="1:35" ht="23.25" x14ac:dyDescent="0.25">
      <c r="A1261" s="42" t="s">
        <v>1904</v>
      </c>
      <c r="B1261" s="43" t="s">
        <v>1887</v>
      </c>
      <c r="C1261" s="44" t="s">
        <v>3289</v>
      </c>
      <c r="D1261" s="31">
        <v>5825897.1699999999</v>
      </c>
      <c r="E1261" s="31" t="s">
        <v>75</v>
      </c>
      <c r="F1261" s="31">
        <v>5825897.1699999999</v>
      </c>
      <c r="G1261" s="31" t="s">
        <v>75</v>
      </c>
      <c r="H1261" s="31">
        <v>59000</v>
      </c>
      <c r="I1261" s="31" t="s">
        <v>75</v>
      </c>
      <c r="J1261" s="31" t="s">
        <v>75</v>
      </c>
      <c r="K1261" s="31" t="s">
        <v>75</v>
      </c>
      <c r="L1261" s="31" t="s">
        <v>75</v>
      </c>
      <c r="M1261" s="31" t="s">
        <v>75</v>
      </c>
      <c r="N1261" s="31">
        <v>3324997.17</v>
      </c>
      <c r="O1261" s="31">
        <v>1414000</v>
      </c>
      <c r="P1261" s="32">
        <v>1027900</v>
      </c>
      <c r="Q1261" s="32" t="s">
        <v>75</v>
      </c>
      <c r="R1261" s="42" t="s">
        <v>1904</v>
      </c>
      <c r="S1261" s="43" t="s">
        <v>1887</v>
      </c>
      <c r="T1261" s="44" t="s">
        <v>3289</v>
      </c>
      <c r="U1261" s="31">
        <v>2351579.27</v>
      </c>
      <c r="V1261" s="31" t="s">
        <v>75</v>
      </c>
      <c r="W1261" s="31">
        <v>2351579.27</v>
      </c>
      <c r="X1261" s="31" t="s">
        <v>75</v>
      </c>
      <c r="Y1261" s="31">
        <v>13583.7</v>
      </c>
      <c r="Z1261" s="31" t="s">
        <v>75</v>
      </c>
      <c r="AA1261" s="31" t="s">
        <v>75</v>
      </c>
      <c r="AB1261" s="31" t="s">
        <v>75</v>
      </c>
      <c r="AC1261" s="31" t="s">
        <v>75</v>
      </c>
      <c r="AD1261" s="31" t="s">
        <v>75</v>
      </c>
      <c r="AE1261" s="31">
        <v>1892209.57</v>
      </c>
      <c r="AF1261" s="31">
        <v>328258</v>
      </c>
      <c r="AG1261" s="31">
        <v>117528</v>
      </c>
      <c r="AH1261" s="31" t="s">
        <v>75</v>
      </c>
      <c r="AI1261" s="8"/>
    </row>
    <row r="1262" spans="1:35" x14ac:dyDescent="0.25">
      <c r="A1262" s="42" t="s">
        <v>1906</v>
      </c>
      <c r="B1262" s="43" t="s">
        <v>1887</v>
      </c>
      <c r="C1262" s="44" t="s">
        <v>3290</v>
      </c>
      <c r="D1262" s="31">
        <v>5825897.1699999999</v>
      </c>
      <c r="E1262" s="31" t="s">
        <v>75</v>
      </c>
      <c r="F1262" s="31">
        <v>5825897.1699999999</v>
      </c>
      <c r="G1262" s="31" t="s">
        <v>75</v>
      </c>
      <c r="H1262" s="31">
        <v>59000</v>
      </c>
      <c r="I1262" s="31" t="s">
        <v>75</v>
      </c>
      <c r="J1262" s="31" t="s">
        <v>75</v>
      </c>
      <c r="K1262" s="31" t="s">
        <v>75</v>
      </c>
      <c r="L1262" s="31" t="s">
        <v>75</v>
      </c>
      <c r="M1262" s="31" t="s">
        <v>75</v>
      </c>
      <c r="N1262" s="31">
        <v>3324997.17</v>
      </c>
      <c r="O1262" s="31">
        <v>1414000</v>
      </c>
      <c r="P1262" s="32">
        <v>1027900</v>
      </c>
      <c r="Q1262" s="32" t="s">
        <v>75</v>
      </c>
      <c r="R1262" s="42" t="s">
        <v>1906</v>
      </c>
      <c r="S1262" s="43" t="s">
        <v>1887</v>
      </c>
      <c r="T1262" s="44" t="s">
        <v>3290</v>
      </c>
      <c r="U1262" s="31">
        <v>2351579.27</v>
      </c>
      <c r="V1262" s="31" t="s">
        <v>75</v>
      </c>
      <c r="W1262" s="31">
        <v>2351579.27</v>
      </c>
      <c r="X1262" s="31" t="s">
        <v>75</v>
      </c>
      <c r="Y1262" s="31">
        <v>13583.7</v>
      </c>
      <c r="Z1262" s="31" t="s">
        <v>75</v>
      </c>
      <c r="AA1262" s="31" t="s">
        <v>75</v>
      </c>
      <c r="AB1262" s="31" t="s">
        <v>75</v>
      </c>
      <c r="AC1262" s="31" t="s">
        <v>75</v>
      </c>
      <c r="AD1262" s="31" t="s">
        <v>75</v>
      </c>
      <c r="AE1262" s="31">
        <v>1892209.57</v>
      </c>
      <c r="AF1262" s="31">
        <v>328258</v>
      </c>
      <c r="AG1262" s="31">
        <v>117528</v>
      </c>
      <c r="AH1262" s="31" t="s">
        <v>75</v>
      </c>
      <c r="AI1262" s="8"/>
    </row>
    <row r="1263" spans="1:35" x14ac:dyDescent="0.25">
      <c r="A1263" s="42" t="s">
        <v>1936</v>
      </c>
      <c r="B1263" s="43" t="s">
        <v>1887</v>
      </c>
      <c r="C1263" s="44" t="s">
        <v>3291</v>
      </c>
      <c r="D1263" s="31" t="s">
        <v>75</v>
      </c>
      <c r="E1263" s="31" t="s">
        <v>75</v>
      </c>
      <c r="F1263" s="31" t="s">
        <v>75</v>
      </c>
      <c r="G1263" s="31">
        <v>9700000</v>
      </c>
      <c r="H1263" s="31" t="s">
        <v>75</v>
      </c>
      <c r="I1263" s="31" t="s">
        <v>75</v>
      </c>
      <c r="J1263" s="31" t="s">
        <v>75</v>
      </c>
      <c r="K1263" s="31" t="s">
        <v>75</v>
      </c>
      <c r="L1263" s="31" t="s">
        <v>75</v>
      </c>
      <c r="M1263" s="31" t="s">
        <v>75</v>
      </c>
      <c r="N1263" s="31" t="s">
        <v>75</v>
      </c>
      <c r="O1263" s="31">
        <v>9700000</v>
      </c>
      <c r="P1263" s="32" t="s">
        <v>75</v>
      </c>
      <c r="Q1263" s="32" t="s">
        <v>75</v>
      </c>
      <c r="R1263" s="42" t="s">
        <v>1936</v>
      </c>
      <c r="S1263" s="43" t="s">
        <v>1887</v>
      </c>
      <c r="T1263" s="44" t="s">
        <v>3291</v>
      </c>
      <c r="U1263" s="31" t="s">
        <v>75</v>
      </c>
      <c r="V1263" s="31" t="s">
        <v>75</v>
      </c>
      <c r="W1263" s="31" t="s">
        <v>75</v>
      </c>
      <c r="X1263" s="31" t="s">
        <v>75</v>
      </c>
      <c r="Y1263" s="31" t="s">
        <v>75</v>
      </c>
      <c r="Z1263" s="31" t="s">
        <v>75</v>
      </c>
      <c r="AA1263" s="31" t="s">
        <v>75</v>
      </c>
      <c r="AB1263" s="31" t="s">
        <v>75</v>
      </c>
      <c r="AC1263" s="31" t="s">
        <v>75</v>
      </c>
      <c r="AD1263" s="31" t="s">
        <v>75</v>
      </c>
      <c r="AE1263" s="31" t="s">
        <v>75</v>
      </c>
      <c r="AF1263" s="31" t="s">
        <v>75</v>
      </c>
      <c r="AG1263" s="31" t="s">
        <v>75</v>
      </c>
      <c r="AH1263" s="31" t="s">
        <v>75</v>
      </c>
      <c r="AI1263" s="8"/>
    </row>
    <row r="1264" spans="1:35" x14ac:dyDescent="0.25">
      <c r="A1264" s="42" t="s">
        <v>2111</v>
      </c>
      <c r="B1264" s="43" t="s">
        <v>1887</v>
      </c>
      <c r="C1264" s="44" t="s">
        <v>3292</v>
      </c>
      <c r="D1264" s="31" t="s">
        <v>75</v>
      </c>
      <c r="E1264" s="31" t="s">
        <v>75</v>
      </c>
      <c r="F1264" s="31" t="s">
        <v>75</v>
      </c>
      <c r="G1264" s="31">
        <v>9700000</v>
      </c>
      <c r="H1264" s="31" t="s">
        <v>75</v>
      </c>
      <c r="I1264" s="31" t="s">
        <v>75</v>
      </c>
      <c r="J1264" s="31" t="s">
        <v>75</v>
      </c>
      <c r="K1264" s="31" t="s">
        <v>75</v>
      </c>
      <c r="L1264" s="31" t="s">
        <v>75</v>
      </c>
      <c r="M1264" s="31" t="s">
        <v>75</v>
      </c>
      <c r="N1264" s="31" t="s">
        <v>75</v>
      </c>
      <c r="O1264" s="31">
        <v>9700000</v>
      </c>
      <c r="P1264" s="32" t="s">
        <v>75</v>
      </c>
      <c r="Q1264" s="32" t="s">
        <v>75</v>
      </c>
      <c r="R1264" s="42" t="s">
        <v>2111</v>
      </c>
      <c r="S1264" s="43" t="s">
        <v>1887</v>
      </c>
      <c r="T1264" s="44" t="s">
        <v>3292</v>
      </c>
      <c r="U1264" s="31" t="s">
        <v>75</v>
      </c>
      <c r="V1264" s="31" t="s">
        <v>75</v>
      </c>
      <c r="W1264" s="31" t="s">
        <v>75</v>
      </c>
      <c r="X1264" s="31" t="s">
        <v>75</v>
      </c>
      <c r="Y1264" s="31" t="s">
        <v>75</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2364</v>
      </c>
      <c r="B1265" s="43" t="s">
        <v>1887</v>
      </c>
      <c r="C1265" s="44" t="s">
        <v>3293</v>
      </c>
      <c r="D1265" s="31" t="s">
        <v>75</v>
      </c>
      <c r="E1265" s="31" t="s">
        <v>75</v>
      </c>
      <c r="F1265" s="31" t="s">
        <v>75</v>
      </c>
      <c r="G1265" s="31">
        <v>9700000</v>
      </c>
      <c r="H1265" s="31" t="s">
        <v>75</v>
      </c>
      <c r="I1265" s="31" t="s">
        <v>75</v>
      </c>
      <c r="J1265" s="31" t="s">
        <v>75</v>
      </c>
      <c r="K1265" s="31" t="s">
        <v>75</v>
      </c>
      <c r="L1265" s="31" t="s">
        <v>75</v>
      </c>
      <c r="M1265" s="31" t="s">
        <v>75</v>
      </c>
      <c r="N1265" s="31" t="s">
        <v>75</v>
      </c>
      <c r="O1265" s="31">
        <v>9700000</v>
      </c>
      <c r="P1265" s="32" t="s">
        <v>75</v>
      </c>
      <c r="Q1265" s="32" t="s">
        <v>75</v>
      </c>
      <c r="R1265" s="42" t="s">
        <v>2364</v>
      </c>
      <c r="S1265" s="43" t="s">
        <v>1887</v>
      </c>
      <c r="T1265" s="44" t="s">
        <v>3293</v>
      </c>
      <c r="U1265" s="31" t="s">
        <v>75</v>
      </c>
      <c r="V1265" s="31" t="s">
        <v>75</v>
      </c>
      <c r="W1265" s="31" t="s">
        <v>75</v>
      </c>
      <c r="X1265" s="31" t="s">
        <v>75</v>
      </c>
      <c r="Y1265" s="31" t="s">
        <v>75</v>
      </c>
      <c r="Z1265" s="31" t="s">
        <v>75</v>
      </c>
      <c r="AA1265" s="31" t="s">
        <v>75</v>
      </c>
      <c r="AB1265" s="31" t="s">
        <v>75</v>
      </c>
      <c r="AC1265" s="31" t="s">
        <v>75</v>
      </c>
      <c r="AD1265" s="31" t="s">
        <v>75</v>
      </c>
      <c r="AE1265" s="31" t="s">
        <v>75</v>
      </c>
      <c r="AF1265" s="31" t="s">
        <v>75</v>
      </c>
      <c r="AG1265" s="31" t="s">
        <v>75</v>
      </c>
      <c r="AH1265" s="31" t="s">
        <v>75</v>
      </c>
      <c r="AI1265" s="8"/>
    </row>
    <row r="1266" spans="1:35" ht="23.25" x14ac:dyDescent="0.25">
      <c r="A1266" s="42" t="s">
        <v>1939</v>
      </c>
      <c r="B1266" s="43" t="s">
        <v>1887</v>
      </c>
      <c r="C1266" s="44" t="s">
        <v>3294</v>
      </c>
      <c r="D1266" s="31">
        <v>1248058702.8900001</v>
      </c>
      <c r="E1266" s="31" t="s">
        <v>75</v>
      </c>
      <c r="F1266" s="31">
        <v>1248058702.8900001</v>
      </c>
      <c r="G1266" s="31" t="s">
        <v>75</v>
      </c>
      <c r="H1266" s="31">
        <v>642033886</v>
      </c>
      <c r="I1266" s="31" t="s">
        <v>75</v>
      </c>
      <c r="J1266" s="31" t="s">
        <v>75</v>
      </c>
      <c r="K1266" s="31">
        <v>1313000</v>
      </c>
      <c r="L1266" s="31" t="s">
        <v>75</v>
      </c>
      <c r="M1266" s="31" t="s">
        <v>75</v>
      </c>
      <c r="N1266" s="31">
        <v>518855969.49000001</v>
      </c>
      <c r="O1266" s="31">
        <v>78789247.400000006</v>
      </c>
      <c r="P1266" s="32">
        <v>7066600</v>
      </c>
      <c r="Q1266" s="32" t="s">
        <v>75</v>
      </c>
      <c r="R1266" s="42" t="s">
        <v>1939</v>
      </c>
      <c r="S1266" s="43" t="s">
        <v>1887</v>
      </c>
      <c r="T1266" s="44" t="s">
        <v>3294</v>
      </c>
      <c r="U1266" s="31">
        <v>646765845.99000001</v>
      </c>
      <c r="V1266" s="31" t="s">
        <v>75</v>
      </c>
      <c r="W1266" s="31">
        <v>646765845.99000001</v>
      </c>
      <c r="X1266" s="31" t="s">
        <v>75</v>
      </c>
      <c r="Y1266" s="31">
        <v>331484017.38999999</v>
      </c>
      <c r="Z1266" s="31" t="s">
        <v>75</v>
      </c>
      <c r="AA1266" s="31" t="s">
        <v>75</v>
      </c>
      <c r="AB1266" s="31">
        <v>384382</v>
      </c>
      <c r="AC1266" s="31" t="s">
        <v>75</v>
      </c>
      <c r="AD1266" s="31" t="s">
        <v>75</v>
      </c>
      <c r="AE1266" s="31">
        <v>268627247.94999999</v>
      </c>
      <c r="AF1266" s="31">
        <v>42451612.649999999</v>
      </c>
      <c r="AG1266" s="31">
        <v>3818586</v>
      </c>
      <c r="AH1266" s="31" t="s">
        <v>75</v>
      </c>
      <c r="AI1266" s="8"/>
    </row>
    <row r="1267" spans="1:35" x14ac:dyDescent="0.25">
      <c r="A1267" s="42" t="s">
        <v>1941</v>
      </c>
      <c r="B1267" s="43" t="s">
        <v>1887</v>
      </c>
      <c r="C1267" s="44" t="s">
        <v>3295</v>
      </c>
      <c r="D1267" s="31">
        <v>692660612.88999999</v>
      </c>
      <c r="E1267" s="31" t="s">
        <v>75</v>
      </c>
      <c r="F1267" s="31">
        <v>692660612.88999999</v>
      </c>
      <c r="G1267" s="31" t="s">
        <v>75</v>
      </c>
      <c r="H1267" s="31">
        <v>459316278</v>
      </c>
      <c r="I1267" s="31" t="s">
        <v>75</v>
      </c>
      <c r="J1267" s="31" t="s">
        <v>75</v>
      </c>
      <c r="K1267" s="31">
        <v>972700</v>
      </c>
      <c r="L1267" s="31" t="s">
        <v>75</v>
      </c>
      <c r="M1267" s="31" t="s">
        <v>75</v>
      </c>
      <c r="N1267" s="31">
        <v>190203587.49000001</v>
      </c>
      <c r="O1267" s="31">
        <v>35101447.399999999</v>
      </c>
      <c r="P1267" s="32">
        <v>7066600</v>
      </c>
      <c r="Q1267" s="32" t="s">
        <v>75</v>
      </c>
      <c r="R1267" s="42" t="s">
        <v>1941</v>
      </c>
      <c r="S1267" s="43" t="s">
        <v>1887</v>
      </c>
      <c r="T1267" s="44" t="s">
        <v>3295</v>
      </c>
      <c r="U1267" s="31">
        <v>348923643.51999998</v>
      </c>
      <c r="V1267" s="31" t="s">
        <v>75</v>
      </c>
      <c r="W1267" s="31">
        <v>348923643.51999998</v>
      </c>
      <c r="X1267" s="31" t="s">
        <v>75</v>
      </c>
      <c r="Y1267" s="31">
        <v>240463379.74000001</v>
      </c>
      <c r="Z1267" s="31" t="s">
        <v>75</v>
      </c>
      <c r="AA1267" s="31" t="s">
        <v>75</v>
      </c>
      <c r="AB1267" s="31">
        <v>384382</v>
      </c>
      <c r="AC1267" s="31" t="s">
        <v>75</v>
      </c>
      <c r="AD1267" s="31" t="s">
        <v>75</v>
      </c>
      <c r="AE1267" s="31">
        <v>86386763.629999995</v>
      </c>
      <c r="AF1267" s="31">
        <v>17870532.149999999</v>
      </c>
      <c r="AG1267" s="31">
        <v>3818586</v>
      </c>
      <c r="AH1267" s="31" t="s">
        <v>75</v>
      </c>
      <c r="AI1267" s="8"/>
    </row>
    <row r="1268" spans="1:35" ht="34.5" x14ac:dyDescent="0.25">
      <c r="A1268" s="42" t="s">
        <v>2119</v>
      </c>
      <c r="B1268" s="43" t="s">
        <v>1887</v>
      </c>
      <c r="C1268" s="44" t="s">
        <v>3296</v>
      </c>
      <c r="D1268" s="31">
        <v>657605249.33000004</v>
      </c>
      <c r="E1268" s="31" t="s">
        <v>75</v>
      </c>
      <c r="F1268" s="31">
        <v>657605249.33000004</v>
      </c>
      <c r="G1268" s="31" t="s">
        <v>75</v>
      </c>
      <c r="H1268" s="31">
        <v>448521592</v>
      </c>
      <c r="I1268" s="31" t="s">
        <v>75</v>
      </c>
      <c r="J1268" s="31" t="s">
        <v>75</v>
      </c>
      <c r="K1268" s="31">
        <v>972700</v>
      </c>
      <c r="L1268" s="31" t="s">
        <v>75</v>
      </c>
      <c r="M1268" s="31" t="s">
        <v>75</v>
      </c>
      <c r="N1268" s="31">
        <v>171832941.44</v>
      </c>
      <c r="O1268" s="31">
        <v>29211415.890000001</v>
      </c>
      <c r="P1268" s="32">
        <v>7066600</v>
      </c>
      <c r="Q1268" s="32" t="s">
        <v>75</v>
      </c>
      <c r="R1268" s="42" t="s">
        <v>2119</v>
      </c>
      <c r="S1268" s="43" t="s">
        <v>1887</v>
      </c>
      <c r="T1268" s="44" t="s">
        <v>3296</v>
      </c>
      <c r="U1268" s="31">
        <v>332589736.62</v>
      </c>
      <c r="V1268" s="31" t="s">
        <v>75</v>
      </c>
      <c r="W1268" s="31">
        <v>332589736.62</v>
      </c>
      <c r="X1268" s="31" t="s">
        <v>75</v>
      </c>
      <c r="Y1268" s="31">
        <v>239781379.74000001</v>
      </c>
      <c r="Z1268" s="31" t="s">
        <v>75</v>
      </c>
      <c r="AA1268" s="31" t="s">
        <v>75</v>
      </c>
      <c r="AB1268" s="31">
        <v>384382</v>
      </c>
      <c r="AC1268" s="31" t="s">
        <v>75</v>
      </c>
      <c r="AD1268" s="31" t="s">
        <v>75</v>
      </c>
      <c r="AE1268" s="31">
        <v>74062244.989999995</v>
      </c>
      <c r="AF1268" s="31">
        <v>14543143.890000001</v>
      </c>
      <c r="AG1268" s="31">
        <v>3818586</v>
      </c>
      <c r="AH1268" s="31" t="s">
        <v>75</v>
      </c>
      <c r="AI1268" s="8"/>
    </row>
    <row r="1269" spans="1:35" x14ac:dyDescent="0.25">
      <c r="A1269" s="42" t="s">
        <v>1943</v>
      </c>
      <c r="B1269" s="43" t="s">
        <v>1887</v>
      </c>
      <c r="C1269" s="44" t="s">
        <v>3297</v>
      </c>
      <c r="D1269" s="31">
        <v>35055363.560000002</v>
      </c>
      <c r="E1269" s="31" t="s">
        <v>75</v>
      </c>
      <c r="F1269" s="31">
        <v>35055363.560000002</v>
      </c>
      <c r="G1269" s="31" t="s">
        <v>75</v>
      </c>
      <c r="H1269" s="31">
        <v>10794686</v>
      </c>
      <c r="I1269" s="31" t="s">
        <v>75</v>
      </c>
      <c r="J1269" s="31" t="s">
        <v>75</v>
      </c>
      <c r="K1269" s="31" t="s">
        <v>75</v>
      </c>
      <c r="L1269" s="31" t="s">
        <v>75</v>
      </c>
      <c r="M1269" s="31" t="s">
        <v>75</v>
      </c>
      <c r="N1269" s="31">
        <v>18370646.050000001</v>
      </c>
      <c r="O1269" s="31">
        <v>5890031.5099999998</v>
      </c>
      <c r="P1269" s="32" t="s">
        <v>75</v>
      </c>
      <c r="Q1269" s="32" t="s">
        <v>75</v>
      </c>
      <c r="R1269" s="42" t="s">
        <v>1943</v>
      </c>
      <c r="S1269" s="43" t="s">
        <v>1887</v>
      </c>
      <c r="T1269" s="44" t="s">
        <v>3297</v>
      </c>
      <c r="U1269" s="31">
        <v>16333906.9</v>
      </c>
      <c r="V1269" s="31" t="s">
        <v>75</v>
      </c>
      <c r="W1269" s="31">
        <v>16333906.9</v>
      </c>
      <c r="X1269" s="31" t="s">
        <v>75</v>
      </c>
      <c r="Y1269" s="31">
        <v>682000</v>
      </c>
      <c r="Z1269" s="31" t="s">
        <v>75</v>
      </c>
      <c r="AA1269" s="31" t="s">
        <v>75</v>
      </c>
      <c r="AB1269" s="31" t="s">
        <v>75</v>
      </c>
      <c r="AC1269" s="31" t="s">
        <v>75</v>
      </c>
      <c r="AD1269" s="31" t="s">
        <v>75</v>
      </c>
      <c r="AE1269" s="31">
        <v>12324518.640000001</v>
      </c>
      <c r="AF1269" s="31">
        <v>3327388.26</v>
      </c>
      <c r="AG1269" s="31" t="s">
        <v>75</v>
      </c>
      <c r="AH1269" s="31" t="s">
        <v>75</v>
      </c>
      <c r="AI1269" s="8"/>
    </row>
    <row r="1270" spans="1:35" x14ac:dyDescent="0.25">
      <c r="A1270" s="42" t="s">
        <v>2062</v>
      </c>
      <c r="B1270" s="43" t="s">
        <v>1887</v>
      </c>
      <c r="C1270" s="44" t="s">
        <v>3298</v>
      </c>
      <c r="D1270" s="31">
        <v>555398090</v>
      </c>
      <c r="E1270" s="31" t="s">
        <v>75</v>
      </c>
      <c r="F1270" s="31">
        <v>555398090</v>
      </c>
      <c r="G1270" s="31" t="s">
        <v>75</v>
      </c>
      <c r="H1270" s="31">
        <v>182717608</v>
      </c>
      <c r="I1270" s="31" t="s">
        <v>75</v>
      </c>
      <c r="J1270" s="31" t="s">
        <v>75</v>
      </c>
      <c r="K1270" s="31">
        <v>340300</v>
      </c>
      <c r="L1270" s="31" t="s">
        <v>75</v>
      </c>
      <c r="M1270" s="31" t="s">
        <v>75</v>
      </c>
      <c r="N1270" s="31">
        <v>328652382</v>
      </c>
      <c r="O1270" s="31">
        <v>43687800</v>
      </c>
      <c r="P1270" s="32" t="s">
        <v>75</v>
      </c>
      <c r="Q1270" s="32" t="s">
        <v>75</v>
      </c>
      <c r="R1270" s="42" t="s">
        <v>2062</v>
      </c>
      <c r="S1270" s="43" t="s">
        <v>1887</v>
      </c>
      <c r="T1270" s="44" t="s">
        <v>3298</v>
      </c>
      <c r="U1270" s="31">
        <v>297842202.47000003</v>
      </c>
      <c r="V1270" s="31" t="s">
        <v>75</v>
      </c>
      <c r="W1270" s="31">
        <v>297842202.47000003</v>
      </c>
      <c r="X1270" s="31" t="s">
        <v>75</v>
      </c>
      <c r="Y1270" s="31">
        <v>91020637.650000006</v>
      </c>
      <c r="Z1270" s="31" t="s">
        <v>75</v>
      </c>
      <c r="AA1270" s="31" t="s">
        <v>75</v>
      </c>
      <c r="AB1270" s="31" t="s">
        <v>75</v>
      </c>
      <c r="AC1270" s="31" t="s">
        <v>75</v>
      </c>
      <c r="AD1270" s="31" t="s">
        <v>75</v>
      </c>
      <c r="AE1270" s="31">
        <v>182240484.31999999</v>
      </c>
      <c r="AF1270" s="31">
        <v>24581080.5</v>
      </c>
      <c r="AG1270" s="31" t="s">
        <v>75</v>
      </c>
      <c r="AH1270" s="31" t="s">
        <v>75</v>
      </c>
      <c r="AI1270" s="8"/>
    </row>
    <row r="1271" spans="1:35" ht="45.75" x14ac:dyDescent="0.25">
      <c r="A1271" s="42" t="s">
        <v>2064</v>
      </c>
      <c r="B1271" s="43" t="s">
        <v>1887</v>
      </c>
      <c r="C1271" s="44" t="s">
        <v>3299</v>
      </c>
      <c r="D1271" s="31">
        <v>499639445.06999999</v>
      </c>
      <c r="E1271" s="31" t="s">
        <v>75</v>
      </c>
      <c r="F1271" s="31">
        <v>499639445.06999999</v>
      </c>
      <c r="G1271" s="31" t="s">
        <v>75</v>
      </c>
      <c r="H1271" s="31">
        <v>166743608</v>
      </c>
      <c r="I1271" s="31" t="s">
        <v>75</v>
      </c>
      <c r="J1271" s="31" t="s">
        <v>75</v>
      </c>
      <c r="K1271" s="31">
        <v>340300</v>
      </c>
      <c r="L1271" s="31" t="s">
        <v>75</v>
      </c>
      <c r="M1271" s="31" t="s">
        <v>75</v>
      </c>
      <c r="N1271" s="31">
        <v>290376429.06999999</v>
      </c>
      <c r="O1271" s="31">
        <v>42179108</v>
      </c>
      <c r="P1271" s="32" t="s">
        <v>75</v>
      </c>
      <c r="Q1271" s="32" t="s">
        <v>75</v>
      </c>
      <c r="R1271" s="42" t="s">
        <v>2064</v>
      </c>
      <c r="S1271" s="43" t="s">
        <v>1887</v>
      </c>
      <c r="T1271" s="44" t="s">
        <v>3299</v>
      </c>
      <c r="U1271" s="31">
        <v>267178039.77000001</v>
      </c>
      <c r="V1271" s="31" t="s">
        <v>75</v>
      </c>
      <c r="W1271" s="31">
        <v>267178039.77000001</v>
      </c>
      <c r="X1271" s="31" t="s">
        <v>75</v>
      </c>
      <c r="Y1271" s="31">
        <v>82534453.390000001</v>
      </c>
      <c r="Z1271" s="31" t="s">
        <v>75</v>
      </c>
      <c r="AA1271" s="31" t="s">
        <v>75</v>
      </c>
      <c r="AB1271" s="31" t="s">
        <v>75</v>
      </c>
      <c r="AC1271" s="31" t="s">
        <v>75</v>
      </c>
      <c r="AD1271" s="31" t="s">
        <v>75</v>
      </c>
      <c r="AE1271" s="31">
        <v>160353197.88</v>
      </c>
      <c r="AF1271" s="31">
        <v>24290388.5</v>
      </c>
      <c r="AG1271" s="31" t="s">
        <v>75</v>
      </c>
      <c r="AH1271" s="31" t="s">
        <v>75</v>
      </c>
      <c r="AI1271" s="8"/>
    </row>
    <row r="1272" spans="1:35" x14ac:dyDescent="0.25">
      <c r="A1272" s="42" t="s">
        <v>2126</v>
      </c>
      <c r="B1272" s="43" t="s">
        <v>1887</v>
      </c>
      <c r="C1272" s="44" t="s">
        <v>3300</v>
      </c>
      <c r="D1272" s="31">
        <v>55758644.93</v>
      </c>
      <c r="E1272" s="31" t="s">
        <v>75</v>
      </c>
      <c r="F1272" s="31">
        <v>55758644.93</v>
      </c>
      <c r="G1272" s="31" t="s">
        <v>75</v>
      </c>
      <c r="H1272" s="31">
        <v>15974000</v>
      </c>
      <c r="I1272" s="31" t="s">
        <v>75</v>
      </c>
      <c r="J1272" s="31" t="s">
        <v>75</v>
      </c>
      <c r="K1272" s="31" t="s">
        <v>75</v>
      </c>
      <c r="L1272" s="31" t="s">
        <v>75</v>
      </c>
      <c r="M1272" s="31" t="s">
        <v>75</v>
      </c>
      <c r="N1272" s="31">
        <v>38275952.93</v>
      </c>
      <c r="O1272" s="31">
        <v>1508692</v>
      </c>
      <c r="P1272" s="32" t="s">
        <v>75</v>
      </c>
      <c r="Q1272" s="32" t="s">
        <v>75</v>
      </c>
      <c r="R1272" s="42" t="s">
        <v>2126</v>
      </c>
      <c r="S1272" s="43" t="s">
        <v>1887</v>
      </c>
      <c r="T1272" s="44" t="s">
        <v>3300</v>
      </c>
      <c r="U1272" s="31">
        <v>30664162.699999999</v>
      </c>
      <c r="V1272" s="31" t="s">
        <v>75</v>
      </c>
      <c r="W1272" s="31">
        <v>30664162.699999999</v>
      </c>
      <c r="X1272" s="31" t="s">
        <v>75</v>
      </c>
      <c r="Y1272" s="31">
        <v>8486184.2599999998</v>
      </c>
      <c r="Z1272" s="31" t="s">
        <v>75</v>
      </c>
      <c r="AA1272" s="31" t="s">
        <v>75</v>
      </c>
      <c r="AB1272" s="31" t="s">
        <v>75</v>
      </c>
      <c r="AC1272" s="31" t="s">
        <v>75</v>
      </c>
      <c r="AD1272" s="31" t="s">
        <v>75</v>
      </c>
      <c r="AE1272" s="31">
        <v>21887286.440000001</v>
      </c>
      <c r="AF1272" s="31">
        <v>290692</v>
      </c>
      <c r="AG1272" s="31" t="s">
        <v>75</v>
      </c>
      <c r="AH1272" s="31" t="s">
        <v>75</v>
      </c>
      <c r="AI1272" s="8"/>
    </row>
    <row r="1273" spans="1:35" x14ac:dyDescent="0.25">
      <c r="A1273" s="42" t="s">
        <v>3301</v>
      </c>
      <c r="B1273" s="43" t="s">
        <v>1887</v>
      </c>
      <c r="C1273" s="44" t="s">
        <v>3302</v>
      </c>
      <c r="D1273" s="31">
        <v>1432757244.99</v>
      </c>
      <c r="E1273" s="31" t="s">
        <v>75</v>
      </c>
      <c r="F1273" s="31">
        <v>1432757244.99</v>
      </c>
      <c r="G1273" s="31">
        <v>395487314</v>
      </c>
      <c r="H1273" s="31">
        <v>831529151.30999994</v>
      </c>
      <c r="I1273" s="31" t="s">
        <v>75</v>
      </c>
      <c r="J1273" s="31" t="s">
        <v>75</v>
      </c>
      <c r="K1273" s="31">
        <v>575606322.67999995</v>
      </c>
      <c r="L1273" s="31" t="s">
        <v>75</v>
      </c>
      <c r="M1273" s="31" t="s">
        <v>75</v>
      </c>
      <c r="N1273" s="31">
        <v>402519600</v>
      </c>
      <c r="O1273" s="31">
        <v>4250810</v>
      </c>
      <c r="P1273" s="32">
        <v>14338675</v>
      </c>
      <c r="Q1273" s="32" t="s">
        <v>75</v>
      </c>
      <c r="R1273" s="42" t="s">
        <v>3301</v>
      </c>
      <c r="S1273" s="43" t="s">
        <v>1887</v>
      </c>
      <c r="T1273" s="44" t="s">
        <v>3302</v>
      </c>
      <c r="U1273" s="31">
        <v>430108770.47000003</v>
      </c>
      <c r="V1273" s="31" t="s">
        <v>75</v>
      </c>
      <c r="W1273" s="31">
        <v>430108770.47000003</v>
      </c>
      <c r="X1273" s="31">
        <v>128033798.81999999</v>
      </c>
      <c r="Y1273" s="31">
        <v>242002374.02000001</v>
      </c>
      <c r="Z1273" s="31" t="s">
        <v>75</v>
      </c>
      <c r="AA1273" s="31" t="s">
        <v>75</v>
      </c>
      <c r="AB1273" s="31">
        <v>176114714.83000001</v>
      </c>
      <c r="AC1273" s="31" t="s">
        <v>75</v>
      </c>
      <c r="AD1273" s="31" t="s">
        <v>75</v>
      </c>
      <c r="AE1273" s="31">
        <v>136576857.63999999</v>
      </c>
      <c r="AF1273" s="31">
        <v>2750677.4</v>
      </c>
      <c r="AG1273" s="31">
        <v>697945.4</v>
      </c>
      <c r="AH1273" s="31" t="s">
        <v>75</v>
      </c>
      <c r="AI1273" s="8"/>
    </row>
    <row r="1274" spans="1:35" ht="45.75" x14ac:dyDescent="0.25">
      <c r="A1274" s="42" t="s">
        <v>1892</v>
      </c>
      <c r="B1274" s="43" t="s">
        <v>1887</v>
      </c>
      <c r="C1274" s="44" t="s">
        <v>3303</v>
      </c>
      <c r="D1274" s="31">
        <v>26041888.300000001</v>
      </c>
      <c r="E1274" s="31" t="s">
        <v>75</v>
      </c>
      <c r="F1274" s="31">
        <v>26041888.300000001</v>
      </c>
      <c r="G1274" s="31" t="s">
        <v>75</v>
      </c>
      <c r="H1274" s="31" t="s">
        <v>75</v>
      </c>
      <c r="I1274" s="31" t="s">
        <v>75</v>
      </c>
      <c r="J1274" s="31" t="s">
        <v>75</v>
      </c>
      <c r="K1274" s="31">
        <v>25547788.300000001</v>
      </c>
      <c r="L1274" s="31" t="s">
        <v>75</v>
      </c>
      <c r="M1274" s="31" t="s">
        <v>75</v>
      </c>
      <c r="N1274" s="31">
        <v>194000</v>
      </c>
      <c r="O1274" s="31">
        <v>300100</v>
      </c>
      <c r="P1274" s="32" t="s">
        <v>75</v>
      </c>
      <c r="Q1274" s="32" t="s">
        <v>75</v>
      </c>
      <c r="R1274" s="42" t="s">
        <v>1892</v>
      </c>
      <c r="S1274" s="43" t="s">
        <v>1887</v>
      </c>
      <c r="T1274" s="44" t="s">
        <v>3303</v>
      </c>
      <c r="U1274" s="31">
        <v>10326425.470000001</v>
      </c>
      <c r="V1274" s="31" t="s">
        <v>75</v>
      </c>
      <c r="W1274" s="31">
        <v>10326425.470000001</v>
      </c>
      <c r="X1274" s="31" t="s">
        <v>75</v>
      </c>
      <c r="Y1274" s="31" t="s">
        <v>75</v>
      </c>
      <c r="Z1274" s="31" t="s">
        <v>75</v>
      </c>
      <c r="AA1274" s="31" t="s">
        <v>75</v>
      </c>
      <c r="AB1274" s="31">
        <v>9988665.4700000007</v>
      </c>
      <c r="AC1274" s="31" t="s">
        <v>75</v>
      </c>
      <c r="AD1274" s="31" t="s">
        <v>75</v>
      </c>
      <c r="AE1274" s="31">
        <v>117910</v>
      </c>
      <c r="AF1274" s="31">
        <v>219850</v>
      </c>
      <c r="AG1274" s="31" t="s">
        <v>75</v>
      </c>
      <c r="AH1274" s="31" t="s">
        <v>75</v>
      </c>
      <c r="AI1274" s="8"/>
    </row>
    <row r="1275" spans="1:35" x14ac:dyDescent="0.25">
      <c r="A1275" s="42" t="s">
        <v>1989</v>
      </c>
      <c r="B1275" s="43" t="s">
        <v>1887</v>
      </c>
      <c r="C1275" s="44" t="s">
        <v>3304</v>
      </c>
      <c r="D1275" s="31">
        <v>25606548.300000001</v>
      </c>
      <c r="E1275" s="31" t="s">
        <v>75</v>
      </c>
      <c r="F1275" s="31">
        <v>25606548.300000001</v>
      </c>
      <c r="G1275" s="31" t="s">
        <v>75</v>
      </c>
      <c r="H1275" s="31" t="s">
        <v>75</v>
      </c>
      <c r="I1275" s="31" t="s">
        <v>75</v>
      </c>
      <c r="J1275" s="31" t="s">
        <v>75</v>
      </c>
      <c r="K1275" s="31">
        <v>25547788.300000001</v>
      </c>
      <c r="L1275" s="31" t="s">
        <v>75</v>
      </c>
      <c r="M1275" s="31" t="s">
        <v>75</v>
      </c>
      <c r="N1275" s="31">
        <v>58760</v>
      </c>
      <c r="O1275" s="31" t="s">
        <v>75</v>
      </c>
      <c r="P1275" s="32" t="s">
        <v>75</v>
      </c>
      <c r="Q1275" s="32" t="s">
        <v>75</v>
      </c>
      <c r="R1275" s="42" t="s">
        <v>1989</v>
      </c>
      <c r="S1275" s="43" t="s">
        <v>1887</v>
      </c>
      <c r="T1275" s="44" t="s">
        <v>3304</v>
      </c>
      <c r="U1275" s="31">
        <v>10036225.470000001</v>
      </c>
      <c r="V1275" s="31" t="s">
        <v>75</v>
      </c>
      <c r="W1275" s="31">
        <v>10036225.470000001</v>
      </c>
      <c r="X1275" s="31" t="s">
        <v>75</v>
      </c>
      <c r="Y1275" s="31" t="s">
        <v>75</v>
      </c>
      <c r="Z1275" s="31" t="s">
        <v>75</v>
      </c>
      <c r="AA1275" s="31" t="s">
        <v>75</v>
      </c>
      <c r="AB1275" s="31">
        <v>9988665.4700000007</v>
      </c>
      <c r="AC1275" s="31" t="s">
        <v>75</v>
      </c>
      <c r="AD1275" s="31" t="s">
        <v>75</v>
      </c>
      <c r="AE1275" s="31">
        <v>47560</v>
      </c>
      <c r="AF1275" s="31" t="s">
        <v>75</v>
      </c>
      <c r="AG1275" s="31" t="s">
        <v>75</v>
      </c>
      <c r="AH1275" s="31" t="s">
        <v>75</v>
      </c>
      <c r="AI1275" s="8"/>
    </row>
    <row r="1276" spans="1:35" x14ac:dyDescent="0.25">
      <c r="A1276" s="42" t="s">
        <v>1991</v>
      </c>
      <c r="B1276" s="43" t="s">
        <v>1887</v>
      </c>
      <c r="C1276" s="44" t="s">
        <v>3305</v>
      </c>
      <c r="D1276" s="31">
        <v>18834250.109999999</v>
      </c>
      <c r="E1276" s="31" t="s">
        <v>75</v>
      </c>
      <c r="F1276" s="31">
        <v>18834250.109999999</v>
      </c>
      <c r="G1276" s="31" t="s">
        <v>75</v>
      </c>
      <c r="H1276" s="31" t="s">
        <v>75</v>
      </c>
      <c r="I1276" s="31" t="s">
        <v>75</v>
      </c>
      <c r="J1276" s="31" t="s">
        <v>75</v>
      </c>
      <c r="K1276" s="31">
        <v>18834250.109999999</v>
      </c>
      <c r="L1276" s="31" t="s">
        <v>75</v>
      </c>
      <c r="M1276" s="31" t="s">
        <v>75</v>
      </c>
      <c r="N1276" s="31" t="s">
        <v>75</v>
      </c>
      <c r="O1276" s="31" t="s">
        <v>75</v>
      </c>
      <c r="P1276" s="32" t="s">
        <v>75</v>
      </c>
      <c r="Q1276" s="32" t="s">
        <v>75</v>
      </c>
      <c r="R1276" s="42" t="s">
        <v>1991</v>
      </c>
      <c r="S1276" s="43" t="s">
        <v>1887</v>
      </c>
      <c r="T1276" s="44" t="s">
        <v>3305</v>
      </c>
      <c r="U1276" s="31">
        <v>7503485.4299999997</v>
      </c>
      <c r="V1276" s="31" t="s">
        <v>75</v>
      </c>
      <c r="W1276" s="31">
        <v>7503485.4299999997</v>
      </c>
      <c r="X1276" s="31" t="s">
        <v>75</v>
      </c>
      <c r="Y1276" s="31" t="s">
        <v>75</v>
      </c>
      <c r="Z1276" s="31" t="s">
        <v>75</v>
      </c>
      <c r="AA1276" s="31" t="s">
        <v>75</v>
      </c>
      <c r="AB1276" s="31">
        <v>7503485.4299999997</v>
      </c>
      <c r="AC1276" s="31" t="s">
        <v>75</v>
      </c>
      <c r="AD1276" s="31" t="s">
        <v>75</v>
      </c>
      <c r="AE1276" s="31" t="s">
        <v>75</v>
      </c>
      <c r="AF1276" s="31" t="s">
        <v>75</v>
      </c>
      <c r="AG1276" s="31" t="s">
        <v>75</v>
      </c>
      <c r="AH1276" s="31" t="s">
        <v>75</v>
      </c>
      <c r="AI1276" s="8"/>
    </row>
    <row r="1277" spans="1:35" ht="23.25" x14ac:dyDescent="0.25">
      <c r="A1277" s="42" t="s">
        <v>2071</v>
      </c>
      <c r="B1277" s="43" t="s">
        <v>1887</v>
      </c>
      <c r="C1277" s="44" t="s">
        <v>3306</v>
      </c>
      <c r="D1277" s="31">
        <v>123370</v>
      </c>
      <c r="E1277" s="31" t="s">
        <v>75</v>
      </c>
      <c r="F1277" s="31">
        <v>123370</v>
      </c>
      <c r="G1277" s="31" t="s">
        <v>75</v>
      </c>
      <c r="H1277" s="31" t="s">
        <v>75</v>
      </c>
      <c r="I1277" s="31" t="s">
        <v>75</v>
      </c>
      <c r="J1277" s="31" t="s">
        <v>75</v>
      </c>
      <c r="K1277" s="31">
        <v>119150</v>
      </c>
      <c r="L1277" s="31" t="s">
        <v>75</v>
      </c>
      <c r="M1277" s="31" t="s">
        <v>75</v>
      </c>
      <c r="N1277" s="31">
        <v>4220</v>
      </c>
      <c r="O1277" s="31" t="s">
        <v>75</v>
      </c>
      <c r="P1277" s="32" t="s">
        <v>75</v>
      </c>
      <c r="Q1277" s="32" t="s">
        <v>75</v>
      </c>
      <c r="R1277" s="42" t="s">
        <v>2071</v>
      </c>
      <c r="S1277" s="43" t="s">
        <v>1887</v>
      </c>
      <c r="T1277" s="44" t="s">
        <v>3306</v>
      </c>
      <c r="U1277" s="31">
        <v>76895.100000000006</v>
      </c>
      <c r="V1277" s="31" t="s">
        <v>75</v>
      </c>
      <c r="W1277" s="31">
        <v>76895.100000000006</v>
      </c>
      <c r="X1277" s="31" t="s">
        <v>75</v>
      </c>
      <c r="Y1277" s="31" t="s">
        <v>75</v>
      </c>
      <c r="Z1277" s="31" t="s">
        <v>75</v>
      </c>
      <c r="AA1277" s="31" t="s">
        <v>75</v>
      </c>
      <c r="AB1277" s="31">
        <v>72675.100000000006</v>
      </c>
      <c r="AC1277" s="31" t="s">
        <v>75</v>
      </c>
      <c r="AD1277" s="31" t="s">
        <v>75</v>
      </c>
      <c r="AE1277" s="31">
        <v>4220</v>
      </c>
      <c r="AF1277" s="31" t="s">
        <v>75</v>
      </c>
      <c r="AG1277" s="31" t="s">
        <v>75</v>
      </c>
      <c r="AH1277" s="31" t="s">
        <v>75</v>
      </c>
      <c r="AI1277" s="8"/>
    </row>
    <row r="1278" spans="1:35" x14ac:dyDescent="0.25">
      <c r="A1278" s="42" t="s">
        <v>2073</v>
      </c>
      <c r="B1278" s="43" t="s">
        <v>1887</v>
      </c>
      <c r="C1278" s="44" t="s">
        <v>3307</v>
      </c>
      <c r="D1278" s="31">
        <v>973890</v>
      </c>
      <c r="E1278" s="31" t="s">
        <v>75</v>
      </c>
      <c r="F1278" s="31">
        <v>973890</v>
      </c>
      <c r="G1278" s="31" t="s">
        <v>75</v>
      </c>
      <c r="H1278" s="31" t="s">
        <v>75</v>
      </c>
      <c r="I1278" s="31" t="s">
        <v>75</v>
      </c>
      <c r="J1278" s="31" t="s">
        <v>75</v>
      </c>
      <c r="K1278" s="31">
        <v>919350</v>
      </c>
      <c r="L1278" s="31" t="s">
        <v>75</v>
      </c>
      <c r="M1278" s="31" t="s">
        <v>75</v>
      </c>
      <c r="N1278" s="31">
        <v>54540</v>
      </c>
      <c r="O1278" s="31" t="s">
        <v>75</v>
      </c>
      <c r="P1278" s="32" t="s">
        <v>75</v>
      </c>
      <c r="Q1278" s="32" t="s">
        <v>75</v>
      </c>
      <c r="R1278" s="42" t="s">
        <v>2073</v>
      </c>
      <c r="S1278" s="43" t="s">
        <v>1887</v>
      </c>
      <c r="T1278" s="44" t="s">
        <v>3307</v>
      </c>
      <c r="U1278" s="31">
        <v>398120.7</v>
      </c>
      <c r="V1278" s="31" t="s">
        <v>75</v>
      </c>
      <c r="W1278" s="31">
        <v>398120.7</v>
      </c>
      <c r="X1278" s="31" t="s">
        <v>75</v>
      </c>
      <c r="Y1278" s="31" t="s">
        <v>75</v>
      </c>
      <c r="Z1278" s="31" t="s">
        <v>75</v>
      </c>
      <c r="AA1278" s="31" t="s">
        <v>75</v>
      </c>
      <c r="AB1278" s="31">
        <v>354780.7</v>
      </c>
      <c r="AC1278" s="31" t="s">
        <v>75</v>
      </c>
      <c r="AD1278" s="31" t="s">
        <v>75</v>
      </c>
      <c r="AE1278" s="31">
        <v>43340</v>
      </c>
      <c r="AF1278" s="31" t="s">
        <v>75</v>
      </c>
      <c r="AG1278" s="31" t="s">
        <v>75</v>
      </c>
      <c r="AH1278" s="31" t="s">
        <v>75</v>
      </c>
      <c r="AI1278" s="8"/>
    </row>
    <row r="1279" spans="1:35" ht="34.5" x14ac:dyDescent="0.25">
      <c r="A1279" s="42" t="s">
        <v>1993</v>
      </c>
      <c r="B1279" s="43" t="s">
        <v>1887</v>
      </c>
      <c r="C1279" s="44" t="s">
        <v>3308</v>
      </c>
      <c r="D1279" s="31">
        <v>5675038.1900000004</v>
      </c>
      <c r="E1279" s="31" t="s">
        <v>75</v>
      </c>
      <c r="F1279" s="31">
        <v>5675038.1900000004</v>
      </c>
      <c r="G1279" s="31" t="s">
        <v>75</v>
      </c>
      <c r="H1279" s="31" t="s">
        <v>75</v>
      </c>
      <c r="I1279" s="31" t="s">
        <v>75</v>
      </c>
      <c r="J1279" s="31" t="s">
        <v>75</v>
      </c>
      <c r="K1279" s="31">
        <v>5675038.1900000004</v>
      </c>
      <c r="L1279" s="31" t="s">
        <v>75</v>
      </c>
      <c r="M1279" s="31" t="s">
        <v>75</v>
      </c>
      <c r="N1279" s="31" t="s">
        <v>75</v>
      </c>
      <c r="O1279" s="31" t="s">
        <v>75</v>
      </c>
      <c r="P1279" s="32" t="s">
        <v>75</v>
      </c>
      <c r="Q1279" s="32" t="s">
        <v>75</v>
      </c>
      <c r="R1279" s="42" t="s">
        <v>1993</v>
      </c>
      <c r="S1279" s="43" t="s">
        <v>1887</v>
      </c>
      <c r="T1279" s="44" t="s">
        <v>3308</v>
      </c>
      <c r="U1279" s="31">
        <v>2057724.24</v>
      </c>
      <c r="V1279" s="31" t="s">
        <v>75</v>
      </c>
      <c r="W1279" s="31">
        <v>2057724.24</v>
      </c>
      <c r="X1279" s="31" t="s">
        <v>75</v>
      </c>
      <c r="Y1279" s="31" t="s">
        <v>75</v>
      </c>
      <c r="Z1279" s="31" t="s">
        <v>75</v>
      </c>
      <c r="AA1279" s="31" t="s">
        <v>75</v>
      </c>
      <c r="AB1279" s="31">
        <v>2057724.24</v>
      </c>
      <c r="AC1279" s="31" t="s">
        <v>75</v>
      </c>
      <c r="AD1279" s="31" t="s">
        <v>75</v>
      </c>
      <c r="AE1279" s="31" t="s">
        <v>75</v>
      </c>
      <c r="AF1279" s="31" t="s">
        <v>75</v>
      </c>
      <c r="AG1279" s="31" t="s">
        <v>75</v>
      </c>
      <c r="AH1279" s="31" t="s">
        <v>75</v>
      </c>
      <c r="AI1279" s="8"/>
    </row>
    <row r="1280" spans="1:35" ht="23.25" x14ac:dyDescent="0.25">
      <c r="A1280" s="42" t="s">
        <v>1894</v>
      </c>
      <c r="B1280" s="43" t="s">
        <v>1887</v>
      </c>
      <c r="C1280" s="44" t="s">
        <v>3309</v>
      </c>
      <c r="D1280" s="31">
        <v>435340</v>
      </c>
      <c r="E1280" s="31" t="s">
        <v>75</v>
      </c>
      <c r="F1280" s="31">
        <v>435340</v>
      </c>
      <c r="G1280" s="31" t="s">
        <v>75</v>
      </c>
      <c r="H1280" s="31" t="s">
        <v>75</v>
      </c>
      <c r="I1280" s="31" t="s">
        <v>75</v>
      </c>
      <c r="J1280" s="31" t="s">
        <v>75</v>
      </c>
      <c r="K1280" s="31" t="s">
        <v>75</v>
      </c>
      <c r="L1280" s="31" t="s">
        <v>75</v>
      </c>
      <c r="M1280" s="31" t="s">
        <v>75</v>
      </c>
      <c r="N1280" s="31">
        <v>135240</v>
      </c>
      <c r="O1280" s="31">
        <v>300100</v>
      </c>
      <c r="P1280" s="32" t="s">
        <v>75</v>
      </c>
      <c r="Q1280" s="32" t="s">
        <v>75</v>
      </c>
      <c r="R1280" s="42" t="s">
        <v>1894</v>
      </c>
      <c r="S1280" s="43" t="s">
        <v>1887</v>
      </c>
      <c r="T1280" s="44" t="s">
        <v>3309</v>
      </c>
      <c r="U1280" s="31">
        <v>290200</v>
      </c>
      <c r="V1280" s="31" t="s">
        <v>75</v>
      </c>
      <c r="W1280" s="31">
        <v>290200</v>
      </c>
      <c r="X1280" s="31" t="s">
        <v>75</v>
      </c>
      <c r="Y1280" s="31" t="s">
        <v>75</v>
      </c>
      <c r="Z1280" s="31" t="s">
        <v>75</v>
      </c>
      <c r="AA1280" s="31" t="s">
        <v>75</v>
      </c>
      <c r="AB1280" s="31" t="s">
        <v>75</v>
      </c>
      <c r="AC1280" s="31" t="s">
        <v>75</v>
      </c>
      <c r="AD1280" s="31" t="s">
        <v>75</v>
      </c>
      <c r="AE1280" s="31">
        <v>70350</v>
      </c>
      <c r="AF1280" s="31">
        <v>219850</v>
      </c>
      <c r="AG1280" s="31" t="s">
        <v>75</v>
      </c>
      <c r="AH1280" s="31" t="s">
        <v>75</v>
      </c>
      <c r="AI1280" s="8"/>
    </row>
    <row r="1281" spans="1:35" ht="23.25" x14ac:dyDescent="0.25">
      <c r="A1281" s="42" t="s">
        <v>2079</v>
      </c>
      <c r="B1281" s="43" t="s">
        <v>1887</v>
      </c>
      <c r="C1281" s="44" t="s">
        <v>3310</v>
      </c>
      <c r="D1281" s="31">
        <v>435340</v>
      </c>
      <c r="E1281" s="31" t="s">
        <v>75</v>
      </c>
      <c r="F1281" s="31">
        <v>435340</v>
      </c>
      <c r="G1281" s="31" t="s">
        <v>75</v>
      </c>
      <c r="H1281" s="31" t="s">
        <v>75</v>
      </c>
      <c r="I1281" s="31" t="s">
        <v>75</v>
      </c>
      <c r="J1281" s="31" t="s">
        <v>75</v>
      </c>
      <c r="K1281" s="31" t="s">
        <v>75</v>
      </c>
      <c r="L1281" s="31" t="s">
        <v>75</v>
      </c>
      <c r="M1281" s="31" t="s">
        <v>75</v>
      </c>
      <c r="N1281" s="31">
        <v>135240</v>
      </c>
      <c r="O1281" s="31">
        <v>300100</v>
      </c>
      <c r="P1281" s="32" t="s">
        <v>75</v>
      </c>
      <c r="Q1281" s="32" t="s">
        <v>75</v>
      </c>
      <c r="R1281" s="42" t="s">
        <v>2079</v>
      </c>
      <c r="S1281" s="43" t="s">
        <v>1887</v>
      </c>
      <c r="T1281" s="44" t="s">
        <v>3310</v>
      </c>
      <c r="U1281" s="31">
        <v>290200</v>
      </c>
      <c r="V1281" s="31" t="s">
        <v>75</v>
      </c>
      <c r="W1281" s="31">
        <v>290200</v>
      </c>
      <c r="X1281" s="31" t="s">
        <v>75</v>
      </c>
      <c r="Y1281" s="31" t="s">
        <v>75</v>
      </c>
      <c r="Z1281" s="31" t="s">
        <v>75</v>
      </c>
      <c r="AA1281" s="31" t="s">
        <v>75</v>
      </c>
      <c r="AB1281" s="31" t="s">
        <v>75</v>
      </c>
      <c r="AC1281" s="31" t="s">
        <v>75</v>
      </c>
      <c r="AD1281" s="31" t="s">
        <v>75</v>
      </c>
      <c r="AE1281" s="31">
        <v>70350</v>
      </c>
      <c r="AF1281" s="31">
        <v>219850</v>
      </c>
      <c r="AG1281" s="31" t="s">
        <v>75</v>
      </c>
      <c r="AH1281" s="31" t="s">
        <v>75</v>
      </c>
      <c r="AI1281" s="8"/>
    </row>
    <row r="1282" spans="1:35" ht="23.25" x14ac:dyDescent="0.25">
      <c r="A1282" s="42" t="s">
        <v>1902</v>
      </c>
      <c r="B1282" s="43" t="s">
        <v>1887</v>
      </c>
      <c r="C1282" s="44" t="s">
        <v>3311</v>
      </c>
      <c r="D1282" s="31">
        <v>117441819.38</v>
      </c>
      <c r="E1282" s="31" t="s">
        <v>75</v>
      </c>
      <c r="F1282" s="31">
        <v>117441819.38</v>
      </c>
      <c r="G1282" s="31" t="s">
        <v>75</v>
      </c>
      <c r="H1282" s="31" t="s">
        <v>75</v>
      </c>
      <c r="I1282" s="31" t="s">
        <v>75</v>
      </c>
      <c r="J1282" s="31" t="s">
        <v>75</v>
      </c>
      <c r="K1282" s="31">
        <v>3882134.38</v>
      </c>
      <c r="L1282" s="31" t="s">
        <v>75</v>
      </c>
      <c r="M1282" s="31" t="s">
        <v>75</v>
      </c>
      <c r="N1282" s="31">
        <v>96521300</v>
      </c>
      <c r="O1282" s="31">
        <v>2844710</v>
      </c>
      <c r="P1282" s="32">
        <v>14193675</v>
      </c>
      <c r="Q1282" s="32" t="s">
        <v>75</v>
      </c>
      <c r="R1282" s="42" t="s">
        <v>1902</v>
      </c>
      <c r="S1282" s="43" t="s">
        <v>1887</v>
      </c>
      <c r="T1282" s="44" t="s">
        <v>3311</v>
      </c>
      <c r="U1282" s="31">
        <v>5521981.0700000003</v>
      </c>
      <c r="V1282" s="31" t="s">
        <v>75</v>
      </c>
      <c r="W1282" s="31">
        <v>5521981.0700000003</v>
      </c>
      <c r="X1282" s="31" t="s">
        <v>75</v>
      </c>
      <c r="Y1282" s="31" t="s">
        <v>75</v>
      </c>
      <c r="Z1282" s="31" t="s">
        <v>75</v>
      </c>
      <c r="AA1282" s="31" t="s">
        <v>75</v>
      </c>
      <c r="AB1282" s="31">
        <v>1373212.22</v>
      </c>
      <c r="AC1282" s="31" t="s">
        <v>75</v>
      </c>
      <c r="AD1282" s="31" t="s">
        <v>75</v>
      </c>
      <c r="AE1282" s="31">
        <v>1167449.75</v>
      </c>
      <c r="AF1282" s="31">
        <v>2290873.7000000002</v>
      </c>
      <c r="AG1282" s="31">
        <v>690445.4</v>
      </c>
      <c r="AH1282" s="31" t="s">
        <v>75</v>
      </c>
      <c r="AI1282" s="8"/>
    </row>
    <row r="1283" spans="1:35" ht="23.25" x14ac:dyDescent="0.25">
      <c r="A1283" s="42" t="s">
        <v>1904</v>
      </c>
      <c r="B1283" s="43" t="s">
        <v>1887</v>
      </c>
      <c r="C1283" s="44" t="s">
        <v>3312</v>
      </c>
      <c r="D1283" s="31">
        <v>117441819.38</v>
      </c>
      <c r="E1283" s="31" t="s">
        <v>75</v>
      </c>
      <c r="F1283" s="31">
        <v>117441819.38</v>
      </c>
      <c r="G1283" s="31" t="s">
        <v>75</v>
      </c>
      <c r="H1283" s="31" t="s">
        <v>75</v>
      </c>
      <c r="I1283" s="31" t="s">
        <v>75</v>
      </c>
      <c r="J1283" s="31" t="s">
        <v>75</v>
      </c>
      <c r="K1283" s="31">
        <v>3882134.38</v>
      </c>
      <c r="L1283" s="31" t="s">
        <v>75</v>
      </c>
      <c r="M1283" s="31" t="s">
        <v>75</v>
      </c>
      <c r="N1283" s="31">
        <v>96521300</v>
      </c>
      <c r="O1283" s="31">
        <v>2844710</v>
      </c>
      <c r="P1283" s="32">
        <v>14193675</v>
      </c>
      <c r="Q1283" s="32" t="s">
        <v>75</v>
      </c>
      <c r="R1283" s="42" t="s">
        <v>1904</v>
      </c>
      <c r="S1283" s="43" t="s">
        <v>1887</v>
      </c>
      <c r="T1283" s="44" t="s">
        <v>3312</v>
      </c>
      <c r="U1283" s="31">
        <v>5521981.0700000003</v>
      </c>
      <c r="V1283" s="31" t="s">
        <v>75</v>
      </c>
      <c r="W1283" s="31">
        <v>5521981.0700000003</v>
      </c>
      <c r="X1283" s="31" t="s">
        <v>75</v>
      </c>
      <c r="Y1283" s="31" t="s">
        <v>75</v>
      </c>
      <c r="Z1283" s="31" t="s">
        <v>75</v>
      </c>
      <c r="AA1283" s="31" t="s">
        <v>75</v>
      </c>
      <c r="AB1283" s="31">
        <v>1373212.22</v>
      </c>
      <c r="AC1283" s="31" t="s">
        <v>75</v>
      </c>
      <c r="AD1283" s="31" t="s">
        <v>75</v>
      </c>
      <c r="AE1283" s="31">
        <v>1167449.75</v>
      </c>
      <c r="AF1283" s="31">
        <v>2290873.7000000002</v>
      </c>
      <c r="AG1283" s="31">
        <v>690445.4</v>
      </c>
      <c r="AH1283" s="31" t="s">
        <v>75</v>
      </c>
      <c r="AI1283" s="8"/>
    </row>
    <row r="1284" spans="1:35" x14ac:dyDescent="0.25">
      <c r="A1284" s="42" t="s">
        <v>1906</v>
      </c>
      <c r="B1284" s="43" t="s">
        <v>1887</v>
      </c>
      <c r="C1284" s="44" t="s">
        <v>3313</v>
      </c>
      <c r="D1284" s="31">
        <v>116063097.62</v>
      </c>
      <c r="E1284" s="31" t="s">
        <v>75</v>
      </c>
      <c r="F1284" s="31">
        <v>116063097.62</v>
      </c>
      <c r="G1284" s="31" t="s">
        <v>75</v>
      </c>
      <c r="H1284" s="31" t="s">
        <v>75</v>
      </c>
      <c r="I1284" s="31" t="s">
        <v>75</v>
      </c>
      <c r="J1284" s="31" t="s">
        <v>75</v>
      </c>
      <c r="K1284" s="31">
        <v>2865312.62</v>
      </c>
      <c r="L1284" s="31" t="s">
        <v>75</v>
      </c>
      <c r="M1284" s="31" t="s">
        <v>75</v>
      </c>
      <c r="N1284" s="31">
        <v>96159400</v>
      </c>
      <c r="O1284" s="31">
        <v>2844710</v>
      </c>
      <c r="P1284" s="32">
        <v>14193675</v>
      </c>
      <c r="Q1284" s="32" t="s">
        <v>75</v>
      </c>
      <c r="R1284" s="42" t="s">
        <v>1906</v>
      </c>
      <c r="S1284" s="43" t="s">
        <v>1887</v>
      </c>
      <c r="T1284" s="44" t="s">
        <v>3313</v>
      </c>
      <c r="U1284" s="31">
        <v>5102942.41</v>
      </c>
      <c r="V1284" s="31" t="s">
        <v>75</v>
      </c>
      <c r="W1284" s="31">
        <v>5102942.41</v>
      </c>
      <c r="X1284" s="31" t="s">
        <v>75</v>
      </c>
      <c r="Y1284" s="31" t="s">
        <v>75</v>
      </c>
      <c r="Z1284" s="31" t="s">
        <v>75</v>
      </c>
      <c r="AA1284" s="31" t="s">
        <v>75</v>
      </c>
      <c r="AB1284" s="31">
        <v>1315990.46</v>
      </c>
      <c r="AC1284" s="31" t="s">
        <v>75</v>
      </c>
      <c r="AD1284" s="31" t="s">
        <v>75</v>
      </c>
      <c r="AE1284" s="31">
        <v>805632.85</v>
      </c>
      <c r="AF1284" s="31">
        <v>2290873.7000000002</v>
      </c>
      <c r="AG1284" s="31">
        <v>690445.4</v>
      </c>
      <c r="AH1284" s="31" t="s">
        <v>75</v>
      </c>
      <c r="AI1284" s="8"/>
    </row>
    <row r="1285" spans="1:35" x14ac:dyDescent="0.25">
      <c r="A1285" s="42" t="s">
        <v>1926</v>
      </c>
      <c r="B1285" s="43" t="s">
        <v>1887</v>
      </c>
      <c r="C1285" s="44" t="s">
        <v>3314</v>
      </c>
      <c r="D1285" s="31">
        <v>1378721.76</v>
      </c>
      <c r="E1285" s="31" t="s">
        <v>75</v>
      </c>
      <c r="F1285" s="31">
        <v>1378721.76</v>
      </c>
      <c r="G1285" s="31" t="s">
        <v>75</v>
      </c>
      <c r="H1285" s="31" t="s">
        <v>75</v>
      </c>
      <c r="I1285" s="31" t="s">
        <v>75</v>
      </c>
      <c r="J1285" s="31" t="s">
        <v>75</v>
      </c>
      <c r="K1285" s="31">
        <v>1016821.76</v>
      </c>
      <c r="L1285" s="31" t="s">
        <v>75</v>
      </c>
      <c r="M1285" s="31" t="s">
        <v>75</v>
      </c>
      <c r="N1285" s="31">
        <v>361900</v>
      </c>
      <c r="O1285" s="31" t="s">
        <v>75</v>
      </c>
      <c r="P1285" s="32" t="s">
        <v>75</v>
      </c>
      <c r="Q1285" s="32" t="s">
        <v>75</v>
      </c>
      <c r="R1285" s="42" t="s">
        <v>1926</v>
      </c>
      <c r="S1285" s="43" t="s">
        <v>1887</v>
      </c>
      <c r="T1285" s="44" t="s">
        <v>3314</v>
      </c>
      <c r="U1285" s="31">
        <v>419038.66</v>
      </c>
      <c r="V1285" s="31" t="s">
        <v>75</v>
      </c>
      <c r="W1285" s="31">
        <v>419038.66</v>
      </c>
      <c r="X1285" s="31" t="s">
        <v>75</v>
      </c>
      <c r="Y1285" s="31" t="s">
        <v>75</v>
      </c>
      <c r="Z1285" s="31" t="s">
        <v>75</v>
      </c>
      <c r="AA1285" s="31" t="s">
        <v>75</v>
      </c>
      <c r="AB1285" s="31">
        <v>57221.760000000002</v>
      </c>
      <c r="AC1285" s="31" t="s">
        <v>75</v>
      </c>
      <c r="AD1285" s="31" t="s">
        <v>75</v>
      </c>
      <c r="AE1285" s="31">
        <v>361816.9</v>
      </c>
      <c r="AF1285" s="31" t="s">
        <v>75</v>
      </c>
      <c r="AG1285" s="31" t="s">
        <v>75</v>
      </c>
      <c r="AH1285" s="31" t="s">
        <v>75</v>
      </c>
      <c r="AI1285" s="8"/>
    </row>
    <row r="1286" spans="1:35" ht="23.25" x14ac:dyDescent="0.25">
      <c r="A1286" s="42" t="s">
        <v>1969</v>
      </c>
      <c r="B1286" s="43" t="s">
        <v>1887</v>
      </c>
      <c r="C1286" s="44" t="s">
        <v>3315</v>
      </c>
      <c r="D1286" s="31">
        <v>771748358.90999997</v>
      </c>
      <c r="E1286" s="31" t="s">
        <v>75</v>
      </c>
      <c r="F1286" s="31">
        <v>771748358.90999997</v>
      </c>
      <c r="G1286" s="31" t="s">
        <v>75</v>
      </c>
      <c r="H1286" s="31">
        <v>274635058.91000003</v>
      </c>
      <c r="I1286" s="31" t="s">
        <v>75</v>
      </c>
      <c r="J1286" s="31" t="s">
        <v>75</v>
      </c>
      <c r="K1286" s="31">
        <v>207273900</v>
      </c>
      <c r="L1286" s="31" t="s">
        <v>75</v>
      </c>
      <c r="M1286" s="31" t="s">
        <v>75</v>
      </c>
      <c r="N1286" s="31">
        <v>289839400</v>
      </c>
      <c r="O1286" s="31" t="s">
        <v>75</v>
      </c>
      <c r="P1286" s="32" t="s">
        <v>75</v>
      </c>
      <c r="Q1286" s="32" t="s">
        <v>75</v>
      </c>
      <c r="R1286" s="42" t="s">
        <v>1969</v>
      </c>
      <c r="S1286" s="43" t="s">
        <v>1887</v>
      </c>
      <c r="T1286" s="44" t="s">
        <v>3315</v>
      </c>
      <c r="U1286" s="31">
        <v>200516161.66999999</v>
      </c>
      <c r="V1286" s="31" t="s">
        <v>75</v>
      </c>
      <c r="W1286" s="31">
        <v>200516161.66999999</v>
      </c>
      <c r="X1286" s="31" t="s">
        <v>75</v>
      </c>
      <c r="Y1286" s="31">
        <v>58273004.689999998</v>
      </c>
      <c r="Z1286" s="31" t="s">
        <v>75</v>
      </c>
      <c r="AA1286" s="31" t="s">
        <v>75</v>
      </c>
      <c r="AB1286" s="31">
        <v>15908731.859999999</v>
      </c>
      <c r="AC1286" s="31" t="s">
        <v>75</v>
      </c>
      <c r="AD1286" s="31" t="s">
        <v>75</v>
      </c>
      <c r="AE1286" s="31">
        <v>126334425.12</v>
      </c>
      <c r="AF1286" s="31" t="s">
        <v>75</v>
      </c>
      <c r="AG1286" s="31" t="s">
        <v>75</v>
      </c>
      <c r="AH1286" s="31" t="s">
        <v>75</v>
      </c>
      <c r="AI1286" s="8"/>
    </row>
    <row r="1287" spans="1:35" x14ac:dyDescent="0.25">
      <c r="A1287" s="42" t="s">
        <v>1971</v>
      </c>
      <c r="B1287" s="43" t="s">
        <v>1887</v>
      </c>
      <c r="C1287" s="44" t="s">
        <v>3316</v>
      </c>
      <c r="D1287" s="31">
        <v>767880458.90999997</v>
      </c>
      <c r="E1287" s="31" t="s">
        <v>75</v>
      </c>
      <c r="F1287" s="31">
        <v>767880458.90999997</v>
      </c>
      <c r="G1287" s="31" t="s">
        <v>75</v>
      </c>
      <c r="H1287" s="31">
        <v>274635058.91000003</v>
      </c>
      <c r="I1287" s="31" t="s">
        <v>75</v>
      </c>
      <c r="J1287" s="31" t="s">
        <v>75</v>
      </c>
      <c r="K1287" s="31">
        <v>203406000</v>
      </c>
      <c r="L1287" s="31" t="s">
        <v>75</v>
      </c>
      <c r="M1287" s="31" t="s">
        <v>75</v>
      </c>
      <c r="N1287" s="31">
        <v>289839400</v>
      </c>
      <c r="O1287" s="31" t="s">
        <v>75</v>
      </c>
      <c r="P1287" s="32" t="s">
        <v>75</v>
      </c>
      <c r="Q1287" s="32" t="s">
        <v>75</v>
      </c>
      <c r="R1287" s="42" t="s">
        <v>1971</v>
      </c>
      <c r="S1287" s="43" t="s">
        <v>1887</v>
      </c>
      <c r="T1287" s="44" t="s">
        <v>3316</v>
      </c>
      <c r="U1287" s="31">
        <v>200516161.66999999</v>
      </c>
      <c r="V1287" s="31" t="s">
        <v>75</v>
      </c>
      <c r="W1287" s="31">
        <v>200516161.66999999</v>
      </c>
      <c r="X1287" s="31" t="s">
        <v>75</v>
      </c>
      <c r="Y1287" s="31">
        <v>58273004.689999998</v>
      </c>
      <c r="Z1287" s="31" t="s">
        <v>75</v>
      </c>
      <c r="AA1287" s="31" t="s">
        <v>75</v>
      </c>
      <c r="AB1287" s="31">
        <v>15908731.859999999</v>
      </c>
      <c r="AC1287" s="31" t="s">
        <v>75</v>
      </c>
      <c r="AD1287" s="31" t="s">
        <v>75</v>
      </c>
      <c r="AE1287" s="31">
        <v>126334425.12</v>
      </c>
      <c r="AF1287" s="31" t="s">
        <v>75</v>
      </c>
      <c r="AG1287" s="31" t="s">
        <v>75</v>
      </c>
      <c r="AH1287" s="31" t="s">
        <v>75</v>
      </c>
      <c r="AI1287" s="8"/>
    </row>
    <row r="1288" spans="1:35" ht="23.25" x14ac:dyDescent="0.25">
      <c r="A1288" s="42" t="s">
        <v>1973</v>
      </c>
      <c r="B1288" s="43" t="s">
        <v>1887</v>
      </c>
      <c r="C1288" s="44" t="s">
        <v>3317</v>
      </c>
      <c r="D1288" s="31">
        <v>767880458.90999997</v>
      </c>
      <c r="E1288" s="31" t="s">
        <v>75</v>
      </c>
      <c r="F1288" s="31">
        <v>767880458.90999997</v>
      </c>
      <c r="G1288" s="31" t="s">
        <v>75</v>
      </c>
      <c r="H1288" s="31">
        <v>274635058.91000003</v>
      </c>
      <c r="I1288" s="31" t="s">
        <v>75</v>
      </c>
      <c r="J1288" s="31" t="s">
        <v>75</v>
      </c>
      <c r="K1288" s="31">
        <v>203406000</v>
      </c>
      <c r="L1288" s="31" t="s">
        <v>75</v>
      </c>
      <c r="M1288" s="31" t="s">
        <v>75</v>
      </c>
      <c r="N1288" s="31">
        <v>289839400</v>
      </c>
      <c r="O1288" s="31" t="s">
        <v>75</v>
      </c>
      <c r="P1288" s="32" t="s">
        <v>75</v>
      </c>
      <c r="Q1288" s="32" t="s">
        <v>75</v>
      </c>
      <c r="R1288" s="42" t="s">
        <v>1973</v>
      </c>
      <c r="S1288" s="43" t="s">
        <v>1887</v>
      </c>
      <c r="T1288" s="44" t="s">
        <v>3317</v>
      </c>
      <c r="U1288" s="31">
        <v>200516161.66999999</v>
      </c>
      <c r="V1288" s="31" t="s">
        <v>75</v>
      </c>
      <c r="W1288" s="31">
        <v>200516161.66999999</v>
      </c>
      <c r="X1288" s="31" t="s">
        <v>75</v>
      </c>
      <c r="Y1288" s="31">
        <v>58273004.689999998</v>
      </c>
      <c r="Z1288" s="31" t="s">
        <v>75</v>
      </c>
      <c r="AA1288" s="31" t="s">
        <v>75</v>
      </c>
      <c r="AB1288" s="31">
        <v>15908731.859999999</v>
      </c>
      <c r="AC1288" s="31" t="s">
        <v>75</v>
      </c>
      <c r="AD1288" s="31" t="s">
        <v>75</v>
      </c>
      <c r="AE1288" s="31">
        <v>126334425.12</v>
      </c>
      <c r="AF1288" s="31" t="s">
        <v>75</v>
      </c>
      <c r="AG1288" s="31" t="s">
        <v>75</v>
      </c>
      <c r="AH1288" s="31" t="s">
        <v>75</v>
      </c>
      <c r="AI1288" s="8"/>
    </row>
    <row r="1289" spans="1:35" ht="68.25" x14ac:dyDescent="0.25">
      <c r="A1289" s="42" t="s">
        <v>2414</v>
      </c>
      <c r="B1289" s="43" t="s">
        <v>1887</v>
      </c>
      <c r="C1289" s="44" t="s">
        <v>3318</v>
      </c>
      <c r="D1289" s="31">
        <v>3867900</v>
      </c>
      <c r="E1289" s="31" t="s">
        <v>75</v>
      </c>
      <c r="F1289" s="31">
        <v>3867900</v>
      </c>
      <c r="G1289" s="31" t="s">
        <v>75</v>
      </c>
      <c r="H1289" s="31" t="s">
        <v>75</v>
      </c>
      <c r="I1289" s="31" t="s">
        <v>75</v>
      </c>
      <c r="J1289" s="31" t="s">
        <v>75</v>
      </c>
      <c r="K1289" s="31">
        <v>3867900</v>
      </c>
      <c r="L1289" s="31" t="s">
        <v>75</v>
      </c>
      <c r="M1289" s="31" t="s">
        <v>75</v>
      </c>
      <c r="N1289" s="31" t="s">
        <v>75</v>
      </c>
      <c r="O1289" s="31" t="s">
        <v>75</v>
      </c>
      <c r="P1289" s="32" t="s">
        <v>75</v>
      </c>
      <c r="Q1289" s="32" t="s">
        <v>75</v>
      </c>
      <c r="R1289" s="42" t="s">
        <v>2414</v>
      </c>
      <c r="S1289" s="43" t="s">
        <v>1887</v>
      </c>
      <c r="T1289" s="44" t="s">
        <v>3318</v>
      </c>
      <c r="U1289" s="31" t="s">
        <v>75</v>
      </c>
      <c r="V1289" s="31" t="s">
        <v>75</v>
      </c>
      <c r="W1289" s="31" t="s">
        <v>75</v>
      </c>
      <c r="X1289" s="31" t="s">
        <v>75</v>
      </c>
      <c r="Y1289" s="31" t="s">
        <v>75</v>
      </c>
      <c r="Z1289" s="31" t="s">
        <v>75</v>
      </c>
      <c r="AA1289" s="31" t="s">
        <v>75</v>
      </c>
      <c r="AB1289" s="31" t="s">
        <v>75</v>
      </c>
      <c r="AC1289" s="31" t="s">
        <v>75</v>
      </c>
      <c r="AD1289" s="31" t="s">
        <v>75</v>
      </c>
      <c r="AE1289" s="31" t="s">
        <v>75</v>
      </c>
      <c r="AF1289" s="31" t="s">
        <v>75</v>
      </c>
      <c r="AG1289" s="31" t="s">
        <v>75</v>
      </c>
      <c r="AH1289" s="31" t="s">
        <v>75</v>
      </c>
      <c r="AI1289" s="8"/>
    </row>
    <row r="1290" spans="1:35" ht="34.5" x14ac:dyDescent="0.25">
      <c r="A1290" s="42" t="s">
        <v>3319</v>
      </c>
      <c r="B1290" s="43" t="s">
        <v>1887</v>
      </c>
      <c r="C1290" s="44" t="s">
        <v>3320</v>
      </c>
      <c r="D1290" s="31">
        <v>3867900</v>
      </c>
      <c r="E1290" s="31" t="s">
        <v>75</v>
      </c>
      <c r="F1290" s="31">
        <v>3867900</v>
      </c>
      <c r="G1290" s="31" t="s">
        <v>75</v>
      </c>
      <c r="H1290" s="31" t="s">
        <v>75</v>
      </c>
      <c r="I1290" s="31" t="s">
        <v>75</v>
      </c>
      <c r="J1290" s="31" t="s">
        <v>75</v>
      </c>
      <c r="K1290" s="31">
        <v>3867900</v>
      </c>
      <c r="L1290" s="31" t="s">
        <v>75</v>
      </c>
      <c r="M1290" s="31" t="s">
        <v>75</v>
      </c>
      <c r="N1290" s="31" t="s">
        <v>75</v>
      </c>
      <c r="O1290" s="31" t="s">
        <v>75</v>
      </c>
      <c r="P1290" s="32" t="s">
        <v>75</v>
      </c>
      <c r="Q1290" s="32" t="s">
        <v>75</v>
      </c>
      <c r="R1290" s="42" t="s">
        <v>3319</v>
      </c>
      <c r="S1290" s="43" t="s">
        <v>1887</v>
      </c>
      <c r="T1290" s="44" t="s">
        <v>3320</v>
      </c>
      <c r="U1290" s="31" t="s">
        <v>75</v>
      </c>
      <c r="V1290" s="31" t="s">
        <v>75</v>
      </c>
      <c r="W1290" s="31" t="s">
        <v>75</v>
      </c>
      <c r="X1290" s="31" t="s">
        <v>75</v>
      </c>
      <c r="Y1290" s="31" t="s">
        <v>75</v>
      </c>
      <c r="Z1290" s="31" t="s">
        <v>75</v>
      </c>
      <c r="AA1290" s="31" t="s">
        <v>75</v>
      </c>
      <c r="AB1290" s="31" t="s">
        <v>75</v>
      </c>
      <c r="AC1290" s="31" t="s">
        <v>75</v>
      </c>
      <c r="AD1290" s="31" t="s">
        <v>75</v>
      </c>
      <c r="AE1290" s="31" t="s">
        <v>75</v>
      </c>
      <c r="AF1290" s="31" t="s">
        <v>75</v>
      </c>
      <c r="AG1290" s="31" t="s">
        <v>75</v>
      </c>
      <c r="AH1290" s="31" t="s">
        <v>75</v>
      </c>
      <c r="AI1290" s="8"/>
    </row>
    <row r="1291" spans="1:35" x14ac:dyDescent="0.25">
      <c r="A1291" s="42" t="s">
        <v>1936</v>
      </c>
      <c r="B1291" s="43" t="s">
        <v>1887</v>
      </c>
      <c r="C1291" s="44" t="s">
        <v>3321</v>
      </c>
      <c r="D1291" s="31">
        <v>31384089</v>
      </c>
      <c r="E1291" s="31" t="s">
        <v>75</v>
      </c>
      <c r="F1291" s="31">
        <v>31384089</v>
      </c>
      <c r="G1291" s="31">
        <v>395487314</v>
      </c>
      <c r="H1291" s="31">
        <v>426302403</v>
      </c>
      <c r="I1291" s="31" t="s">
        <v>75</v>
      </c>
      <c r="J1291" s="31" t="s">
        <v>75</v>
      </c>
      <c r="K1291" s="31" t="s">
        <v>75</v>
      </c>
      <c r="L1291" s="31" t="s">
        <v>75</v>
      </c>
      <c r="M1291" s="31" t="s">
        <v>75</v>
      </c>
      <c r="N1291" s="31" t="s">
        <v>75</v>
      </c>
      <c r="O1291" s="31">
        <v>424000</v>
      </c>
      <c r="P1291" s="32">
        <v>145000</v>
      </c>
      <c r="Q1291" s="32" t="s">
        <v>75</v>
      </c>
      <c r="R1291" s="42" t="s">
        <v>1936</v>
      </c>
      <c r="S1291" s="43" t="s">
        <v>1887</v>
      </c>
      <c r="T1291" s="44" t="s">
        <v>3321</v>
      </c>
      <c r="U1291" s="31" t="s">
        <v>75</v>
      </c>
      <c r="V1291" s="31" t="s">
        <v>75</v>
      </c>
      <c r="W1291" s="31" t="s">
        <v>75</v>
      </c>
      <c r="X1291" s="31">
        <v>128033798.81999999</v>
      </c>
      <c r="Y1291" s="31">
        <v>127922425.12</v>
      </c>
      <c r="Z1291" s="31" t="s">
        <v>75</v>
      </c>
      <c r="AA1291" s="31" t="s">
        <v>75</v>
      </c>
      <c r="AB1291" s="31" t="s">
        <v>75</v>
      </c>
      <c r="AC1291" s="31" t="s">
        <v>75</v>
      </c>
      <c r="AD1291" s="31" t="s">
        <v>75</v>
      </c>
      <c r="AE1291" s="31" t="s">
        <v>75</v>
      </c>
      <c r="AF1291" s="31">
        <v>103873.7</v>
      </c>
      <c r="AG1291" s="31">
        <v>7500</v>
      </c>
      <c r="AH1291" s="31" t="s">
        <v>75</v>
      </c>
      <c r="AI1291" s="8"/>
    </row>
    <row r="1292" spans="1:35" x14ac:dyDescent="0.25">
      <c r="A1292" s="42" t="s">
        <v>2111</v>
      </c>
      <c r="B1292" s="43" t="s">
        <v>1887</v>
      </c>
      <c r="C1292" s="44" t="s">
        <v>3322</v>
      </c>
      <c r="D1292" s="31">
        <v>31384089</v>
      </c>
      <c r="E1292" s="31" t="s">
        <v>75</v>
      </c>
      <c r="F1292" s="31">
        <v>31384089</v>
      </c>
      <c r="G1292" s="31">
        <v>104613314</v>
      </c>
      <c r="H1292" s="31">
        <v>135997403</v>
      </c>
      <c r="I1292" s="31" t="s">
        <v>75</v>
      </c>
      <c r="J1292" s="31" t="s">
        <v>75</v>
      </c>
      <c r="K1292" s="31" t="s">
        <v>75</v>
      </c>
      <c r="L1292" s="31" t="s">
        <v>75</v>
      </c>
      <c r="M1292" s="31" t="s">
        <v>75</v>
      </c>
      <c r="N1292" s="31" t="s">
        <v>75</v>
      </c>
      <c r="O1292" s="31" t="s">
        <v>75</v>
      </c>
      <c r="P1292" s="32" t="s">
        <v>75</v>
      </c>
      <c r="Q1292" s="32" t="s">
        <v>75</v>
      </c>
      <c r="R1292" s="42" t="s">
        <v>2111</v>
      </c>
      <c r="S1292" s="43" t="s">
        <v>1887</v>
      </c>
      <c r="T1292" s="44" t="s">
        <v>3322</v>
      </c>
      <c r="U1292" s="31" t="s">
        <v>75</v>
      </c>
      <c r="V1292" s="31" t="s">
        <v>75</v>
      </c>
      <c r="W1292" s="31" t="s">
        <v>75</v>
      </c>
      <c r="X1292" s="31" t="s">
        <v>75</v>
      </c>
      <c r="Y1292" s="31" t="s">
        <v>75</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2364</v>
      </c>
      <c r="B1293" s="43" t="s">
        <v>1887</v>
      </c>
      <c r="C1293" s="44" t="s">
        <v>3323</v>
      </c>
      <c r="D1293" s="31">
        <v>31384089</v>
      </c>
      <c r="E1293" s="31" t="s">
        <v>75</v>
      </c>
      <c r="F1293" s="31">
        <v>31384089</v>
      </c>
      <c r="G1293" s="31">
        <v>104613314</v>
      </c>
      <c r="H1293" s="31">
        <v>135997403</v>
      </c>
      <c r="I1293" s="31" t="s">
        <v>75</v>
      </c>
      <c r="J1293" s="31" t="s">
        <v>75</v>
      </c>
      <c r="K1293" s="31" t="s">
        <v>75</v>
      </c>
      <c r="L1293" s="31" t="s">
        <v>75</v>
      </c>
      <c r="M1293" s="31" t="s">
        <v>75</v>
      </c>
      <c r="N1293" s="31" t="s">
        <v>75</v>
      </c>
      <c r="O1293" s="31" t="s">
        <v>75</v>
      </c>
      <c r="P1293" s="32" t="s">
        <v>75</v>
      </c>
      <c r="Q1293" s="32" t="s">
        <v>75</v>
      </c>
      <c r="R1293" s="42" t="s">
        <v>2364</v>
      </c>
      <c r="S1293" s="43" t="s">
        <v>1887</v>
      </c>
      <c r="T1293" s="44" t="s">
        <v>3323</v>
      </c>
      <c r="U1293" s="31" t="s">
        <v>75</v>
      </c>
      <c r="V1293" s="31" t="s">
        <v>75</v>
      </c>
      <c r="W1293" s="31" t="s">
        <v>75</v>
      </c>
      <c r="X1293" s="31" t="s">
        <v>75</v>
      </c>
      <c r="Y1293" s="31" t="s">
        <v>75</v>
      </c>
      <c r="Z1293" s="31" t="s">
        <v>75</v>
      </c>
      <c r="AA1293" s="31" t="s">
        <v>75</v>
      </c>
      <c r="AB1293" s="31" t="s">
        <v>75</v>
      </c>
      <c r="AC1293" s="31" t="s">
        <v>75</v>
      </c>
      <c r="AD1293" s="31" t="s">
        <v>75</v>
      </c>
      <c r="AE1293" s="31" t="s">
        <v>75</v>
      </c>
      <c r="AF1293" s="31" t="s">
        <v>75</v>
      </c>
      <c r="AG1293" s="31" t="s">
        <v>75</v>
      </c>
      <c r="AH1293" s="31" t="s">
        <v>75</v>
      </c>
      <c r="AI1293" s="8"/>
    </row>
    <row r="1294" spans="1:35" x14ac:dyDescent="0.25">
      <c r="A1294" s="42" t="s">
        <v>1507</v>
      </c>
      <c r="B1294" s="43" t="s">
        <v>1887</v>
      </c>
      <c r="C1294" s="44" t="s">
        <v>3324</v>
      </c>
      <c r="D1294" s="31" t="s">
        <v>75</v>
      </c>
      <c r="E1294" s="31" t="s">
        <v>75</v>
      </c>
      <c r="F1294" s="31" t="s">
        <v>75</v>
      </c>
      <c r="G1294" s="31">
        <v>290874000</v>
      </c>
      <c r="H1294" s="31">
        <v>290305000</v>
      </c>
      <c r="I1294" s="31" t="s">
        <v>75</v>
      </c>
      <c r="J1294" s="31" t="s">
        <v>75</v>
      </c>
      <c r="K1294" s="31" t="s">
        <v>75</v>
      </c>
      <c r="L1294" s="31" t="s">
        <v>75</v>
      </c>
      <c r="M1294" s="31" t="s">
        <v>75</v>
      </c>
      <c r="N1294" s="31" t="s">
        <v>75</v>
      </c>
      <c r="O1294" s="31">
        <v>424000</v>
      </c>
      <c r="P1294" s="32">
        <v>145000</v>
      </c>
      <c r="Q1294" s="32" t="s">
        <v>75</v>
      </c>
      <c r="R1294" s="42" t="s">
        <v>1507</v>
      </c>
      <c r="S1294" s="43" t="s">
        <v>1887</v>
      </c>
      <c r="T1294" s="44" t="s">
        <v>3324</v>
      </c>
      <c r="U1294" s="31" t="s">
        <v>75</v>
      </c>
      <c r="V1294" s="31" t="s">
        <v>75</v>
      </c>
      <c r="W1294" s="31" t="s">
        <v>75</v>
      </c>
      <c r="X1294" s="31">
        <v>128033798.81999999</v>
      </c>
      <c r="Y1294" s="31">
        <v>127922425.12</v>
      </c>
      <c r="Z1294" s="31" t="s">
        <v>75</v>
      </c>
      <c r="AA1294" s="31" t="s">
        <v>75</v>
      </c>
      <c r="AB1294" s="31" t="s">
        <v>75</v>
      </c>
      <c r="AC1294" s="31" t="s">
        <v>75</v>
      </c>
      <c r="AD1294" s="31" t="s">
        <v>75</v>
      </c>
      <c r="AE1294" s="31" t="s">
        <v>75</v>
      </c>
      <c r="AF1294" s="31">
        <v>103873.7</v>
      </c>
      <c r="AG1294" s="31">
        <v>7500</v>
      </c>
      <c r="AH1294" s="31" t="s">
        <v>75</v>
      </c>
      <c r="AI1294" s="8"/>
    </row>
    <row r="1295" spans="1:35" ht="23.25" x14ac:dyDescent="0.25">
      <c r="A1295" s="42" t="s">
        <v>1939</v>
      </c>
      <c r="B1295" s="43" t="s">
        <v>1887</v>
      </c>
      <c r="C1295" s="44" t="s">
        <v>3325</v>
      </c>
      <c r="D1295" s="31">
        <v>485984383</v>
      </c>
      <c r="E1295" s="31" t="s">
        <v>75</v>
      </c>
      <c r="F1295" s="31">
        <v>485984383</v>
      </c>
      <c r="G1295" s="31" t="s">
        <v>75</v>
      </c>
      <c r="H1295" s="31">
        <v>130453783</v>
      </c>
      <c r="I1295" s="31" t="s">
        <v>75</v>
      </c>
      <c r="J1295" s="31" t="s">
        <v>75</v>
      </c>
      <c r="K1295" s="31">
        <v>338883700</v>
      </c>
      <c r="L1295" s="31" t="s">
        <v>75</v>
      </c>
      <c r="M1295" s="31" t="s">
        <v>75</v>
      </c>
      <c r="N1295" s="31">
        <v>15964900</v>
      </c>
      <c r="O1295" s="31">
        <v>682000</v>
      </c>
      <c r="P1295" s="32" t="s">
        <v>75</v>
      </c>
      <c r="Q1295" s="32" t="s">
        <v>75</v>
      </c>
      <c r="R1295" s="42" t="s">
        <v>1939</v>
      </c>
      <c r="S1295" s="43" t="s">
        <v>1887</v>
      </c>
      <c r="T1295" s="44" t="s">
        <v>3325</v>
      </c>
      <c r="U1295" s="31">
        <v>213606295.86000001</v>
      </c>
      <c r="V1295" s="31" t="s">
        <v>75</v>
      </c>
      <c r="W1295" s="31">
        <v>213606295.86000001</v>
      </c>
      <c r="X1295" s="31" t="s">
        <v>75</v>
      </c>
      <c r="Y1295" s="31">
        <v>55669037.810000002</v>
      </c>
      <c r="Z1295" s="31" t="s">
        <v>75</v>
      </c>
      <c r="AA1295" s="31" t="s">
        <v>75</v>
      </c>
      <c r="AB1295" s="31">
        <v>148844105.28</v>
      </c>
      <c r="AC1295" s="31" t="s">
        <v>75</v>
      </c>
      <c r="AD1295" s="31" t="s">
        <v>75</v>
      </c>
      <c r="AE1295" s="31">
        <v>8957072.7699999996</v>
      </c>
      <c r="AF1295" s="31">
        <v>136080</v>
      </c>
      <c r="AG1295" s="31" t="s">
        <v>75</v>
      </c>
      <c r="AH1295" s="31" t="s">
        <v>75</v>
      </c>
      <c r="AI1295" s="8"/>
    </row>
    <row r="1296" spans="1:35" x14ac:dyDescent="0.25">
      <c r="A1296" s="42" t="s">
        <v>1941</v>
      </c>
      <c r="B1296" s="43" t="s">
        <v>1887</v>
      </c>
      <c r="C1296" s="44" t="s">
        <v>3326</v>
      </c>
      <c r="D1296" s="31">
        <v>50342400</v>
      </c>
      <c r="E1296" s="31" t="s">
        <v>75</v>
      </c>
      <c r="F1296" s="31">
        <v>50342400</v>
      </c>
      <c r="G1296" s="31" t="s">
        <v>75</v>
      </c>
      <c r="H1296" s="31">
        <v>5142800</v>
      </c>
      <c r="I1296" s="31" t="s">
        <v>75</v>
      </c>
      <c r="J1296" s="31" t="s">
        <v>75</v>
      </c>
      <c r="K1296" s="31">
        <v>35225100</v>
      </c>
      <c r="L1296" s="31" t="s">
        <v>75</v>
      </c>
      <c r="M1296" s="31" t="s">
        <v>75</v>
      </c>
      <c r="N1296" s="31">
        <v>9649000</v>
      </c>
      <c r="O1296" s="31">
        <v>325500</v>
      </c>
      <c r="P1296" s="32" t="s">
        <v>75</v>
      </c>
      <c r="Q1296" s="32" t="s">
        <v>75</v>
      </c>
      <c r="R1296" s="42" t="s">
        <v>1941</v>
      </c>
      <c r="S1296" s="43" t="s">
        <v>1887</v>
      </c>
      <c r="T1296" s="44" t="s">
        <v>3326</v>
      </c>
      <c r="U1296" s="31">
        <v>26043928.140000001</v>
      </c>
      <c r="V1296" s="31" t="s">
        <v>75</v>
      </c>
      <c r="W1296" s="31">
        <v>26043928.140000001</v>
      </c>
      <c r="X1296" s="31" t="s">
        <v>75</v>
      </c>
      <c r="Y1296" s="31">
        <v>4009396.67</v>
      </c>
      <c r="Z1296" s="31" t="s">
        <v>75</v>
      </c>
      <c r="AA1296" s="31" t="s">
        <v>75</v>
      </c>
      <c r="AB1296" s="31">
        <v>16399241</v>
      </c>
      <c r="AC1296" s="31" t="s">
        <v>75</v>
      </c>
      <c r="AD1296" s="31" t="s">
        <v>75</v>
      </c>
      <c r="AE1296" s="31">
        <v>5635290.4699999997</v>
      </c>
      <c r="AF1296" s="31" t="s">
        <v>75</v>
      </c>
      <c r="AG1296" s="31" t="s">
        <v>75</v>
      </c>
      <c r="AH1296" s="31" t="s">
        <v>75</v>
      </c>
      <c r="AI1296" s="8"/>
    </row>
    <row r="1297" spans="1:35" ht="34.5" x14ac:dyDescent="0.25">
      <c r="A1297" s="42" t="s">
        <v>2119</v>
      </c>
      <c r="B1297" s="43" t="s">
        <v>1887</v>
      </c>
      <c r="C1297" s="44" t="s">
        <v>3327</v>
      </c>
      <c r="D1297" s="31">
        <v>43548600</v>
      </c>
      <c r="E1297" s="31" t="s">
        <v>75</v>
      </c>
      <c r="F1297" s="31">
        <v>43548600</v>
      </c>
      <c r="G1297" s="31" t="s">
        <v>75</v>
      </c>
      <c r="H1297" s="31" t="s">
        <v>75</v>
      </c>
      <c r="I1297" s="31" t="s">
        <v>75</v>
      </c>
      <c r="J1297" s="31" t="s">
        <v>75</v>
      </c>
      <c r="K1297" s="31">
        <v>34408600</v>
      </c>
      <c r="L1297" s="31" t="s">
        <v>75</v>
      </c>
      <c r="M1297" s="31" t="s">
        <v>75</v>
      </c>
      <c r="N1297" s="31">
        <v>9140000</v>
      </c>
      <c r="O1297" s="31" t="s">
        <v>75</v>
      </c>
      <c r="P1297" s="32" t="s">
        <v>75</v>
      </c>
      <c r="Q1297" s="32" t="s">
        <v>75</v>
      </c>
      <c r="R1297" s="42" t="s">
        <v>2119</v>
      </c>
      <c r="S1297" s="43" t="s">
        <v>1887</v>
      </c>
      <c r="T1297" s="44" t="s">
        <v>3327</v>
      </c>
      <c r="U1297" s="31">
        <v>21368236.969999999</v>
      </c>
      <c r="V1297" s="31" t="s">
        <v>75</v>
      </c>
      <c r="W1297" s="31">
        <v>21368236.969999999</v>
      </c>
      <c r="X1297" s="31" t="s">
        <v>75</v>
      </c>
      <c r="Y1297" s="31" t="s">
        <v>75</v>
      </c>
      <c r="Z1297" s="31" t="s">
        <v>75</v>
      </c>
      <c r="AA1297" s="31" t="s">
        <v>75</v>
      </c>
      <c r="AB1297" s="31">
        <v>15804311</v>
      </c>
      <c r="AC1297" s="31" t="s">
        <v>75</v>
      </c>
      <c r="AD1297" s="31" t="s">
        <v>75</v>
      </c>
      <c r="AE1297" s="31">
        <v>5563925.9699999997</v>
      </c>
      <c r="AF1297" s="31" t="s">
        <v>75</v>
      </c>
      <c r="AG1297" s="31" t="s">
        <v>75</v>
      </c>
      <c r="AH1297" s="31" t="s">
        <v>75</v>
      </c>
      <c r="AI1297" s="8"/>
    </row>
    <row r="1298" spans="1:35" x14ac:dyDescent="0.25">
      <c r="A1298" s="42" t="s">
        <v>1943</v>
      </c>
      <c r="B1298" s="43" t="s">
        <v>1887</v>
      </c>
      <c r="C1298" s="44" t="s">
        <v>3328</v>
      </c>
      <c r="D1298" s="31">
        <v>6793800</v>
      </c>
      <c r="E1298" s="31" t="s">
        <v>75</v>
      </c>
      <c r="F1298" s="31">
        <v>6793800</v>
      </c>
      <c r="G1298" s="31" t="s">
        <v>75</v>
      </c>
      <c r="H1298" s="31">
        <v>5142800</v>
      </c>
      <c r="I1298" s="31" t="s">
        <v>75</v>
      </c>
      <c r="J1298" s="31" t="s">
        <v>75</v>
      </c>
      <c r="K1298" s="31">
        <v>816500</v>
      </c>
      <c r="L1298" s="31" t="s">
        <v>75</v>
      </c>
      <c r="M1298" s="31" t="s">
        <v>75</v>
      </c>
      <c r="N1298" s="31">
        <v>509000</v>
      </c>
      <c r="O1298" s="31">
        <v>325500</v>
      </c>
      <c r="P1298" s="32" t="s">
        <v>75</v>
      </c>
      <c r="Q1298" s="32" t="s">
        <v>75</v>
      </c>
      <c r="R1298" s="42" t="s">
        <v>1943</v>
      </c>
      <c r="S1298" s="43" t="s">
        <v>1887</v>
      </c>
      <c r="T1298" s="44" t="s">
        <v>3328</v>
      </c>
      <c r="U1298" s="31">
        <v>4675691.17</v>
      </c>
      <c r="V1298" s="31" t="s">
        <v>75</v>
      </c>
      <c r="W1298" s="31">
        <v>4675691.17</v>
      </c>
      <c r="X1298" s="31" t="s">
        <v>75</v>
      </c>
      <c r="Y1298" s="31">
        <v>4009396.67</v>
      </c>
      <c r="Z1298" s="31" t="s">
        <v>75</v>
      </c>
      <c r="AA1298" s="31" t="s">
        <v>75</v>
      </c>
      <c r="AB1298" s="31">
        <v>594930</v>
      </c>
      <c r="AC1298" s="31" t="s">
        <v>75</v>
      </c>
      <c r="AD1298" s="31" t="s">
        <v>75</v>
      </c>
      <c r="AE1298" s="31">
        <v>71364.5</v>
      </c>
      <c r="AF1298" s="31" t="s">
        <v>75</v>
      </c>
      <c r="AG1298" s="31" t="s">
        <v>75</v>
      </c>
      <c r="AH1298" s="31" t="s">
        <v>75</v>
      </c>
      <c r="AI1298" s="8"/>
    </row>
    <row r="1299" spans="1:35" x14ac:dyDescent="0.25">
      <c r="A1299" s="42" t="s">
        <v>2062</v>
      </c>
      <c r="B1299" s="43" t="s">
        <v>1887</v>
      </c>
      <c r="C1299" s="44" t="s">
        <v>3329</v>
      </c>
      <c r="D1299" s="31">
        <v>429097077</v>
      </c>
      <c r="E1299" s="31" t="s">
        <v>75</v>
      </c>
      <c r="F1299" s="31">
        <v>429097077</v>
      </c>
      <c r="G1299" s="31" t="s">
        <v>75</v>
      </c>
      <c r="H1299" s="31">
        <v>118766077</v>
      </c>
      <c r="I1299" s="31" t="s">
        <v>75</v>
      </c>
      <c r="J1299" s="31" t="s">
        <v>75</v>
      </c>
      <c r="K1299" s="31">
        <v>303658600</v>
      </c>
      <c r="L1299" s="31" t="s">
        <v>75</v>
      </c>
      <c r="M1299" s="31" t="s">
        <v>75</v>
      </c>
      <c r="N1299" s="31">
        <v>6315900</v>
      </c>
      <c r="O1299" s="31">
        <v>356500</v>
      </c>
      <c r="P1299" s="32" t="s">
        <v>75</v>
      </c>
      <c r="Q1299" s="32" t="s">
        <v>75</v>
      </c>
      <c r="R1299" s="42" t="s">
        <v>2062</v>
      </c>
      <c r="S1299" s="43" t="s">
        <v>1887</v>
      </c>
      <c r="T1299" s="44" t="s">
        <v>3329</v>
      </c>
      <c r="U1299" s="31">
        <v>186063043.72</v>
      </c>
      <c r="V1299" s="31" t="s">
        <v>75</v>
      </c>
      <c r="W1299" s="31">
        <v>186063043.72</v>
      </c>
      <c r="X1299" s="31" t="s">
        <v>75</v>
      </c>
      <c r="Y1299" s="31">
        <v>50160317.140000001</v>
      </c>
      <c r="Z1299" s="31" t="s">
        <v>75</v>
      </c>
      <c r="AA1299" s="31" t="s">
        <v>75</v>
      </c>
      <c r="AB1299" s="31">
        <v>132444864.28</v>
      </c>
      <c r="AC1299" s="31" t="s">
        <v>75</v>
      </c>
      <c r="AD1299" s="31" t="s">
        <v>75</v>
      </c>
      <c r="AE1299" s="31">
        <v>3321782.3</v>
      </c>
      <c r="AF1299" s="31">
        <v>136080</v>
      </c>
      <c r="AG1299" s="31" t="s">
        <v>75</v>
      </c>
      <c r="AH1299" s="31" t="s">
        <v>75</v>
      </c>
      <c r="AI1299" s="8"/>
    </row>
    <row r="1300" spans="1:35" ht="45.75" x14ac:dyDescent="0.25">
      <c r="A1300" s="42" t="s">
        <v>2064</v>
      </c>
      <c r="B1300" s="43" t="s">
        <v>1887</v>
      </c>
      <c r="C1300" s="44" t="s">
        <v>3330</v>
      </c>
      <c r="D1300" s="31">
        <v>344411300</v>
      </c>
      <c r="E1300" s="31" t="s">
        <v>75</v>
      </c>
      <c r="F1300" s="31">
        <v>344411300</v>
      </c>
      <c r="G1300" s="31" t="s">
        <v>75</v>
      </c>
      <c r="H1300" s="31">
        <v>62297500</v>
      </c>
      <c r="I1300" s="31" t="s">
        <v>75</v>
      </c>
      <c r="J1300" s="31" t="s">
        <v>75</v>
      </c>
      <c r="K1300" s="31">
        <v>276135900</v>
      </c>
      <c r="L1300" s="31" t="s">
        <v>75</v>
      </c>
      <c r="M1300" s="31" t="s">
        <v>75</v>
      </c>
      <c r="N1300" s="31">
        <v>5977900</v>
      </c>
      <c r="O1300" s="31" t="s">
        <v>75</v>
      </c>
      <c r="P1300" s="32" t="s">
        <v>75</v>
      </c>
      <c r="Q1300" s="32" t="s">
        <v>75</v>
      </c>
      <c r="R1300" s="42" t="s">
        <v>2064</v>
      </c>
      <c r="S1300" s="43" t="s">
        <v>1887</v>
      </c>
      <c r="T1300" s="44" t="s">
        <v>3330</v>
      </c>
      <c r="U1300" s="31">
        <v>165237281.83000001</v>
      </c>
      <c r="V1300" s="31" t="s">
        <v>75</v>
      </c>
      <c r="W1300" s="31">
        <v>165237281.83000001</v>
      </c>
      <c r="X1300" s="31" t="s">
        <v>75</v>
      </c>
      <c r="Y1300" s="31">
        <v>33486613.550000001</v>
      </c>
      <c r="Z1300" s="31" t="s">
        <v>75</v>
      </c>
      <c r="AA1300" s="31" t="s">
        <v>75</v>
      </c>
      <c r="AB1300" s="31">
        <v>128660059.28</v>
      </c>
      <c r="AC1300" s="31" t="s">
        <v>75</v>
      </c>
      <c r="AD1300" s="31" t="s">
        <v>75</v>
      </c>
      <c r="AE1300" s="31">
        <v>3090609</v>
      </c>
      <c r="AF1300" s="31" t="s">
        <v>75</v>
      </c>
      <c r="AG1300" s="31" t="s">
        <v>75</v>
      </c>
      <c r="AH1300" s="31" t="s">
        <v>75</v>
      </c>
      <c r="AI1300" s="8"/>
    </row>
    <row r="1301" spans="1:35" x14ac:dyDescent="0.25">
      <c r="A1301" s="42" t="s">
        <v>2126</v>
      </c>
      <c r="B1301" s="43" t="s">
        <v>1887</v>
      </c>
      <c r="C1301" s="44" t="s">
        <v>3331</v>
      </c>
      <c r="D1301" s="31">
        <v>84685777</v>
      </c>
      <c r="E1301" s="31" t="s">
        <v>75</v>
      </c>
      <c r="F1301" s="31">
        <v>84685777</v>
      </c>
      <c r="G1301" s="31" t="s">
        <v>75</v>
      </c>
      <c r="H1301" s="31">
        <v>56468577</v>
      </c>
      <c r="I1301" s="31" t="s">
        <v>75</v>
      </c>
      <c r="J1301" s="31" t="s">
        <v>75</v>
      </c>
      <c r="K1301" s="31">
        <v>27522700</v>
      </c>
      <c r="L1301" s="31" t="s">
        <v>75</v>
      </c>
      <c r="M1301" s="31" t="s">
        <v>75</v>
      </c>
      <c r="N1301" s="31">
        <v>338000</v>
      </c>
      <c r="O1301" s="31">
        <v>356500</v>
      </c>
      <c r="P1301" s="32" t="s">
        <v>75</v>
      </c>
      <c r="Q1301" s="32" t="s">
        <v>75</v>
      </c>
      <c r="R1301" s="42" t="s">
        <v>2126</v>
      </c>
      <c r="S1301" s="43" t="s">
        <v>1887</v>
      </c>
      <c r="T1301" s="44" t="s">
        <v>3331</v>
      </c>
      <c r="U1301" s="31">
        <v>20825761.890000001</v>
      </c>
      <c r="V1301" s="31" t="s">
        <v>75</v>
      </c>
      <c r="W1301" s="31">
        <v>20825761.890000001</v>
      </c>
      <c r="X1301" s="31" t="s">
        <v>75</v>
      </c>
      <c r="Y1301" s="31">
        <v>16673703.59</v>
      </c>
      <c r="Z1301" s="31" t="s">
        <v>75</v>
      </c>
      <c r="AA1301" s="31" t="s">
        <v>75</v>
      </c>
      <c r="AB1301" s="31">
        <v>3784805</v>
      </c>
      <c r="AC1301" s="31" t="s">
        <v>75</v>
      </c>
      <c r="AD1301" s="31" t="s">
        <v>75</v>
      </c>
      <c r="AE1301" s="31">
        <v>231173.3</v>
      </c>
      <c r="AF1301" s="31">
        <v>136080</v>
      </c>
      <c r="AG1301" s="31" t="s">
        <v>75</v>
      </c>
      <c r="AH1301" s="31" t="s">
        <v>75</v>
      </c>
      <c r="AI1301" s="8"/>
    </row>
    <row r="1302" spans="1:35" ht="45.75" x14ac:dyDescent="0.25">
      <c r="A1302" s="42" t="s">
        <v>2130</v>
      </c>
      <c r="B1302" s="43" t="s">
        <v>1887</v>
      </c>
      <c r="C1302" s="44" t="s">
        <v>3332</v>
      </c>
      <c r="D1302" s="31">
        <v>6544906</v>
      </c>
      <c r="E1302" s="31" t="s">
        <v>75</v>
      </c>
      <c r="F1302" s="31">
        <v>6544906</v>
      </c>
      <c r="G1302" s="31" t="s">
        <v>75</v>
      </c>
      <c r="H1302" s="31">
        <v>6544906</v>
      </c>
      <c r="I1302" s="31" t="s">
        <v>75</v>
      </c>
      <c r="J1302" s="31" t="s">
        <v>75</v>
      </c>
      <c r="K1302" s="31" t="s">
        <v>75</v>
      </c>
      <c r="L1302" s="31" t="s">
        <v>75</v>
      </c>
      <c r="M1302" s="31" t="s">
        <v>75</v>
      </c>
      <c r="N1302" s="31" t="s">
        <v>75</v>
      </c>
      <c r="O1302" s="31" t="s">
        <v>75</v>
      </c>
      <c r="P1302" s="32" t="s">
        <v>75</v>
      </c>
      <c r="Q1302" s="32" t="s">
        <v>75</v>
      </c>
      <c r="R1302" s="42" t="s">
        <v>2130</v>
      </c>
      <c r="S1302" s="43" t="s">
        <v>1887</v>
      </c>
      <c r="T1302" s="44" t="s">
        <v>3332</v>
      </c>
      <c r="U1302" s="31">
        <v>1499324</v>
      </c>
      <c r="V1302" s="31" t="s">
        <v>75</v>
      </c>
      <c r="W1302" s="31">
        <v>1499324</v>
      </c>
      <c r="X1302" s="31" t="s">
        <v>75</v>
      </c>
      <c r="Y1302" s="31">
        <v>1499324</v>
      </c>
      <c r="Z1302" s="31" t="s">
        <v>75</v>
      </c>
      <c r="AA1302" s="31" t="s">
        <v>75</v>
      </c>
      <c r="AB1302" s="31" t="s">
        <v>75</v>
      </c>
      <c r="AC1302" s="31" t="s">
        <v>75</v>
      </c>
      <c r="AD1302" s="31" t="s">
        <v>75</v>
      </c>
      <c r="AE1302" s="31" t="s">
        <v>75</v>
      </c>
      <c r="AF1302" s="31" t="s">
        <v>75</v>
      </c>
      <c r="AG1302" s="31" t="s">
        <v>75</v>
      </c>
      <c r="AH1302" s="31" t="s">
        <v>75</v>
      </c>
      <c r="AI1302" s="8"/>
    </row>
    <row r="1303" spans="1:35" ht="23.25" x14ac:dyDescent="0.25">
      <c r="A1303" s="42" t="s">
        <v>2136</v>
      </c>
      <c r="B1303" s="43" t="s">
        <v>1887</v>
      </c>
      <c r="C1303" s="44" t="s">
        <v>3333</v>
      </c>
      <c r="D1303" s="31">
        <v>6544906</v>
      </c>
      <c r="E1303" s="31" t="s">
        <v>75</v>
      </c>
      <c r="F1303" s="31">
        <v>6544906</v>
      </c>
      <c r="G1303" s="31" t="s">
        <v>75</v>
      </c>
      <c r="H1303" s="31">
        <v>6544906</v>
      </c>
      <c r="I1303" s="31" t="s">
        <v>75</v>
      </c>
      <c r="J1303" s="31" t="s">
        <v>75</v>
      </c>
      <c r="K1303" s="31" t="s">
        <v>75</v>
      </c>
      <c r="L1303" s="31" t="s">
        <v>75</v>
      </c>
      <c r="M1303" s="31" t="s">
        <v>75</v>
      </c>
      <c r="N1303" s="31" t="s">
        <v>75</v>
      </c>
      <c r="O1303" s="31" t="s">
        <v>75</v>
      </c>
      <c r="P1303" s="32" t="s">
        <v>75</v>
      </c>
      <c r="Q1303" s="32" t="s">
        <v>75</v>
      </c>
      <c r="R1303" s="42" t="s">
        <v>2136</v>
      </c>
      <c r="S1303" s="43" t="s">
        <v>1887</v>
      </c>
      <c r="T1303" s="44" t="s">
        <v>3333</v>
      </c>
      <c r="U1303" s="31">
        <v>1499324</v>
      </c>
      <c r="V1303" s="31" t="s">
        <v>75</v>
      </c>
      <c r="W1303" s="31">
        <v>1499324</v>
      </c>
      <c r="X1303" s="31" t="s">
        <v>75</v>
      </c>
      <c r="Y1303" s="31">
        <v>1499324</v>
      </c>
      <c r="Z1303" s="31" t="s">
        <v>75</v>
      </c>
      <c r="AA1303" s="31" t="s">
        <v>75</v>
      </c>
      <c r="AB1303" s="31" t="s">
        <v>75</v>
      </c>
      <c r="AC1303" s="31" t="s">
        <v>75</v>
      </c>
      <c r="AD1303" s="31" t="s">
        <v>75</v>
      </c>
      <c r="AE1303" s="31" t="s">
        <v>75</v>
      </c>
      <c r="AF1303" s="31" t="s">
        <v>75</v>
      </c>
      <c r="AG1303" s="31" t="s">
        <v>75</v>
      </c>
      <c r="AH1303" s="31" t="s">
        <v>75</v>
      </c>
      <c r="AI1303" s="8"/>
    </row>
    <row r="1304" spans="1:35" x14ac:dyDescent="0.25">
      <c r="A1304" s="42" t="s">
        <v>1908</v>
      </c>
      <c r="B1304" s="43" t="s">
        <v>1887</v>
      </c>
      <c r="C1304" s="44" t="s">
        <v>3334</v>
      </c>
      <c r="D1304" s="31">
        <v>156706.4</v>
      </c>
      <c r="E1304" s="31" t="s">
        <v>75</v>
      </c>
      <c r="F1304" s="31">
        <v>156706.4</v>
      </c>
      <c r="G1304" s="31" t="s">
        <v>75</v>
      </c>
      <c r="H1304" s="31">
        <v>137906.4</v>
      </c>
      <c r="I1304" s="31" t="s">
        <v>75</v>
      </c>
      <c r="J1304" s="31" t="s">
        <v>75</v>
      </c>
      <c r="K1304" s="31">
        <v>18800</v>
      </c>
      <c r="L1304" s="31" t="s">
        <v>75</v>
      </c>
      <c r="M1304" s="31" t="s">
        <v>75</v>
      </c>
      <c r="N1304" s="31" t="s">
        <v>75</v>
      </c>
      <c r="O1304" s="31" t="s">
        <v>75</v>
      </c>
      <c r="P1304" s="32" t="s">
        <v>75</v>
      </c>
      <c r="Q1304" s="32" t="s">
        <v>75</v>
      </c>
      <c r="R1304" s="42" t="s">
        <v>1908</v>
      </c>
      <c r="S1304" s="43" t="s">
        <v>1887</v>
      </c>
      <c r="T1304" s="44" t="s">
        <v>3334</v>
      </c>
      <c r="U1304" s="31">
        <v>137906.4</v>
      </c>
      <c r="V1304" s="31" t="s">
        <v>75</v>
      </c>
      <c r="W1304" s="31">
        <v>137906.4</v>
      </c>
      <c r="X1304" s="31" t="s">
        <v>75</v>
      </c>
      <c r="Y1304" s="31">
        <v>137906.4</v>
      </c>
      <c r="Z1304" s="31" t="s">
        <v>75</v>
      </c>
      <c r="AA1304" s="31" t="s">
        <v>75</v>
      </c>
      <c r="AB1304" s="31" t="s">
        <v>75</v>
      </c>
      <c r="AC1304" s="31" t="s">
        <v>75</v>
      </c>
      <c r="AD1304" s="31" t="s">
        <v>75</v>
      </c>
      <c r="AE1304" s="31" t="s">
        <v>75</v>
      </c>
      <c r="AF1304" s="31" t="s">
        <v>75</v>
      </c>
      <c r="AG1304" s="31" t="s">
        <v>75</v>
      </c>
      <c r="AH1304" s="31" t="s">
        <v>75</v>
      </c>
      <c r="AI1304" s="8"/>
    </row>
    <row r="1305" spans="1:35" x14ac:dyDescent="0.25">
      <c r="A1305" s="42" t="s">
        <v>1978</v>
      </c>
      <c r="B1305" s="43" t="s">
        <v>1887</v>
      </c>
      <c r="C1305" s="44" t="s">
        <v>3335</v>
      </c>
      <c r="D1305" s="31">
        <v>156206.39999999999</v>
      </c>
      <c r="E1305" s="31" t="s">
        <v>75</v>
      </c>
      <c r="F1305" s="31">
        <v>156206.39999999999</v>
      </c>
      <c r="G1305" s="31" t="s">
        <v>75</v>
      </c>
      <c r="H1305" s="31">
        <v>137906.4</v>
      </c>
      <c r="I1305" s="31" t="s">
        <v>75</v>
      </c>
      <c r="J1305" s="31" t="s">
        <v>75</v>
      </c>
      <c r="K1305" s="31">
        <v>18300</v>
      </c>
      <c r="L1305" s="31" t="s">
        <v>75</v>
      </c>
      <c r="M1305" s="31" t="s">
        <v>75</v>
      </c>
      <c r="N1305" s="31" t="s">
        <v>75</v>
      </c>
      <c r="O1305" s="31" t="s">
        <v>75</v>
      </c>
      <c r="P1305" s="32" t="s">
        <v>75</v>
      </c>
      <c r="Q1305" s="32" t="s">
        <v>75</v>
      </c>
      <c r="R1305" s="42" t="s">
        <v>1978</v>
      </c>
      <c r="S1305" s="43" t="s">
        <v>1887</v>
      </c>
      <c r="T1305" s="44" t="s">
        <v>3335</v>
      </c>
      <c r="U1305" s="31">
        <v>137906.4</v>
      </c>
      <c r="V1305" s="31" t="s">
        <v>75</v>
      </c>
      <c r="W1305" s="31">
        <v>137906.4</v>
      </c>
      <c r="X1305" s="31" t="s">
        <v>75</v>
      </c>
      <c r="Y1305" s="31">
        <v>137906.4</v>
      </c>
      <c r="Z1305" s="31" t="s">
        <v>75</v>
      </c>
      <c r="AA1305" s="31" t="s">
        <v>75</v>
      </c>
      <c r="AB1305" s="31" t="s">
        <v>75</v>
      </c>
      <c r="AC1305" s="31" t="s">
        <v>75</v>
      </c>
      <c r="AD1305" s="31" t="s">
        <v>75</v>
      </c>
      <c r="AE1305" s="31" t="s">
        <v>75</v>
      </c>
      <c r="AF1305" s="31" t="s">
        <v>75</v>
      </c>
      <c r="AG1305" s="31" t="s">
        <v>75</v>
      </c>
      <c r="AH1305" s="31" t="s">
        <v>75</v>
      </c>
      <c r="AI1305" s="8"/>
    </row>
    <row r="1306" spans="1:35" ht="23.25" x14ac:dyDescent="0.25">
      <c r="A1306" s="42" t="s">
        <v>1980</v>
      </c>
      <c r="B1306" s="43" t="s">
        <v>1887</v>
      </c>
      <c r="C1306" s="44" t="s">
        <v>3336</v>
      </c>
      <c r="D1306" s="31">
        <v>156206.39999999999</v>
      </c>
      <c r="E1306" s="31" t="s">
        <v>75</v>
      </c>
      <c r="F1306" s="31">
        <v>156206.39999999999</v>
      </c>
      <c r="G1306" s="31" t="s">
        <v>75</v>
      </c>
      <c r="H1306" s="31">
        <v>137906.4</v>
      </c>
      <c r="I1306" s="31" t="s">
        <v>75</v>
      </c>
      <c r="J1306" s="31" t="s">
        <v>75</v>
      </c>
      <c r="K1306" s="31">
        <v>18300</v>
      </c>
      <c r="L1306" s="31" t="s">
        <v>75</v>
      </c>
      <c r="M1306" s="31" t="s">
        <v>75</v>
      </c>
      <c r="N1306" s="31" t="s">
        <v>75</v>
      </c>
      <c r="O1306" s="31" t="s">
        <v>75</v>
      </c>
      <c r="P1306" s="32" t="s">
        <v>75</v>
      </c>
      <c r="Q1306" s="32" t="s">
        <v>75</v>
      </c>
      <c r="R1306" s="42" t="s">
        <v>1980</v>
      </c>
      <c r="S1306" s="43" t="s">
        <v>1887</v>
      </c>
      <c r="T1306" s="44" t="s">
        <v>3336</v>
      </c>
      <c r="U1306" s="31">
        <v>137906.4</v>
      </c>
      <c r="V1306" s="31" t="s">
        <v>75</v>
      </c>
      <c r="W1306" s="31">
        <v>137906.4</v>
      </c>
      <c r="X1306" s="31" t="s">
        <v>75</v>
      </c>
      <c r="Y1306" s="31">
        <v>137906.4</v>
      </c>
      <c r="Z1306" s="31" t="s">
        <v>75</v>
      </c>
      <c r="AA1306" s="31" t="s">
        <v>75</v>
      </c>
      <c r="AB1306" s="31" t="s">
        <v>75</v>
      </c>
      <c r="AC1306" s="31" t="s">
        <v>75</v>
      </c>
      <c r="AD1306" s="31" t="s">
        <v>75</v>
      </c>
      <c r="AE1306" s="31" t="s">
        <v>75</v>
      </c>
      <c r="AF1306" s="31" t="s">
        <v>75</v>
      </c>
      <c r="AG1306" s="31" t="s">
        <v>75</v>
      </c>
      <c r="AH1306" s="31" t="s">
        <v>75</v>
      </c>
      <c r="AI1306" s="8"/>
    </row>
    <row r="1307" spans="1:35" x14ac:dyDescent="0.25">
      <c r="A1307" s="42" t="s">
        <v>1910</v>
      </c>
      <c r="B1307" s="43" t="s">
        <v>1887</v>
      </c>
      <c r="C1307" s="44" t="s">
        <v>3337</v>
      </c>
      <c r="D1307" s="31">
        <v>500</v>
      </c>
      <c r="E1307" s="31" t="s">
        <v>75</v>
      </c>
      <c r="F1307" s="31">
        <v>500</v>
      </c>
      <c r="G1307" s="31" t="s">
        <v>75</v>
      </c>
      <c r="H1307" s="31" t="s">
        <v>75</v>
      </c>
      <c r="I1307" s="31" t="s">
        <v>75</v>
      </c>
      <c r="J1307" s="31" t="s">
        <v>75</v>
      </c>
      <c r="K1307" s="31">
        <v>500</v>
      </c>
      <c r="L1307" s="31" t="s">
        <v>75</v>
      </c>
      <c r="M1307" s="31" t="s">
        <v>75</v>
      </c>
      <c r="N1307" s="31" t="s">
        <v>75</v>
      </c>
      <c r="O1307" s="31" t="s">
        <v>75</v>
      </c>
      <c r="P1307" s="32" t="s">
        <v>75</v>
      </c>
      <c r="Q1307" s="32" t="s">
        <v>75</v>
      </c>
      <c r="R1307" s="42" t="s">
        <v>1910</v>
      </c>
      <c r="S1307" s="43" t="s">
        <v>1887</v>
      </c>
      <c r="T1307" s="44" t="s">
        <v>3337</v>
      </c>
      <c r="U1307" s="31" t="s">
        <v>75</v>
      </c>
      <c r="V1307" s="31" t="s">
        <v>75</v>
      </c>
      <c r="W1307" s="31" t="s">
        <v>75</v>
      </c>
      <c r="X1307" s="31" t="s">
        <v>75</v>
      </c>
      <c r="Y1307" s="31" t="s">
        <v>75</v>
      </c>
      <c r="Z1307" s="31" t="s">
        <v>75</v>
      </c>
      <c r="AA1307" s="31" t="s">
        <v>75</v>
      </c>
      <c r="AB1307" s="31" t="s">
        <v>75</v>
      </c>
      <c r="AC1307" s="31" t="s">
        <v>75</v>
      </c>
      <c r="AD1307" s="31" t="s">
        <v>75</v>
      </c>
      <c r="AE1307" s="31" t="s">
        <v>75</v>
      </c>
      <c r="AF1307" s="31" t="s">
        <v>75</v>
      </c>
      <c r="AG1307" s="31" t="s">
        <v>75</v>
      </c>
      <c r="AH1307" s="31" t="s">
        <v>75</v>
      </c>
      <c r="AI1307" s="8"/>
    </row>
    <row r="1308" spans="1:35" x14ac:dyDescent="0.25">
      <c r="A1308" s="42" t="s">
        <v>1912</v>
      </c>
      <c r="B1308" s="43" t="s">
        <v>1887</v>
      </c>
      <c r="C1308" s="44" t="s">
        <v>3338</v>
      </c>
      <c r="D1308" s="31">
        <v>500</v>
      </c>
      <c r="E1308" s="31" t="s">
        <v>75</v>
      </c>
      <c r="F1308" s="31">
        <v>500</v>
      </c>
      <c r="G1308" s="31" t="s">
        <v>75</v>
      </c>
      <c r="H1308" s="31" t="s">
        <v>75</v>
      </c>
      <c r="I1308" s="31" t="s">
        <v>75</v>
      </c>
      <c r="J1308" s="31" t="s">
        <v>75</v>
      </c>
      <c r="K1308" s="31">
        <v>500</v>
      </c>
      <c r="L1308" s="31" t="s">
        <v>75</v>
      </c>
      <c r="M1308" s="31" t="s">
        <v>75</v>
      </c>
      <c r="N1308" s="31" t="s">
        <v>75</v>
      </c>
      <c r="O1308" s="31" t="s">
        <v>75</v>
      </c>
      <c r="P1308" s="32" t="s">
        <v>75</v>
      </c>
      <c r="Q1308" s="32" t="s">
        <v>75</v>
      </c>
      <c r="R1308" s="42" t="s">
        <v>1912</v>
      </c>
      <c r="S1308" s="43" t="s">
        <v>1887</v>
      </c>
      <c r="T1308" s="44" t="s">
        <v>3338</v>
      </c>
      <c r="U1308" s="31" t="s">
        <v>75</v>
      </c>
      <c r="V1308" s="31" t="s">
        <v>75</v>
      </c>
      <c r="W1308" s="31" t="s">
        <v>75</v>
      </c>
      <c r="X1308" s="31" t="s">
        <v>75</v>
      </c>
      <c r="Y1308" s="31" t="s">
        <v>75</v>
      </c>
      <c r="Z1308" s="31" t="s">
        <v>75</v>
      </c>
      <c r="AA1308" s="31" t="s">
        <v>75</v>
      </c>
      <c r="AB1308" s="31" t="s">
        <v>75</v>
      </c>
      <c r="AC1308" s="31" t="s">
        <v>75</v>
      </c>
      <c r="AD1308" s="31" t="s">
        <v>75</v>
      </c>
      <c r="AE1308" s="31" t="s">
        <v>75</v>
      </c>
      <c r="AF1308" s="31" t="s">
        <v>75</v>
      </c>
      <c r="AG1308" s="31" t="s">
        <v>75</v>
      </c>
      <c r="AH1308" s="31" t="s">
        <v>75</v>
      </c>
      <c r="AI1308" s="8"/>
    </row>
    <row r="1309" spans="1:35" x14ac:dyDescent="0.25">
      <c r="A1309" s="42" t="s">
        <v>3339</v>
      </c>
      <c r="B1309" s="43" t="s">
        <v>1887</v>
      </c>
      <c r="C1309" s="44" t="s">
        <v>3340</v>
      </c>
      <c r="D1309" s="31">
        <v>538628100</v>
      </c>
      <c r="E1309" s="31" t="s">
        <v>75</v>
      </c>
      <c r="F1309" s="31">
        <v>538628100</v>
      </c>
      <c r="G1309" s="31">
        <v>13700000</v>
      </c>
      <c r="H1309" s="31">
        <v>538628100</v>
      </c>
      <c r="I1309" s="31" t="s">
        <v>75</v>
      </c>
      <c r="J1309" s="31" t="s">
        <v>75</v>
      </c>
      <c r="K1309" s="31">
        <v>13700000</v>
      </c>
      <c r="L1309" s="31" t="s">
        <v>75</v>
      </c>
      <c r="M1309" s="31" t="s">
        <v>75</v>
      </c>
      <c r="N1309" s="31" t="s">
        <v>75</v>
      </c>
      <c r="O1309" s="31" t="s">
        <v>75</v>
      </c>
      <c r="P1309" s="32" t="s">
        <v>75</v>
      </c>
      <c r="Q1309" s="32" t="s">
        <v>75</v>
      </c>
      <c r="R1309" s="42" t="s">
        <v>3339</v>
      </c>
      <c r="S1309" s="43" t="s">
        <v>1887</v>
      </c>
      <c r="T1309" s="44" t="s">
        <v>3340</v>
      </c>
      <c r="U1309" s="31">
        <v>322806821.5</v>
      </c>
      <c r="V1309" s="31" t="s">
        <v>75</v>
      </c>
      <c r="W1309" s="31">
        <v>322806821.5</v>
      </c>
      <c r="X1309" s="31">
        <v>1457358.72</v>
      </c>
      <c r="Y1309" s="31">
        <v>322806821.5</v>
      </c>
      <c r="Z1309" s="31" t="s">
        <v>75</v>
      </c>
      <c r="AA1309" s="31" t="s">
        <v>75</v>
      </c>
      <c r="AB1309" s="31">
        <v>1457358.72</v>
      </c>
      <c r="AC1309" s="31" t="s">
        <v>75</v>
      </c>
      <c r="AD1309" s="31" t="s">
        <v>75</v>
      </c>
      <c r="AE1309" s="31" t="s">
        <v>75</v>
      </c>
      <c r="AF1309" s="31" t="s">
        <v>75</v>
      </c>
      <c r="AG1309" s="31" t="s">
        <v>75</v>
      </c>
      <c r="AH1309" s="31" t="s">
        <v>75</v>
      </c>
      <c r="AI1309" s="8"/>
    </row>
    <row r="1310" spans="1:35" ht="23.25" x14ac:dyDescent="0.25">
      <c r="A1310" s="42" t="s">
        <v>1902</v>
      </c>
      <c r="B1310" s="43" t="s">
        <v>1887</v>
      </c>
      <c r="C1310" s="44" t="s">
        <v>3341</v>
      </c>
      <c r="D1310" s="31">
        <v>1500000</v>
      </c>
      <c r="E1310" s="31" t="s">
        <v>75</v>
      </c>
      <c r="F1310" s="31">
        <v>1500000</v>
      </c>
      <c r="G1310" s="31" t="s">
        <v>75</v>
      </c>
      <c r="H1310" s="31" t="s">
        <v>75</v>
      </c>
      <c r="I1310" s="31" t="s">
        <v>75</v>
      </c>
      <c r="J1310" s="31" t="s">
        <v>75</v>
      </c>
      <c r="K1310" s="31">
        <v>1500000</v>
      </c>
      <c r="L1310" s="31" t="s">
        <v>75</v>
      </c>
      <c r="M1310" s="31" t="s">
        <v>75</v>
      </c>
      <c r="N1310" s="31" t="s">
        <v>75</v>
      </c>
      <c r="O1310" s="31" t="s">
        <v>75</v>
      </c>
      <c r="P1310" s="32" t="s">
        <v>75</v>
      </c>
      <c r="Q1310" s="32" t="s">
        <v>75</v>
      </c>
      <c r="R1310" s="42" t="s">
        <v>1902</v>
      </c>
      <c r="S1310" s="43" t="s">
        <v>1887</v>
      </c>
      <c r="T1310" s="44" t="s">
        <v>3341</v>
      </c>
      <c r="U1310" s="31">
        <v>1457358.72</v>
      </c>
      <c r="V1310" s="31" t="s">
        <v>75</v>
      </c>
      <c r="W1310" s="31">
        <v>1457358.72</v>
      </c>
      <c r="X1310" s="31" t="s">
        <v>75</v>
      </c>
      <c r="Y1310" s="31" t="s">
        <v>75</v>
      </c>
      <c r="Z1310" s="31" t="s">
        <v>75</v>
      </c>
      <c r="AA1310" s="31" t="s">
        <v>75</v>
      </c>
      <c r="AB1310" s="31">
        <v>1457358.72</v>
      </c>
      <c r="AC1310" s="31" t="s">
        <v>75</v>
      </c>
      <c r="AD1310" s="31" t="s">
        <v>75</v>
      </c>
      <c r="AE1310" s="31" t="s">
        <v>75</v>
      </c>
      <c r="AF1310" s="31" t="s">
        <v>75</v>
      </c>
      <c r="AG1310" s="31" t="s">
        <v>75</v>
      </c>
      <c r="AH1310" s="31" t="s">
        <v>75</v>
      </c>
      <c r="AI1310" s="8"/>
    </row>
    <row r="1311" spans="1:35" ht="23.25" x14ac:dyDescent="0.25">
      <c r="A1311" s="42" t="s">
        <v>1904</v>
      </c>
      <c r="B1311" s="43" t="s">
        <v>1887</v>
      </c>
      <c r="C1311" s="44" t="s">
        <v>3342</v>
      </c>
      <c r="D1311" s="31">
        <v>1500000</v>
      </c>
      <c r="E1311" s="31" t="s">
        <v>75</v>
      </c>
      <c r="F1311" s="31">
        <v>1500000</v>
      </c>
      <c r="G1311" s="31" t="s">
        <v>75</v>
      </c>
      <c r="H1311" s="31" t="s">
        <v>75</v>
      </c>
      <c r="I1311" s="31" t="s">
        <v>75</v>
      </c>
      <c r="J1311" s="31" t="s">
        <v>75</v>
      </c>
      <c r="K1311" s="31">
        <v>1500000</v>
      </c>
      <c r="L1311" s="31" t="s">
        <v>75</v>
      </c>
      <c r="M1311" s="31" t="s">
        <v>75</v>
      </c>
      <c r="N1311" s="31" t="s">
        <v>75</v>
      </c>
      <c r="O1311" s="31" t="s">
        <v>75</v>
      </c>
      <c r="P1311" s="32" t="s">
        <v>75</v>
      </c>
      <c r="Q1311" s="32" t="s">
        <v>75</v>
      </c>
      <c r="R1311" s="42" t="s">
        <v>1904</v>
      </c>
      <c r="S1311" s="43" t="s">
        <v>1887</v>
      </c>
      <c r="T1311" s="44" t="s">
        <v>3342</v>
      </c>
      <c r="U1311" s="31">
        <v>1457358.72</v>
      </c>
      <c r="V1311" s="31" t="s">
        <v>75</v>
      </c>
      <c r="W1311" s="31">
        <v>1457358.72</v>
      </c>
      <c r="X1311" s="31" t="s">
        <v>75</v>
      </c>
      <c r="Y1311" s="31" t="s">
        <v>75</v>
      </c>
      <c r="Z1311" s="31" t="s">
        <v>75</v>
      </c>
      <c r="AA1311" s="31" t="s">
        <v>75</v>
      </c>
      <c r="AB1311" s="31">
        <v>1457358.72</v>
      </c>
      <c r="AC1311" s="31" t="s">
        <v>75</v>
      </c>
      <c r="AD1311" s="31" t="s">
        <v>75</v>
      </c>
      <c r="AE1311" s="31" t="s">
        <v>75</v>
      </c>
      <c r="AF1311" s="31" t="s">
        <v>75</v>
      </c>
      <c r="AG1311" s="31" t="s">
        <v>75</v>
      </c>
      <c r="AH1311" s="31" t="s">
        <v>75</v>
      </c>
      <c r="AI1311" s="8"/>
    </row>
    <row r="1312" spans="1:35" x14ac:dyDescent="0.25">
      <c r="A1312" s="42" t="s">
        <v>1906</v>
      </c>
      <c r="B1312" s="43" t="s">
        <v>1887</v>
      </c>
      <c r="C1312" s="44" t="s">
        <v>3343</v>
      </c>
      <c r="D1312" s="31">
        <v>1500000</v>
      </c>
      <c r="E1312" s="31" t="s">
        <v>75</v>
      </c>
      <c r="F1312" s="31">
        <v>1500000</v>
      </c>
      <c r="G1312" s="31" t="s">
        <v>75</v>
      </c>
      <c r="H1312" s="31" t="s">
        <v>75</v>
      </c>
      <c r="I1312" s="31" t="s">
        <v>75</v>
      </c>
      <c r="J1312" s="31" t="s">
        <v>75</v>
      </c>
      <c r="K1312" s="31">
        <v>1500000</v>
      </c>
      <c r="L1312" s="31" t="s">
        <v>75</v>
      </c>
      <c r="M1312" s="31" t="s">
        <v>75</v>
      </c>
      <c r="N1312" s="31" t="s">
        <v>75</v>
      </c>
      <c r="O1312" s="31" t="s">
        <v>75</v>
      </c>
      <c r="P1312" s="32" t="s">
        <v>75</v>
      </c>
      <c r="Q1312" s="32" t="s">
        <v>75</v>
      </c>
      <c r="R1312" s="42" t="s">
        <v>1906</v>
      </c>
      <c r="S1312" s="43" t="s">
        <v>1887</v>
      </c>
      <c r="T1312" s="44" t="s">
        <v>3343</v>
      </c>
      <c r="U1312" s="31">
        <v>1457358.72</v>
      </c>
      <c r="V1312" s="31" t="s">
        <v>75</v>
      </c>
      <c r="W1312" s="31">
        <v>1457358.72</v>
      </c>
      <c r="X1312" s="31" t="s">
        <v>75</v>
      </c>
      <c r="Y1312" s="31" t="s">
        <v>75</v>
      </c>
      <c r="Z1312" s="31" t="s">
        <v>75</v>
      </c>
      <c r="AA1312" s="31" t="s">
        <v>75</v>
      </c>
      <c r="AB1312" s="31">
        <v>1457358.72</v>
      </c>
      <c r="AC1312" s="31" t="s">
        <v>75</v>
      </c>
      <c r="AD1312" s="31" t="s">
        <v>75</v>
      </c>
      <c r="AE1312" s="31" t="s">
        <v>75</v>
      </c>
      <c r="AF1312" s="31" t="s">
        <v>75</v>
      </c>
      <c r="AG1312" s="31" t="s">
        <v>75</v>
      </c>
      <c r="AH1312" s="31" t="s">
        <v>75</v>
      </c>
      <c r="AI1312" s="8"/>
    </row>
    <row r="1313" spans="1:35" x14ac:dyDescent="0.25">
      <c r="A1313" s="42" t="s">
        <v>1928</v>
      </c>
      <c r="B1313" s="43" t="s">
        <v>1887</v>
      </c>
      <c r="C1313" s="44" t="s">
        <v>3344</v>
      </c>
      <c r="D1313" s="31">
        <v>8905000</v>
      </c>
      <c r="E1313" s="31" t="s">
        <v>75</v>
      </c>
      <c r="F1313" s="31">
        <v>8905000</v>
      </c>
      <c r="G1313" s="31" t="s">
        <v>75</v>
      </c>
      <c r="H1313" s="31">
        <v>8905000</v>
      </c>
      <c r="I1313" s="31" t="s">
        <v>75</v>
      </c>
      <c r="J1313" s="31" t="s">
        <v>75</v>
      </c>
      <c r="K1313" s="31" t="s">
        <v>75</v>
      </c>
      <c r="L1313" s="31" t="s">
        <v>75</v>
      </c>
      <c r="M1313" s="31" t="s">
        <v>75</v>
      </c>
      <c r="N1313" s="31" t="s">
        <v>75</v>
      </c>
      <c r="O1313" s="31" t="s">
        <v>75</v>
      </c>
      <c r="P1313" s="32" t="s">
        <v>75</v>
      </c>
      <c r="Q1313" s="32" t="s">
        <v>75</v>
      </c>
      <c r="R1313" s="42" t="s">
        <v>1928</v>
      </c>
      <c r="S1313" s="43" t="s">
        <v>1887</v>
      </c>
      <c r="T1313" s="44" t="s">
        <v>3344</v>
      </c>
      <c r="U1313" s="31">
        <v>2105000</v>
      </c>
      <c r="V1313" s="31" t="s">
        <v>75</v>
      </c>
      <c r="W1313" s="31">
        <v>2105000</v>
      </c>
      <c r="X1313" s="31" t="s">
        <v>75</v>
      </c>
      <c r="Y1313" s="31">
        <v>2105000</v>
      </c>
      <c r="Z1313" s="31" t="s">
        <v>75</v>
      </c>
      <c r="AA1313" s="31" t="s">
        <v>75</v>
      </c>
      <c r="AB1313" s="31" t="s">
        <v>75</v>
      </c>
      <c r="AC1313" s="31" t="s">
        <v>75</v>
      </c>
      <c r="AD1313" s="31" t="s">
        <v>75</v>
      </c>
      <c r="AE1313" s="31" t="s">
        <v>75</v>
      </c>
      <c r="AF1313" s="31" t="s">
        <v>75</v>
      </c>
      <c r="AG1313" s="31" t="s">
        <v>75</v>
      </c>
      <c r="AH1313" s="31" t="s">
        <v>75</v>
      </c>
      <c r="AI1313" s="8"/>
    </row>
    <row r="1314" spans="1:35" x14ac:dyDescent="0.25">
      <c r="A1314" s="42" t="s">
        <v>2101</v>
      </c>
      <c r="B1314" s="43" t="s">
        <v>1887</v>
      </c>
      <c r="C1314" s="44" t="s">
        <v>3345</v>
      </c>
      <c r="D1314" s="31">
        <v>4045000</v>
      </c>
      <c r="E1314" s="31" t="s">
        <v>75</v>
      </c>
      <c r="F1314" s="31">
        <v>4045000</v>
      </c>
      <c r="G1314" s="31" t="s">
        <v>75</v>
      </c>
      <c r="H1314" s="31">
        <v>4045000</v>
      </c>
      <c r="I1314" s="31" t="s">
        <v>75</v>
      </c>
      <c r="J1314" s="31" t="s">
        <v>75</v>
      </c>
      <c r="K1314" s="31" t="s">
        <v>75</v>
      </c>
      <c r="L1314" s="31" t="s">
        <v>75</v>
      </c>
      <c r="M1314" s="31" t="s">
        <v>75</v>
      </c>
      <c r="N1314" s="31" t="s">
        <v>75</v>
      </c>
      <c r="O1314" s="31" t="s">
        <v>75</v>
      </c>
      <c r="P1314" s="32" t="s">
        <v>75</v>
      </c>
      <c r="Q1314" s="32" t="s">
        <v>75</v>
      </c>
      <c r="R1314" s="42" t="s">
        <v>2101</v>
      </c>
      <c r="S1314" s="43" t="s">
        <v>1887</v>
      </c>
      <c r="T1314" s="44" t="s">
        <v>3345</v>
      </c>
      <c r="U1314" s="31" t="s">
        <v>75</v>
      </c>
      <c r="V1314" s="31" t="s">
        <v>75</v>
      </c>
      <c r="W1314" s="31" t="s">
        <v>75</v>
      </c>
      <c r="X1314" s="31" t="s">
        <v>75</v>
      </c>
      <c r="Y1314" s="31" t="s">
        <v>75</v>
      </c>
      <c r="Z1314" s="31" t="s">
        <v>75</v>
      </c>
      <c r="AA1314" s="31" t="s">
        <v>75</v>
      </c>
      <c r="AB1314" s="31" t="s">
        <v>75</v>
      </c>
      <c r="AC1314" s="31" t="s">
        <v>75</v>
      </c>
      <c r="AD1314" s="31" t="s">
        <v>75</v>
      </c>
      <c r="AE1314" s="31" t="s">
        <v>75</v>
      </c>
      <c r="AF1314" s="31" t="s">
        <v>75</v>
      </c>
      <c r="AG1314" s="31" t="s">
        <v>75</v>
      </c>
      <c r="AH1314" s="31" t="s">
        <v>75</v>
      </c>
      <c r="AI1314" s="8"/>
    </row>
    <row r="1315" spans="1:35" x14ac:dyDescent="0.25">
      <c r="A1315" s="42" t="s">
        <v>2103</v>
      </c>
      <c r="B1315" s="43" t="s">
        <v>1887</v>
      </c>
      <c r="C1315" s="44" t="s">
        <v>3346</v>
      </c>
      <c r="D1315" s="31">
        <v>4860000</v>
      </c>
      <c r="E1315" s="31" t="s">
        <v>75</v>
      </c>
      <c r="F1315" s="31">
        <v>4860000</v>
      </c>
      <c r="G1315" s="31" t="s">
        <v>75</v>
      </c>
      <c r="H1315" s="31">
        <v>4860000</v>
      </c>
      <c r="I1315" s="31" t="s">
        <v>75</v>
      </c>
      <c r="J1315" s="31" t="s">
        <v>75</v>
      </c>
      <c r="K1315" s="31" t="s">
        <v>75</v>
      </c>
      <c r="L1315" s="31" t="s">
        <v>75</v>
      </c>
      <c r="M1315" s="31" t="s">
        <v>75</v>
      </c>
      <c r="N1315" s="31" t="s">
        <v>75</v>
      </c>
      <c r="O1315" s="31" t="s">
        <v>75</v>
      </c>
      <c r="P1315" s="32" t="s">
        <v>75</v>
      </c>
      <c r="Q1315" s="32" t="s">
        <v>75</v>
      </c>
      <c r="R1315" s="42" t="s">
        <v>2103</v>
      </c>
      <c r="S1315" s="43" t="s">
        <v>1887</v>
      </c>
      <c r="T1315" s="44" t="s">
        <v>3346</v>
      </c>
      <c r="U1315" s="31">
        <v>2105000</v>
      </c>
      <c r="V1315" s="31" t="s">
        <v>75</v>
      </c>
      <c r="W1315" s="31">
        <v>2105000</v>
      </c>
      <c r="X1315" s="31" t="s">
        <v>75</v>
      </c>
      <c r="Y1315" s="31">
        <v>2105000</v>
      </c>
      <c r="Z1315" s="31" t="s">
        <v>75</v>
      </c>
      <c r="AA1315" s="31" t="s">
        <v>75</v>
      </c>
      <c r="AB1315" s="31" t="s">
        <v>75</v>
      </c>
      <c r="AC1315" s="31" t="s">
        <v>75</v>
      </c>
      <c r="AD1315" s="31" t="s">
        <v>75</v>
      </c>
      <c r="AE1315" s="31" t="s">
        <v>75</v>
      </c>
      <c r="AF1315" s="31" t="s">
        <v>75</v>
      </c>
      <c r="AG1315" s="31" t="s">
        <v>75</v>
      </c>
      <c r="AH1315" s="31" t="s">
        <v>75</v>
      </c>
      <c r="AI1315" s="8"/>
    </row>
    <row r="1316" spans="1:35" x14ac:dyDescent="0.25">
      <c r="A1316" s="42" t="s">
        <v>1936</v>
      </c>
      <c r="B1316" s="43" t="s">
        <v>1887</v>
      </c>
      <c r="C1316" s="44" t="s">
        <v>3347</v>
      </c>
      <c r="D1316" s="31">
        <v>3660000</v>
      </c>
      <c r="E1316" s="31" t="s">
        <v>75</v>
      </c>
      <c r="F1316" s="31">
        <v>3660000</v>
      </c>
      <c r="G1316" s="31">
        <v>13700000</v>
      </c>
      <c r="H1316" s="31">
        <v>17360000</v>
      </c>
      <c r="I1316" s="31" t="s">
        <v>75</v>
      </c>
      <c r="J1316" s="31" t="s">
        <v>75</v>
      </c>
      <c r="K1316" s="31" t="s">
        <v>75</v>
      </c>
      <c r="L1316" s="31" t="s">
        <v>75</v>
      </c>
      <c r="M1316" s="31" t="s">
        <v>75</v>
      </c>
      <c r="N1316" s="31" t="s">
        <v>75</v>
      </c>
      <c r="O1316" s="31" t="s">
        <v>75</v>
      </c>
      <c r="P1316" s="32" t="s">
        <v>75</v>
      </c>
      <c r="Q1316" s="32" t="s">
        <v>75</v>
      </c>
      <c r="R1316" s="42" t="s">
        <v>1936</v>
      </c>
      <c r="S1316" s="43" t="s">
        <v>1887</v>
      </c>
      <c r="T1316" s="44" t="s">
        <v>3347</v>
      </c>
      <c r="U1316" s="31" t="s">
        <v>75</v>
      </c>
      <c r="V1316" s="31" t="s">
        <v>75</v>
      </c>
      <c r="W1316" s="31" t="s">
        <v>75</v>
      </c>
      <c r="X1316" s="31">
        <v>1457358.72</v>
      </c>
      <c r="Y1316" s="31">
        <v>1457358.72</v>
      </c>
      <c r="Z1316" s="31" t="s">
        <v>75</v>
      </c>
      <c r="AA1316" s="31" t="s">
        <v>75</v>
      </c>
      <c r="AB1316" s="31" t="s">
        <v>75</v>
      </c>
      <c r="AC1316" s="31" t="s">
        <v>75</v>
      </c>
      <c r="AD1316" s="31" t="s">
        <v>75</v>
      </c>
      <c r="AE1316" s="31" t="s">
        <v>75</v>
      </c>
      <c r="AF1316" s="31" t="s">
        <v>75</v>
      </c>
      <c r="AG1316" s="31" t="s">
        <v>75</v>
      </c>
      <c r="AH1316" s="31" t="s">
        <v>75</v>
      </c>
      <c r="AI1316" s="8"/>
    </row>
    <row r="1317" spans="1:35" x14ac:dyDescent="0.25">
      <c r="A1317" s="42" t="s">
        <v>2111</v>
      </c>
      <c r="B1317" s="43" t="s">
        <v>1887</v>
      </c>
      <c r="C1317" s="44" t="s">
        <v>3348</v>
      </c>
      <c r="D1317" s="31" t="s">
        <v>75</v>
      </c>
      <c r="E1317" s="31" t="s">
        <v>75</v>
      </c>
      <c r="F1317" s="31" t="s">
        <v>75</v>
      </c>
      <c r="G1317" s="31">
        <v>1500000</v>
      </c>
      <c r="H1317" s="31">
        <v>1500000</v>
      </c>
      <c r="I1317" s="31" t="s">
        <v>75</v>
      </c>
      <c r="J1317" s="31" t="s">
        <v>75</v>
      </c>
      <c r="K1317" s="31" t="s">
        <v>75</v>
      </c>
      <c r="L1317" s="31" t="s">
        <v>75</v>
      </c>
      <c r="M1317" s="31" t="s">
        <v>75</v>
      </c>
      <c r="N1317" s="31" t="s">
        <v>75</v>
      </c>
      <c r="O1317" s="31" t="s">
        <v>75</v>
      </c>
      <c r="P1317" s="32" t="s">
        <v>75</v>
      </c>
      <c r="Q1317" s="32" t="s">
        <v>75</v>
      </c>
      <c r="R1317" s="42" t="s">
        <v>2111</v>
      </c>
      <c r="S1317" s="43" t="s">
        <v>1887</v>
      </c>
      <c r="T1317" s="44" t="s">
        <v>3348</v>
      </c>
      <c r="U1317" s="31" t="s">
        <v>75</v>
      </c>
      <c r="V1317" s="31" t="s">
        <v>75</v>
      </c>
      <c r="W1317" s="31" t="s">
        <v>75</v>
      </c>
      <c r="X1317" s="31">
        <v>1457358.72</v>
      </c>
      <c r="Y1317" s="31">
        <v>1457358.72</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2364</v>
      </c>
      <c r="B1318" s="43" t="s">
        <v>1887</v>
      </c>
      <c r="C1318" s="44" t="s">
        <v>3349</v>
      </c>
      <c r="D1318" s="31" t="s">
        <v>75</v>
      </c>
      <c r="E1318" s="31" t="s">
        <v>75</v>
      </c>
      <c r="F1318" s="31" t="s">
        <v>75</v>
      </c>
      <c r="G1318" s="31">
        <v>1500000</v>
      </c>
      <c r="H1318" s="31">
        <v>1500000</v>
      </c>
      <c r="I1318" s="31" t="s">
        <v>75</v>
      </c>
      <c r="J1318" s="31" t="s">
        <v>75</v>
      </c>
      <c r="K1318" s="31" t="s">
        <v>75</v>
      </c>
      <c r="L1318" s="31" t="s">
        <v>75</v>
      </c>
      <c r="M1318" s="31" t="s">
        <v>75</v>
      </c>
      <c r="N1318" s="31" t="s">
        <v>75</v>
      </c>
      <c r="O1318" s="31" t="s">
        <v>75</v>
      </c>
      <c r="P1318" s="32" t="s">
        <v>75</v>
      </c>
      <c r="Q1318" s="32" t="s">
        <v>75</v>
      </c>
      <c r="R1318" s="42" t="s">
        <v>2364</v>
      </c>
      <c r="S1318" s="43" t="s">
        <v>1887</v>
      </c>
      <c r="T1318" s="44" t="s">
        <v>3349</v>
      </c>
      <c r="U1318" s="31" t="s">
        <v>75</v>
      </c>
      <c r="V1318" s="31" t="s">
        <v>75</v>
      </c>
      <c r="W1318" s="31" t="s">
        <v>75</v>
      </c>
      <c r="X1318" s="31">
        <v>1457358.72</v>
      </c>
      <c r="Y1318" s="31">
        <v>1457358.72</v>
      </c>
      <c r="Z1318" s="31" t="s">
        <v>75</v>
      </c>
      <c r="AA1318" s="31" t="s">
        <v>75</v>
      </c>
      <c r="AB1318" s="31" t="s">
        <v>75</v>
      </c>
      <c r="AC1318" s="31" t="s">
        <v>75</v>
      </c>
      <c r="AD1318" s="31" t="s">
        <v>75</v>
      </c>
      <c r="AE1318" s="31" t="s">
        <v>75</v>
      </c>
      <c r="AF1318" s="31" t="s">
        <v>75</v>
      </c>
      <c r="AG1318" s="31" t="s">
        <v>75</v>
      </c>
      <c r="AH1318" s="31" t="s">
        <v>75</v>
      </c>
      <c r="AI1318" s="8"/>
    </row>
    <row r="1319" spans="1:35" x14ac:dyDescent="0.25">
      <c r="A1319" s="42" t="s">
        <v>1507</v>
      </c>
      <c r="B1319" s="43" t="s">
        <v>1887</v>
      </c>
      <c r="C1319" s="44" t="s">
        <v>3350</v>
      </c>
      <c r="D1319" s="31">
        <v>3660000</v>
      </c>
      <c r="E1319" s="31" t="s">
        <v>75</v>
      </c>
      <c r="F1319" s="31">
        <v>3660000</v>
      </c>
      <c r="G1319" s="31">
        <v>12200000</v>
      </c>
      <c r="H1319" s="31">
        <v>15860000</v>
      </c>
      <c r="I1319" s="31" t="s">
        <v>75</v>
      </c>
      <c r="J1319" s="31" t="s">
        <v>75</v>
      </c>
      <c r="K1319" s="31" t="s">
        <v>75</v>
      </c>
      <c r="L1319" s="31" t="s">
        <v>75</v>
      </c>
      <c r="M1319" s="31" t="s">
        <v>75</v>
      </c>
      <c r="N1319" s="31" t="s">
        <v>75</v>
      </c>
      <c r="O1319" s="31" t="s">
        <v>75</v>
      </c>
      <c r="P1319" s="32" t="s">
        <v>75</v>
      </c>
      <c r="Q1319" s="32" t="s">
        <v>75</v>
      </c>
      <c r="R1319" s="42" t="s">
        <v>1507</v>
      </c>
      <c r="S1319" s="43" t="s">
        <v>1887</v>
      </c>
      <c r="T1319" s="44" t="s">
        <v>3350</v>
      </c>
      <c r="U1319" s="31" t="s">
        <v>75</v>
      </c>
      <c r="V1319" s="31" t="s">
        <v>75</v>
      </c>
      <c r="W1319" s="31" t="s">
        <v>75</v>
      </c>
      <c r="X1319" s="31" t="s">
        <v>75</v>
      </c>
      <c r="Y1319" s="31" t="s">
        <v>75</v>
      </c>
      <c r="Z1319" s="31" t="s">
        <v>75</v>
      </c>
      <c r="AA1319" s="31" t="s">
        <v>75</v>
      </c>
      <c r="AB1319" s="31" t="s">
        <v>75</v>
      </c>
      <c r="AC1319" s="31" t="s">
        <v>75</v>
      </c>
      <c r="AD1319" s="31" t="s">
        <v>75</v>
      </c>
      <c r="AE1319" s="31" t="s">
        <v>75</v>
      </c>
      <c r="AF1319" s="31" t="s">
        <v>75</v>
      </c>
      <c r="AG1319" s="31" t="s">
        <v>75</v>
      </c>
      <c r="AH1319" s="31" t="s">
        <v>75</v>
      </c>
      <c r="AI1319" s="8"/>
    </row>
    <row r="1320" spans="1:35" ht="23.25" x14ac:dyDescent="0.25">
      <c r="A1320" s="42" t="s">
        <v>1939</v>
      </c>
      <c r="B1320" s="43" t="s">
        <v>1887</v>
      </c>
      <c r="C1320" s="44" t="s">
        <v>3351</v>
      </c>
      <c r="D1320" s="31">
        <v>524563100</v>
      </c>
      <c r="E1320" s="31" t="s">
        <v>75</v>
      </c>
      <c r="F1320" s="31">
        <v>524563100</v>
      </c>
      <c r="G1320" s="31" t="s">
        <v>75</v>
      </c>
      <c r="H1320" s="31">
        <v>512363100</v>
      </c>
      <c r="I1320" s="31" t="s">
        <v>75</v>
      </c>
      <c r="J1320" s="31" t="s">
        <v>75</v>
      </c>
      <c r="K1320" s="31">
        <v>12200000</v>
      </c>
      <c r="L1320" s="31" t="s">
        <v>75</v>
      </c>
      <c r="M1320" s="31" t="s">
        <v>75</v>
      </c>
      <c r="N1320" s="31" t="s">
        <v>75</v>
      </c>
      <c r="O1320" s="31" t="s">
        <v>75</v>
      </c>
      <c r="P1320" s="32" t="s">
        <v>75</v>
      </c>
      <c r="Q1320" s="32" t="s">
        <v>75</v>
      </c>
      <c r="R1320" s="42" t="s">
        <v>1939</v>
      </c>
      <c r="S1320" s="43" t="s">
        <v>1887</v>
      </c>
      <c r="T1320" s="44" t="s">
        <v>3351</v>
      </c>
      <c r="U1320" s="31">
        <v>319244462.77999997</v>
      </c>
      <c r="V1320" s="31" t="s">
        <v>75</v>
      </c>
      <c r="W1320" s="31">
        <v>319244462.77999997</v>
      </c>
      <c r="X1320" s="31" t="s">
        <v>75</v>
      </c>
      <c r="Y1320" s="31">
        <v>319244462.77999997</v>
      </c>
      <c r="Z1320" s="31" t="s">
        <v>75</v>
      </c>
      <c r="AA1320" s="31" t="s">
        <v>75</v>
      </c>
      <c r="AB1320" s="31" t="s">
        <v>75</v>
      </c>
      <c r="AC1320" s="31" t="s">
        <v>75</v>
      </c>
      <c r="AD1320" s="31" t="s">
        <v>75</v>
      </c>
      <c r="AE1320" s="31" t="s">
        <v>75</v>
      </c>
      <c r="AF1320" s="31" t="s">
        <v>75</v>
      </c>
      <c r="AG1320" s="31" t="s">
        <v>75</v>
      </c>
      <c r="AH1320" s="31" t="s">
        <v>75</v>
      </c>
      <c r="AI1320" s="8"/>
    </row>
    <row r="1321" spans="1:35" x14ac:dyDescent="0.25">
      <c r="A1321" s="42" t="s">
        <v>1941</v>
      </c>
      <c r="B1321" s="43" t="s">
        <v>1887</v>
      </c>
      <c r="C1321" s="44" t="s">
        <v>3352</v>
      </c>
      <c r="D1321" s="31">
        <v>95386400</v>
      </c>
      <c r="E1321" s="31" t="s">
        <v>75</v>
      </c>
      <c r="F1321" s="31">
        <v>95386400</v>
      </c>
      <c r="G1321" s="31" t="s">
        <v>75</v>
      </c>
      <c r="H1321" s="31">
        <v>95386400</v>
      </c>
      <c r="I1321" s="31" t="s">
        <v>75</v>
      </c>
      <c r="J1321" s="31" t="s">
        <v>75</v>
      </c>
      <c r="K1321" s="31" t="s">
        <v>75</v>
      </c>
      <c r="L1321" s="31" t="s">
        <v>75</v>
      </c>
      <c r="M1321" s="31" t="s">
        <v>75</v>
      </c>
      <c r="N1321" s="31" t="s">
        <v>75</v>
      </c>
      <c r="O1321" s="31" t="s">
        <v>75</v>
      </c>
      <c r="P1321" s="32" t="s">
        <v>75</v>
      </c>
      <c r="Q1321" s="32" t="s">
        <v>75</v>
      </c>
      <c r="R1321" s="42" t="s">
        <v>1941</v>
      </c>
      <c r="S1321" s="43" t="s">
        <v>1887</v>
      </c>
      <c r="T1321" s="44" t="s">
        <v>3352</v>
      </c>
      <c r="U1321" s="31">
        <v>53933648.020000003</v>
      </c>
      <c r="V1321" s="31" t="s">
        <v>75</v>
      </c>
      <c r="W1321" s="31">
        <v>53933648.020000003</v>
      </c>
      <c r="X1321" s="31" t="s">
        <v>75</v>
      </c>
      <c r="Y1321" s="31">
        <v>53933648.020000003</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2119</v>
      </c>
      <c r="B1322" s="43" t="s">
        <v>1887</v>
      </c>
      <c r="C1322" s="44" t="s">
        <v>3353</v>
      </c>
      <c r="D1322" s="31">
        <v>70220600</v>
      </c>
      <c r="E1322" s="31" t="s">
        <v>75</v>
      </c>
      <c r="F1322" s="31">
        <v>70220600</v>
      </c>
      <c r="G1322" s="31" t="s">
        <v>75</v>
      </c>
      <c r="H1322" s="31">
        <v>70220600</v>
      </c>
      <c r="I1322" s="31" t="s">
        <v>75</v>
      </c>
      <c r="J1322" s="31" t="s">
        <v>75</v>
      </c>
      <c r="K1322" s="31" t="s">
        <v>75</v>
      </c>
      <c r="L1322" s="31" t="s">
        <v>75</v>
      </c>
      <c r="M1322" s="31" t="s">
        <v>75</v>
      </c>
      <c r="N1322" s="31" t="s">
        <v>75</v>
      </c>
      <c r="O1322" s="31" t="s">
        <v>75</v>
      </c>
      <c r="P1322" s="32" t="s">
        <v>75</v>
      </c>
      <c r="Q1322" s="32" t="s">
        <v>75</v>
      </c>
      <c r="R1322" s="42" t="s">
        <v>2119</v>
      </c>
      <c r="S1322" s="43" t="s">
        <v>1887</v>
      </c>
      <c r="T1322" s="44" t="s">
        <v>3353</v>
      </c>
      <c r="U1322" s="31">
        <v>33938898.020000003</v>
      </c>
      <c r="V1322" s="31" t="s">
        <v>75</v>
      </c>
      <c r="W1322" s="31">
        <v>33938898.020000003</v>
      </c>
      <c r="X1322" s="31" t="s">
        <v>75</v>
      </c>
      <c r="Y1322" s="31">
        <v>33938898.020000003</v>
      </c>
      <c r="Z1322" s="31" t="s">
        <v>75</v>
      </c>
      <c r="AA1322" s="31" t="s">
        <v>75</v>
      </c>
      <c r="AB1322" s="31" t="s">
        <v>75</v>
      </c>
      <c r="AC1322" s="31" t="s">
        <v>75</v>
      </c>
      <c r="AD1322" s="31" t="s">
        <v>75</v>
      </c>
      <c r="AE1322" s="31" t="s">
        <v>75</v>
      </c>
      <c r="AF1322" s="31" t="s">
        <v>75</v>
      </c>
      <c r="AG1322" s="31" t="s">
        <v>75</v>
      </c>
      <c r="AH1322" s="31" t="s">
        <v>75</v>
      </c>
      <c r="AI1322" s="8"/>
    </row>
    <row r="1323" spans="1:35" x14ac:dyDescent="0.25">
      <c r="A1323" s="42" t="s">
        <v>1943</v>
      </c>
      <c r="B1323" s="43" t="s">
        <v>1887</v>
      </c>
      <c r="C1323" s="44" t="s">
        <v>3354</v>
      </c>
      <c r="D1323" s="31">
        <v>25165800</v>
      </c>
      <c r="E1323" s="31" t="s">
        <v>75</v>
      </c>
      <c r="F1323" s="31">
        <v>25165800</v>
      </c>
      <c r="G1323" s="31" t="s">
        <v>75</v>
      </c>
      <c r="H1323" s="31">
        <v>25165800</v>
      </c>
      <c r="I1323" s="31" t="s">
        <v>75</v>
      </c>
      <c r="J1323" s="31" t="s">
        <v>75</v>
      </c>
      <c r="K1323" s="31" t="s">
        <v>75</v>
      </c>
      <c r="L1323" s="31" t="s">
        <v>75</v>
      </c>
      <c r="M1323" s="31" t="s">
        <v>75</v>
      </c>
      <c r="N1323" s="31" t="s">
        <v>75</v>
      </c>
      <c r="O1323" s="31" t="s">
        <v>75</v>
      </c>
      <c r="P1323" s="32" t="s">
        <v>75</v>
      </c>
      <c r="Q1323" s="32" t="s">
        <v>75</v>
      </c>
      <c r="R1323" s="42" t="s">
        <v>1943</v>
      </c>
      <c r="S1323" s="43" t="s">
        <v>1887</v>
      </c>
      <c r="T1323" s="44" t="s">
        <v>3354</v>
      </c>
      <c r="U1323" s="31">
        <v>19994750</v>
      </c>
      <c r="V1323" s="31" t="s">
        <v>75</v>
      </c>
      <c r="W1323" s="31">
        <v>19994750</v>
      </c>
      <c r="X1323" s="31" t="s">
        <v>75</v>
      </c>
      <c r="Y1323" s="31">
        <v>19994750</v>
      </c>
      <c r="Z1323" s="31" t="s">
        <v>75</v>
      </c>
      <c r="AA1323" s="31" t="s">
        <v>75</v>
      </c>
      <c r="AB1323" s="31" t="s">
        <v>75</v>
      </c>
      <c r="AC1323" s="31" t="s">
        <v>75</v>
      </c>
      <c r="AD1323" s="31" t="s">
        <v>75</v>
      </c>
      <c r="AE1323" s="31" t="s">
        <v>75</v>
      </c>
      <c r="AF1323" s="31" t="s">
        <v>75</v>
      </c>
      <c r="AG1323" s="31" t="s">
        <v>75</v>
      </c>
      <c r="AH1323" s="31" t="s">
        <v>75</v>
      </c>
      <c r="AI1323" s="8"/>
    </row>
    <row r="1324" spans="1:35" x14ac:dyDescent="0.25">
      <c r="A1324" s="42" t="s">
        <v>2062</v>
      </c>
      <c r="B1324" s="43" t="s">
        <v>1887</v>
      </c>
      <c r="C1324" s="44" t="s">
        <v>3355</v>
      </c>
      <c r="D1324" s="31">
        <v>46176700</v>
      </c>
      <c r="E1324" s="31" t="s">
        <v>75</v>
      </c>
      <c r="F1324" s="31">
        <v>46176700</v>
      </c>
      <c r="G1324" s="31" t="s">
        <v>75</v>
      </c>
      <c r="H1324" s="31">
        <v>33976700</v>
      </c>
      <c r="I1324" s="31" t="s">
        <v>75</v>
      </c>
      <c r="J1324" s="31" t="s">
        <v>75</v>
      </c>
      <c r="K1324" s="31">
        <v>12200000</v>
      </c>
      <c r="L1324" s="31" t="s">
        <v>75</v>
      </c>
      <c r="M1324" s="31" t="s">
        <v>75</v>
      </c>
      <c r="N1324" s="31" t="s">
        <v>75</v>
      </c>
      <c r="O1324" s="31" t="s">
        <v>75</v>
      </c>
      <c r="P1324" s="32" t="s">
        <v>75</v>
      </c>
      <c r="Q1324" s="32" t="s">
        <v>75</v>
      </c>
      <c r="R1324" s="42" t="s">
        <v>2062</v>
      </c>
      <c r="S1324" s="43" t="s">
        <v>1887</v>
      </c>
      <c r="T1324" s="44" t="s">
        <v>3355</v>
      </c>
      <c r="U1324" s="31">
        <v>17960814.760000002</v>
      </c>
      <c r="V1324" s="31" t="s">
        <v>75</v>
      </c>
      <c r="W1324" s="31">
        <v>17960814.760000002</v>
      </c>
      <c r="X1324" s="31" t="s">
        <v>75</v>
      </c>
      <c r="Y1324" s="31">
        <v>17960814.760000002</v>
      </c>
      <c r="Z1324" s="31" t="s">
        <v>75</v>
      </c>
      <c r="AA1324" s="31" t="s">
        <v>75</v>
      </c>
      <c r="AB1324" s="31" t="s">
        <v>75</v>
      </c>
      <c r="AC1324" s="31" t="s">
        <v>75</v>
      </c>
      <c r="AD1324" s="31" t="s">
        <v>75</v>
      </c>
      <c r="AE1324" s="31" t="s">
        <v>75</v>
      </c>
      <c r="AF1324" s="31" t="s">
        <v>75</v>
      </c>
      <c r="AG1324" s="31" t="s">
        <v>75</v>
      </c>
      <c r="AH1324" s="31" t="s">
        <v>75</v>
      </c>
      <c r="AI1324" s="8"/>
    </row>
    <row r="1325" spans="1:35" ht="45.75" x14ac:dyDescent="0.25">
      <c r="A1325" s="42" t="s">
        <v>2064</v>
      </c>
      <c r="B1325" s="43" t="s">
        <v>1887</v>
      </c>
      <c r="C1325" s="44" t="s">
        <v>3356</v>
      </c>
      <c r="D1325" s="31">
        <v>30651700</v>
      </c>
      <c r="E1325" s="31" t="s">
        <v>75</v>
      </c>
      <c r="F1325" s="31">
        <v>30651700</v>
      </c>
      <c r="G1325" s="31" t="s">
        <v>75</v>
      </c>
      <c r="H1325" s="31">
        <v>30651700</v>
      </c>
      <c r="I1325" s="31" t="s">
        <v>75</v>
      </c>
      <c r="J1325" s="31" t="s">
        <v>75</v>
      </c>
      <c r="K1325" s="31" t="s">
        <v>75</v>
      </c>
      <c r="L1325" s="31" t="s">
        <v>75</v>
      </c>
      <c r="M1325" s="31" t="s">
        <v>75</v>
      </c>
      <c r="N1325" s="31" t="s">
        <v>75</v>
      </c>
      <c r="O1325" s="31" t="s">
        <v>75</v>
      </c>
      <c r="P1325" s="32" t="s">
        <v>75</v>
      </c>
      <c r="Q1325" s="32" t="s">
        <v>75</v>
      </c>
      <c r="R1325" s="42" t="s">
        <v>2064</v>
      </c>
      <c r="S1325" s="43" t="s">
        <v>1887</v>
      </c>
      <c r="T1325" s="44" t="s">
        <v>3356</v>
      </c>
      <c r="U1325" s="31">
        <v>15029198</v>
      </c>
      <c r="V1325" s="31" t="s">
        <v>75</v>
      </c>
      <c r="W1325" s="31">
        <v>15029198</v>
      </c>
      <c r="X1325" s="31" t="s">
        <v>75</v>
      </c>
      <c r="Y1325" s="31">
        <v>15029198</v>
      </c>
      <c r="Z1325" s="31" t="s">
        <v>75</v>
      </c>
      <c r="AA1325" s="31" t="s">
        <v>75</v>
      </c>
      <c r="AB1325" s="31" t="s">
        <v>75</v>
      </c>
      <c r="AC1325" s="31" t="s">
        <v>75</v>
      </c>
      <c r="AD1325" s="31" t="s">
        <v>75</v>
      </c>
      <c r="AE1325" s="31" t="s">
        <v>75</v>
      </c>
      <c r="AF1325" s="31" t="s">
        <v>75</v>
      </c>
      <c r="AG1325" s="31" t="s">
        <v>75</v>
      </c>
      <c r="AH1325" s="31" t="s">
        <v>75</v>
      </c>
      <c r="AI1325" s="8"/>
    </row>
    <row r="1326" spans="1:35" x14ac:dyDescent="0.25">
      <c r="A1326" s="42" t="s">
        <v>2126</v>
      </c>
      <c r="B1326" s="43" t="s">
        <v>1887</v>
      </c>
      <c r="C1326" s="44" t="s">
        <v>3357</v>
      </c>
      <c r="D1326" s="31">
        <v>15525000</v>
      </c>
      <c r="E1326" s="31" t="s">
        <v>75</v>
      </c>
      <c r="F1326" s="31">
        <v>15525000</v>
      </c>
      <c r="G1326" s="31" t="s">
        <v>75</v>
      </c>
      <c r="H1326" s="31">
        <v>3325000</v>
      </c>
      <c r="I1326" s="31" t="s">
        <v>75</v>
      </c>
      <c r="J1326" s="31" t="s">
        <v>75</v>
      </c>
      <c r="K1326" s="31">
        <v>12200000</v>
      </c>
      <c r="L1326" s="31" t="s">
        <v>75</v>
      </c>
      <c r="M1326" s="31" t="s">
        <v>75</v>
      </c>
      <c r="N1326" s="31" t="s">
        <v>75</v>
      </c>
      <c r="O1326" s="31" t="s">
        <v>75</v>
      </c>
      <c r="P1326" s="32" t="s">
        <v>75</v>
      </c>
      <c r="Q1326" s="32" t="s">
        <v>75</v>
      </c>
      <c r="R1326" s="42" t="s">
        <v>2126</v>
      </c>
      <c r="S1326" s="43" t="s">
        <v>1887</v>
      </c>
      <c r="T1326" s="44" t="s">
        <v>3357</v>
      </c>
      <c r="U1326" s="31">
        <v>2931616.76</v>
      </c>
      <c r="V1326" s="31" t="s">
        <v>75</v>
      </c>
      <c r="W1326" s="31">
        <v>2931616.76</v>
      </c>
      <c r="X1326" s="31" t="s">
        <v>75</v>
      </c>
      <c r="Y1326" s="31">
        <v>2931616.76</v>
      </c>
      <c r="Z1326" s="31" t="s">
        <v>75</v>
      </c>
      <c r="AA1326" s="31" t="s">
        <v>75</v>
      </c>
      <c r="AB1326" s="31" t="s">
        <v>75</v>
      </c>
      <c r="AC1326" s="31" t="s">
        <v>75</v>
      </c>
      <c r="AD1326" s="31" t="s">
        <v>75</v>
      </c>
      <c r="AE1326" s="31" t="s">
        <v>75</v>
      </c>
      <c r="AF1326" s="31" t="s">
        <v>75</v>
      </c>
      <c r="AG1326" s="31" t="s">
        <v>75</v>
      </c>
      <c r="AH1326" s="31" t="s">
        <v>75</v>
      </c>
      <c r="AI1326" s="8"/>
    </row>
    <row r="1327" spans="1:35" ht="45.75" x14ac:dyDescent="0.25">
      <c r="A1327" s="42" t="s">
        <v>2130</v>
      </c>
      <c r="B1327" s="43" t="s">
        <v>1887</v>
      </c>
      <c r="C1327" s="44" t="s">
        <v>3358</v>
      </c>
      <c r="D1327" s="31">
        <v>383000000</v>
      </c>
      <c r="E1327" s="31" t="s">
        <v>75</v>
      </c>
      <c r="F1327" s="31">
        <v>383000000</v>
      </c>
      <c r="G1327" s="31" t="s">
        <v>75</v>
      </c>
      <c r="H1327" s="31">
        <v>383000000</v>
      </c>
      <c r="I1327" s="31" t="s">
        <v>75</v>
      </c>
      <c r="J1327" s="31" t="s">
        <v>75</v>
      </c>
      <c r="K1327" s="31" t="s">
        <v>75</v>
      </c>
      <c r="L1327" s="31" t="s">
        <v>75</v>
      </c>
      <c r="M1327" s="31" t="s">
        <v>75</v>
      </c>
      <c r="N1327" s="31" t="s">
        <v>75</v>
      </c>
      <c r="O1327" s="31" t="s">
        <v>75</v>
      </c>
      <c r="P1327" s="32" t="s">
        <v>75</v>
      </c>
      <c r="Q1327" s="32" t="s">
        <v>75</v>
      </c>
      <c r="R1327" s="42" t="s">
        <v>2130</v>
      </c>
      <c r="S1327" s="43" t="s">
        <v>1887</v>
      </c>
      <c r="T1327" s="44" t="s">
        <v>3358</v>
      </c>
      <c r="U1327" s="31">
        <v>247350000</v>
      </c>
      <c r="V1327" s="31" t="s">
        <v>75</v>
      </c>
      <c r="W1327" s="31">
        <v>247350000</v>
      </c>
      <c r="X1327" s="31" t="s">
        <v>75</v>
      </c>
      <c r="Y1327" s="31">
        <v>247350000</v>
      </c>
      <c r="Z1327" s="31" t="s">
        <v>75</v>
      </c>
      <c r="AA1327" s="31" t="s">
        <v>75</v>
      </c>
      <c r="AB1327" s="31" t="s">
        <v>75</v>
      </c>
      <c r="AC1327" s="31" t="s">
        <v>75</v>
      </c>
      <c r="AD1327" s="31" t="s">
        <v>75</v>
      </c>
      <c r="AE1327" s="31" t="s">
        <v>75</v>
      </c>
      <c r="AF1327" s="31" t="s">
        <v>75</v>
      </c>
      <c r="AG1327" s="31" t="s">
        <v>75</v>
      </c>
      <c r="AH1327" s="31" t="s">
        <v>75</v>
      </c>
      <c r="AI1327" s="8"/>
    </row>
    <row r="1328" spans="1:35" ht="23.25" x14ac:dyDescent="0.25">
      <c r="A1328" s="42" t="s">
        <v>2136</v>
      </c>
      <c r="B1328" s="43" t="s">
        <v>1887</v>
      </c>
      <c r="C1328" s="44" t="s">
        <v>3359</v>
      </c>
      <c r="D1328" s="31">
        <v>383000000</v>
      </c>
      <c r="E1328" s="31" t="s">
        <v>75</v>
      </c>
      <c r="F1328" s="31">
        <v>383000000</v>
      </c>
      <c r="G1328" s="31" t="s">
        <v>75</v>
      </c>
      <c r="H1328" s="31">
        <v>383000000</v>
      </c>
      <c r="I1328" s="31" t="s">
        <v>75</v>
      </c>
      <c r="J1328" s="31" t="s">
        <v>75</v>
      </c>
      <c r="K1328" s="31" t="s">
        <v>75</v>
      </c>
      <c r="L1328" s="31" t="s">
        <v>75</v>
      </c>
      <c r="M1328" s="31" t="s">
        <v>75</v>
      </c>
      <c r="N1328" s="31" t="s">
        <v>75</v>
      </c>
      <c r="O1328" s="31" t="s">
        <v>75</v>
      </c>
      <c r="P1328" s="32" t="s">
        <v>75</v>
      </c>
      <c r="Q1328" s="32" t="s">
        <v>75</v>
      </c>
      <c r="R1328" s="42" t="s">
        <v>2136</v>
      </c>
      <c r="S1328" s="43" t="s">
        <v>1887</v>
      </c>
      <c r="T1328" s="44" t="s">
        <v>3359</v>
      </c>
      <c r="U1328" s="31">
        <v>247350000</v>
      </c>
      <c r="V1328" s="31" t="s">
        <v>75</v>
      </c>
      <c r="W1328" s="31">
        <v>247350000</v>
      </c>
      <c r="X1328" s="31" t="s">
        <v>75</v>
      </c>
      <c r="Y1328" s="31">
        <v>247350000</v>
      </c>
      <c r="Z1328" s="31" t="s">
        <v>75</v>
      </c>
      <c r="AA1328" s="31" t="s">
        <v>75</v>
      </c>
      <c r="AB1328" s="31" t="s">
        <v>75</v>
      </c>
      <c r="AC1328" s="31" t="s">
        <v>75</v>
      </c>
      <c r="AD1328" s="31" t="s">
        <v>75</v>
      </c>
      <c r="AE1328" s="31" t="s">
        <v>75</v>
      </c>
      <c r="AF1328" s="31" t="s">
        <v>75</v>
      </c>
      <c r="AG1328" s="31" t="s">
        <v>75</v>
      </c>
      <c r="AH1328" s="31" t="s">
        <v>75</v>
      </c>
      <c r="AI1328" s="8"/>
    </row>
    <row r="1329" spans="1:35" x14ac:dyDescent="0.25">
      <c r="A1329" s="42" t="s">
        <v>3360</v>
      </c>
      <c r="B1329" s="43" t="s">
        <v>1887</v>
      </c>
      <c r="C1329" s="44" t="s">
        <v>3361</v>
      </c>
      <c r="D1329" s="31">
        <v>105944238.52</v>
      </c>
      <c r="E1329" s="31" t="s">
        <v>75</v>
      </c>
      <c r="F1329" s="31">
        <v>105944238.52</v>
      </c>
      <c r="G1329" s="31" t="s">
        <v>75</v>
      </c>
      <c r="H1329" s="31">
        <v>52947537</v>
      </c>
      <c r="I1329" s="31" t="s">
        <v>75</v>
      </c>
      <c r="J1329" s="31" t="s">
        <v>75</v>
      </c>
      <c r="K1329" s="31">
        <v>22225700</v>
      </c>
      <c r="L1329" s="31" t="s">
        <v>75</v>
      </c>
      <c r="M1329" s="31" t="s">
        <v>75</v>
      </c>
      <c r="N1329" s="31">
        <v>29237001.52</v>
      </c>
      <c r="O1329" s="31">
        <v>700000</v>
      </c>
      <c r="P1329" s="32">
        <v>834000</v>
      </c>
      <c r="Q1329" s="32" t="s">
        <v>75</v>
      </c>
      <c r="R1329" s="42" t="s">
        <v>3360</v>
      </c>
      <c r="S1329" s="43" t="s">
        <v>1887</v>
      </c>
      <c r="T1329" s="44" t="s">
        <v>3361</v>
      </c>
      <c r="U1329" s="31">
        <v>41565704.909999996</v>
      </c>
      <c r="V1329" s="31" t="s">
        <v>75</v>
      </c>
      <c r="W1329" s="31">
        <v>41565704.909999996</v>
      </c>
      <c r="X1329" s="31" t="s">
        <v>75</v>
      </c>
      <c r="Y1329" s="31">
        <v>17794561.43</v>
      </c>
      <c r="Z1329" s="31" t="s">
        <v>75</v>
      </c>
      <c r="AA1329" s="31" t="s">
        <v>75</v>
      </c>
      <c r="AB1329" s="31">
        <v>9420521.4600000009</v>
      </c>
      <c r="AC1329" s="31" t="s">
        <v>75</v>
      </c>
      <c r="AD1329" s="31" t="s">
        <v>75</v>
      </c>
      <c r="AE1329" s="31">
        <v>13671876.43</v>
      </c>
      <c r="AF1329" s="31">
        <v>380448.4</v>
      </c>
      <c r="AG1329" s="31">
        <v>298297.19</v>
      </c>
      <c r="AH1329" s="31" t="s">
        <v>75</v>
      </c>
      <c r="AI1329" s="8"/>
    </row>
    <row r="1330" spans="1:35" ht="45.75" x14ac:dyDescent="0.25">
      <c r="A1330" s="42" t="s">
        <v>1892</v>
      </c>
      <c r="B1330" s="43" t="s">
        <v>1887</v>
      </c>
      <c r="C1330" s="44" t="s">
        <v>3362</v>
      </c>
      <c r="D1330" s="31">
        <v>73383739.829999998</v>
      </c>
      <c r="E1330" s="31" t="s">
        <v>75</v>
      </c>
      <c r="F1330" s="31">
        <v>73383739.829999998</v>
      </c>
      <c r="G1330" s="31" t="s">
        <v>75</v>
      </c>
      <c r="H1330" s="31">
        <v>32360900</v>
      </c>
      <c r="I1330" s="31" t="s">
        <v>75</v>
      </c>
      <c r="J1330" s="31" t="s">
        <v>75</v>
      </c>
      <c r="K1330" s="31">
        <v>19456000</v>
      </c>
      <c r="L1330" s="31" t="s">
        <v>75</v>
      </c>
      <c r="M1330" s="31" t="s">
        <v>75</v>
      </c>
      <c r="N1330" s="31">
        <v>21566839.829999998</v>
      </c>
      <c r="O1330" s="31" t="s">
        <v>75</v>
      </c>
      <c r="P1330" s="32" t="s">
        <v>75</v>
      </c>
      <c r="Q1330" s="32" t="s">
        <v>75</v>
      </c>
      <c r="R1330" s="42" t="s">
        <v>1892</v>
      </c>
      <c r="S1330" s="43" t="s">
        <v>1887</v>
      </c>
      <c r="T1330" s="44" t="s">
        <v>3362</v>
      </c>
      <c r="U1330" s="31">
        <v>37356974.359999999</v>
      </c>
      <c r="V1330" s="31" t="s">
        <v>75</v>
      </c>
      <c r="W1330" s="31">
        <v>37356974.359999999</v>
      </c>
      <c r="X1330" s="31" t="s">
        <v>75</v>
      </c>
      <c r="Y1330" s="31">
        <v>17433432.25</v>
      </c>
      <c r="Z1330" s="31" t="s">
        <v>75</v>
      </c>
      <c r="AA1330" s="31" t="s">
        <v>75</v>
      </c>
      <c r="AB1330" s="31">
        <v>9156157.6400000006</v>
      </c>
      <c r="AC1330" s="31" t="s">
        <v>75</v>
      </c>
      <c r="AD1330" s="31" t="s">
        <v>75</v>
      </c>
      <c r="AE1330" s="31">
        <v>10767384.470000001</v>
      </c>
      <c r="AF1330" s="31" t="s">
        <v>75</v>
      </c>
      <c r="AG1330" s="31" t="s">
        <v>75</v>
      </c>
      <c r="AH1330" s="31" t="s">
        <v>75</v>
      </c>
      <c r="AI1330" s="8"/>
    </row>
    <row r="1331" spans="1:35" x14ac:dyDescent="0.25">
      <c r="A1331" s="42" t="s">
        <v>1989</v>
      </c>
      <c r="B1331" s="43" t="s">
        <v>1887</v>
      </c>
      <c r="C1331" s="44" t="s">
        <v>3363</v>
      </c>
      <c r="D1331" s="31">
        <v>6875840.1500000004</v>
      </c>
      <c r="E1331" s="31" t="s">
        <v>75</v>
      </c>
      <c r="F1331" s="31">
        <v>6875840.1500000004</v>
      </c>
      <c r="G1331" s="31" t="s">
        <v>75</v>
      </c>
      <c r="H1331" s="31" t="s">
        <v>75</v>
      </c>
      <c r="I1331" s="31" t="s">
        <v>75</v>
      </c>
      <c r="J1331" s="31" t="s">
        <v>75</v>
      </c>
      <c r="K1331" s="31" t="s">
        <v>75</v>
      </c>
      <c r="L1331" s="31" t="s">
        <v>75</v>
      </c>
      <c r="M1331" s="31" t="s">
        <v>75</v>
      </c>
      <c r="N1331" s="31">
        <v>6875840.1500000004</v>
      </c>
      <c r="O1331" s="31" t="s">
        <v>75</v>
      </c>
      <c r="P1331" s="32" t="s">
        <v>75</v>
      </c>
      <c r="Q1331" s="32" t="s">
        <v>75</v>
      </c>
      <c r="R1331" s="42" t="s">
        <v>1989</v>
      </c>
      <c r="S1331" s="43" t="s">
        <v>1887</v>
      </c>
      <c r="T1331" s="44" t="s">
        <v>3363</v>
      </c>
      <c r="U1331" s="31">
        <v>3469021.7</v>
      </c>
      <c r="V1331" s="31" t="s">
        <v>75</v>
      </c>
      <c r="W1331" s="31">
        <v>3469021.7</v>
      </c>
      <c r="X1331" s="31" t="s">
        <v>75</v>
      </c>
      <c r="Y1331" s="31" t="s">
        <v>75</v>
      </c>
      <c r="Z1331" s="31" t="s">
        <v>75</v>
      </c>
      <c r="AA1331" s="31" t="s">
        <v>75</v>
      </c>
      <c r="AB1331" s="31" t="s">
        <v>75</v>
      </c>
      <c r="AC1331" s="31" t="s">
        <v>75</v>
      </c>
      <c r="AD1331" s="31" t="s">
        <v>75</v>
      </c>
      <c r="AE1331" s="31">
        <v>3469021.7</v>
      </c>
      <c r="AF1331" s="31" t="s">
        <v>75</v>
      </c>
      <c r="AG1331" s="31" t="s">
        <v>75</v>
      </c>
      <c r="AH1331" s="31" t="s">
        <v>75</v>
      </c>
      <c r="AI1331" s="8"/>
    </row>
    <row r="1332" spans="1:35" x14ac:dyDescent="0.25">
      <c r="A1332" s="42" t="s">
        <v>1991</v>
      </c>
      <c r="B1332" s="43" t="s">
        <v>1887</v>
      </c>
      <c r="C1332" s="44" t="s">
        <v>3364</v>
      </c>
      <c r="D1332" s="31">
        <v>4730600</v>
      </c>
      <c r="E1332" s="31" t="s">
        <v>75</v>
      </c>
      <c r="F1332" s="31">
        <v>4730600</v>
      </c>
      <c r="G1332" s="31" t="s">
        <v>75</v>
      </c>
      <c r="H1332" s="31" t="s">
        <v>75</v>
      </c>
      <c r="I1332" s="31" t="s">
        <v>75</v>
      </c>
      <c r="J1332" s="31" t="s">
        <v>75</v>
      </c>
      <c r="K1332" s="31" t="s">
        <v>75</v>
      </c>
      <c r="L1332" s="31" t="s">
        <v>75</v>
      </c>
      <c r="M1332" s="31" t="s">
        <v>75</v>
      </c>
      <c r="N1332" s="31">
        <v>4730600</v>
      </c>
      <c r="O1332" s="31" t="s">
        <v>75</v>
      </c>
      <c r="P1332" s="32" t="s">
        <v>75</v>
      </c>
      <c r="Q1332" s="32" t="s">
        <v>75</v>
      </c>
      <c r="R1332" s="42" t="s">
        <v>1991</v>
      </c>
      <c r="S1332" s="43" t="s">
        <v>1887</v>
      </c>
      <c r="T1332" s="44" t="s">
        <v>3364</v>
      </c>
      <c r="U1332" s="31">
        <v>2742535.28</v>
      </c>
      <c r="V1332" s="31" t="s">
        <v>75</v>
      </c>
      <c r="W1332" s="31">
        <v>2742535.28</v>
      </c>
      <c r="X1332" s="31" t="s">
        <v>75</v>
      </c>
      <c r="Y1332" s="31" t="s">
        <v>75</v>
      </c>
      <c r="Z1332" s="31" t="s">
        <v>75</v>
      </c>
      <c r="AA1332" s="31" t="s">
        <v>75</v>
      </c>
      <c r="AB1332" s="31" t="s">
        <v>75</v>
      </c>
      <c r="AC1332" s="31" t="s">
        <v>75</v>
      </c>
      <c r="AD1332" s="31" t="s">
        <v>75</v>
      </c>
      <c r="AE1332" s="31">
        <v>2742535.28</v>
      </c>
      <c r="AF1332" s="31" t="s">
        <v>75</v>
      </c>
      <c r="AG1332" s="31" t="s">
        <v>75</v>
      </c>
      <c r="AH1332" s="31" t="s">
        <v>75</v>
      </c>
      <c r="AI1332" s="8"/>
    </row>
    <row r="1333" spans="1:35" x14ac:dyDescent="0.25">
      <c r="A1333" s="42" t="s">
        <v>2073</v>
      </c>
      <c r="B1333" s="43" t="s">
        <v>1887</v>
      </c>
      <c r="C1333" s="44" t="s">
        <v>3365</v>
      </c>
      <c r="D1333" s="31">
        <v>3600</v>
      </c>
      <c r="E1333" s="31" t="s">
        <v>75</v>
      </c>
      <c r="F1333" s="31">
        <v>3600</v>
      </c>
      <c r="G1333" s="31" t="s">
        <v>75</v>
      </c>
      <c r="H1333" s="31" t="s">
        <v>75</v>
      </c>
      <c r="I1333" s="31" t="s">
        <v>75</v>
      </c>
      <c r="J1333" s="31" t="s">
        <v>75</v>
      </c>
      <c r="K1333" s="31" t="s">
        <v>75</v>
      </c>
      <c r="L1333" s="31" t="s">
        <v>75</v>
      </c>
      <c r="M1333" s="31" t="s">
        <v>75</v>
      </c>
      <c r="N1333" s="31">
        <v>3600</v>
      </c>
      <c r="O1333" s="31" t="s">
        <v>75</v>
      </c>
      <c r="P1333" s="32" t="s">
        <v>75</v>
      </c>
      <c r="Q1333" s="32" t="s">
        <v>75</v>
      </c>
      <c r="R1333" s="42" t="s">
        <v>2073</v>
      </c>
      <c r="S1333" s="43" t="s">
        <v>1887</v>
      </c>
      <c r="T1333" s="44" t="s">
        <v>3365</v>
      </c>
      <c r="U1333" s="31">
        <v>3600</v>
      </c>
      <c r="V1333" s="31" t="s">
        <v>75</v>
      </c>
      <c r="W1333" s="31">
        <v>3600</v>
      </c>
      <c r="X1333" s="31" t="s">
        <v>75</v>
      </c>
      <c r="Y1333" s="31" t="s">
        <v>75</v>
      </c>
      <c r="Z1333" s="31" t="s">
        <v>75</v>
      </c>
      <c r="AA1333" s="31" t="s">
        <v>75</v>
      </c>
      <c r="AB1333" s="31" t="s">
        <v>75</v>
      </c>
      <c r="AC1333" s="31" t="s">
        <v>75</v>
      </c>
      <c r="AD1333" s="31" t="s">
        <v>75</v>
      </c>
      <c r="AE1333" s="31">
        <v>3600</v>
      </c>
      <c r="AF1333" s="31" t="s">
        <v>75</v>
      </c>
      <c r="AG1333" s="31" t="s">
        <v>75</v>
      </c>
      <c r="AH1333" s="31" t="s">
        <v>75</v>
      </c>
      <c r="AI1333" s="8"/>
    </row>
    <row r="1334" spans="1:35" ht="34.5" x14ac:dyDescent="0.25">
      <c r="A1334" s="42" t="s">
        <v>1993</v>
      </c>
      <c r="B1334" s="43" t="s">
        <v>1887</v>
      </c>
      <c r="C1334" s="44" t="s">
        <v>3366</v>
      </c>
      <c r="D1334" s="31">
        <v>2141640.15</v>
      </c>
      <c r="E1334" s="31" t="s">
        <v>75</v>
      </c>
      <c r="F1334" s="31">
        <v>2141640.15</v>
      </c>
      <c r="G1334" s="31" t="s">
        <v>75</v>
      </c>
      <c r="H1334" s="31" t="s">
        <v>75</v>
      </c>
      <c r="I1334" s="31" t="s">
        <v>75</v>
      </c>
      <c r="J1334" s="31" t="s">
        <v>75</v>
      </c>
      <c r="K1334" s="31" t="s">
        <v>75</v>
      </c>
      <c r="L1334" s="31" t="s">
        <v>75</v>
      </c>
      <c r="M1334" s="31" t="s">
        <v>75</v>
      </c>
      <c r="N1334" s="31">
        <v>2141640.15</v>
      </c>
      <c r="O1334" s="31" t="s">
        <v>75</v>
      </c>
      <c r="P1334" s="32" t="s">
        <v>75</v>
      </c>
      <c r="Q1334" s="32" t="s">
        <v>75</v>
      </c>
      <c r="R1334" s="42" t="s">
        <v>1993</v>
      </c>
      <c r="S1334" s="43" t="s">
        <v>1887</v>
      </c>
      <c r="T1334" s="44" t="s">
        <v>3366</v>
      </c>
      <c r="U1334" s="31">
        <v>722886.42</v>
      </c>
      <c r="V1334" s="31" t="s">
        <v>75</v>
      </c>
      <c r="W1334" s="31">
        <v>722886.42</v>
      </c>
      <c r="X1334" s="31" t="s">
        <v>75</v>
      </c>
      <c r="Y1334" s="31" t="s">
        <v>75</v>
      </c>
      <c r="Z1334" s="31" t="s">
        <v>75</v>
      </c>
      <c r="AA1334" s="31" t="s">
        <v>75</v>
      </c>
      <c r="AB1334" s="31" t="s">
        <v>75</v>
      </c>
      <c r="AC1334" s="31" t="s">
        <v>75</v>
      </c>
      <c r="AD1334" s="31" t="s">
        <v>75</v>
      </c>
      <c r="AE1334" s="31">
        <v>722886.42</v>
      </c>
      <c r="AF1334" s="31" t="s">
        <v>75</v>
      </c>
      <c r="AG1334" s="31" t="s">
        <v>75</v>
      </c>
      <c r="AH1334" s="31" t="s">
        <v>75</v>
      </c>
      <c r="AI1334" s="8"/>
    </row>
    <row r="1335" spans="1:35" ht="23.25" x14ac:dyDescent="0.25">
      <c r="A1335" s="42" t="s">
        <v>1894</v>
      </c>
      <c r="B1335" s="43" t="s">
        <v>1887</v>
      </c>
      <c r="C1335" s="44" t="s">
        <v>3367</v>
      </c>
      <c r="D1335" s="31">
        <v>66507899.68</v>
      </c>
      <c r="E1335" s="31" t="s">
        <v>75</v>
      </c>
      <c r="F1335" s="31">
        <v>66507899.68</v>
      </c>
      <c r="G1335" s="31" t="s">
        <v>75</v>
      </c>
      <c r="H1335" s="31">
        <v>32360900</v>
      </c>
      <c r="I1335" s="31" t="s">
        <v>75</v>
      </c>
      <c r="J1335" s="31" t="s">
        <v>75</v>
      </c>
      <c r="K1335" s="31">
        <v>19456000</v>
      </c>
      <c r="L1335" s="31" t="s">
        <v>75</v>
      </c>
      <c r="M1335" s="31" t="s">
        <v>75</v>
      </c>
      <c r="N1335" s="31">
        <v>14690999.68</v>
      </c>
      <c r="O1335" s="31" t="s">
        <v>75</v>
      </c>
      <c r="P1335" s="32" t="s">
        <v>75</v>
      </c>
      <c r="Q1335" s="32" t="s">
        <v>75</v>
      </c>
      <c r="R1335" s="42" t="s">
        <v>1894</v>
      </c>
      <c r="S1335" s="43" t="s">
        <v>1887</v>
      </c>
      <c r="T1335" s="44" t="s">
        <v>3367</v>
      </c>
      <c r="U1335" s="31">
        <v>33887952.659999996</v>
      </c>
      <c r="V1335" s="31" t="s">
        <v>75</v>
      </c>
      <c r="W1335" s="31">
        <v>33887952.659999996</v>
      </c>
      <c r="X1335" s="31" t="s">
        <v>75</v>
      </c>
      <c r="Y1335" s="31">
        <v>17433432.25</v>
      </c>
      <c r="Z1335" s="31" t="s">
        <v>75</v>
      </c>
      <c r="AA1335" s="31" t="s">
        <v>75</v>
      </c>
      <c r="AB1335" s="31">
        <v>9156157.6400000006</v>
      </c>
      <c r="AC1335" s="31" t="s">
        <v>75</v>
      </c>
      <c r="AD1335" s="31" t="s">
        <v>75</v>
      </c>
      <c r="AE1335" s="31">
        <v>7298362.7699999996</v>
      </c>
      <c r="AF1335" s="31" t="s">
        <v>75</v>
      </c>
      <c r="AG1335" s="31" t="s">
        <v>75</v>
      </c>
      <c r="AH1335" s="31" t="s">
        <v>75</v>
      </c>
      <c r="AI1335" s="8"/>
    </row>
    <row r="1336" spans="1:35" x14ac:dyDescent="0.25">
      <c r="A1336" s="42" t="s">
        <v>1896</v>
      </c>
      <c r="B1336" s="43" t="s">
        <v>1887</v>
      </c>
      <c r="C1336" s="44" t="s">
        <v>3368</v>
      </c>
      <c r="D1336" s="31">
        <v>49052875.020000003</v>
      </c>
      <c r="E1336" s="31" t="s">
        <v>75</v>
      </c>
      <c r="F1336" s="31">
        <v>49052875.020000003</v>
      </c>
      <c r="G1336" s="31" t="s">
        <v>75</v>
      </c>
      <c r="H1336" s="31">
        <v>23638900</v>
      </c>
      <c r="I1336" s="31" t="s">
        <v>75</v>
      </c>
      <c r="J1336" s="31" t="s">
        <v>75</v>
      </c>
      <c r="K1336" s="31">
        <v>14858300</v>
      </c>
      <c r="L1336" s="31" t="s">
        <v>75</v>
      </c>
      <c r="M1336" s="31" t="s">
        <v>75</v>
      </c>
      <c r="N1336" s="31">
        <v>10555675.02</v>
      </c>
      <c r="O1336" s="31" t="s">
        <v>75</v>
      </c>
      <c r="P1336" s="32" t="s">
        <v>75</v>
      </c>
      <c r="Q1336" s="32" t="s">
        <v>75</v>
      </c>
      <c r="R1336" s="42" t="s">
        <v>1896</v>
      </c>
      <c r="S1336" s="43" t="s">
        <v>1887</v>
      </c>
      <c r="T1336" s="44" t="s">
        <v>3368</v>
      </c>
      <c r="U1336" s="31">
        <v>25915924.77</v>
      </c>
      <c r="V1336" s="31" t="s">
        <v>75</v>
      </c>
      <c r="W1336" s="31">
        <v>25915924.77</v>
      </c>
      <c r="X1336" s="31" t="s">
        <v>75</v>
      </c>
      <c r="Y1336" s="31">
        <v>13165080.119999999</v>
      </c>
      <c r="Z1336" s="31" t="s">
        <v>75</v>
      </c>
      <c r="AA1336" s="31" t="s">
        <v>75</v>
      </c>
      <c r="AB1336" s="31">
        <v>7223152.9500000002</v>
      </c>
      <c r="AC1336" s="31" t="s">
        <v>75</v>
      </c>
      <c r="AD1336" s="31" t="s">
        <v>75</v>
      </c>
      <c r="AE1336" s="31">
        <v>5527691.7000000002</v>
      </c>
      <c r="AF1336" s="31" t="s">
        <v>75</v>
      </c>
      <c r="AG1336" s="31" t="s">
        <v>75</v>
      </c>
      <c r="AH1336" s="31" t="s">
        <v>75</v>
      </c>
      <c r="AI1336" s="8"/>
    </row>
    <row r="1337" spans="1:35" ht="23.25" x14ac:dyDescent="0.25">
      <c r="A1337" s="42" t="s">
        <v>1898</v>
      </c>
      <c r="B1337" s="43" t="s">
        <v>1887</v>
      </c>
      <c r="C1337" s="44" t="s">
        <v>3369</v>
      </c>
      <c r="D1337" s="31">
        <v>1439800</v>
      </c>
      <c r="E1337" s="31" t="s">
        <v>75</v>
      </c>
      <c r="F1337" s="31">
        <v>1439800</v>
      </c>
      <c r="G1337" s="31" t="s">
        <v>75</v>
      </c>
      <c r="H1337" s="31">
        <v>1310000</v>
      </c>
      <c r="I1337" s="31" t="s">
        <v>75</v>
      </c>
      <c r="J1337" s="31" t="s">
        <v>75</v>
      </c>
      <c r="K1337" s="31">
        <v>110500</v>
      </c>
      <c r="L1337" s="31" t="s">
        <v>75</v>
      </c>
      <c r="M1337" s="31" t="s">
        <v>75</v>
      </c>
      <c r="N1337" s="31">
        <v>19300</v>
      </c>
      <c r="O1337" s="31" t="s">
        <v>75</v>
      </c>
      <c r="P1337" s="32" t="s">
        <v>75</v>
      </c>
      <c r="Q1337" s="32" t="s">
        <v>75</v>
      </c>
      <c r="R1337" s="42" t="s">
        <v>1898</v>
      </c>
      <c r="S1337" s="43" t="s">
        <v>1887</v>
      </c>
      <c r="T1337" s="44" t="s">
        <v>3369</v>
      </c>
      <c r="U1337" s="31">
        <v>841700.02</v>
      </c>
      <c r="V1337" s="31" t="s">
        <v>75</v>
      </c>
      <c r="W1337" s="31">
        <v>841700.02</v>
      </c>
      <c r="X1337" s="31" t="s">
        <v>75</v>
      </c>
      <c r="Y1337" s="31">
        <v>822400.02</v>
      </c>
      <c r="Z1337" s="31" t="s">
        <v>75</v>
      </c>
      <c r="AA1337" s="31" t="s">
        <v>75</v>
      </c>
      <c r="AB1337" s="31" t="s">
        <v>75</v>
      </c>
      <c r="AC1337" s="31" t="s">
        <v>75</v>
      </c>
      <c r="AD1337" s="31" t="s">
        <v>75</v>
      </c>
      <c r="AE1337" s="31">
        <v>19300</v>
      </c>
      <c r="AF1337" s="31" t="s">
        <v>75</v>
      </c>
      <c r="AG1337" s="31" t="s">
        <v>75</v>
      </c>
      <c r="AH1337" s="31" t="s">
        <v>75</v>
      </c>
      <c r="AI1337" s="8"/>
    </row>
    <row r="1338" spans="1:35" ht="34.5" x14ac:dyDescent="0.25">
      <c r="A1338" s="42" t="s">
        <v>1900</v>
      </c>
      <c r="B1338" s="43" t="s">
        <v>1887</v>
      </c>
      <c r="C1338" s="44" t="s">
        <v>3370</v>
      </c>
      <c r="D1338" s="31">
        <v>16015224.66</v>
      </c>
      <c r="E1338" s="31" t="s">
        <v>75</v>
      </c>
      <c r="F1338" s="31">
        <v>16015224.66</v>
      </c>
      <c r="G1338" s="31" t="s">
        <v>75</v>
      </c>
      <c r="H1338" s="31">
        <v>7412000</v>
      </c>
      <c r="I1338" s="31" t="s">
        <v>75</v>
      </c>
      <c r="J1338" s="31" t="s">
        <v>75</v>
      </c>
      <c r="K1338" s="31">
        <v>4487200</v>
      </c>
      <c r="L1338" s="31" t="s">
        <v>75</v>
      </c>
      <c r="M1338" s="31" t="s">
        <v>75</v>
      </c>
      <c r="N1338" s="31">
        <v>4116024.66</v>
      </c>
      <c r="O1338" s="31" t="s">
        <v>75</v>
      </c>
      <c r="P1338" s="32" t="s">
        <v>75</v>
      </c>
      <c r="Q1338" s="32" t="s">
        <v>75</v>
      </c>
      <c r="R1338" s="42" t="s">
        <v>1900</v>
      </c>
      <c r="S1338" s="43" t="s">
        <v>1887</v>
      </c>
      <c r="T1338" s="44" t="s">
        <v>3370</v>
      </c>
      <c r="U1338" s="31">
        <v>7130327.8700000001</v>
      </c>
      <c r="V1338" s="31" t="s">
        <v>75</v>
      </c>
      <c r="W1338" s="31">
        <v>7130327.8700000001</v>
      </c>
      <c r="X1338" s="31" t="s">
        <v>75</v>
      </c>
      <c r="Y1338" s="31">
        <v>3445952.11</v>
      </c>
      <c r="Z1338" s="31" t="s">
        <v>75</v>
      </c>
      <c r="AA1338" s="31" t="s">
        <v>75</v>
      </c>
      <c r="AB1338" s="31">
        <v>1933004.69</v>
      </c>
      <c r="AC1338" s="31" t="s">
        <v>75</v>
      </c>
      <c r="AD1338" s="31" t="s">
        <v>75</v>
      </c>
      <c r="AE1338" s="31">
        <v>1751371.07</v>
      </c>
      <c r="AF1338" s="31" t="s">
        <v>75</v>
      </c>
      <c r="AG1338" s="31" t="s">
        <v>75</v>
      </c>
      <c r="AH1338" s="31" t="s">
        <v>75</v>
      </c>
      <c r="AI1338" s="8"/>
    </row>
    <row r="1339" spans="1:35" ht="23.25" x14ac:dyDescent="0.25">
      <c r="A1339" s="42" t="s">
        <v>1902</v>
      </c>
      <c r="B1339" s="43" t="s">
        <v>1887</v>
      </c>
      <c r="C1339" s="44" t="s">
        <v>3371</v>
      </c>
      <c r="D1339" s="31">
        <v>5652298</v>
      </c>
      <c r="E1339" s="31" t="s">
        <v>75</v>
      </c>
      <c r="F1339" s="31">
        <v>5652298</v>
      </c>
      <c r="G1339" s="31" t="s">
        <v>75</v>
      </c>
      <c r="H1339" s="31">
        <v>898200</v>
      </c>
      <c r="I1339" s="31" t="s">
        <v>75</v>
      </c>
      <c r="J1339" s="31" t="s">
        <v>75</v>
      </c>
      <c r="K1339" s="31">
        <v>1288700</v>
      </c>
      <c r="L1339" s="31" t="s">
        <v>75</v>
      </c>
      <c r="M1339" s="31" t="s">
        <v>75</v>
      </c>
      <c r="N1339" s="31">
        <v>1931398</v>
      </c>
      <c r="O1339" s="31">
        <v>700000</v>
      </c>
      <c r="P1339" s="32">
        <v>834000</v>
      </c>
      <c r="Q1339" s="32" t="s">
        <v>75</v>
      </c>
      <c r="R1339" s="42" t="s">
        <v>1902</v>
      </c>
      <c r="S1339" s="43" t="s">
        <v>1887</v>
      </c>
      <c r="T1339" s="44" t="s">
        <v>3371</v>
      </c>
      <c r="U1339" s="31">
        <v>1791222.69</v>
      </c>
      <c r="V1339" s="31" t="s">
        <v>75</v>
      </c>
      <c r="W1339" s="31">
        <v>1791222.69</v>
      </c>
      <c r="X1339" s="31" t="s">
        <v>75</v>
      </c>
      <c r="Y1339" s="31">
        <v>361129.18</v>
      </c>
      <c r="Z1339" s="31" t="s">
        <v>75</v>
      </c>
      <c r="AA1339" s="31" t="s">
        <v>75</v>
      </c>
      <c r="AB1339" s="31">
        <v>264363.82</v>
      </c>
      <c r="AC1339" s="31" t="s">
        <v>75</v>
      </c>
      <c r="AD1339" s="31" t="s">
        <v>75</v>
      </c>
      <c r="AE1339" s="31">
        <v>486984.1</v>
      </c>
      <c r="AF1339" s="31">
        <v>380448.4</v>
      </c>
      <c r="AG1339" s="31">
        <v>298297.19</v>
      </c>
      <c r="AH1339" s="31" t="s">
        <v>75</v>
      </c>
      <c r="AI1339" s="8"/>
    </row>
    <row r="1340" spans="1:35" ht="23.25" x14ac:dyDescent="0.25">
      <c r="A1340" s="42" t="s">
        <v>1904</v>
      </c>
      <c r="B1340" s="43" t="s">
        <v>1887</v>
      </c>
      <c r="C1340" s="44" t="s">
        <v>3372</v>
      </c>
      <c r="D1340" s="31">
        <v>5652298</v>
      </c>
      <c r="E1340" s="31" t="s">
        <v>75</v>
      </c>
      <c r="F1340" s="31">
        <v>5652298</v>
      </c>
      <c r="G1340" s="31" t="s">
        <v>75</v>
      </c>
      <c r="H1340" s="31">
        <v>898200</v>
      </c>
      <c r="I1340" s="31" t="s">
        <v>75</v>
      </c>
      <c r="J1340" s="31" t="s">
        <v>75</v>
      </c>
      <c r="K1340" s="31">
        <v>1288700</v>
      </c>
      <c r="L1340" s="31" t="s">
        <v>75</v>
      </c>
      <c r="M1340" s="31" t="s">
        <v>75</v>
      </c>
      <c r="N1340" s="31">
        <v>1931398</v>
      </c>
      <c r="O1340" s="31">
        <v>700000</v>
      </c>
      <c r="P1340" s="32">
        <v>834000</v>
      </c>
      <c r="Q1340" s="32" t="s">
        <v>75</v>
      </c>
      <c r="R1340" s="42" t="s">
        <v>1904</v>
      </c>
      <c r="S1340" s="43" t="s">
        <v>1887</v>
      </c>
      <c r="T1340" s="44" t="s">
        <v>3372</v>
      </c>
      <c r="U1340" s="31">
        <v>1791222.69</v>
      </c>
      <c r="V1340" s="31" t="s">
        <v>75</v>
      </c>
      <c r="W1340" s="31">
        <v>1791222.69</v>
      </c>
      <c r="X1340" s="31" t="s">
        <v>75</v>
      </c>
      <c r="Y1340" s="31">
        <v>361129.18</v>
      </c>
      <c r="Z1340" s="31" t="s">
        <v>75</v>
      </c>
      <c r="AA1340" s="31" t="s">
        <v>75</v>
      </c>
      <c r="AB1340" s="31">
        <v>264363.82</v>
      </c>
      <c r="AC1340" s="31" t="s">
        <v>75</v>
      </c>
      <c r="AD1340" s="31" t="s">
        <v>75</v>
      </c>
      <c r="AE1340" s="31">
        <v>486984.1</v>
      </c>
      <c r="AF1340" s="31">
        <v>380448.4</v>
      </c>
      <c r="AG1340" s="31">
        <v>298297.19</v>
      </c>
      <c r="AH1340" s="31" t="s">
        <v>75</v>
      </c>
      <c r="AI1340" s="8"/>
    </row>
    <row r="1341" spans="1:35" x14ac:dyDescent="0.25">
      <c r="A1341" s="42" t="s">
        <v>1906</v>
      </c>
      <c r="B1341" s="43" t="s">
        <v>1887</v>
      </c>
      <c r="C1341" s="44" t="s">
        <v>3373</v>
      </c>
      <c r="D1341" s="31">
        <v>5652298</v>
      </c>
      <c r="E1341" s="31" t="s">
        <v>75</v>
      </c>
      <c r="F1341" s="31">
        <v>5652298</v>
      </c>
      <c r="G1341" s="31" t="s">
        <v>75</v>
      </c>
      <c r="H1341" s="31">
        <v>898200</v>
      </c>
      <c r="I1341" s="31" t="s">
        <v>75</v>
      </c>
      <c r="J1341" s="31" t="s">
        <v>75</v>
      </c>
      <c r="K1341" s="31">
        <v>1288700</v>
      </c>
      <c r="L1341" s="31" t="s">
        <v>75</v>
      </c>
      <c r="M1341" s="31" t="s">
        <v>75</v>
      </c>
      <c r="N1341" s="31">
        <v>1931398</v>
      </c>
      <c r="O1341" s="31">
        <v>700000</v>
      </c>
      <c r="P1341" s="32">
        <v>834000</v>
      </c>
      <c r="Q1341" s="32" t="s">
        <v>75</v>
      </c>
      <c r="R1341" s="42" t="s">
        <v>1906</v>
      </c>
      <c r="S1341" s="43" t="s">
        <v>1887</v>
      </c>
      <c r="T1341" s="44" t="s">
        <v>3373</v>
      </c>
      <c r="U1341" s="31">
        <v>1791222.69</v>
      </c>
      <c r="V1341" s="31" t="s">
        <v>75</v>
      </c>
      <c r="W1341" s="31">
        <v>1791222.69</v>
      </c>
      <c r="X1341" s="31" t="s">
        <v>75</v>
      </c>
      <c r="Y1341" s="31">
        <v>361129.18</v>
      </c>
      <c r="Z1341" s="31" t="s">
        <v>75</v>
      </c>
      <c r="AA1341" s="31" t="s">
        <v>75</v>
      </c>
      <c r="AB1341" s="31">
        <v>264363.82</v>
      </c>
      <c r="AC1341" s="31" t="s">
        <v>75</v>
      </c>
      <c r="AD1341" s="31" t="s">
        <v>75</v>
      </c>
      <c r="AE1341" s="31">
        <v>486984.1</v>
      </c>
      <c r="AF1341" s="31">
        <v>380448.4</v>
      </c>
      <c r="AG1341" s="31">
        <v>298297.19</v>
      </c>
      <c r="AH1341" s="31" t="s">
        <v>75</v>
      </c>
      <c r="AI1341" s="8"/>
    </row>
    <row r="1342" spans="1:35" x14ac:dyDescent="0.25">
      <c r="A1342" s="42" t="s">
        <v>1928</v>
      </c>
      <c r="B1342" s="43" t="s">
        <v>1887</v>
      </c>
      <c r="C1342" s="44" t="s">
        <v>3374</v>
      </c>
      <c r="D1342" s="31">
        <v>1480000</v>
      </c>
      <c r="E1342" s="31" t="s">
        <v>75</v>
      </c>
      <c r="F1342" s="31">
        <v>1480000</v>
      </c>
      <c r="G1342" s="31" t="s">
        <v>75</v>
      </c>
      <c r="H1342" s="31" t="s">
        <v>75</v>
      </c>
      <c r="I1342" s="31" t="s">
        <v>75</v>
      </c>
      <c r="J1342" s="31" t="s">
        <v>75</v>
      </c>
      <c r="K1342" s="31">
        <v>1480000</v>
      </c>
      <c r="L1342" s="31" t="s">
        <v>75</v>
      </c>
      <c r="M1342" s="31" t="s">
        <v>75</v>
      </c>
      <c r="N1342" s="31" t="s">
        <v>75</v>
      </c>
      <c r="O1342" s="31" t="s">
        <v>75</v>
      </c>
      <c r="P1342" s="32" t="s">
        <v>75</v>
      </c>
      <c r="Q1342" s="32" t="s">
        <v>75</v>
      </c>
      <c r="R1342" s="42" t="s">
        <v>1928</v>
      </c>
      <c r="S1342" s="43" t="s">
        <v>1887</v>
      </c>
      <c r="T1342" s="44" t="s">
        <v>3374</v>
      </c>
      <c r="U1342" s="31" t="s">
        <v>75</v>
      </c>
      <c r="V1342" s="31" t="s">
        <v>75</v>
      </c>
      <c r="W1342" s="31" t="s">
        <v>75</v>
      </c>
      <c r="X1342" s="31" t="s">
        <v>75</v>
      </c>
      <c r="Y1342" s="31" t="s">
        <v>75</v>
      </c>
      <c r="Z1342" s="31" t="s">
        <v>75</v>
      </c>
      <c r="AA1342" s="31" t="s">
        <v>75</v>
      </c>
      <c r="AB1342" s="31" t="s">
        <v>75</v>
      </c>
      <c r="AC1342" s="31" t="s">
        <v>75</v>
      </c>
      <c r="AD1342" s="31" t="s">
        <v>75</v>
      </c>
      <c r="AE1342" s="31" t="s">
        <v>75</v>
      </c>
      <c r="AF1342" s="31" t="s">
        <v>75</v>
      </c>
      <c r="AG1342" s="31" t="s">
        <v>75</v>
      </c>
      <c r="AH1342" s="31" t="s">
        <v>75</v>
      </c>
      <c r="AI1342" s="8"/>
    </row>
    <row r="1343" spans="1:35" x14ac:dyDescent="0.25">
      <c r="A1343" s="42" t="s">
        <v>2103</v>
      </c>
      <c r="B1343" s="43" t="s">
        <v>1887</v>
      </c>
      <c r="C1343" s="44" t="s">
        <v>3375</v>
      </c>
      <c r="D1343" s="31">
        <v>1480000</v>
      </c>
      <c r="E1343" s="31" t="s">
        <v>75</v>
      </c>
      <c r="F1343" s="31">
        <v>1480000</v>
      </c>
      <c r="G1343" s="31" t="s">
        <v>75</v>
      </c>
      <c r="H1343" s="31" t="s">
        <v>75</v>
      </c>
      <c r="I1343" s="31" t="s">
        <v>75</v>
      </c>
      <c r="J1343" s="31" t="s">
        <v>75</v>
      </c>
      <c r="K1343" s="31">
        <v>1480000</v>
      </c>
      <c r="L1343" s="31" t="s">
        <v>75</v>
      </c>
      <c r="M1343" s="31" t="s">
        <v>75</v>
      </c>
      <c r="N1343" s="31" t="s">
        <v>75</v>
      </c>
      <c r="O1343" s="31" t="s">
        <v>75</v>
      </c>
      <c r="P1343" s="32" t="s">
        <v>75</v>
      </c>
      <c r="Q1343" s="32" t="s">
        <v>75</v>
      </c>
      <c r="R1343" s="42" t="s">
        <v>2103</v>
      </c>
      <c r="S1343" s="43" t="s">
        <v>1887</v>
      </c>
      <c r="T1343" s="44" t="s">
        <v>3375</v>
      </c>
      <c r="U1343" s="31" t="s">
        <v>75</v>
      </c>
      <c r="V1343" s="31" t="s">
        <v>75</v>
      </c>
      <c r="W1343" s="31" t="s">
        <v>75</v>
      </c>
      <c r="X1343" s="31" t="s">
        <v>75</v>
      </c>
      <c r="Y1343" s="31" t="s">
        <v>75</v>
      </c>
      <c r="Z1343" s="31" t="s">
        <v>75</v>
      </c>
      <c r="AA1343" s="31" t="s">
        <v>75</v>
      </c>
      <c r="AB1343" s="31" t="s">
        <v>75</v>
      </c>
      <c r="AC1343" s="31" t="s">
        <v>75</v>
      </c>
      <c r="AD1343" s="31" t="s">
        <v>75</v>
      </c>
      <c r="AE1343" s="31" t="s">
        <v>75</v>
      </c>
      <c r="AF1343" s="31" t="s">
        <v>75</v>
      </c>
      <c r="AG1343" s="31" t="s">
        <v>75</v>
      </c>
      <c r="AH1343" s="31" t="s">
        <v>75</v>
      </c>
      <c r="AI1343" s="8"/>
    </row>
    <row r="1344" spans="1:35" ht="23.25" x14ac:dyDescent="0.25">
      <c r="A1344" s="42" t="s">
        <v>1939</v>
      </c>
      <c r="B1344" s="43" t="s">
        <v>1887</v>
      </c>
      <c r="C1344" s="44" t="s">
        <v>3376</v>
      </c>
      <c r="D1344" s="31">
        <v>25053337</v>
      </c>
      <c r="E1344" s="31" t="s">
        <v>75</v>
      </c>
      <c r="F1344" s="31">
        <v>25053337</v>
      </c>
      <c r="G1344" s="31" t="s">
        <v>75</v>
      </c>
      <c r="H1344" s="31">
        <v>19688437</v>
      </c>
      <c r="I1344" s="31" t="s">
        <v>75</v>
      </c>
      <c r="J1344" s="31" t="s">
        <v>75</v>
      </c>
      <c r="K1344" s="31" t="s">
        <v>75</v>
      </c>
      <c r="L1344" s="31" t="s">
        <v>75</v>
      </c>
      <c r="M1344" s="31" t="s">
        <v>75</v>
      </c>
      <c r="N1344" s="31">
        <v>5364900</v>
      </c>
      <c r="O1344" s="31" t="s">
        <v>75</v>
      </c>
      <c r="P1344" s="32" t="s">
        <v>75</v>
      </c>
      <c r="Q1344" s="32" t="s">
        <v>75</v>
      </c>
      <c r="R1344" s="42" t="s">
        <v>1939</v>
      </c>
      <c r="S1344" s="43" t="s">
        <v>1887</v>
      </c>
      <c r="T1344" s="44" t="s">
        <v>3376</v>
      </c>
      <c r="U1344" s="31">
        <v>2378826.2400000002</v>
      </c>
      <c r="V1344" s="31" t="s">
        <v>75</v>
      </c>
      <c r="W1344" s="31">
        <v>2378826.2400000002</v>
      </c>
      <c r="X1344" s="31" t="s">
        <v>75</v>
      </c>
      <c r="Y1344" s="31" t="s">
        <v>75</v>
      </c>
      <c r="Z1344" s="31" t="s">
        <v>75</v>
      </c>
      <c r="AA1344" s="31" t="s">
        <v>75</v>
      </c>
      <c r="AB1344" s="31" t="s">
        <v>75</v>
      </c>
      <c r="AC1344" s="31" t="s">
        <v>75</v>
      </c>
      <c r="AD1344" s="31" t="s">
        <v>75</v>
      </c>
      <c r="AE1344" s="31">
        <v>2378826.2400000002</v>
      </c>
      <c r="AF1344" s="31" t="s">
        <v>75</v>
      </c>
      <c r="AG1344" s="31" t="s">
        <v>75</v>
      </c>
      <c r="AH1344" s="31" t="s">
        <v>75</v>
      </c>
      <c r="AI1344" s="8"/>
    </row>
    <row r="1345" spans="1:35" x14ac:dyDescent="0.25">
      <c r="A1345" s="42" t="s">
        <v>1941</v>
      </c>
      <c r="B1345" s="43" t="s">
        <v>1887</v>
      </c>
      <c r="C1345" s="44" t="s">
        <v>3377</v>
      </c>
      <c r="D1345" s="31">
        <v>3336500</v>
      </c>
      <c r="E1345" s="31" t="s">
        <v>75</v>
      </c>
      <c r="F1345" s="31">
        <v>3336500</v>
      </c>
      <c r="G1345" s="31" t="s">
        <v>75</v>
      </c>
      <c r="H1345" s="31" t="s">
        <v>75</v>
      </c>
      <c r="I1345" s="31" t="s">
        <v>75</v>
      </c>
      <c r="J1345" s="31" t="s">
        <v>75</v>
      </c>
      <c r="K1345" s="31" t="s">
        <v>75</v>
      </c>
      <c r="L1345" s="31" t="s">
        <v>75</v>
      </c>
      <c r="M1345" s="31" t="s">
        <v>75</v>
      </c>
      <c r="N1345" s="31">
        <v>3336500</v>
      </c>
      <c r="O1345" s="31" t="s">
        <v>75</v>
      </c>
      <c r="P1345" s="32" t="s">
        <v>75</v>
      </c>
      <c r="Q1345" s="32" t="s">
        <v>75</v>
      </c>
      <c r="R1345" s="42" t="s">
        <v>1941</v>
      </c>
      <c r="S1345" s="43" t="s">
        <v>1887</v>
      </c>
      <c r="T1345" s="44" t="s">
        <v>3377</v>
      </c>
      <c r="U1345" s="31">
        <v>1116004.52</v>
      </c>
      <c r="V1345" s="31" t="s">
        <v>75</v>
      </c>
      <c r="W1345" s="31">
        <v>1116004.52</v>
      </c>
      <c r="X1345" s="31" t="s">
        <v>75</v>
      </c>
      <c r="Y1345" s="31" t="s">
        <v>75</v>
      </c>
      <c r="Z1345" s="31" t="s">
        <v>75</v>
      </c>
      <c r="AA1345" s="31" t="s">
        <v>75</v>
      </c>
      <c r="AB1345" s="31" t="s">
        <v>75</v>
      </c>
      <c r="AC1345" s="31" t="s">
        <v>75</v>
      </c>
      <c r="AD1345" s="31" t="s">
        <v>75</v>
      </c>
      <c r="AE1345" s="31">
        <v>1116004.52</v>
      </c>
      <c r="AF1345" s="31" t="s">
        <v>75</v>
      </c>
      <c r="AG1345" s="31" t="s">
        <v>75</v>
      </c>
      <c r="AH1345" s="31" t="s">
        <v>75</v>
      </c>
      <c r="AI1345" s="8"/>
    </row>
    <row r="1346" spans="1:35" ht="34.5" x14ac:dyDescent="0.25">
      <c r="A1346" s="42" t="s">
        <v>2119</v>
      </c>
      <c r="B1346" s="43" t="s">
        <v>1887</v>
      </c>
      <c r="C1346" s="44" t="s">
        <v>3378</v>
      </c>
      <c r="D1346" s="31">
        <v>3336500</v>
      </c>
      <c r="E1346" s="31" t="s">
        <v>75</v>
      </c>
      <c r="F1346" s="31">
        <v>3336500</v>
      </c>
      <c r="G1346" s="31" t="s">
        <v>75</v>
      </c>
      <c r="H1346" s="31" t="s">
        <v>75</v>
      </c>
      <c r="I1346" s="31" t="s">
        <v>75</v>
      </c>
      <c r="J1346" s="31" t="s">
        <v>75</v>
      </c>
      <c r="K1346" s="31" t="s">
        <v>75</v>
      </c>
      <c r="L1346" s="31" t="s">
        <v>75</v>
      </c>
      <c r="M1346" s="31" t="s">
        <v>75</v>
      </c>
      <c r="N1346" s="31">
        <v>3336500</v>
      </c>
      <c r="O1346" s="31" t="s">
        <v>75</v>
      </c>
      <c r="P1346" s="32" t="s">
        <v>75</v>
      </c>
      <c r="Q1346" s="32" t="s">
        <v>75</v>
      </c>
      <c r="R1346" s="42" t="s">
        <v>2119</v>
      </c>
      <c r="S1346" s="43" t="s">
        <v>1887</v>
      </c>
      <c r="T1346" s="44" t="s">
        <v>3378</v>
      </c>
      <c r="U1346" s="31">
        <v>1116004.52</v>
      </c>
      <c r="V1346" s="31" t="s">
        <v>75</v>
      </c>
      <c r="W1346" s="31">
        <v>1116004.52</v>
      </c>
      <c r="X1346" s="31" t="s">
        <v>75</v>
      </c>
      <c r="Y1346" s="31" t="s">
        <v>75</v>
      </c>
      <c r="Z1346" s="31" t="s">
        <v>75</v>
      </c>
      <c r="AA1346" s="31" t="s">
        <v>75</v>
      </c>
      <c r="AB1346" s="31" t="s">
        <v>75</v>
      </c>
      <c r="AC1346" s="31" t="s">
        <v>75</v>
      </c>
      <c r="AD1346" s="31" t="s">
        <v>75</v>
      </c>
      <c r="AE1346" s="31">
        <v>1116004.52</v>
      </c>
      <c r="AF1346" s="31" t="s">
        <v>75</v>
      </c>
      <c r="AG1346" s="31" t="s">
        <v>75</v>
      </c>
      <c r="AH1346" s="31" t="s">
        <v>75</v>
      </c>
      <c r="AI1346" s="8"/>
    </row>
    <row r="1347" spans="1:35" x14ac:dyDescent="0.25">
      <c r="A1347" s="42" t="s">
        <v>2062</v>
      </c>
      <c r="B1347" s="43" t="s">
        <v>1887</v>
      </c>
      <c r="C1347" s="44" t="s">
        <v>3379</v>
      </c>
      <c r="D1347" s="31">
        <v>2028400</v>
      </c>
      <c r="E1347" s="31" t="s">
        <v>75</v>
      </c>
      <c r="F1347" s="31">
        <v>2028400</v>
      </c>
      <c r="G1347" s="31" t="s">
        <v>75</v>
      </c>
      <c r="H1347" s="31" t="s">
        <v>75</v>
      </c>
      <c r="I1347" s="31" t="s">
        <v>75</v>
      </c>
      <c r="J1347" s="31" t="s">
        <v>75</v>
      </c>
      <c r="K1347" s="31" t="s">
        <v>75</v>
      </c>
      <c r="L1347" s="31" t="s">
        <v>75</v>
      </c>
      <c r="M1347" s="31" t="s">
        <v>75</v>
      </c>
      <c r="N1347" s="31">
        <v>2028400</v>
      </c>
      <c r="O1347" s="31" t="s">
        <v>75</v>
      </c>
      <c r="P1347" s="32" t="s">
        <v>75</v>
      </c>
      <c r="Q1347" s="32" t="s">
        <v>75</v>
      </c>
      <c r="R1347" s="42" t="s">
        <v>2062</v>
      </c>
      <c r="S1347" s="43" t="s">
        <v>1887</v>
      </c>
      <c r="T1347" s="44" t="s">
        <v>3379</v>
      </c>
      <c r="U1347" s="31">
        <v>1262821.72</v>
      </c>
      <c r="V1347" s="31" t="s">
        <v>75</v>
      </c>
      <c r="W1347" s="31">
        <v>1262821.72</v>
      </c>
      <c r="X1347" s="31" t="s">
        <v>75</v>
      </c>
      <c r="Y1347" s="31" t="s">
        <v>75</v>
      </c>
      <c r="Z1347" s="31" t="s">
        <v>75</v>
      </c>
      <c r="AA1347" s="31" t="s">
        <v>75</v>
      </c>
      <c r="AB1347" s="31" t="s">
        <v>75</v>
      </c>
      <c r="AC1347" s="31" t="s">
        <v>75</v>
      </c>
      <c r="AD1347" s="31" t="s">
        <v>75</v>
      </c>
      <c r="AE1347" s="31">
        <v>1262821.72</v>
      </c>
      <c r="AF1347" s="31" t="s">
        <v>75</v>
      </c>
      <c r="AG1347" s="31" t="s">
        <v>75</v>
      </c>
      <c r="AH1347" s="31" t="s">
        <v>75</v>
      </c>
      <c r="AI1347" s="8"/>
    </row>
    <row r="1348" spans="1:35" ht="45.75" x14ac:dyDescent="0.25">
      <c r="A1348" s="42" t="s">
        <v>2064</v>
      </c>
      <c r="B1348" s="43" t="s">
        <v>1887</v>
      </c>
      <c r="C1348" s="44" t="s">
        <v>3380</v>
      </c>
      <c r="D1348" s="31">
        <v>2028400</v>
      </c>
      <c r="E1348" s="31" t="s">
        <v>75</v>
      </c>
      <c r="F1348" s="31">
        <v>2028400</v>
      </c>
      <c r="G1348" s="31" t="s">
        <v>75</v>
      </c>
      <c r="H1348" s="31" t="s">
        <v>75</v>
      </c>
      <c r="I1348" s="31" t="s">
        <v>75</v>
      </c>
      <c r="J1348" s="31" t="s">
        <v>75</v>
      </c>
      <c r="K1348" s="31" t="s">
        <v>75</v>
      </c>
      <c r="L1348" s="31" t="s">
        <v>75</v>
      </c>
      <c r="M1348" s="31" t="s">
        <v>75</v>
      </c>
      <c r="N1348" s="31">
        <v>2028400</v>
      </c>
      <c r="O1348" s="31" t="s">
        <v>75</v>
      </c>
      <c r="P1348" s="32" t="s">
        <v>75</v>
      </c>
      <c r="Q1348" s="32" t="s">
        <v>75</v>
      </c>
      <c r="R1348" s="42" t="s">
        <v>2064</v>
      </c>
      <c r="S1348" s="43" t="s">
        <v>1887</v>
      </c>
      <c r="T1348" s="44" t="s">
        <v>3380</v>
      </c>
      <c r="U1348" s="31">
        <v>1262821.72</v>
      </c>
      <c r="V1348" s="31" t="s">
        <v>75</v>
      </c>
      <c r="W1348" s="31">
        <v>1262821.72</v>
      </c>
      <c r="X1348" s="31" t="s">
        <v>75</v>
      </c>
      <c r="Y1348" s="31" t="s">
        <v>75</v>
      </c>
      <c r="Z1348" s="31" t="s">
        <v>75</v>
      </c>
      <c r="AA1348" s="31" t="s">
        <v>75</v>
      </c>
      <c r="AB1348" s="31" t="s">
        <v>75</v>
      </c>
      <c r="AC1348" s="31" t="s">
        <v>75</v>
      </c>
      <c r="AD1348" s="31" t="s">
        <v>75</v>
      </c>
      <c r="AE1348" s="31">
        <v>1262821.72</v>
      </c>
      <c r="AF1348" s="31" t="s">
        <v>75</v>
      </c>
      <c r="AG1348" s="31" t="s">
        <v>75</v>
      </c>
      <c r="AH1348" s="31" t="s">
        <v>75</v>
      </c>
      <c r="AI1348" s="8"/>
    </row>
    <row r="1349" spans="1:35" ht="45.75" x14ac:dyDescent="0.25">
      <c r="A1349" s="42" t="s">
        <v>2130</v>
      </c>
      <c r="B1349" s="43" t="s">
        <v>1887</v>
      </c>
      <c r="C1349" s="44" t="s">
        <v>3381</v>
      </c>
      <c r="D1349" s="31">
        <v>19688437</v>
      </c>
      <c r="E1349" s="31" t="s">
        <v>75</v>
      </c>
      <c r="F1349" s="31">
        <v>19688437</v>
      </c>
      <c r="G1349" s="31" t="s">
        <v>75</v>
      </c>
      <c r="H1349" s="31">
        <v>19688437</v>
      </c>
      <c r="I1349" s="31" t="s">
        <v>75</v>
      </c>
      <c r="J1349" s="31" t="s">
        <v>75</v>
      </c>
      <c r="K1349" s="31" t="s">
        <v>75</v>
      </c>
      <c r="L1349" s="31" t="s">
        <v>75</v>
      </c>
      <c r="M1349" s="31" t="s">
        <v>75</v>
      </c>
      <c r="N1349" s="31" t="s">
        <v>75</v>
      </c>
      <c r="O1349" s="31" t="s">
        <v>75</v>
      </c>
      <c r="P1349" s="32" t="s">
        <v>75</v>
      </c>
      <c r="Q1349" s="32" t="s">
        <v>75</v>
      </c>
      <c r="R1349" s="42" t="s">
        <v>2130</v>
      </c>
      <c r="S1349" s="43" t="s">
        <v>1887</v>
      </c>
      <c r="T1349" s="44" t="s">
        <v>3381</v>
      </c>
      <c r="U1349" s="31" t="s">
        <v>75</v>
      </c>
      <c r="V1349" s="31" t="s">
        <v>75</v>
      </c>
      <c r="W1349" s="31" t="s">
        <v>75</v>
      </c>
      <c r="X1349" s="31" t="s">
        <v>75</v>
      </c>
      <c r="Y1349" s="31" t="s">
        <v>75</v>
      </c>
      <c r="Z1349" s="31" t="s">
        <v>75</v>
      </c>
      <c r="AA1349" s="31" t="s">
        <v>75</v>
      </c>
      <c r="AB1349" s="31" t="s">
        <v>75</v>
      </c>
      <c r="AC1349" s="31" t="s">
        <v>75</v>
      </c>
      <c r="AD1349" s="31" t="s">
        <v>75</v>
      </c>
      <c r="AE1349" s="31" t="s">
        <v>75</v>
      </c>
      <c r="AF1349" s="31" t="s">
        <v>75</v>
      </c>
      <c r="AG1349" s="31" t="s">
        <v>75</v>
      </c>
      <c r="AH1349" s="31" t="s">
        <v>75</v>
      </c>
      <c r="AI1349" s="8"/>
    </row>
    <row r="1350" spans="1:35" ht="23.25" x14ac:dyDescent="0.25">
      <c r="A1350" s="42" t="s">
        <v>2136</v>
      </c>
      <c r="B1350" s="43" t="s">
        <v>1887</v>
      </c>
      <c r="C1350" s="44" t="s">
        <v>3382</v>
      </c>
      <c r="D1350" s="31">
        <v>19688437</v>
      </c>
      <c r="E1350" s="31" t="s">
        <v>75</v>
      </c>
      <c r="F1350" s="31">
        <v>19688437</v>
      </c>
      <c r="G1350" s="31" t="s">
        <v>75</v>
      </c>
      <c r="H1350" s="31">
        <v>19688437</v>
      </c>
      <c r="I1350" s="31" t="s">
        <v>75</v>
      </c>
      <c r="J1350" s="31" t="s">
        <v>75</v>
      </c>
      <c r="K1350" s="31" t="s">
        <v>75</v>
      </c>
      <c r="L1350" s="31" t="s">
        <v>75</v>
      </c>
      <c r="M1350" s="31" t="s">
        <v>75</v>
      </c>
      <c r="N1350" s="31" t="s">
        <v>75</v>
      </c>
      <c r="O1350" s="31" t="s">
        <v>75</v>
      </c>
      <c r="P1350" s="32" t="s">
        <v>75</v>
      </c>
      <c r="Q1350" s="32" t="s">
        <v>75</v>
      </c>
      <c r="R1350" s="42" t="s">
        <v>2136</v>
      </c>
      <c r="S1350" s="43" t="s">
        <v>1887</v>
      </c>
      <c r="T1350" s="44" t="s">
        <v>3382</v>
      </c>
      <c r="U1350" s="31" t="s">
        <v>75</v>
      </c>
      <c r="V1350" s="31" t="s">
        <v>75</v>
      </c>
      <c r="W1350" s="31" t="s">
        <v>75</v>
      </c>
      <c r="X1350" s="31" t="s">
        <v>75</v>
      </c>
      <c r="Y1350" s="31" t="s">
        <v>75</v>
      </c>
      <c r="Z1350" s="31" t="s">
        <v>75</v>
      </c>
      <c r="AA1350" s="31" t="s">
        <v>75</v>
      </c>
      <c r="AB1350" s="31" t="s">
        <v>75</v>
      </c>
      <c r="AC1350" s="31" t="s">
        <v>75</v>
      </c>
      <c r="AD1350" s="31" t="s">
        <v>75</v>
      </c>
      <c r="AE1350" s="31" t="s">
        <v>75</v>
      </c>
      <c r="AF1350" s="31" t="s">
        <v>75</v>
      </c>
      <c r="AG1350" s="31" t="s">
        <v>75</v>
      </c>
      <c r="AH1350" s="31" t="s">
        <v>75</v>
      </c>
      <c r="AI1350" s="8"/>
    </row>
    <row r="1351" spans="1:35" x14ac:dyDescent="0.25">
      <c r="A1351" s="42" t="s">
        <v>1908</v>
      </c>
      <c r="B1351" s="43" t="s">
        <v>1887</v>
      </c>
      <c r="C1351" s="44" t="s">
        <v>3383</v>
      </c>
      <c r="D1351" s="31">
        <v>374863.69</v>
      </c>
      <c r="E1351" s="31" t="s">
        <v>75</v>
      </c>
      <c r="F1351" s="31">
        <v>374863.69</v>
      </c>
      <c r="G1351" s="31" t="s">
        <v>75</v>
      </c>
      <c r="H1351" s="31" t="s">
        <v>75</v>
      </c>
      <c r="I1351" s="31" t="s">
        <v>75</v>
      </c>
      <c r="J1351" s="31" t="s">
        <v>75</v>
      </c>
      <c r="K1351" s="31">
        <v>1000</v>
      </c>
      <c r="L1351" s="31" t="s">
        <v>75</v>
      </c>
      <c r="M1351" s="31" t="s">
        <v>75</v>
      </c>
      <c r="N1351" s="31">
        <v>373863.69</v>
      </c>
      <c r="O1351" s="31" t="s">
        <v>75</v>
      </c>
      <c r="P1351" s="32" t="s">
        <v>75</v>
      </c>
      <c r="Q1351" s="32" t="s">
        <v>75</v>
      </c>
      <c r="R1351" s="42" t="s">
        <v>1908</v>
      </c>
      <c r="S1351" s="43" t="s">
        <v>1887</v>
      </c>
      <c r="T1351" s="44" t="s">
        <v>3383</v>
      </c>
      <c r="U1351" s="31">
        <v>38681.620000000003</v>
      </c>
      <c r="V1351" s="31" t="s">
        <v>75</v>
      </c>
      <c r="W1351" s="31">
        <v>38681.620000000003</v>
      </c>
      <c r="X1351" s="31" t="s">
        <v>75</v>
      </c>
      <c r="Y1351" s="31" t="s">
        <v>75</v>
      </c>
      <c r="Z1351" s="31" t="s">
        <v>75</v>
      </c>
      <c r="AA1351" s="31" t="s">
        <v>75</v>
      </c>
      <c r="AB1351" s="31" t="s">
        <v>75</v>
      </c>
      <c r="AC1351" s="31" t="s">
        <v>75</v>
      </c>
      <c r="AD1351" s="31" t="s">
        <v>75</v>
      </c>
      <c r="AE1351" s="31">
        <v>38681.620000000003</v>
      </c>
      <c r="AF1351" s="31" t="s">
        <v>75</v>
      </c>
      <c r="AG1351" s="31" t="s">
        <v>75</v>
      </c>
      <c r="AH1351" s="31" t="s">
        <v>75</v>
      </c>
      <c r="AI1351" s="8"/>
    </row>
    <row r="1352" spans="1:35" x14ac:dyDescent="0.25">
      <c r="A1352" s="42" t="s">
        <v>1910</v>
      </c>
      <c r="B1352" s="43" t="s">
        <v>1887</v>
      </c>
      <c r="C1352" s="44" t="s">
        <v>3384</v>
      </c>
      <c r="D1352" s="31">
        <v>374863.69</v>
      </c>
      <c r="E1352" s="31" t="s">
        <v>75</v>
      </c>
      <c r="F1352" s="31">
        <v>374863.69</v>
      </c>
      <c r="G1352" s="31" t="s">
        <v>75</v>
      </c>
      <c r="H1352" s="31" t="s">
        <v>75</v>
      </c>
      <c r="I1352" s="31" t="s">
        <v>75</v>
      </c>
      <c r="J1352" s="31" t="s">
        <v>75</v>
      </c>
      <c r="K1352" s="31">
        <v>1000</v>
      </c>
      <c r="L1352" s="31" t="s">
        <v>75</v>
      </c>
      <c r="M1352" s="31" t="s">
        <v>75</v>
      </c>
      <c r="N1352" s="31">
        <v>373863.69</v>
      </c>
      <c r="O1352" s="31" t="s">
        <v>75</v>
      </c>
      <c r="P1352" s="32" t="s">
        <v>75</v>
      </c>
      <c r="Q1352" s="32" t="s">
        <v>75</v>
      </c>
      <c r="R1352" s="42" t="s">
        <v>1910</v>
      </c>
      <c r="S1352" s="43" t="s">
        <v>1887</v>
      </c>
      <c r="T1352" s="44" t="s">
        <v>3384</v>
      </c>
      <c r="U1352" s="31">
        <v>38681.620000000003</v>
      </c>
      <c r="V1352" s="31" t="s">
        <v>75</v>
      </c>
      <c r="W1352" s="31">
        <v>38681.620000000003</v>
      </c>
      <c r="X1352" s="31" t="s">
        <v>75</v>
      </c>
      <c r="Y1352" s="31" t="s">
        <v>75</v>
      </c>
      <c r="Z1352" s="31" t="s">
        <v>75</v>
      </c>
      <c r="AA1352" s="31" t="s">
        <v>75</v>
      </c>
      <c r="AB1352" s="31" t="s">
        <v>75</v>
      </c>
      <c r="AC1352" s="31" t="s">
        <v>75</v>
      </c>
      <c r="AD1352" s="31" t="s">
        <v>75</v>
      </c>
      <c r="AE1352" s="31">
        <v>38681.620000000003</v>
      </c>
      <c r="AF1352" s="31" t="s">
        <v>75</v>
      </c>
      <c r="AG1352" s="31" t="s">
        <v>75</v>
      </c>
      <c r="AH1352" s="31" t="s">
        <v>75</v>
      </c>
      <c r="AI1352" s="8"/>
    </row>
    <row r="1353" spans="1:35" x14ac:dyDescent="0.25">
      <c r="A1353" s="42" t="s">
        <v>1947</v>
      </c>
      <c r="B1353" s="43" t="s">
        <v>1887</v>
      </c>
      <c r="C1353" s="44" t="s">
        <v>3385</v>
      </c>
      <c r="D1353" s="31">
        <v>1000</v>
      </c>
      <c r="E1353" s="31" t="s">
        <v>75</v>
      </c>
      <c r="F1353" s="31">
        <v>1000</v>
      </c>
      <c r="G1353" s="31" t="s">
        <v>75</v>
      </c>
      <c r="H1353" s="31" t="s">
        <v>75</v>
      </c>
      <c r="I1353" s="31" t="s">
        <v>75</v>
      </c>
      <c r="J1353" s="31" t="s">
        <v>75</v>
      </c>
      <c r="K1353" s="31" t="s">
        <v>75</v>
      </c>
      <c r="L1353" s="31" t="s">
        <v>75</v>
      </c>
      <c r="M1353" s="31" t="s">
        <v>75</v>
      </c>
      <c r="N1353" s="31">
        <v>1000</v>
      </c>
      <c r="O1353" s="31" t="s">
        <v>75</v>
      </c>
      <c r="P1353" s="32" t="s">
        <v>75</v>
      </c>
      <c r="Q1353" s="32" t="s">
        <v>75</v>
      </c>
      <c r="R1353" s="42" t="s">
        <v>1947</v>
      </c>
      <c r="S1353" s="43" t="s">
        <v>1887</v>
      </c>
      <c r="T1353" s="44" t="s">
        <v>3385</v>
      </c>
      <c r="U1353" s="31" t="s">
        <v>75</v>
      </c>
      <c r="V1353" s="31" t="s">
        <v>75</v>
      </c>
      <c r="W1353" s="31" t="s">
        <v>75</v>
      </c>
      <c r="X1353" s="31" t="s">
        <v>75</v>
      </c>
      <c r="Y1353" s="31" t="s">
        <v>75</v>
      </c>
      <c r="Z1353" s="31" t="s">
        <v>75</v>
      </c>
      <c r="AA1353" s="31" t="s">
        <v>75</v>
      </c>
      <c r="AB1353" s="31" t="s">
        <v>75</v>
      </c>
      <c r="AC1353" s="31" t="s">
        <v>75</v>
      </c>
      <c r="AD1353" s="31" t="s">
        <v>75</v>
      </c>
      <c r="AE1353" s="31" t="s">
        <v>75</v>
      </c>
      <c r="AF1353" s="31" t="s">
        <v>75</v>
      </c>
      <c r="AG1353" s="31" t="s">
        <v>75</v>
      </c>
      <c r="AH1353" s="31" t="s">
        <v>75</v>
      </c>
      <c r="AI1353" s="8"/>
    </row>
    <row r="1354" spans="1:35" x14ac:dyDescent="0.25">
      <c r="A1354" s="42" t="s">
        <v>1949</v>
      </c>
      <c r="B1354" s="43" t="s">
        <v>1887</v>
      </c>
      <c r="C1354" s="44" t="s">
        <v>3386</v>
      </c>
      <c r="D1354" s="31">
        <v>1500</v>
      </c>
      <c r="E1354" s="31" t="s">
        <v>75</v>
      </c>
      <c r="F1354" s="31">
        <v>1500</v>
      </c>
      <c r="G1354" s="31" t="s">
        <v>75</v>
      </c>
      <c r="H1354" s="31" t="s">
        <v>75</v>
      </c>
      <c r="I1354" s="31" t="s">
        <v>75</v>
      </c>
      <c r="J1354" s="31" t="s">
        <v>75</v>
      </c>
      <c r="K1354" s="31" t="s">
        <v>75</v>
      </c>
      <c r="L1354" s="31" t="s">
        <v>75</v>
      </c>
      <c r="M1354" s="31" t="s">
        <v>75</v>
      </c>
      <c r="N1354" s="31">
        <v>1500</v>
      </c>
      <c r="O1354" s="31" t="s">
        <v>75</v>
      </c>
      <c r="P1354" s="32" t="s">
        <v>75</v>
      </c>
      <c r="Q1354" s="32" t="s">
        <v>75</v>
      </c>
      <c r="R1354" s="42" t="s">
        <v>1949</v>
      </c>
      <c r="S1354" s="43" t="s">
        <v>1887</v>
      </c>
      <c r="T1354" s="44" t="s">
        <v>3386</v>
      </c>
      <c r="U1354" s="31" t="s">
        <v>75</v>
      </c>
      <c r="V1354" s="31" t="s">
        <v>75</v>
      </c>
      <c r="W1354" s="31" t="s">
        <v>75</v>
      </c>
      <c r="X1354" s="31" t="s">
        <v>75</v>
      </c>
      <c r="Y1354" s="31" t="s">
        <v>75</v>
      </c>
      <c r="Z1354" s="31" t="s">
        <v>75</v>
      </c>
      <c r="AA1354" s="31" t="s">
        <v>75</v>
      </c>
      <c r="AB1354" s="31" t="s">
        <v>75</v>
      </c>
      <c r="AC1354" s="31" t="s">
        <v>75</v>
      </c>
      <c r="AD1354" s="31" t="s">
        <v>75</v>
      </c>
      <c r="AE1354" s="31" t="s">
        <v>75</v>
      </c>
      <c r="AF1354" s="31" t="s">
        <v>75</v>
      </c>
      <c r="AG1354" s="31" t="s">
        <v>75</v>
      </c>
      <c r="AH1354" s="31" t="s">
        <v>75</v>
      </c>
      <c r="AI1354" s="8"/>
    </row>
    <row r="1355" spans="1:35" x14ac:dyDescent="0.25">
      <c r="A1355" s="42" t="s">
        <v>1912</v>
      </c>
      <c r="B1355" s="43" t="s">
        <v>1887</v>
      </c>
      <c r="C1355" s="44" t="s">
        <v>3387</v>
      </c>
      <c r="D1355" s="31">
        <v>372363.69</v>
      </c>
      <c r="E1355" s="31" t="s">
        <v>75</v>
      </c>
      <c r="F1355" s="31">
        <v>372363.69</v>
      </c>
      <c r="G1355" s="31" t="s">
        <v>75</v>
      </c>
      <c r="H1355" s="31" t="s">
        <v>75</v>
      </c>
      <c r="I1355" s="31" t="s">
        <v>75</v>
      </c>
      <c r="J1355" s="31" t="s">
        <v>75</v>
      </c>
      <c r="K1355" s="31">
        <v>1000</v>
      </c>
      <c r="L1355" s="31" t="s">
        <v>75</v>
      </c>
      <c r="M1355" s="31" t="s">
        <v>75</v>
      </c>
      <c r="N1355" s="31">
        <v>371363.69</v>
      </c>
      <c r="O1355" s="31" t="s">
        <v>75</v>
      </c>
      <c r="P1355" s="32" t="s">
        <v>75</v>
      </c>
      <c r="Q1355" s="32" t="s">
        <v>75</v>
      </c>
      <c r="R1355" s="42" t="s">
        <v>1912</v>
      </c>
      <c r="S1355" s="43" t="s">
        <v>1887</v>
      </c>
      <c r="T1355" s="44" t="s">
        <v>3387</v>
      </c>
      <c r="U1355" s="31">
        <v>38681.620000000003</v>
      </c>
      <c r="V1355" s="31" t="s">
        <v>75</v>
      </c>
      <c r="W1355" s="31">
        <v>38681.620000000003</v>
      </c>
      <c r="X1355" s="31" t="s">
        <v>75</v>
      </c>
      <c r="Y1355" s="31" t="s">
        <v>75</v>
      </c>
      <c r="Z1355" s="31" t="s">
        <v>75</v>
      </c>
      <c r="AA1355" s="31" t="s">
        <v>75</v>
      </c>
      <c r="AB1355" s="31" t="s">
        <v>75</v>
      </c>
      <c r="AC1355" s="31" t="s">
        <v>75</v>
      </c>
      <c r="AD1355" s="31" t="s">
        <v>75</v>
      </c>
      <c r="AE1355" s="31">
        <v>38681.620000000003</v>
      </c>
      <c r="AF1355" s="31" t="s">
        <v>75</v>
      </c>
      <c r="AG1355" s="31" t="s">
        <v>75</v>
      </c>
      <c r="AH1355" s="31" t="s">
        <v>75</v>
      </c>
      <c r="AI1355" s="8"/>
    </row>
    <row r="1356" spans="1:35" x14ac:dyDescent="0.25">
      <c r="A1356" s="42" t="s">
        <v>3388</v>
      </c>
      <c r="B1356" s="43" t="s">
        <v>1887</v>
      </c>
      <c r="C1356" s="44" t="s">
        <v>3389</v>
      </c>
      <c r="D1356" s="31">
        <v>218170421.09</v>
      </c>
      <c r="E1356" s="31" t="s">
        <v>75</v>
      </c>
      <c r="F1356" s="31">
        <v>218170421.09</v>
      </c>
      <c r="G1356" s="31">
        <v>40000000</v>
      </c>
      <c r="H1356" s="31">
        <v>182707300</v>
      </c>
      <c r="I1356" s="31" t="s">
        <v>75</v>
      </c>
      <c r="J1356" s="31" t="s">
        <v>75</v>
      </c>
      <c r="K1356" s="31">
        <v>9716029.8800000008</v>
      </c>
      <c r="L1356" s="31" t="s">
        <v>75</v>
      </c>
      <c r="M1356" s="31" t="s">
        <v>75</v>
      </c>
      <c r="N1356" s="31">
        <v>65527091.210000001</v>
      </c>
      <c r="O1356" s="31">
        <v>220000</v>
      </c>
      <c r="P1356" s="32" t="s">
        <v>75</v>
      </c>
      <c r="Q1356" s="32" t="s">
        <v>75</v>
      </c>
      <c r="R1356" s="42" t="s">
        <v>3388</v>
      </c>
      <c r="S1356" s="43" t="s">
        <v>1887</v>
      </c>
      <c r="T1356" s="44" t="s">
        <v>3389</v>
      </c>
      <c r="U1356" s="31">
        <v>110640350.63</v>
      </c>
      <c r="V1356" s="31" t="s">
        <v>75</v>
      </c>
      <c r="W1356" s="31">
        <v>110640350.63</v>
      </c>
      <c r="X1356" s="31">
        <v>25940282.620000001</v>
      </c>
      <c r="Y1356" s="31">
        <v>96369311.519999996</v>
      </c>
      <c r="Z1356" s="31" t="s">
        <v>75</v>
      </c>
      <c r="AA1356" s="31" t="s">
        <v>75</v>
      </c>
      <c r="AB1356" s="31">
        <v>3559337.06</v>
      </c>
      <c r="AC1356" s="31" t="s">
        <v>75</v>
      </c>
      <c r="AD1356" s="31" t="s">
        <v>75</v>
      </c>
      <c r="AE1356" s="31">
        <v>36592647.469999999</v>
      </c>
      <c r="AF1356" s="31">
        <v>59337.2</v>
      </c>
      <c r="AG1356" s="31" t="s">
        <v>75</v>
      </c>
      <c r="AH1356" s="31" t="s">
        <v>75</v>
      </c>
      <c r="AI1356" s="8"/>
    </row>
    <row r="1357" spans="1:35" x14ac:dyDescent="0.25">
      <c r="A1357" s="42" t="s">
        <v>3390</v>
      </c>
      <c r="B1357" s="43" t="s">
        <v>1887</v>
      </c>
      <c r="C1357" s="44" t="s">
        <v>3391</v>
      </c>
      <c r="D1357" s="31">
        <v>54074600</v>
      </c>
      <c r="E1357" s="31" t="s">
        <v>75</v>
      </c>
      <c r="F1357" s="31">
        <v>54074600</v>
      </c>
      <c r="G1357" s="31" t="s">
        <v>75</v>
      </c>
      <c r="H1357" s="31">
        <v>54074600</v>
      </c>
      <c r="I1357" s="31" t="s">
        <v>75</v>
      </c>
      <c r="J1357" s="31" t="s">
        <v>75</v>
      </c>
      <c r="K1357" s="31" t="s">
        <v>75</v>
      </c>
      <c r="L1357" s="31" t="s">
        <v>75</v>
      </c>
      <c r="M1357" s="31" t="s">
        <v>75</v>
      </c>
      <c r="N1357" s="31" t="s">
        <v>75</v>
      </c>
      <c r="O1357" s="31" t="s">
        <v>75</v>
      </c>
      <c r="P1357" s="32" t="s">
        <v>75</v>
      </c>
      <c r="Q1357" s="32" t="s">
        <v>75</v>
      </c>
      <c r="R1357" s="42" t="s">
        <v>3390</v>
      </c>
      <c r="S1357" s="43" t="s">
        <v>1887</v>
      </c>
      <c r="T1357" s="44" t="s">
        <v>3391</v>
      </c>
      <c r="U1357" s="31">
        <v>26546838.32</v>
      </c>
      <c r="V1357" s="31" t="s">
        <v>75</v>
      </c>
      <c r="W1357" s="31">
        <v>26546838.32</v>
      </c>
      <c r="X1357" s="31" t="s">
        <v>75</v>
      </c>
      <c r="Y1357" s="31">
        <v>26546838.32</v>
      </c>
      <c r="Z1357" s="31" t="s">
        <v>75</v>
      </c>
      <c r="AA1357" s="31" t="s">
        <v>75</v>
      </c>
      <c r="AB1357" s="31" t="s">
        <v>75</v>
      </c>
      <c r="AC1357" s="31" t="s">
        <v>75</v>
      </c>
      <c r="AD1357" s="31" t="s">
        <v>75</v>
      </c>
      <c r="AE1357" s="31" t="s">
        <v>75</v>
      </c>
      <c r="AF1357" s="31" t="s">
        <v>75</v>
      </c>
      <c r="AG1357" s="31" t="s">
        <v>75</v>
      </c>
      <c r="AH1357" s="31" t="s">
        <v>75</v>
      </c>
      <c r="AI1357" s="8"/>
    </row>
    <row r="1358" spans="1:35" ht="23.25" x14ac:dyDescent="0.25">
      <c r="A1358" s="42" t="s">
        <v>1939</v>
      </c>
      <c r="B1358" s="43" t="s">
        <v>1887</v>
      </c>
      <c r="C1358" s="44" t="s">
        <v>3392</v>
      </c>
      <c r="D1358" s="31">
        <v>54074600</v>
      </c>
      <c r="E1358" s="31" t="s">
        <v>75</v>
      </c>
      <c r="F1358" s="31">
        <v>54074600</v>
      </c>
      <c r="G1358" s="31" t="s">
        <v>75</v>
      </c>
      <c r="H1358" s="31">
        <v>54074600</v>
      </c>
      <c r="I1358" s="31" t="s">
        <v>75</v>
      </c>
      <c r="J1358" s="31" t="s">
        <v>75</v>
      </c>
      <c r="K1358" s="31" t="s">
        <v>75</v>
      </c>
      <c r="L1358" s="31" t="s">
        <v>75</v>
      </c>
      <c r="M1358" s="31" t="s">
        <v>75</v>
      </c>
      <c r="N1358" s="31" t="s">
        <v>75</v>
      </c>
      <c r="O1358" s="31" t="s">
        <v>75</v>
      </c>
      <c r="P1358" s="32" t="s">
        <v>75</v>
      </c>
      <c r="Q1358" s="32" t="s">
        <v>75</v>
      </c>
      <c r="R1358" s="42" t="s">
        <v>1939</v>
      </c>
      <c r="S1358" s="43" t="s">
        <v>1887</v>
      </c>
      <c r="T1358" s="44" t="s">
        <v>3392</v>
      </c>
      <c r="U1358" s="31">
        <v>26546838.32</v>
      </c>
      <c r="V1358" s="31" t="s">
        <v>75</v>
      </c>
      <c r="W1358" s="31">
        <v>26546838.32</v>
      </c>
      <c r="X1358" s="31" t="s">
        <v>75</v>
      </c>
      <c r="Y1358" s="31">
        <v>26546838.32</v>
      </c>
      <c r="Z1358" s="31" t="s">
        <v>75</v>
      </c>
      <c r="AA1358" s="31" t="s">
        <v>75</v>
      </c>
      <c r="AB1358" s="31" t="s">
        <v>75</v>
      </c>
      <c r="AC1358" s="31" t="s">
        <v>75</v>
      </c>
      <c r="AD1358" s="31" t="s">
        <v>75</v>
      </c>
      <c r="AE1358" s="31" t="s">
        <v>75</v>
      </c>
      <c r="AF1358" s="31" t="s">
        <v>75</v>
      </c>
      <c r="AG1358" s="31" t="s">
        <v>75</v>
      </c>
      <c r="AH1358" s="31" t="s">
        <v>75</v>
      </c>
      <c r="AI1358" s="8"/>
    </row>
    <row r="1359" spans="1:35" x14ac:dyDescent="0.25">
      <c r="A1359" s="42" t="s">
        <v>2062</v>
      </c>
      <c r="B1359" s="43" t="s">
        <v>1887</v>
      </c>
      <c r="C1359" s="44" t="s">
        <v>3393</v>
      </c>
      <c r="D1359" s="31">
        <v>54074600</v>
      </c>
      <c r="E1359" s="31" t="s">
        <v>75</v>
      </c>
      <c r="F1359" s="31">
        <v>54074600</v>
      </c>
      <c r="G1359" s="31" t="s">
        <v>75</v>
      </c>
      <c r="H1359" s="31">
        <v>54074600</v>
      </c>
      <c r="I1359" s="31" t="s">
        <v>75</v>
      </c>
      <c r="J1359" s="31" t="s">
        <v>75</v>
      </c>
      <c r="K1359" s="31" t="s">
        <v>75</v>
      </c>
      <c r="L1359" s="31" t="s">
        <v>75</v>
      </c>
      <c r="M1359" s="31" t="s">
        <v>75</v>
      </c>
      <c r="N1359" s="31" t="s">
        <v>75</v>
      </c>
      <c r="O1359" s="31" t="s">
        <v>75</v>
      </c>
      <c r="P1359" s="32" t="s">
        <v>75</v>
      </c>
      <c r="Q1359" s="32" t="s">
        <v>75</v>
      </c>
      <c r="R1359" s="42" t="s">
        <v>2062</v>
      </c>
      <c r="S1359" s="43" t="s">
        <v>1887</v>
      </c>
      <c r="T1359" s="44" t="s">
        <v>3393</v>
      </c>
      <c r="U1359" s="31">
        <v>26546838.32</v>
      </c>
      <c r="V1359" s="31" t="s">
        <v>75</v>
      </c>
      <c r="W1359" s="31">
        <v>26546838.32</v>
      </c>
      <c r="X1359" s="31" t="s">
        <v>75</v>
      </c>
      <c r="Y1359" s="31">
        <v>26546838.32</v>
      </c>
      <c r="Z1359" s="31" t="s">
        <v>75</v>
      </c>
      <c r="AA1359" s="31" t="s">
        <v>75</v>
      </c>
      <c r="AB1359" s="31" t="s">
        <v>75</v>
      </c>
      <c r="AC1359" s="31" t="s">
        <v>75</v>
      </c>
      <c r="AD1359" s="31" t="s">
        <v>75</v>
      </c>
      <c r="AE1359" s="31" t="s">
        <v>75</v>
      </c>
      <c r="AF1359" s="31" t="s">
        <v>75</v>
      </c>
      <c r="AG1359" s="31" t="s">
        <v>75</v>
      </c>
      <c r="AH1359" s="31" t="s">
        <v>75</v>
      </c>
      <c r="AI1359" s="8"/>
    </row>
    <row r="1360" spans="1:35" ht="45.75" x14ac:dyDescent="0.25">
      <c r="A1360" s="42" t="s">
        <v>2064</v>
      </c>
      <c r="B1360" s="43" t="s">
        <v>1887</v>
      </c>
      <c r="C1360" s="44" t="s">
        <v>3394</v>
      </c>
      <c r="D1360" s="31">
        <v>54074600</v>
      </c>
      <c r="E1360" s="31" t="s">
        <v>75</v>
      </c>
      <c r="F1360" s="31">
        <v>54074600</v>
      </c>
      <c r="G1360" s="31" t="s">
        <v>75</v>
      </c>
      <c r="H1360" s="31">
        <v>54074600</v>
      </c>
      <c r="I1360" s="31" t="s">
        <v>75</v>
      </c>
      <c r="J1360" s="31" t="s">
        <v>75</v>
      </c>
      <c r="K1360" s="31" t="s">
        <v>75</v>
      </c>
      <c r="L1360" s="31" t="s">
        <v>75</v>
      </c>
      <c r="M1360" s="31" t="s">
        <v>75</v>
      </c>
      <c r="N1360" s="31" t="s">
        <v>75</v>
      </c>
      <c r="O1360" s="31" t="s">
        <v>75</v>
      </c>
      <c r="P1360" s="32" t="s">
        <v>75</v>
      </c>
      <c r="Q1360" s="32" t="s">
        <v>75</v>
      </c>
      <c r="R1360" s="42" t="s">
        <v>2064</v>
      </c>
      <c r="S1360" s="43" t="s">
        <v>1887</v>
      </c>
      <c r="T1360" s="44" t="s">
        <v>3394</v>
      </c>
      <c r="U1360" s="31">
        <v>26546838.32</v>
      </c>
      <c r="V1360" s="31" t="s">
        <v>75</v>
      </c>
      <c r="W1360" s="31">
        <v>26546838.32</v>
      </c>
      <c r="X1360" s="31" t="s">
        <v>75</v>
      </c>
      <c r="Y1360" s="31">
        <v>26546838.32</v>
      </c>
      <c r="Z1360" s="31" t="s">
        <v>75</v>
      </c>
      <c r="AA1360" s="31" t="s">
        <v>75</v>
      </c>
      <c r="AB1360" s="31" t="s">
        <v>75</v>
      </c>
      <c r="AC1360" s="31" t="s">
        <v>75</v>
      </c>
      <c r="AD1360" s="31" t="s">
        <v>75</v>
      </c>
      <c r="AE1360" s="31" t="s">
        <v>75</v>
      </c>
      <c r="AF1360" s="31" t="s">
        <v>75</v>
      </c>
      <c r="AG1360" s="31" t="s">
        <v>75</v>
      </c>
      <c r="AH1360" s="31" t="s">
        <v>75</v>
      </c>
      <c r="AI1360" s="8"/>
    </row>
    <row r="1361" spans="1:35" x14ac:dyDescent="0.25">
      <c r="A1361" s="42" t="s">
        <v>3395</v>
      </c>
      <c r="B1361" s="43" t="s">
        <v>1887</v>
      </c>
      <c r="C1361" s="44" t="s">
        <v>3396</v>
      </c>
      <c r="D1361" s="31">
        <v>88761021.090000004</v>
      </c>
      <c r="E1361" s="31" t="s">
        <v>75</v>
      </c>
      <c r="F1361" s="31">
        <v>88761021.090000004</v>
      </c>
      <c r="G1361" s="31" t="s">
        <v>75</v>
      </c>
      <c r="H1361" s="31">
        <v>16742000</v>
      </c>
      <c r="I1361" s="31" t="s">
        <v>75</v>
      </c>
      <c r="J1361" s="31" t="s">
        <v>75</v>
      </c>
      <c r="K1361" s="31">
        <v>9716029.8800000008</v>
      </c>
      <c r="L1361" s="31" t="s">
        <v>75</v>
      </c>
      <c r="M1361" s="31" t="s">
        <v>75</v>
      </c>
      <c r="N1361" s="31">
        <v>62082991.210000001</v>
      </c>
      <c r="O1361" s="31">
        <v>220000</v>
      </c>
      <c r="P1361" s="32" t="s">
        <v>75</v>
      </c>
      <c r="Q1361" s="32" t="s">
        <v>75</v>
      </c>
      <c r="R1361" s="42" t="s">
        <v>3395</v>
      </c>
      <c r="S1361" s="43" t="s">
        <v>1887</v>
      </c>
      <c r="T1361" s="44" t="s">
        <v>3396</v>
      </c>
      <c r="U1361" s="31">
        <v>45817647.729999997</v>
      </c>
      <c r="V1361" s="31" t="s">
        <v>75</v>
      </c>
      <c r="W1361" s="31">
        <v>45817647.729999997</v>
      </c>
      <c r="X1361" s="31" t="s">
        <v>75</v>
      </c>
      <c r="Y1361" s="31">
        <v>8165696</v>
      </c>
      <c r="Z1361" s="31" t="s">
        <v>75</v>
      </c>
      <c r="AA1361" s="31" t="s">
        <v>75</v>
      </c>
      <c r="AB1361" s="31">
        <v>3559337.06</v>
      </c>
      <c r="AC1361" s="31" t="s">
        <v>75</v>
      </c>
      <c r="AD1361" s="31" t="s">
        <v>75</v>
      </c>
      <c r="AE1361" s="31">
        <v>34033277.469999999</v>
      </c>
      <c r="AF1361" s="31">
        <v>59337.2</v>
      </c>
      <c r="AG1361" s="31" t="s">
        <v>75</v>
      </c>
      <c r="AH1361" s="31" t="s">
        <v>75</v>
      </c>
      <c r="AI1361" s="8"/>
    </row>
    <row r="1362" spans="1:35" ht="45.75" x14ac:dyDescent="0.25">
      <c r="A1362" s="42" t="s">
        <v>1892</v>
      </c>
      <c r="B1362" s="43" t="s">
        <v>1887</v>
      </c>
      <c r="C1362" s="44" t="s">
        <v>3397</v>
      </c>
      <c r="D1362" s="31">
        <v>12755323.359999999</v>
      </c>
      <c r="E1362" s="31" t="s">
        <v>75</v>
      </c>
      <c r="F1362" s="31">
        <v>12755323.359999999</v>
      </c>
      <c r="G1362" s="31" t="s">
        <v>75</v>
      </c>
      <c r="H1362" s="31" t="s">
        <v>75</v>
      </c>
      <c r="I1362" s="31" t="s">
        <v>75</v>
      </c>
      <c r="J1362" s="31" t="s">
        <v>75</v>
      </c>
      <c r="K1362" s="31">
        <v>5450632.9699999997</v>
      </c>
      <c r="L1362" s="31" t="s">
        <v>75</v>
      </c>
      <c r="M1362" s="31" t="s">
        <v>75</v>
      </c>
      <c r="N1362" s="31">
        <v>7304690.3899999997</v>
      </c>
      <c r="O1362" s="31" t="s">
        <v>75</v>
      </c>
      <c r="P1362" s="32" t="s">
        <v>75</v>
      </c>
      <c r="Q1362" s="32" t="s">
        <v>75</v>
      </c>
      <c r="R1362" s="42" t="s">
        <v>1892</v>
      </c>
      <c r="S1362" s="43" t="s">
        <v>1887</v>
      </c>
      <c r="T1362" s="44" t="s">
        <v>3397</v>
      </c>
      <c r="U1362" s="31">
        <v>4709335.3099999996</v>
      </c>
      <c r="V1362" s="31" t="s">
        <v>75</v>
      </c>
      <c r="W1362" s="31">
        <v>4709335.3099999996</v>
      </c>
      <c r="X1362" s="31" t="s">
        <v>75</v>
      </c>
      <c r="Y1362" s="31" t="s">
        <v>75</v>
      </c>
      <c r="Z1362" s="31" t="s">
        <v>75</v>
      </c>
      <c r="AA1362" s="31" t="s">
        <v>75</v>
      </c>
      <c r="AB1362" s="31">
        <v>1887930.57</v>
      </c>
      <c r="AC1362" s="31" t="s">
        <v>75</v>
      </c>
      <c r="AD1362" s="31" t="s">
        <v>75</v>
      </c>
      <c r="AE1362" s="31">
        <v>2821404.74</v>
      </c>
      <c r="AF1362" s="31" t="s">
        <v>75</v>
      </c>
      <c r="AG1362" s="31" t="s">
        <v>75</v>
      </c>
      <c r="AH1362" s="31" t="s">
        <v>75</v>
      </c>
      <c r="AI1362" s="8"/>
    </row>
    <row r="1363" spans="1:35" x14ac:dyDescent="0.25">
      <c r="A1363" s="42" t="s">
        <v>1989</v>
      </c>
      <c r="B1363" s="43" t="s">
        <v>1887</v>
      </c>
      <c r="C1363" s="44" t="s">
        <v>3398</v>
      </c>
      <c r="D1363" s="31">
        <v>12755323.359999999</v>
      </c>
      <c r="E1363" s="31" t="s">
        <v>75</v>
      </c>
      <c r="F1363" s="31">
        <v>12755323.359999999</v>
      </c>
      <c r="G1363" s="31" t="s">
        <v>75</v>
      </c>
      <c r="H1363" s="31" t="s">
        <v>75</v>
      </c>
      <c r="I1363" s="31" t="s">
        <v>75</v>
      </c>
      <c r="J1363" s="31" t="s">
        <v>75</v>
      </c>
      <c r="K1363" s="31">
        <v>5450632.9699999997</v>
      </c>
      <c r="L1363" s="31" t="s">
        <v>75</v>
      </c>
      <c r="M1363" s="31" t="s">
        <v>75</v>
      </c>
      <c r="N1363" s="31">
        <v>7304690.3899999997</v>
      </c>
      <c r="O1363" s="31" t="s">
        <v>75</v>
      </c>
      <c r="P1363" s="32" t="s">
        <v>75</v>
      </c>
      <c r="Q1363" s="32" t="s">
        <v>75</v>
      </c>
      <c r="R1363" s="42" t="s">
        <v>1989</v>
      </c>
      <c r="S1363" s="43" t="s">
        <v>1887</v>
      </c>
      <c r="T1363" s="44" t="s">
        <v>3398</v>
      </c>
      <c r="U1363" s="31">
        <v>4709335.3099999996</v>
      </c>
      <c r="V1363" s="31" t="s">
        <v>75</v>
      </c>
      <c r="W1363" s="31">
        <v>4709335.3099999996</v>
      </c>
      <c r="X1363" s="31" t="s">
        <v>75</v>
      </c>
      <c r="Y1363" s="31" t="s">
        <v>75</v>
      </c>
      <c r="Z1363" s="31" t="s">
        <v>75</v>
      </c>
      <c r="AA1363" s="31" t="s">
        <v>75</v>
      </c>
      <c r="AB1363" s="31">
        <v>1887930.57</v>
      </c>
      <c r="AC1363" s="31" t="s">
        <v>75</v>
      </c>
      <c r="AD1363" s="31" t="s">
        <v>75</v>
      </c>
      <c r="AE1363" s="31">
        <v>2821404.74</v>
      </c>
      <c r="AF1363" s="31" t="s">
        <v>75</v>
      </c>
      <c r="AG1363" s="31" t="s">
        <v>75</v>
      </c>
      <c r="AH1363" s="31" t="s">
        <v>75</v>
      </c>
      <c r="AI1363" s="8"/>
    </row>
    <row r="1364" spans="1:35" x14ac:dyDescent="0.25">
      <c r="A1364" s="42" t="s">
        <v>1991</v>
      </c>
      <c r="B1364" s="43" t="s">
        <v>1887</v>
      </c>
      <c r="C1364" s="44" t="s">
        <v>3399</v>
      </c>
      <c r="D1364" s="31">
        <v>9809448.5999999996</v>
      </c>
      <c r="E1364" s="31" t="s">
        <v>75</v>
      </c>
      <c r="F1364" s="31">
        <v>9809448.5999999996</v>
      </c>
      <c r="G1364" s="31" t="s">
        <v>75</v>
      </c>
      <c r="H1364" s="31" t="s">
        <v>75</v>
      </c>
      <c r="I1364" s="31" t="s">
        <v>75</v>
      </c>
      <c r="J1364" s="31" t="s">
        <v>75</v>
      </c>
      <c r="K1364" s="31">
        <v>4200198.21</v>
      </c>
      <c r="L1364" s="31" t="s">
        <v>75</v>
      </c>
      <c r="M1364" s="31" t="s">
        <v>75</v>
      </c>
      <c r="N1364" s="31">
        <v>5609250.3899999997</v>
      </c>
      <c r="O1364" s="31" t="s">
        <v>75</v>
      </c>
      <c r="P1364" s="32" t="s">
        <v>75</v>
      </c>
      <c r="Q1364" s="32" t="s">
        <v>75</v>
      </c>
      <c r="R1364" s="42" t="s">
        <v>1991</v>
      </c>
      <c r="S1364" s="43" t="s">
        <v>1887</v>
      </c>
      <c r="T1364" s="44" t="s">
        <v>3399</v>
      </c>
      <c r="U1364" s="31">
        <v>3734646.53</v>
      </c>
      <c r="V1364" s="31" t="s">
        <v>75</v>
      </c>
      <c r="W1364" s="31">
        <v>3734646.53</v>
      </c>
      <c r="X1364" s="31" t="s">
        <v>75</v>
      </c>
      <c r="Y1364" s="31" t="s">
        <v>75</v>
      </c>
      <c r="Z1364" s="31" t="s">
        <v>75</v>
      </c>
      <c r="AA1364" s="31" t="s">
        <v>75</v>
      </c>
      <c r="AB1364" s="31">
        <v>1427892.46</v>
      </c>
      <c r="AC1364" s="31" t="s">
        <v>75</v>
      </c>
      <c r="AD1364" s="31" t="s">
        <v>75</v>
      </c>
      <c r="AE1364" s="31">
        <v>2306754.0699999998</v>
      </c>
      <c r="AF1364" s="31" t="s">
        <v>75</v>
      </c>
      <c r="AG1364" s="31" t="s">
        <v>75</v>
      </c>
      <c r="AH1364" s="31" t="s">
        <v>75</v>
      </c>
      <c r="AI1364" s="8"/>
    </row>
    <row r="1365" spans="1:35" ht="34.5" x14ac:dyDescent="0.25">
      <c r="A1365" s="42" t="s">
        <v>1993</v>
      </c>
      <c r="B1365" s="43" t="s">
        <v>1887</v>
      </c>
      <c r="C1365" s="44" t="s">
        <v>3400</v>
      </c>
      <c r="D1365" s="31">
        <v>2945874.76</v>
      </c>
      <c r="E1365" s="31" t="s">
        <v>75</v>
      </c>
      <c r="F1365" s="31">
        <v>2945874.76</v>
      </c>
      <c r="G1365" s="31" t="s">
        <v>75</v>
      </c>
      <c r="H1365" s="31" t="s">
        <v>75</v>
      </c>
      <c r="I1365" s="31" t="s">
        <v>75</v>
      </c>
      <c r="J1365" s="31" t="s">
        <v>75</v>
      </c>
      <c r="K1365" s="31">
        <v>1250434.76</v>
      </c>
      <c r="L1365" s="31" t="s">
        <v>75</v>
      </c>
      <c r="M1365" s="31" t="s">
        <v>75</v>
      </c>
      <c r="N1365" s="31">
        <v>1695440</v>
      </c>
      <c r="O1365" s="31" t="s">
        <v>75</v>
      </c>
      <c r="P1365" s="32" t="s">
        <v>75</v>
      </c>
      <c r="Q1365" s="32" t="s">
        <v>75</v>
      </c>
      <c r="R1365" s="42" t="s">
        <v>1993</v>
      </c>
      <c r="S1365" s="43" t="s">
        <v>1887</v>
      </c>
      <c r="T1365" s="44" t="s">
        <v>3400</v>
      </c>
      <c r="U1365" s="31">
        <v>974688.78</v>
      </c>
      <c r="V1365" s="31" t="s">
        <v>75</v>
      </c>
      <c r="W1365" s="31">
        <v>974688.78</v>
      </c>
      <c r="X1365" s="31" t="s">
        <v>75</v>
      </c>
      <c r="Y1365" s="31" t="s">
        <v>75</v>
      </c>
      <c r="Z1365" s="31" t="s">
        <v>75</v>
      </c>
      <c r="AA1365" s="31" t="s">
        <v>75</v>
      </c>
      <c r="AB1365" s="31">
        <v>460038.11</v>
      </c>
      <c r="AC1365" s="31" t="s">
        <v>75</v>
      </c>
      <c r="AD1365" s="31" t="s">
        <v>75</v>
      </c>
      <c r="AE1365" s="31">
        <v>514650.67</v>
      </c>
      <c r="AF1365" s="31" t="s">
        <v>75</v>
      </c>
      <c r="AG1365" s="31" t="s">
        <v>75</v>
      </c>
      <c r="AH1365" s="31" t="s">
        <v>75</v>
      </c>
      <c r="AI1365" s="8"/>
    </row>
    <row r="1366" spans="1:35" ht="23.25" x14ac:dyDescent="0.25">
      <c r="A1366" s="42" t="s">
        <v>1902</v>
      </c>
      <c r="B1366" s="43" t="s">
        <v>1887</v>
      </c>
      <c r="C1366" s="44" t="s">
        <v>3401</v>
      </c>
      <c r="D1366" s="31">
        <v>8147186.04</v>
      </c>
      <c r="E1366" s="31" t="s">
        <v>75</v>
      </c>
      <c r="F1366" s="31">
        <v>8147186.04</v>
      </c>
      <c r="G1366" s="31" t="s">
        <v>75</v>
      </c>
      <c r="H1366" s="31" t="s">
        <v>75</v>
      </c>
      <c r="I1366" s="31" t="s">
        <v>75</v>
      </c>
      <c r="J1366" s="31" t="s">
        <v>75</v>
      </c>
      <c r="K1366" s="31">
        <v>2119700</v>
      </c>
      <c r="L1366" s="31" t="s">
        <v>75</v>
      </c>
      <c r="M1366" s="31" t="s">
        <v>75</v>
      </c>
      <c r="N1366" s="31">
        <v>6027486.04</v>
      </c>
      <c r="O1366" s="31" t="s">
        <v>75</v>
      </c>
      <c r="P1366" s="32" t="s">
        <v>75</v>
      </c>
      <c r="Q1366" s="32" t="s">
        <v>75</v>
      </c>
      <c r="R1366" s="42" t="s">
        <v>1902</v>
      </c>
      <c r="S1366" s="43" t="s">
        <v>1887</v>
      </c>
      <c r="T1366" s="44" t="s">
        <v>3401</v>
      </c>
      <c r="U1366" s="31">
        <v>2613063.67</v>
      </c>
      <c r="V1366" s="31" t="s">
        <v>75</v>
      </c>
      <c r="W1366" s="31">
        <v>2613063.67</v>
      </c>
      <c r="X1366" s="31" t="s">
        <v>75</v>
      </c>
      <c r="Y1366" s="31" t="s">
        <v>75</v>
      </c>
      <c r="Z1366" s="31" t="s">
        <v>75</v>
      </c>
      <c r="AA1366" s="31" t="s">
        <v>75</v>
      </c>
      <c r="AB1366" s="31">
        <v>833139.24</v>
      </c>
      <c r="AC1366" s="31" t="s">
        <v>75</v>
      </c>
      <c r="AD1366" s="31" t="s">
        <v>75</v>
      </c>
      <c r="AE1366" s="31">
        <v>1779924.43</v>
      </c>
      <c r="AF1366" s="31" t="s">
        <v>75</v>
      </c>
      <c r="AG1366" s="31" t="s">
        <v>75</v>
      </c>
      <c r="AH1366" s="31" t="s">
        <v>75</v>
      </c>
      <c r="AI1366" s="8"/>
    </row>
    <row r="1367" spans="1:35" ht="23.25" x14ac:dyDescent="0.25">
      <c r="A1367" s="42" t="s">
        <v>1904</v>
      </c>
      <c r="B1367" s="43" t="s">
        <v>1887</v>
      </c>
      <c r="C1367" s="44" t="s">
        <v>3402</v>
      </c>
      <c r="D1367" s="31">
        <v>8147186.04</v>
      </c>
      <c r="E1367" s="31" t="s">
        <v>75</v>
      </c>
      <c r="F1367" s="31">
        <v>8147186.04</v>
      </c>
      <c r="G1367" s="31" t="s">
        <v>75</v>
      </c>
      <c r="H1367" s="31" t="s">
        <v>75</v>
      </c>
      <c r="I1367" s="31" t="s">
        <v>75</v>
      </c>
      <c r="J1367" s="31" t="s">
        <v>75</v>
      </c>
      <c r="K1367" s="31">
        <v>2119700</v>
      </c>
      <c r="L1367" s="31" t="s">
        <v>75</v>
      </c>
      <c r="M1367" s="31" t="s">
        <v>75</v>
      </c>
      <c r="N1367" s="31">
        <v>6027486.04</v>
      </c>
      <c r="O1367" s="31" t="s">
        <v>75</v>
      </c>
      <c r="P1367" s="32" t="s">
        <v>75</v>
      </c>
      <c r="Q1367" s="32" t="s">
        <v>75</v>
      </c>
      <c r="R1367" s="42" t="s">
        <v>1904</v>
      </c>
      <c r="S1367" s="43" t="s">
        <v>1887</v>
      </c>
      <c r="T1367" s="44" t="s">
        <v>3402</v>
      </c>
      <c r="U1367" s="31">
        <v>2613063.67</v>
      </c>
      <c r="V1367" s="31" t="s">
        <v>75</v>
      </c>
      <c r="W1367" s="31">
        <v>2613063.67</v>
      </c>
      <c r="X1367" s="31" t="s">
        <v>75</v>
      </c>
      <c r="Y1367" s="31" t="s">
        <v>75</v>
      </c>
      <c r="Z1367" s="31" t="s">
        <v>75</v>
      </c>
      <c r="AA1367" s="31" t="s">
        <v>75</v>
      </c>
      <c r="AB1367" s="31">
        <v>833139.24</v>
      </c>
      <c r="AC1367" s="31" t="s">
        <v>75</v>
      </c>
      <c r="AD1367" s="31" t="s">
        <v>75</v>
      </c>
      <c r="AE1367" s="31">
        <v>1779924.43</v>
      </c>
      <c r="AF1367" s="31" t="s">
        <v>75</v>
      </c>
      <c r="AG1367" s="31" t="s">
        <v>75</v>
      </c>
      <c r="AH1367" s="31" t="s">
        <v>75</v>
      </c>
      <c r="AI1367" s="8"/>
    </row>
    <row r="1368" spans="1:35" ht="23.25" x14ac:dyDescent="0.25">
      <c r="A1368" s="42" t="s">
        <v>1923</v>
      </c>
      <c r="B1368" s="43" t="s">
        <v>1887</v>
      </c>
      <c r="C1368" s="44" t="s">
        <v>3403</v>
      </c>
      <c r="D1368" s="31">
        <v>281571.19</v>
      </c>
      <c r="E1368" s="31" t="s">
        <v>75</v>
      </c>
      <c r="F1368" s="31">
        <v>281571.19</v>
      </c>
      <c r="G1368" s="31" t="s">
        <v>75</v>
      </c>
      <c r="H1368" s="31" t="s">
        <v>75</v>
      </c>
      <c r="I1368" s="31" t="s">
        <v>75</v>
      </c>
      <c r="J1368" s="31" t="s">
        <v>75</v>
      </c>
      <c r="K1368" s="31">
        <v>101383.19</v>
      </c>
      <c r="L1368" s="31" t="s">
        <v>75</v>
      </c>
      <c r="M1368" s="31" t="s">
        <v>75</v>
      </c>
      <c r="N1368" s="31">
        <v>180188</v>
      </c>
      <c r="O1368" s="31" t="s">
        <v>75</v>
      </c>
      <c r="P1368" s="32" t="s">
        <v>75</v>
      </c>
      <c r="Q1368" s="32" t="s">
        <v>75</v>
      </c>
      <c r="R1368" s="42" t="s">
        <v>1923</v>
      </c>
      <c r="S1368" s="43" t="s">
        <v>1887</v>
      </c>
      <c r="T1368" s="44" t="s">
        <v>3403</v>
      </c>
      <c r="U1368" s="31">
        <v>111913.02</v>
      </c>
      <c r="V1368" s="31" t="s">
        <v>75</v>
      </c>
      <c r="W1368" s="31">
        <v>111913.02</v>
      </c>
      <c r="X1368" s="31" t="s">
        <v>75</v>
      </c>
      <c r="Y1368" s="31" t="s">
        <v>75</v>
      </c>
      <c r="Z1368" s="31" t="s">
        <v>75</v>
      </c>
      <c r="AA1368" s="31" t="s">
        <v>75</v>
      </c>
      <c r="AB1368" s="31">
        <v>53761.760000000002</v>
      </c>
      <c r="AC1368" s="31" t="s">
        <v>75</v>
      </c>
      <c r="AD1368" s="31" t="s">
        <v>75</v>
      </c>
      <c r="AE1368" s="31">
        <v>58151.26</v>
      </c>
      <c r="AF1368" s="31" t="s">
        <v>75</v>
      </c>
      <c r="AG1368" s="31" t="s">
        <v>75</v>
      </c>
      <c r="AH1368" s="31" t="s">
        <v>75</v>
      </c>
      <c r="AI1368" s="8"/>
    </row>
    <row r="1369" spans="1:35" x14ac:dyDescent="0.25">
      <c r="A1369" s="42" t="s">
        <v>1906</v>
      </c>
      <c r="B1369" s="43" t="s">
        <v>1887</v>
      </c>
      <c r="C1369" s="44" t="s">
        <v>3404</v>
      </c>
      <c r="D1369" s="31">
        <v>7546606.8499999996</v>
      </c>
      <c r="E1369" s="31" t="s">
        <v>75</v>
      </c>
      <c r="F1369" s="31">
        <v>7546606.8499999996</v>
      </c>
      <c r="G1369" s="31" t="s">
        <v>75</v>
      </c>
      <c r="H1369" s="31" t="s">
        <v>75</v>
      </c>
      <c r="I1369" s="31" t="s">
        <v>75</v>
      </c>
      <c r="J1369" s="31" t="s">
        <v>75</v>
      </c>
      <c r="K1369" s="31">
        <v>1903716.81</v>
      </c>
      <c r="L1369" s="31" t="s">
        <v>75</v>
      </c>
      <c r="M1369" s="31" t="s">
        <v>75</v>
      </c>
      <c r="N1369" s="31">
        <v>5642890.04</v>
      </c>
      <c r="O1369" s="31" t="s">
        <v>75</v>
      </c>
      <c r="P1369" s="32" t="s">
        <v>75</v>
      </c>
      <c r="Q1369" s="32" t="s">
        <v>75</v>
      </c>
      <c r="R1369" s="42" t="s">
        <v>1906</v>
      </c>
      <c r="S1369" s="43" t="s">
        <v>1887</v>
      </c>
      <c r="T1369" s="44" t="s">
        <v>3404</v>
      </c>
      <c r="U1369" s="31">
        <v>2364613.0699999998</v>
      </c>
      <c r="V1369" s="31" t="s">
        <v>75</v>
      </c>
      <c r="W1369" s="31">
        <v>2364613.0699999998</v>
      </c>
      <c r="X1369" s="31" t="s">
        <v>75</v>
      </c>
      <c r="Y1369" s="31" t="s">
        <v>75</v>
      </c>
      <c r="Z1369" s="31" t="s">
        <v>75</v>
      </c>
      <c r="AA1369" s="31" t="s">
        <v>75</v>
      </c>
      <c r="AB1369" s="31">
        <v>733851.53</v>
      </c>
      <c r="AC1369" s="31" t="s">
        <v>75</v>
      </c>
      <c r="AD1369" s="31" t="s">
        <v>75</v>
      </c>
      <c r="AE1369" s="31">
        <v>1630761.54</v>
      </c>
      <c r="AF1369" s="31" t="s">
        <v>75</v>
      </c>
      <c r="AG1369" s="31" t="s">
        <v>75</v>
      </c>
      <c r="AH1369" s="31" t="s">
        <v>75</v>
      </c>
      <c r="AI1369" s="8"/>
    </row>
    <row r="1370" spans="1:35" x14ac:dyDescent="0.25">
      <c r="A1370" s="42" t="s">
        <v>1926</v>
      </c>
      <c r="B1370" s="43" t="s">
        <v>1887</v>
      </c>
      <c r="C1370" s="44" t="s">
        <v>3405</v>
      </c>
      <c r="D1370" s="31">
        <v>319008</v>
      </c>
      <c r="E1370" s="31" t="s">
        <v>75</v>
      </c>
      <c r="F1370" s="31">
        <v>319008</v>
      </c>
      <c r="G1370" s="31" t="s">
        <v>75</v>
      </c>
      <c r="H1370" s="31" t="s">
        <v>75</v>
      </c>
      <c r="I1370" s="31" t="s">
        <v>75</v>
      </c>
      <c r="J1370" s="31" t="s">
        <v>75</v>
      </c>
      <c r="K1370" s="31">
        <v>114600</v>
      </c>
      <c r="L1370" s="31" t="s">
        <v>75</v>
      </c>
      <c r="M1370" s="31" t="s">
        <v>75</v>
      </c>
      <c r="N1370" s="31">
        <v>204408</v>
      </c>
      <c r="O1370" s="31" t="s">
        <v>75</v>
      </c>
      <c r="P1370" s="32" t="s">
        <v>75</v>
      </c>
      <c r="Q1370" s="32" t="s">
        <v>75</v>
      </c>
      <c r="R1370" s="42" t="s">
        <v>1926</v>
      </c>
      <c r="S1370" s="43" t="s">
        <v>1887</v>
      </c>
      <c r="T1370" s="44" t="s">
        <v>3405</v>
      </c>
      <c r="U1370" s="31">
        <v>136537.57999999999</v>
      </c>
      <c r="V1370" s="31" t="s">
        <v>75</v>
      </c>
      <c r="W1370" s="31">
        <v>136537.57999999999</v>
      </c>
      <c r="X1370" s="31" t="s">
        <v>75</v>
      </c>
      <c r="Y1370" s="31" t="s">
        <v>75</v>
      </c>
      <c r="Z1370" s="31" t="s">
        <v>75</v>
      </c>
      <c r="AA1370" s="31" t="s">
        <v>75</v>
      </c>
      <c r="AB1370" s="31">
        <v>45525.95</v>
      </c>
      <c r="AC1370" s="31" t="s">
        <v>75</v>
      </c>
      <c r="AD1370" s="31" t="s">
        <v>75</v>
      </c>
      <c r="AE1370" s="31">
        <v>91011.63</v>
      </c>
      <c r="AF1370" s="31" t="s">
        <v>75</v>
      </c>
      <c r="AG1370" s="31" t="s">
        <v>75</v>
      </c>
      <c r="AH1370" s="31" t="s">
        <v>75</v>
      </c>
      <c r="AI1370" s="8"/>
    </row>
    <row r="1371" spans="1:35" x14ac:dyDescent="0.25">
      <c r="A1371" s="42" t="s">
        <v>1928</v>
      </c>
      <c r="B1371" s="43" t="s">
        <v>1887</v>
      </c>
      <c r="C1371" s="44" t="s">
        <v>3406</v>
      </c>
      <c r="D1371" s="31">
        <v>16609.61</v>
      </c>
      <c r="E1371" s="31" t="s">
        <v>75</v>
      </c>
      <c r="F1371" s="31">
        <v>16609.61</v>
      </c>
      <c r="G1371" s="31" t="s">
        <v>75</v>
      </c>
      <c r="H1371" s="31" t="s">
        <v>75</v>
      </c>
      <c r="I1371" s="31" t="s">
        <v>75</v>
      </c>
      <c r="J1371" s="31" t="s">
        <v>75</v>
      </c>
      <c r="K1371" s="31" t="s">
        <v>75</v>
      </c>
      <c r="L1371" s="31" t="s">
        <v>75</v>
      </c>
      <c r="M1371" s="31" t="s">
        <v>75</v>
      </c>
      <c r="N1371" s="31">
        <v>16609.61</v>
      </c>
      <c r="O1371" s="31" t="s">
        <v>75</v>
      </c>
      <c r="P1371" s="32" t="s">
        <v>75</v>
      </c>
      <c r="Q1371" s="32" t="s">
        <v>75</v>
      </c>
      <c r="R1371" s="42" t="s">
        <v>1928</v>
      </c>
      <c r="S1371" s="43" t="s">
        <v>1887</v>
      </c>
      <c r="T1371" s="44" t="s">
        <v>3406</v>
      </c>
      <c r="U1371" s="31">
        <v>16609.61</v>
      </c>
      <c r="V1371" s="31" t="s">
        <v>75</v>
      </c>
      <c r="W1371" s="31">
        <v>16609.61</v>
      </c>
      <c r="X1371" s="31" t="s">
        <v>75</v>
      </c>
      <c r="Y1371" s="31" t="s">
        <v>75</v>
      </c>
      <c r="Z1371" s="31" t="s">
        <v>75</v>
      </c>
      <c r="AA1371" s="31" t="s">
        <v>75</v>
      </c>
      <c r="AB1371" s="31" t="s">
        <v>75</v>
      </c>
      <c r="AC1371" s="31" t="s">
        <v>75</v>
      </c>
      <c r="AD1371" s="31" t="s">
        <v>75</v>
      </c>
      <c r="AE1371" s="31">
        <v>16609.61</v>
      </c>
      <c r="AF1371" s="31" t="s">
        <v>75</v>
      </c>
      <c r="AG1371" s="31" t="s">
        <v>75</v>
      </c>
      <c r="AH1371" s="31" t="s">
        <v>75</v>
      </c>
      <c r="AI1371" s="8"/>
    </row>
    <row r="1372" spans="1:35" ht="23.25" x14ac:dyDescent="0.25">
      <c r="A1372" s="42" t="s">
        <v>1930</v>
      </c>
      <c r="B1372" s="43" t="s">
        <v>1887</v>
      </c>
      <c r="C1372" s="44" t="s">
        <v>3407</v>
      </c>
      <c r="D1372" s="31">
        <v>16609.61</v>
      </c>
      <c r="E1372" s="31" t="s">
        <v>75</v>
      </c>
      <c r="F1372" s="31">
        <v>16609.61</v>
      </c>
      <c r="G1372" s="31" t="s">
        <v>75</v>
      </c>
      <c r="H1372" s="31" t="s">
        <v>75</v>
      </c>
      <c r="I1372" s="31" t="s">
        <v>75</v>
      </c>
      <c r="J1372" s="31" t="s">
        <v>75</v>
      </c>
      <c r="K1372" s="31" t="s">
        <v>75</v>
      </c>
      <c r="L1372" s="31" t="s">
        <v>75</v>
      </c>
      <c r="M1372" s="31" t="s">
        <v>75</v>
      </c>
      <c r="N1372" s="31">
        <v>16609.61</v>
      </c>
      <c r="O1372" s="31" t="s">
        <v>75</v>
      </c>
      <c r="P1372" s="32" t="s">
        <v>75</v>
      </c>
      <c r="Q1372" s="32" t="s">
        <v>75</v>
      </c>
      <c r="R1372" s="42" t="s">
        <v>1930</v>
      </c>
      <c r="S1372" s="43" t="s">
        <v>1887</v>
      </c>
      <c r="T1372" s="44" t="s">
        <v>3407</v>
      </c>
      <c r="U1372" s="31">
        <v>16609.61</v>
      </c>
      <c r="V1372" s="31" t="s">
        <v>75</v>
      </c>
      <c r="W1372" s="31">
        <v>16609.61</v>
      </c>
      <c r="X1372" s="31" t="s">
        <v>75</v>
      </c>
      <c r="Y1372" s="31" t="s">
        <v>75</v>
      </c>
      <c r="Z1372" s="31" t="s">
        <v>75</v>
      </c>
      <c r="AA1372" s="31" t="s">
        <v>75</v>
      </c>
      <c r="AB1372" s="31" t="s">
        <v>75</v>
      </c>
      <c r="AC1372" s="31" t="s">
        <v>75</v>
      </c>
      <c r="AD1372" s="31" t="s">
        <v>75</v>
      </c>
      <c r="AE1372" s="31">
        <v>16609.61</v>
      </c>
      <c r="AF1372" s="31" t="s">
        <v>75</v>
      </c>
      <c r="AG1372" s="31" t="s">
        <v>75</v>
      </c>
      <c r="AH1372" s="31" t="s">
        <v>75</v>
      </c>
      <c r="AI1372" s="8"/>
    </row>
    <row r="1373" spans="1:35" ht="23.25" x14ac:dyDescent="0.25">
      <c r="A1373" s="42" t="s">
        <v>1932</v>
      </c>
      <c r="B1373" s="43" t="s">
        <v>1887</v>
      </c>
      <c r="C1373" s="44" t="s">
        <v>3408</v>
      </c>
      <c r="D1373" s="31">
        <v>16609.61</v>
      </c>
      <c r="E1373" s="31" t="s">
        <v>75</v>
      </c>
      <c r="F1373" s="31">
        <v>16609.61</v>
      </c>
      <c r="G1373" s="31" t="s">
        <v>75</v>
      </c>
      <c r="H1373" s="31" t="s">
        <v>75</v>
      </c>
      <c r="I1373" s="31" t="s">
        <v>75</v>
      </c>
      <c r="J1373" s="31" t="s">
        <v>75</v>
      </c>
      <c r="K1373" s="31" t="s">
        <v>75</v>
      </c>
      <c r="L1373" s="31" t="s">
        <v>75</v>
      </c>
      <c r="M1373" s="31" t="s">
        <v>75</v>
      </c>
      <c r="N1373" s="31">
        <v>16609.61</v>
      </c>
      <c r="O1373" s="31" t="s">
        <v>75</v>
      </c>
      <c r="P1373" s="32" t="s">
        <v>75</v>
      </c>
      <c r="Q1373" s="32" t="s">
        <v>75</v>
      </c>
      <c r="R1373" s="42" t="s">
        <v>1932</v>
      </c>
      <c r="S1373" s="43" t="s">
        <v>1887</v>
      </c>
      <c r="T1373" s="44" t="s">
        <v>3408</v>
      </c>
      <c r="U1373" s="31">
        <v>16609.61</v>
      </c>
      <c r="V1373" s="31" t="s">
        <v>75</v>
      </c>
      <c r="W1373" s="31">
        <v>16609.61</v>
      </c>
      <c r="X1373" s="31" t="s">
        <v>75</v>
      </c>
      <c r="Y1373" s="31" t="s">
        <v>75</v>
      </c>
      <c r="Z1373" s="31" t="s">
        <v>75</v>
      </c>
      <c r="AA1373" s="31" t="s">
        <v>75</v>
      </c>
      <c r="AB1373" s="31" t="s">
        <v>75</v>
      </c>
      <c r="AC1373" s="31" t="s">
        <v>75</v>
      </c>
      <c r="AD1373" s="31" t="s">
        <v>75</v>
      </c>
      <c r="AE1373" s="31">
        <v>16609.61</v>
      </c>
      <c r="AF1373" s="31" t="s">
        <v>75</v>
      </c>
      <c r="AG1373" s="31" t="s">
        <v>75</v>
      </c>
      <c r="AH1373" s="31" t="s">
        <v>75</v>
      </c>
      <c r="AI1373" s="8"/>
    </row>
    <row r="1374" spans="1:35" ht="23.25" x14ac:dyDescent="0.25">
      <c r="A1374" s="42" t="s">
        <v>1939</v>
      </c>
      <c r="B1374" s="43" t="s">
        <v>1887</v>
      </c>
      <c r="C1374" s="44" t="s">
        <v>3409</v>
      </c>
      <c r="D1374" s="31">
        <v>28103596.91</v>
      </c>
      <c r="E1374" s="31" t="s">
        <v>75</v>
      </c>
      <c r="F1374" s="31">
        <v>28103596.91</v>
      </c>
      <c r="G1374" s="31" t="s">
        <v>75</v>
      </c>
      <c r="H1374" s="31">
        <v>16742000</v>
      </c>
      <c r="I1374" s="31" t="s">
        <v>75</v>
      </c>
      <c r="J1374" s="31" t="s">
        <v>75</v>
      </c>
      <c r="K1374" s="31">
        <v>2121396.91</v>
      </c>
      <c r="L1374" s="31" t="s">
        <v>75</v>
      </c>
      <c r="M1374" s="31" t="s">
        <v>75</v>
      </c>
      <c r="N1374" s="31">
        <v>9240200</v>
      </c>
      <c r="O1374" s="31" t="s">
        <v>75</v>
      </c>
      <c r="P1374" s="32" t="s">
        <v>75</v>
      </c>
      <c r="Q1374" s="32" t="s">
        <v>75</v>
      </c>
      <c r="R1374" s="42" t="s">
        <v>1939</v>
      </c>
      <c r="S1374" s="43" t="s">
        <v>1887</v>
      </c>
      <c r="T1374" s="44" t="s">
        <v>3409</v>
      </c>
      <c r="U1374" s="31">
        <v>15107709.800000001</v>
      </c>
      <c r="V1374" s="31" t="s">
        <v>75</v>
      </c>
      <c r="W1374" s="31">
        <v>15107709.800000001</v>
      </c>
      <c r="X1374" s="31" t="s">
        <v>75</v>
      </c>
      <c r="Y1374" s="31">
        <v>8165696</v>
      </c>
      <c r="Z1374" s="31" t="s">
        <v>75</v>
      </c>
      <c r="AA1374" s="31" t="s">
        <v>75</v>
      </c>
      <c r="AB1374" s="31">
        <v>834819.16</v>
      </c>
      <c r="AC1374" s="31" t="s">
        <v>75</v>
      </c>
      <c r="AD1374" s="31" t="s">
        <v>75</v>
      </c>
      <c r="AE1374" s="31">
        <v>6107194.6399999997</v>
      </c>
      <c r="AF1374" s="31" t="s">
        <v>75</v>
      </c>
      <c r="AG1374" s="31" t="s">
        <v>75</v>
      </c>
      <c r="AH1374" s="31" t="s">
        <v>75</v>
      </c>
      <c r="AI1374" s="8"/>
    </row>
    <row r="1375" spans="1:35" x14ac:dyDescent="0.25">
      <c r="A1375" s="42" t="s">
        <v>1941</v>
      </c>
      <c r="B1375" s="43" t="s">
        <v>1887</v>
      </c>
      <c r="C1375" s="44" t="s">
        <v>3410</v>
      </c>
      <c r="D1375" s="31">
        <v>3181496.91</v>
      </c>
      <c r="E1375" s="31" t="s">
        <v>75</v>
      </c>
      <c r="F1375" s="31">
        <v>3181496.91</v>
      </c>
      <c r="G1375" s="31" t="s">
        <v>75</v>
      </c>
      <c r="H1375" s="31" t="s">
        <v>75</v>
      </c>
      <c r="I1375" s="31" t="s">
        <v>75</v>
      </c>
      <c r="J1375" s="31" t="s">
        <v>75</v>
      </c>
      <c r="K1375" s="31">
        <v>2121396.91</v>
      </c>
      <c r="L1375" s="31" t="s">
        <v>75</v>
      </c>
      <c r="M1375" s="31" t="s">
        <v>75</v>
      </c>
      <c r="N1375" s="31">
        <v>1060100</v>
      </c>
      <c r="O1375" s="31" t="s">
        <v>75</v>
      </c>
      <c r="P1375" s="32" t="s">
        <v>75</v>
      </c>
      <c r="Q1375" s="32" t="s">
        <v>75</v>
      </c>
      <c r="R1375" s="42" t="s">
        <v>1941</v>
      </c>
      <c r="S1375" s="43" t="s">
        <v>1887</v>
      </c>
      <c r="T1375" s="44" t="s">
        <v>3410</v>
      </c>
      <c r="U1375" s="31">
        <v>1464453.8</v>
      </c>
      <c r="V1375" s="31" t="s">
        <v>75</v>
      </c>
      <c r="W1375" s="31">
        <v>1464453.8</v>
      </c>
      <c r="X1375" s="31" t="s">
        <v>75</v>
      </c>
      <c r="Y1375" s="31" t="s">
        <v>75</v>
      </c>
      <c r="Z1375" s="31" t="s">
        <v>75</v>
      </c>
      <c r="AA1375" s="31" t="s">
        <v>75</v>
      </c>
      <c r="AB1375" s="31">
        <v>834819.16</v>
      </c>
      <c r="AC1375" s="31" t="s">
        <v>75</v>
      </c>
      <c r="AD1375" s="31" t="s">
        <v>75</v>
      </c>
      <c r="AE1375" s="31">
        <v>629634.64</v>
      </c>
      <c r="AF1375" s="31" t="s">
        <v>75</v>
      </c>
      <c r="AG1375" s="31" t="s">
        <v>75</v>
      </c>
      <c r="AH1375" s="31" t="s">
        <v>75</v>
      </c>
      <c r="AI1375" s="8"/>
    </row>
    <row r="1376" spans="1:35" ht="34.5" x14ac:dyDescent="0.25">
      <c r="A1376" s="42" t="s">
        <v>2119</v>
      </c>
      <c r="B1376" s="43" t="s">
        <v>1887</v>
      </c>
      <c r="C1376" s="44" t="s">
        <v>3411</v>
      </c>
      <c r="D1376" s="31">
        <v>2421396.91</v>
      </c>
      <c r="E1376" s="31" t="s">
        <v>75</v>
      </c>
      <c r="F1376" s="31">
        <v>2421396.91</v>
      </c>
      <c r="G1376" s="31" t="s">
        <v>75</v>
      </c>
      <c r="H1376" s="31" t="s">
        <v>75</v>
      </c>
      <c r="I1376" s="31" t="s">
        <v>75</v>
      </c>
      <c r="J1376" s="31" t="s">
        <v>75</v>
      </c>
      <c r="K1376" s="31">
        <v>2121396.91</v>
      </c>
      <c r="L1376" s="31" t="s">
        <v>75</v>
      </c>
      <c r="M1376" s="31" t="s">
        <v>75</v>
      </c>
      <c r="N1376" s="31">
        <v>300000</v>
      </c>
      <c r="O1376" s="31" t="s">
        <v>75</v>
      </c>
      <c r="P1376" s="32" t="s">
        <v>75</v>
      </c>
      <c r="Q1376" s="32" t="s">
        <v>75</v>
      </c>
      <c r="R1376" s="42" t="s">
        <v>2119</v>
      </c>
      <c r="S1376" s="43" t="s">
        <v>1887</v>
      </c>
      <c r="T1376" s="44" t="s">
        <v>3411</v>
      </c>
      <c r="U1376" s="31">
        <v>1048005.96</v>
      </c>
      <c r="V1376" s="31" t="s">
        <v>75</v>
      </c>
      <c r="W1376" s="31">
        <v>1048005.96</v>
      </c>
      <c r="X1376" s="31" t="s">
        <v>75</v>
      </c>
      <c r="Y1376" s="31" t="s">
        <v>75</v>
      </c>
      <c r="Z1376" s="31" t="s">
        <v>75</v>
      </c>
      <c r="AA1376" s="31" t="s">
        <v>75</v>
      </c>
      <c r="AB1376" s="31">
        <v>834819.16</v>
      </c>
      <c r="AC1376" s="31" t="s">
        <v>75</v>
      </c>
      <c r="AD1376" s="31" t="s">
        <v>75</v>
      </c>
      <c r="AE1376" s="31">
        <v>213186.8</v>
      </c>
      <c r="AF1376" s="31" t="s">
        <v>75</v>
      </c>
      <c r="AG1376" s="31" t="s">
        <v>75</v>
      </c>
      <c r="AH1376" s="31" t="s">
        <v>75</v>
      </c>
      <c r="AI1376" s="8"/>
    </row>
    <row r="1377" spans="1:35" x14ac:dyDescent="0.25">
      <c r="A1377" s="42" t="s">
        <v>1943</v>
      </c>
      <c r="B1377" s="43" t="s">
        <v>1887</v>
      </c>
      <c r="C1377" s="44" t="s">
        <v>3412</v>
      </c>
      <c r="D1377" s="31">
        <v>760100</v>
      </c>
      <c r="E1377" s="31" t="s">
        <v>75</v>
      </c>
      <c r="F1377" s="31">
        <v>760100</v>
      </c>
      <c r="G1377" s="31" t="s">
        <v>75</v>
      </c>
      <c r="H1377" s="31" t="s">
        <v>75</v>
      </c>
      <c r="I1377" s="31" t="s">
        <v>75</v>
      </c>
      <c r="J1377" s="31" t="s">
        <v>75</v>
      </c>
      <c r="K1377" s="31" t="s">
        <v>75</v>
      </c>
      <c r="L1377" s="31" t="s">
        <v>75</v>
      </c>
      <c r="M1377" s="31" t="s">
        <v>75</v>
      </c>
      <c r="N1377" s="31">
        <v>760100</v>
      </c>
      <c r="O1377" s="31" t="s">
        <v>75</v>
      </c>
      <c r="P1377" s="32" t="s">
        <v>75</v>
      </c>
      <c r="Q1377" s="32" t="s">
        <v>75</v>
      </c>
      <c r="R1377" s="42" t="s">
        <v>1943</v>
      </c>
      <c r="S1377" s="43" t="s">
        <v>1887</v>
      </c>
      <c r="T1377" s="44" t="s">
        <v>3412</v>
      </c>
      <c r="U1377" s="31">
        <v>416447.84</v>
      </c>
      <c r="V1377" s="31" t="s">
        <v>75</v>
      </c>
      <c r="W1377" s="31">
        <v>416447.84</v>
      </c>
      <c r="X1377" s="31" t="s">
        <v>75</v>
      </c>
      <c r="Y1377" s="31" t="s">
        <v>75</v>
      </c>
      <c r="Z1377" s="31" t="s">
        <v>75</v>
      </c>
      <c r="AA1377" s="31" t="s">
        <v>75</v>
      </c>
      <c r="AB1377" s="31" t="s">
        <v>75</v>
      </c>
      <c r="AC1377" s="31" t="s">
        <v>75</v>
      </c>
      <c r="AD1377" s="31" t="s">
        <v>75</v>
      </c>
      <c r="AE1377" s="31">
        <v>416447.84</v>
      </c>
      <c r="AF1377" s="31" t="s">
        <v>75</v>
      </c>
      <c r="AG1377" s="31" t="s">
        <v>75</v>
      </c>
      <c r="AH1377" s="31" t="s">
        <v>75</v>
      </c>
      <c r="AI1377" s="8"/>
    </row>
    <row r="1378" spans="1:35" x14ac:dyDescent="0.25">
      <c r="A1378" s="42" t="s">
        <v>2062</v>
      </c>
      <c r="B1378" s="43" t="s">
        <v>1887</v>
      </c>
      <c r="C1378" s="44" t="s">
        <v>3413</v>
      </c>
      <c r="D1378" s="31">
        <v>24122100</v>
      </c>
      <c r="E1378" s="31" t="s">
        <v>75</v>
      </c>
      <c r="F1378" s="31">
        <v>24122100</v>
      </c>
      <c r="G1378" s="31" t="s">
        <v>75</v>
      </c>
      <c r="H1378" s="31">
        <v>16742000</v>
      </c>
      <c r="I1378" s="31" t="s">
        <v>75</v>
      </c>
      <c r="J1378" s="31" t="s">
        <v>75</v>
      </c>
      <c r="K1378" s="31" t="s">
        <v>75</v>
      </c>
      <c r="L1378" s="31" t="s">
        <v>75</v>
      </c>
      <c r="M1378" s="31" t="s">
        <v>75</v>
      </c>
      <c r="N1378" s="31">
        <v>7380100</v>
      </c>
      <c r="O1378" s="31" t="s">
        <v>75</v>
      </c>
      <c r="P1378" s="32" t="s">
        <v>75</v>
      </c>
      <c r="Q1378" s="32" t="s">
        <v>75</v>
      </c>
      <c r="R1378" s="42" t="s">
        <v>2062</v>
      </c>
      <c r="S1378" s="43" t="s">
        <v>1887</v>
      </c>
      <c r="T1378" s="44" t="s">
        <v>3413</v>
      </c>
      <c r="U1378" s="31">
        <v>13643256</v>
      </c>
      <c r="V1378" s="31" t="s">
        <v>75</v>
      </c>
      <c r="W1378" s="31">
        <v>13643256</v>
      </c>
      <c r="X1378" s="31" t="s">
        <v>75</v>
      </c>
      <c r="Y1378" s="31">
        <v>8165696</v>
      </c>
      <c r="Z1378" s="31" t="s">
        <v>75</v>
      </c>
      <c r="AA1378" s="31" t="s">
        <v>75</v>
      </c>
      <c r="AB1378" s="31" t="s">
        <v>75</v>
      </c>
      <c r="AC1378" s="31" t="s">
        <v>75</v>
      </c>
      <c r="AD1378" s="31" t="s">
        <v>75</v>
      </c>
      <c r="AE1378" s="31">
        <v>5477560</v>
      </c>
      <c r="AF1378" s="31" t="s">
        <v>75</v>
      </c>
      <c r="AG1378" s="31" t="s">
        <v>75</v>
      </c>
      <c r="AH1378" s="31" t="s">
        <v>75</v>
      </c>
      <c r="AI1378" s="8"/>
    </row>
    <row r="1379" spans="1:35" ht="45.75" x14ac:dyDescent="0.25">
      <c r="A1379" s="42" t="s">
        <v>2064</v>
      </c>
      <c r="B1379" s="43" t="s">
        <v>1887</v>
      </c>
      <c r="C1379" s="44" t="s">
        <v>3414</v>
      </c>
      <c r="D1379" s="31">
        <v>22519700</v>
      </c>
      <c r="E1379" s="31" t="s">
        <v>75</v>
      </c>
      <c r="F1379" s="31">
        <v>22519700</v>
      </c>
      <c r="G1379" s="31" t="s">
        <v>75</v>
      </c>
      <c r="H1379" s="31">
        <v>16742000</v>
      </c>
      <c r="I1379" s="31" t="s">
        <v>75</v>
      </c>
      <c r="J1379" s="31" t="s">
        <v>75</v>
      </c>
      <c r="K1379" s="31" t="s">
        <v>75</v>
      </c>
      <c r="L1379" s="31" t="s">
        <v>75</v>
      </c>
      <c r="M1379" s="31" t="s">
        <v>75</v>
      </c>
      <c r="N1379" s="31">
        <v>5777700</v>
      </c>
      <c r="O1379" s="31" t="s">
        <v>75</v>
      </c>
      <c r="P1379" s="32" t="s">
        <v>75</v>
      </c>
      <c r="Q1379" s="32" t="s">
        <v>75</v>
      </c>
      <c r="R1379" s="42" t="s">
        <v>2064</v>
      </c>
      <c r="S1379" s="43" t="s">
        <v>1887</v>
      </c>
      <c r="T1379" s="44" t="s">
        <v>3414</v>
      </c>
      <c r="U1379" s="31">
        <v>12040856</v>
      </c>
      <c r="V1379" s="31" t="s">
        <v>75</v>
      </c>
      <c r="W1379" s="31">
        <v>12040856</v>
      </c>
      <c r="X1379" s="31" t="s">
        <v>75</v>
      </c>
      <c r="Y1379" s="31">
        <v>8165696</v>
      </c>
      <c r="Z1379" s="31" t="s">
        <v>75</v>
      </c>
      <c r="AA1379" s="31" t="s">
        <v>75</v>
      </c>
      <c r="AB1379" s="31" t="s">
        <v>75</v>
      </c>
      <c r="AC1379" s="31" t="s">
        <v>75</v>
      </c>
      <c r="AD1379" s="31" t="s">
        <v>75</v>
      </c>
      <c r="AE1379" s="31">
        <v>3875160</v>
      </c>
      <c r="AF1379" s="31" t="s">
        <v>75</v>
      </c>
      <c r="AG1379" s="31" t="s">
        <v>75</v>
      </c>
      <c r="AH1379" s="31" t="s">
        <v>75</v>
      </c>
      <c r="AI1379" s="8"/>
    </row>
    <row r="1380" spans="1:35" x14ac:dyDescent="0.25">
      <c r="A1380" s="42" t="s">
        <v>2126</v>
      </c>
      <c r="B1380" s="43" t="s">
        <v>1887</v>
      </c>
      <c r="C1380" s="44" t="s">
        <v>3415</v>
      </c>
      <c r="D1380" s="31">
        <v>1602400</v>
      </c>
      <c r="E1380" s="31" t="s">
        <v>75</v>
      </c>
      <c r="F1380" s="31">
        <v>1602400</v>
      </c>
      <c r="G1380" s="31" t="s">
        <v>75</v>
      </c>
      <c r="H1380" s="31" t="s">
        <v>75</v>
      </c>
      <c r="I1380" s="31" t="s">
        <v>75</v>
      </c>
      <c r="J1380" s="31" t="s">
        <v>75</v>
      </c>
      <c r="K1380" s="31" t="s">
        <v>75</v>
      </c>
      <c r="L1380" s="31" t="s">
        <v>75</v>
      </c>
      <c r="M1380" s="31" t="s">
        <v>75</v>
      </c>
      <c r="N1380" s="31">
        <v>1602400</v>
      </c>
      <c r="O1380" s="31" t="s">
        <v>75</v>
      </c>
      <c r="P1380" s="32" t="s">
        <v>75</v>
      </c>
      <c r="Q1380" s="32" t="s">
        <v>75</v>
      </c>
      <c r="R1380" s="42" t="s">
        <v>2126</v>
      </c>
      <c r="S1380" s="43" t="s">
        <v>1887</v>
      </c>
      <c r="T1380" s="44" t="s">
        <v>3415</v>
      </c>
      <c r="U1380" s="31">
        <v>1602400</v>
      </c>
      <c r="V1380" s="31" t="s">
        <v>75</v>
      </c>
      <c r="W1380" s="31">
        <v>1602400</v>
      </c>
      <c r="X1380" s="31" t="s">
        <v>75</v>
      </c>
      <c r="Y1380" s="31" t="s">
        <v>75</v>
      </c>
      <c r="Z1380" s="31" t="s">
        <v>75</v>
      </c>
      <c r="AA1380" s="31" t="s">
        <v>75</v>
      </c>
      <c r="AB1380" s="31" t="s">
        <v>75</v>
      </c>
      <c r="AC1380" s="31" t="s">
        <v>75</v>
      </c>
      <c r="AD1380" s="31" t="s">
        <v>75</v>
      </c>
      <c r="AE1380" s="31">
        <v>1602400</v>
      </c>
      <c r="AF1380" s="31" t="s">
        <v>75</v>
      </c>
      <c r="AG1380" s="31" t="s">
        <v>75</v>
      </c>
      <c r="AH1380" s="31" t="s">
        <v>75</v>
      </c>
      <c r="AI1380" s="8"/>
    </row>
    <row r="1381" spans="1:35" ht="45.75" x14ac:dyDescent="0.25">
      <c r="A1381" s="42" t="s">
        <v>2130</v>
      </c>
      <c r="B1381" s="43" t="s">
        <v>1887</v>
      </c>
      <c r="C1381" s="44" t="s">
        <v>3416</v>
      </c>
      <c r="D1381" s="31">
        <v>800000</v>
      </c>
      <c r="E1381" s="31" t="s">
        <v>75</v>
      </c>
      <c r="F1381" s="31">
        <v>800000</v>
      </c>
      <c r="G1381" s="31" t="s">
        <v>75</v>
      </c>
      <c r="H1381" s="31" t="s">
        <v>75</v>
      </c>
      <c r="I1381" s="31" t="s">
        <v>75</v>
      </c>
      <c r="J1381" s="31" t="s">
        <v>75</v>
      </c>
      <c r="K1381" s="31" t="s">
        <v>75</v>
      </c>
      <c r="L1381" s="31" t="s">
        <v>75</v>
      </c>
      <c r="M1381" s="31" t="s">
        <v>75</v>
      </c>
      <c r="N1381" s="31">
        <v>800000</v>
      </c>
      <c r="O1381" s="31" t="s">
        <v>75</v>
      </c>
      <c r="P1381" s="32" t="s">
        <v>75</v>
      </c>
      <c r="Q1381" s="32" t="s">
        <v>75</v>
      </c>
      <c r="R1381" s="42" t="s">
        <v>2130</v>
      </c>
      <c r="S1381" s="43" t="s">
        <v>1887</v>
      </c>
      <c r="T1381" s="44" t="s">
        <v>3416</v>
      </c>
      <c r="U1381" s="31" t="s">
        <v>75</v>
      </c>
      <c r="V1381" s="31" t="s">
        <v>75</v>
      </c>
      <c r="W1381" s="31" t="s">
        <v>75</v>
      </c>
      <c r="X1381" s="31" t="s">
        <v>75</v>
      </c>
      <c r="Y1381" s="31" t="s">
        <v>75</v>
      </c>
      <c r="Z1381" s="31" t="s">
        <v>75</v>
      </c>
      <c r="AA1381" s="31" t="s">
        <v>75</v>
      </c>
      <c r="AB1381" s="31" t="s">
        <v>75</v>
      </c>
      <c r="AC1381" s="31" t="s">
        <v>75</v>
      </c>
      <c r="AD1381" s="31" t="s">
        <v>75</v>
      </c>
      <c r="AE1381" s="31" t="s">
        <v>75</v>
      </c>
      <c r="AF1381" s="31" t="s">
        <v>75</v>
      </c>
      <c r="AG1381" s="31" t="s">
        <v>75</v>
      </c>
      <c r="AH1381" s="31" t="s">
        <v>75</v>
      </c>
      <c r="AI1381" s="8"/>
    </row>
    <row r="1382" spans="1:35" ht="23.25" x14ac:dyDescent="0.25">
      <c r="A1382" s="42" t="s">
        <v>2132</v>
      </c>
      <c r="B1382" s="43" t="s">
        <v>1887</v>
      </c>
      <c r="C1382" s="44" t="s">
        <v>3417</v>
      </c>
      <c r="D1382" s="31">
        <v>800000</v>
      </c>
      <c r="E1382" s="31" t="s">
        <v>75</v>
      </c>
      <c r="F1382" s="31">
        <v>800000</v>
      </c>
      <c r="G1382" s="31" t="s">
        <v>75</v>
      </c>
      <c r="H1382" s="31" t="s">
        <v>75</v>
      </c>
      <c r="I1382" s="31" t="s">
        <v>75</v>
      </c>
      <c r="J1382" s="31" t="s">
        <v>75</v>
      </c>
      <c r="K1382" s="31" t="s">
        <v>75</v>
      </c>
      <c r="L1382" s="31" t="s">
        <v>75</v>
      </c>
      <c r="M1382" s="31" t="s">
        <v>75</v>
      </c>
      <c r="N1382" s="31">
        <v>800000</v>
      </c>
      <c r="O1382" s="31" t="s">
        <v>75</v>
      </c>
      <c r="P1382" s="32" t="s">
        <v>75</v>
      </c>
      <c r="Q1382" s="32" t="s">
        <v>75</v>
      </c>
      <c r="R1382" s="42" t="s">
        <v>2132</v>
      </c>
      <c r="S1382" s="43" t="s">
        <v>1887</v>
      </c>
      <c r="T1382" s="44" t="s">
        <v>3417</v>
      </c>
      <c r="U1382" s="31" t="s">
        <v>75</v>
      </c>
      <c r="V1382" s="31" t="s">
        <v>75</v>
      </c>
      <c r="W1382" s="31" t="s">
        <v>75</v>
      </c>
      <c r="X1382" s="31" t="s">
        <v>75</v>
      </c>
      <c r="Y1382" s="31" t="s">
        <v>75</v>
      </c>
      <c r="Z1382" s="31" t="s">
        <v>75</v>
      </c>
      <c r="AA1382" s="31" t="s">
        <v>75</v>
      </c>
      <c r="AB1382" s="31" t="s">
        <v>75</v>
      </c>
      <c r="AC1382" s="31" t="s">
        <v>75</v>
      </c>
      <c r="AD1382" s="31" t="s">
        <v>75</v>
      </c>
      <c r="AE1382" s="31" t="s">
        <v>75</v>
      </c>
      <c r="AF1382" s="31" t="s">
        <v>75</v>
      </c>
      <c r="AG1382" s="31" t="s">
        <v>75</v>
      </c>
      <c r="AH1382" s="31" t="s">
        <v>75</v>
      </c>
      <c r="AI1382" s="8"/>
    </row>
    <row r="1383" spans="1:35" x14ac:dyDescent="0.25">
      <c r="A1383" s="42" t="s">
        <v>1908</v>
      </c>
      <c r="B1383" s="43" t="s">
        <v>1887</v>
      </c>
      <c r="C1383" s="44" t="s">
        <v>3418</v>
      </c>
      <c r="D1383" s="31">
        <v>39738305.170000002</v>
      </c>
      <c r="E1383" s="31" t="s">
        <v>75</v>
      </c>
      <c r="F1383" s="31">
        <v>39738305.170000002</v>
      </c>
      <c r="G1383" s="31" t="s">
        <v>75</v>
      </c>
      <c r="H1383" s="31" t="s">
        <v>75</v>
      </c>
      <c r="I1383" s="31" t="s">
        <v>75</v>
      </c>
      <c r="J1383" s="31" t="s">
        <v>75</v>
      </c>
      <c r="K1383" s="31">
        <v>24300</v>
      </c>
      <c r="L1383" s="31" t="s">
        <v>75</v>
      </c>
      <c r="M1383" s="31" t="s">
        <v>75</v>
      </c>
      <c r="N1383" s="31">
        <v>39494005.170000002</v>
      </c>
      <c r="O1383" s="31">
        <v>220000</v>
      </c>
      <c r="P1383" s="32" t="s">
        <v>75</v>
      </c>
      <c r="Q1383" s="32" t="s">
        <v>75</v>
      </c>
      <c r="R1383" s="42" t="s">
        <v>1908</v>
      </c>
      <c r="S1383" s="43" t="s">
        <v>1887</v>
      </c>
      <c r="T1383" s="44" t="s">
        <v>3418</v>
      </c>
      <c r="U1383" s="31">
        <v>23370929.34</v>
      </c>
      <c r="V1383" s="31" t="s">
        <v>75</v>
      </c>
      <c r="W1383" s="31">
        <v>23370929.34</v>
      </c>
      <c r="X1383" s="31" t="s">
        <v>75</v>
      </c>
      <c r="Y1383" s="31" t="s">
        <v>75</v>
      </c>
      <c r="Z1383" s="31" t="s">
        <v>75</v>
      </c>
      <c r="AA1383" s="31" t="s">
        <v>75</v>
      </c>
      <c r="AB1383" s="31">
        <v>3448.09</v>
      </c>
      <c r="AC1383" s="31" t="s">
        <v>75</v>
      </c>
      <c r="AD1383" s="31" t="s">
        <v>75</v>
      </c>
      <c r="AE1383" s="31">
        <v>23308144.050000001</v>
      </c>
      <c r="AF1383" s="31">
        <v>59337.2</v>
      </c>
      <c r="AG1383" s="31" t="s">
        <v>75</v>
      </c>
      <c r="AH1383" s="31" t="s">
        <v>75</v>
      </c>
      <c r="AI1383" s="8"/>
    </row>
    <row r="1384" spans="1:35" ht="34.5" x14ac:dyDescent="0.25">
      <c r="A1384" s="42" t="s">
        <v>2139</v>
      </c>
      <c r="B1384" s="43" t="s">
        <v>1887</v>
      </c>
      <c r="C1384" s="44" t="s">
        <v>3419</v>
      </c>
      <c r="D1384" s="31">
        <v>39664000</v>
      </c>
      <c r="E1384" s="31" t="s">
        <v>75</v>
      </c>
      <c r="F1384" s="31">
        <v>39664000</v>
      </c>
      <c r="G1384" s="31" t="s">
        <v>75</v>
      </c>
      <c r="H1384" s="31" t="s">
        <v>75</v>
      </c>
      <c r="I1384" s="31" t="s">
        <v>75</v>
      </c>
      <c r="J1384" s="31" t="s">
        <v>75</v>
      </c>
      <c r="K1384" s="31" t="s">
        <v>75</v>
      </c>
      <c r="L1384" s="31" t="s">
        <v>75</v>
      </c>
      <c r="M1384" s="31" t="s">
        <v>75</v>
      </c>
      <c r="N1384" s="31">
        <v>39444000</v>
      </c>
      <c r="O1384" s="31">
        <v>220000</v>
      </c>
      <c r="P1384" s="32" t="s">
        <v>75</v>
      </c>
      <c r="Q1384" s="32" t="s">
        <v>75</v>
      </c>
      <c r="R1384" s="42" t="s">
        <v>2139</v>
      </c>
      <c r="S1384" s="43" t="s">
        <v>1887</v>
      </c>
      <c r="T1384" s="44" t="s">
        <v>3419</v>
      </c>
      <c r="U1384" s="31">
        <v>23367449.68</v>
      </c>
      <c r="V1384" s="31" t="s">
        <v>75</v>
      </c>
      <c r="W1384" s="31">
        <v>23367449.68</v>
      </c>
      <c r="X1384" s="31" t="s">
        <v>75</v>
      </c>
      <c r="Y1384" s="31" t="s">
        <v>75</v>
      </c>
      <c r="Z1384" s="31" t="s">
        <v>75</v>
      </c>
      <c r="AA1384" s="31" t="s">
        <v>75</v>
      </c>
      <c r="AB1384" s="31" t="s">
        <v>75</v>
      </c>
      <c r="AC1384" s="31" t="s">
        <v>75</v>
      </c>
      <c r="AD1384" s="31" t="s">
        <v>75</v>
      </c>
      <c r="AE1384" s="31">
        <v>23308112.48</v>
      </c>
      <c r="AF1384" s="31">
        <v>59337.2</v>
      </c>
      <c r="AG1384" s="31" t="s">
        <v>75</v>
      </c>
      <c r="AH1384" s="31" t="s">
        <v>75</v>
      </c>
      <c r="AI1384" s="8"/>
    </row>
    <row r="1385" spans="1:35" ht="45.75" x14ac:dyDescent="0.25">
      <c r="A1385" s="42" t="s">
        <v>2141</v>
      </c>
      <c r="B1385" s="43" t="s">
        <v>1887</v>
      </c>
      <c r="C1385" s="44" t="s">
        <v>3420</v>
      </c>
      <c r="D1385" s="31">
        <v>36381200</v>
      </c>
      <c r="E1385" s="31" t="s">
        <v>75</v>
      </c>
      <c r="F1385" s="31">
        <v>36381200</v>
      </c>
      <c r="G1385" s="31" t="s">
        <v>75</v>
      </c>
      <c r="H1385" s="31" t="s">
        <v>75</v>
      </c>
      <c r="I1385" s="31" t="s">
        <v>75</v>
      </c>
      <c r="J1385" s="31" t="s">
        <v>75</v>
      </c>
      <c r="K1385" s="31" t="s">
        <v>75</v>
      </c>
      <c r="L1385" s="31" t="s">
        <v>75</v>
      </c>
      <c r="M1385" s="31" t="s">
        <v>75</v>
      </c>
      <c r="N1385" s="31">
        <v>36161200</v>
      </c>
      <c r="O1385" s="31">
        <v>220000</v>
      </c>
      <c r="P1385" s="32" t="s">
        <v>75</v>
      </c>
      <c r="Q1385" s="32" t="s">
        <v>75</v>
      </c>
      <c r="R1385" s="42" t="s">
        <v>2141</v>
      </c>
      <c r="S1385" s="43" t="s">
        <v>1887</v>
      </c>
      <c r="T1385" s="44" t="s">
        <v>3420</v>
      </c>
      <c r="U1385" s="31">
        <v>21538103.379999999</v>
      </c>
      <c r="V1385" s="31" t="s">
        <v>75</v>
      </c>
      <c r="W1385" s="31">
        <v>21538103.379999999</v>
      </c>
      <c r="X1385" s="31" t="s">
        <v>75</v>
      </c>
      <c r="Y1385" s="31" t="s">
        <v>75</v>
      </c>
      <c r="Z1385" s="31" t="s">
        <v>75</v>
      </c>
      <c r="AA1385" s="31" t="s">
        <v>75</v>
      </c>
      <c r="AB1385" s="31" t="s">
        <v>75</v>
      </c>
      <c r="AC1385" s="31" t="s">
        <v>75</v>
      </c>
      <c r="AD1385" s="31" t="s">
        <v>75</v>
      </c>
      <c r="AE1385" s="31">
        <v>21478766.18</v>
      </c>
      <c r="AF1385" s="31">
        <v>59337.2</v>
      </c>
      <c r="AG1385" s="31" t="s">
        <v>75</v>
      </c>
      <c r="AH1385" s="31" t="s">
        <v>75</v>
      </c>
      <c r="AI1385" s="8"/>
    </row>
    <row r="1386" spans="1:35" ht="45.75" x14ac:dyDescent="0.25">
      <c r="A1386" s="42" t="s">
        <v>2348</v>
      </c>
      <c r="B1386" s="43" t="s">
        <v>1887</v>
      </c>
      <c r="C1386" s="44" t="s">
        <v>3421</v>
      </c>
      <c r="D1386" s="31">
        <v>2832800</v>
      </c>
      <c r="E1386" s="31" t="s">
        <v>75</v>
      </c>
      <c r="F1386" s="31">
        <v>2832800</v>
      </c>
      <c r="G1386" s="31" t="s">
        <v>75</v>
      </c>
      <c r="H1386" s="31" t="s">
        <v>75</v>
      </c>
      <c r="I1386" s="31" t="s">
        <v>75</v>
      </c>
      <c r="J1386" s="31" t="s">
        <v>75</v>
      </c>
      <c r="K1386" s="31" t="s">
        <v>75</v>
      </c>
      <c r="L1386" s="31" t="s">
        <v>75</v>
      </c>
      <c r="M1386" s="31" t="s">
        <v>75</v>
      </c>
      <c r="N1386" s="31">
        <v>2832800</v>
      </c>
      <c r="O1386" s="31" t="s">
        <v>75</v>
      </c>
      <c r="P1386" s="32" t="s">
        <v>75</v>
      </c>
      <c r="Q1386" s="32" t="s">
        <v>75</v>
      </c>
      <c r="R1386" s="42" t="s">
        <v>2348</v>
      </c>
      <c r="S1386" s="43" t="s">
        <v>1887</v>
      </c>
      <c r="T1386" s="44" t="s">
        <v>3421</v>
      </c>
      <c r="U1386" s="31">
        <v>1679523.35</v>
      </c>
      <c r="V1386" s="31" t="s">
        <v>75</v>
      </c>
      <c r="W1386" s="31">
        <v>1679523.35</v>
      </c>
      <c r="X1386" s="31" t="s">
        <v>75</v>
      </c>
      <c r="Y1386" s="31" t="s">
        <v>75</v>
      </c>
      <c r="Z1386" s="31" t="s">
        <v>75</v>
      </c>
      <c r="AA1386" s="31" t="s">
        <v>75</v>
      </c>
      <c r="AB1386" s="31" t="s">
        <v>75</v>
      </c>
      <c r="AC1386" s="31" t="s">
        <v>75</v>
      </c>
      <c r="AD1386" s="31" t="s">
        <v>75</v>
      </c>
      <c r="AE1386" s="31">
        <v>1679523.35</v>
      </c>
      <c r="AF1386" s="31" t="s">
        <v>75</v>
      </c>
      <c r="AG1386" s="31" t="s">
        <v>75</v>
      </c>
      <c r="AH1386" s="31" t="s">
        <v>75</v>
      </c>
      <c r="AI1386" s="8"/>
    </row>
    <row r="1387" spans="1:35" ht="45.75" x14ac:dyDescent="0.25">
      <c r="A1387" s="42" t="s">
        <v>2301</v>
      </c>
      <c r="B1387" s="43" t="s">
        <v>1887</v>
      </c>
      <c r="C1387" s="44" t="s">
        <v>3422</v>
      </c>
      <c r="D1387" s="31">
        <v>450000</v>
      </c>
      <c r="E1387" s="31" t="s">
        <v>75</v>
      </c>
      <c r="F1387" s="31">
        <v>450000</v>
      </c>
      <c r="G1387" s="31" t="s">
        <v>75</v>
      </c>
      <c r="H1387" s="31" t="s">
        <v>75</v>
      </c>
      <c r="I1387" s="31" t="s">
        <v>75</v>
      </c>
      <c r="J1387" s="31" t="s">
        <v>75</v>
      </c>
      <c r="K1387" s="31" t="s">
        <v>75</v>
      </c>
      <c r="L1387" s="31" t="s">
        <v>75</v>
      </c>
      <c r="M1387" s="31" t="s">
        <v>75</v>
      </c>
      <c r="N1387" s="31">
        <v>450000</v>
      </c>
      <c r="O1387" s="31" t="s">
        <v>75</v>
      </c>
      <c r="P1387" s="32" t="s">
        <v>75</v>
      </c>
      <c r="Q1387" s="32" t="s">
        <v>75</v>
      </c>
      <c r="R1387" s="42" t="s">
        <v>2301</v>
      </c>
      <c r="S1387" s="43" t="s">
        <v>1887</v>
      </c>
      <c r="T1387" s="44" t="s">
        <v>3422</v>
      </c>
      <c r="U1387" s="31">
        <v>149822.95000000001</v>
      </c>
      <c r="V1387" s="31" t="s">
        <v>75</v>
      </c>
      <c r="W1387" s="31">
        <v>149822.95000000001</v>
      </c>
      <c r="X1387" s="31" t="s">
        <v>75</v>
      </c>
      <c r="Y1387" s="31" t="s">
        <v>75</v>
      </c>
      <c r="Z1387" s="31" t="s">
        <v>75</v>
      </c>
      <c r="AA1387" s="31" t="s">
        <v>75</v>
      </c>
      <c r="AB1387" s="31" t="s">
        <v>75</v>
      </c>
      <c r="AC1387" s="31" t="s">
        <v>75</v>
      </c>
      <c r="AD1387" s="31" t="s">
        <v>75</v>
      </c>
      <c r="AE1387" s="31">
        <v>149822.95000000001</v>
      </c>
      <c r="AF1387" s="31" t="s">
        <v>75</v>
      </c>
      <c r="AG1387" s="31" t="s">
        <v>75</v>
      </c>
      <c r="AH1387" s="31" t="s">
        <v>75</v>
      </c>
      <c r="AI1387" s="8"/>
    </row>
    <row r="1388" spans="1:35" x14ac:dyDescent="0.25">
      <c r="A1388" s="42" t="s">
        <v>1910</v>
      </c>
      <c r="B1388" s="43" t="s">
        <v>1887</v>
      </c>
      <c r="C1388" s="44" t="s">
        <v>3423</v>
      </c>
      <c r="D1388" s="31">
        <v>74305.17</v>
      </c>
      <c r="E1388" s="31" t="s">
        <v>75</v>
      </c>
      <c r="F1388" s="31">
        <v>74305.17</v>
      </c>
      <c r="G1388" s="31" t="s">
        <v>75</v>
      </c>
      <c r="H1388" s="31" t="s">
        <v>75</v>
      </c>
      <c r="I1388" s="31" t="s">
        <v>75</v>
      </c>
      <c r="J1388" s="31" t="s">
        <v>75</v>
      </c>
      <c r="K1388" s="31">
        <v>24300</v>
      </c>
      <c r="L1388" s="31" t="s">
        <v>75</v>
      </c>
      <c r="M1388" s="31" t="s">
        <v>75</v>
      </c>
      <c r="N1388" s="31">
        <v>50005.17</v>
      </c>
      <c r="O1388" s="31" t="s">
        <v>75</v>
      </c>
      <c r="P1388" s="32" t="s">
        <v>75</v>
      </c>
      <c r="Q1388" s="32" t="s">
        <v>75</v>
      </c>
      <c r="R1388" s="42" t="s">
        <v>1910</v>
      </c>
      <c r="S1388" s="43" t="s">
        <v>1887</v>
      </c>
      <c r="T1388" s="44" t="s">
        <v>3423</v>
      </c>
      <c r="U1388" s="31">
        <v>3479.66</v>
      </c>
      <c r="V1388" s="31" t="s">
        <v>75</v>
      </c>
      <c r="W1388" s="31">
        <v>3479.66</v>
      </c>
      <c r="X1388" s="31" t="s">
        <v>75</v>
      </c>
      <c r="Y1388" s="31" t="s">
        <v>75</v>
      </c>
      <c r="Z1388" s="31" t="s">
        <v>75</v>
      </c>
      <c r="AA1388" s="31" t="s">
        <v>75</v>
      </c>
      <c r="AB1388" s="31">
        <v>3448.09</v>
      </c>
      <c r="AC1388" s="31" t="s">
        <v>75</v>
      </c>
      <c r="AD1388" s="31" t="s">
        <v>75</v>
      </c>
      <c r="AE1388" s="31">
        <v>31.57</v>
      </c>
      <c r="AF1388" s="31" t="s">
        <v>75</v>
      </c>
      <c r="AG1388" s="31" t="s">
        <v>75</v>
      </c>
      <c r="AH1388" s="31" t="s">
        <v>75</v>
      </c>
      <c r="AI1388" s="8"/>
    </row>
    <row r="1389" spans="1:35" x14ac:dyDescent="0.25">
      <c r="A1389" s="42" t="s">
        <v>1947</v>
      </c>
      <c r="B1389" s="43" t="s">
        <v>1887</v>
      </c>
      <c r="C1389" s="44" t="s">
        <v>3424</v>
      </c>
      <c r="D1389" s="31">
        <v>1100</v>
      </c>
      <c r="E1389" s="31" t="s">
        <v>75</v>
      </c>
      <c r="F1389" s="31">
        <v>1100</v>
      </c>
      <c r="G1389" s="31" t="s">
        <v>75</v>
      </c>
      <c r="H1389" s="31" t="s">
        <v>75</v>
      </c>
      <c r="I1389" s="31" t="s">
        <v>75</v>
      </c>
      <c r="J1389" s="31" t="s">
        <v>75</v>
      </c>
      <c r="K1389" s="31">
        <v>1100</v>
      </c>
      <c r="L1389" s="31" t="s">
        <v>75</v>
      </c>
      <c r="M1389" s="31" t="s">
        <v>75</v>
      </c>
      <c r="N1389" s="31" t="s">
        <v>75</v>
      </c>
      <c r="O1389" s="31" t="s">
        <v>75</v>
      </c>
      <c r="P1389" s="32" t="s">
        <v>75</v>
      </c>
      <c r="Q1389" s="32" t="s">
        <v>75</v>
      </c>
      <c r="R1389" s="42" t="s">
        <v>1947</v>
      </c>
      <c r="S1389" s="43" t="s">
        <v>1887</v>
      </c>
      <c r="T1389" s="44" t="s">
        <v>3424</v>
      </c>
      <c r="U1389" s="31">
        <v>268</v>
      </c>
      <c r="V1389" s="31" t="s">
        <v>75</v>
      </c>
      <c r="W1389" s="31">
        <v>268</v>
      </c>
      <c r="X1389" s="31" t="s">
        <v>75</v>
      </c>
      <c r="Y1389" s="31" t="s">
        <v>75</v>
      </c>
      <c r="Z1389" s="31" t="s">
        <v>75</v>
      </c>
      <c r="AA1389" s="31" t="s">
        <v>75</v>
      </c>
      <c r="AB1389" s="31">
        <v>268</v>
      </c>
      <c r="AC1389" s="31" t="s">
        <v>75</v>
      </c>
      <c r="AD1389" s="31" t="s">
        <v>75</v>
      </c>
      <c r="AE1389" s="31" t="s">
        <v>75</v>
      </c>
      <c r="AF1389" s="31" t="s">
        <v>75</v>
      </c>
      <c r="AG1389" s="31" t="s">
        <v>75</v>
      </c>
      <c r="AH1389" s="31" t="s">
        <v>75</v>
      </c>
      <c r="AI1389" s="8"/>
    </row>
    <row r="1390" spans="1:35" x14ac:dyDescent="0.25">
      <c r="A1390" s="42" t="s">
        <v>1949</v>
      </c>
      <c r="B1390" s="43" t="s">
        <v>1887</v>
      </c>
      <c r="C1390" s="44" t="s">
        <v>3425</v>
      </c>
      <c r="D1390" s="31">
        <v>1000</v>
      </c>
      <c r="E1390" s="31" t="s">
        <v>75</v>
      </c>
      <c r="F1390" s="31">
        <v>1000</v>
      </c>
      <c r="G1390" s="31" t="s">
        <v>75</v>
      </c>
      <c r="H1390" s="31" t="s">
        <v>75</v>
      </c>
      <c r="I1390" s="31" t="s">
        <v>75</v>
      </c>
      <c r="J1390" s="31" t="s">
        <v>75</v>
      </c>
      <c r="K1390" s="31">
        <v>1000</v>
      </c>
      <c r="L1390" s="31" t="s">
        <v>75</v>
      </c>
      <c r="M1390" s="31" t="s">
        <v>75</v>
      </c>
      <c r="N1390" s="31" t="s">
        <v>75</v>
      </c>
      <c r="O1390" s="31" t="s">
        <v>75</v>
      </c>
      <c r="P1390" s="32" t="s">
        <v>75</v>
      </c>
      <c r="Q1390" s="32" t="s">
        <v>75</v>
      </c>
      <c r="R1390" s="42" t="s">
        <v>1949</v>
      </c>
      <c r="S1390" s="43" t="s">
        <v>1887</v>
      </c>
      <c r="T1390" s="44" t="s">
        <v>3425</v>
      </c>
      <c r="U1390" s="31" t="s">
        <v>75</v>
      </c>
      <c r="V1390" s="31" t="s">
        <v>75</v>
      </c>
      <c r="W1390" s="31" t="s">
        <v>75</v>
      </c>
      <c r="X1390" s="31" t="s">
        <v>75</v>
      </c>
      <c r="Y1390" s="31" t="s">
        <v>75</v>
      </c>
      <c r="Z1390" s="31" t="s">
        <v>75</v>
      </c>
      <c r="AA1390" s="31" t="s">
        <v>75</v>
      </c>
      <c r="AB1390" s="31" t="s">
        <v>75</v>
      </c>
      <c r="AC1390" s="31" t="s">
        <v>75</v>
      </c>
      <c r="AD1390" s="31" t="s">
        <v>75</v>
      </c>
      <c r="AE1390" s="31" t="s">
        <v>75</v>
      </c>
      <c r="AF1390" s="31" t="s">
        <v>75</v>
      </c>
      <c r="AG1390" s="31" t="s">
        <v>75</v>
      </c>
      <c r="AH1390" s="31" t="s">
        <v>75</v>
      </c>
      <c r="AI1390" s="8"/>
    </row>
    <row r="1391" spans="1:35" x14ac:dyDescent="0.25">
      <c r="A1391" s="42" t="s">
        <v>1912</v>
      </c>
      <c r="B1391" s="43" t="s">
        <v>1887</v>
      </c>
      <c r="C1391" s="44" t="s">
        <v>3426</v>
      </c>
      <c r="D1391" s="31">
        <v>72205.17</v>
      </c>
      <c r="E1391" s="31" t="s">
        <v>75</v>
      </c>
      <c r="F1391" s="31">
        <v>72205.17</v>
      </c>
      <c r="G1391" s="31" t="s">
        <v>75</v>
      </c>
      <c r="H1391" s="31" t="s">
        <v>75</v>
      </c>
      <c r="I1391" s="31" t="s">
        <v>75</v>
      </c>
      <c r="J1391" s="31" t="s">
        <v>75</v>
      </c>
      <c r="K1391" s="31">
        <v>22200</v>
      </c>
      <c r="L1391" s="31" t="s">
        <v>75</v>
      </c>
      <c r="M1391" s="31" t="s">
        <v>75</v>
      </c>
      <c r="N1391" s="31">
        <v>50005.17</v>
      </c>
      <c r="O1391" s="31" t="s">
        <v>75</v>
      </c>
      <c r="P1391" s="32" t="s">
        <v>75</v>
      </c>
      <c r="Q1391" s="32" t="s">
        <v>75</v>
      </c>
      <c r="R1391" s="42" t="s">
        <v>1912</v>
      </c>
      <c r="S1391" s="43" t="s">
        <v>1887</v>
      </c>
      <c r="T1391" s="44" t="s">
        <v>3426</v>
      </c>
      <c r="U1391" s="31">
        <v>3211.66</v>
      </c>
      <c r="V1391" s="31" t="s">
        <v>75</v>
      </c>
      <c r="W1391" s="31">
        <v>3211.66</v>
      </c>
      <c r="X1391" s="31" t="s">
        <v>75</v>
      </c>
      <c r="Y1391" s="31" t="s">
        <v>75</v>
      </c>
      <c r="Z1391" s="31" t="s">
        <v>75</v>
      </c>
      <c r="AA1391" s="31" t="s">
        <v>75</v>
      </c>
      <c r="AB1391" s="31">
        <v>3180.09</v>
      </c>
      <c r="AC1391" s="31" t="s">
        <v>75</v>
      </c>
      <c r="AD1391" s="31" t="s">
        <v>75</v>
      </c>
      <c r="AE1391" s="31">
        <v>31.57</v>
      </c>
      <c r="AF1391" s="31" t="s">
        <v>75</v>
      </c>
      <c r="AG1391" s="31" t="s">
        <v>75</v>
      </c>
      <c r="AH1391" s="31" t="s">
        <v>75</v>
      </c>
      <c r="AI1391" s="8"/>
    </row>
    <row r="1392" spans="1:35" x14ac:dyDescent="0.25">
      <c r="A1392" s="42" t="s">
        <v>3427</v>
      </c>
      <c r="B1392" s="43" t="s">
        <v>1887</v>
      </c>
      <c r="C1392" s="44" t="s">
        <v>3428</v>
      </c>
      <c r="D1392" s="31">
        <v>75334800</v>
      </c>
      <c r="E1392" s="31" t="s">
        <v>75</v>
      </c>
      <c r="F1392" s="31">
        <v>75334800</v>
      </c>
      <c r="G1392" s="31">
        <v>40000000</v>
      </c>
      <c r="H1392" s="31">
        <v>111890700</v>
      </c>
      <c r="I1392" s="31" t="s">
        <v>75</v>
      </c>
      <c r="J1392" s="31" t="s">
        <v>75</v>
      </c>
      <c r="K1392" s="31" t="s">
        <v>75</v>
      </c>
      <c r="L1392" s="31" t="s">
        <v>75</v>
      </c>
      <c r="M1392" s="31" t="s">
        <v>75</v>
      </c>
      <c r="N1392" s="31">
        <v>3444100</v>
      </c>
      <c r="O1392" s="31" t="s">
        <v>75</v>
      </c>
      <c r="P1392" s="32" t="s">
        <v>75</v>
      </c>
      <c r="Q1392" s="32" t="s">
        <v>75</v>
      </c>
      <c r="R1392" s="42" t="s">
        <v>3427</v>
      </c>
      <c r="S1392" s="43" t="s">
        <v>1887</v>
      </c>
      <c r="T1392" s="44" t="s">
        <v>3428</v>
      </c>
      <c r="U1392" s="31">
        <v>38275864.579999998</v>
      </c>
      <c r="V1392" s="31" t="s">
        <v>75</v>
      </c>
      <c r="W1392" s="31">
        <v>38275864.579999998</v>
      </c>
      <c r="X1392" s="31">
        <v>25940282.620000001</v>
      </c>
      <c r="Y1392" s="31">
        <v>61656777.200000003</v>
      </c>
      <c r="Z1392" s="31" t="s">
        <v>75</v>
      </c>
      <c r="AA1392" s="31" t="s">
        <v>75</v>
      </c>
      <c r="AB1392" s="31" t="s">
        <v>75</v>
      </c>
      <c r="AC1392" s="31" t="s">
        <v>75</v>
      </c>
      <c r="AD1392" s="31" t="s">
        <v>75</v>
      </c>
      <c r="AE1392" s="31">
        <v>2559370</v>
      </c>
      <c r="AF1392" s="31" t="s">
        <v>75</v>
      </c>
      <c r="AG1392" s="31" t="s">
        <v>75</v>
      </c>
      <c r="AH1392" s="31" t="s">
        <v>75</v>
      </c>
      <c r="AI1392" s="8"/>
    </row>
    <row r="1393" spans="1:35" ht="45.75" x14ac:dyDescent="0.25">
      <c r="A1393" s="42" t="s">
        <v>1892</v>
      </c>
      <c r="B1393" s="43" t="s">
        <v>1887</v>
      </c>
      <c r="C1393" s="44" t="s">
        <v>3429</v>
      </c>
      <c r="D1393" s="31">
        <v>30003000</v>
      </c>
      <c r="E1393" s="31" t="s">
        <v>75</v>
      </c>
      <c r="F1393" s="31">
        <v>30003000</v>
      </c>
      <c r="G1393" s="31" t="s">
        <v>75</v>
      </c>
      <c r="H1393" s="31">
        <v>30003000</v>
      </c>
      <c r="I1393" s="31" t="s">
        <v>75</v>
      </c>
      <c r="J1393" s="31" t="s">
        <v>75</v>
      </c>
      <c r="K1393" s="31" t="s">
        <v>75</v>
      </c>
      <c r="L1393" s="31" t="s">
        <v>75</v>
      </c>
      <c r="M1393" s="31" t="s">
        <v>75</v>
      </c>
      <c r="N1393" s="31" t="s">
        <v>75</v>
      </c>
      <c r="O1393" s="31" t="s">
        <v>75</v>
      </c>
      <c r="P1393" s="32" t="s">
        <v>75</v>
      </c>
      <c r="Q1393" s="32" t="s">
        <v>75</v>
      </c>
      <c r="R1393" s="42" t="s">
        <v>1892</v>
      </c>
      <c r="S1393" s="43" t="s">
        <v>1887</v>
      </c>
      <c r="T1393" s="44" t="s">
        <v>3429</v>
      </c>
      <c r="U1393" s="31">
        <v>14384648.560000001</v>
      </c>
      <c r="V1393" s="31" t="s">
        <v>75</v>
      </c>
      <c r="W1393" s="31">
        <v>14384648.560000001</v>
      </c>
      <c r="X1393" s="31" t="s">
        <v>75</v>
      </c>
      <c r="Y1393" s="31">
        <v>14384648.560000001</v>
      </c>
      <c r="Z1393" s="31" t="s">
        <v>75</v>
      </c>
      <c r="AA1393" s="31" t="s">
        <v>75</v>
      </c>
      <c r="AB1393" s="31" t="s">
        <v>75</v>
      </c>
      <c r="AC1393" s="31" t="s">
        <v>75</v>
      </c>
      <c r="AD1393" s="31" t="s">
        <v>75</v>
      </c>
      <c r="AE1393" s="31" t="s">
        <v>75</v>
      </c>
      <c r="AF1393" s="31" t="s">
        <v>75</v>
      </c>
      <c r="AG1393" s="31" t="s">
        <v>75</v>
      </c>
      <c r="AH1393" s="31" t="s">
        <v>75</v>
      </c>
      <c r="AI1393" s="8"/>
    </row>
    <row r="1394" spans="1:35" ht="23.25" x14ac:dyDescent="0.25">
      <c r="A1394" s="42" t="s">
        <v>1894</v>
      </c>
      <c r="B1394" s="43" t="s">
        <v>1887</v>
      </c>
      <c r="C1394" s="44" t="s">
        <v>3430</v>
      </c>
      <c r="D1394" s="31">
        <v>30003000</v>
      </c>
      <c r="E1394" s="31" t="s">
        <v>75</v>
      </c>
      <c r="F1394" s="31">
        <v>30003000</v>
      </c>
      <c r="G1394" s="31" t="s">
        <v>75</v>
      </c>
      <c r="H1394" s="31">
        <v>30003000</v>
      </c>
      <c r="I1394" s="31" t="s">
        <v>75</v>
      </c>
      <c r="J1394" s="31" t="s">
        <v>75</v>
      </c>
      <c r="K1394" s="31" t="s">
        <v>75</v>
      </c>
      <c r="L1394" s="31" t="s">
        <v>75</v>
      </c>
      <c r="M1394" s="31" t="s">
        <v>75</v>
      </c>
      <c r="N1394" s="31" t="s">
        <v>75</v>
      </c>
      <c r="O1394" s="31" t="s">
        <v>75</v>
      </c>
      <c r="P1394" s="32" t="s">
        <v>75</v>
      </c>
      <c r="Q1394" s="32" t="s">
        <v>75</v>
      </c>
      <c r="R1394" s="42" t="s">
        <v>1894</v>
      </c>
      <c r="S1394" s="43" t="s">
        <v>1887</v>
      </c>
      <c r="T1394" s="44" t="s">
        <v>3430</v>
      </c>
      <c r="U1394" s="31">
        <v>14384648.560000001</v>
      </c>
      <c r="V1394" s="31" t="s">
        <v>75</v>
      </c>
      <c r="W1394" s="31">
        <v>14384648.560000001</v>
      </c>
      <c r="X1394" s="31" t="s">
        <v>75</v>
      </c>
      <c r="Y1394" s="31">
        <v>14384648.560000001</v>
      </c>
      <c r="Z1394" s="31" t="s">
        <v>75</v>
      </c>
      <c r="AA1394" s="31" t="s">
        <v>75</v>
      </c>
      <c r="AB1394" s="31" t="s">
        <v>75</v>
      </c>
      <c r="AC1394" s="31" t="s">
        <v>75</v>
      </c>
      <c r="AD1394" s="31" t="s">
        <v>75</v>
      </c>
      <c r="AE1394" s="31" t="s">
        <v>75</v>
      </c>
      <c r="AF1394" s="31" t="s">
        <v>75</v>
      </c>
      <c r="AG1394" s="31" t="s">
        <v>75</v>
      </c>
      <c r="AH1394" s="31" t="s">
        <v>75</v>
      </c>
      <c r="AI1394" s="8"/>
    </row>
    <row r="1395" spans="1:35" x14ac:dyDescent="0.25">
      <c r="A1395" s="42" t="s">
        <v>1896</v>
      </c>
      <c r="B1395" s="43" t="s">
        <v>1887</v>
      </c>
      <c r="C1395" s="44" t="s">
        <v>3431</v>
      </c>
      <c r="D1395" s="31">
        <v>22041000</v>
      </c>
      <c r="E1395" s="31" t="s">
        <v>75</v>
      </c>
      <c r="F1395" s="31">
        <v>22041000</v>
      </c>
      <c r="G1395" s="31" t="s">
        <v>75</v>
      </c>
      <c r="H1395" s="31">
        <v>22041000</v>
      </c>
      <c r="I1395" s="31" t="s">
        <v>75</v>
      </c>
      <c r="J1395" s="31" t="s">
        <v>75</v>
      </c>
      <c r="K1395" s="31" t="s">
        <v>75</v>
      </c>
      <c r="L1395" s="31" t="s">
        <v>75</v>
      </c>
      <c r="M1395" s="31" t="s">
        <v>75</v>
      </c>
      <c r="N1395" s="31" t="s">
        <v>75</v>
      </c>
      <c r="O1395" s="31" t="s">
        <v>75</v>
      </c>
      <c r="P1395" s="32" t="s">
        <v>75</v>
      </c>
      <c r="Q1395" s="32" t="s">
        <v>75</v>
      </c>
      <c r="R1395" s="42" t="s">
        <v>1896</v>
      </c>
      <c r="S1395" s="43" t="s">
        <v>1887</v>
      </c>
      <c r="T1395" s="44" t="s">
        <v>3431</v>
      </c>
      <c r="U1395" s="31">
        <v>10422776.5</v>
      </c>
      <c r="V1395" s="31" t="s">
        <v>75</v>
      </c>
      <c r="W1395" s="31">
        <v>10422776.5</v>
      </c>
      <c r="X1395" s="31" t="s">
        <v>75</v>
      </c>
      <c r="Y1395" s="31">
        <v>10422776.5</v>
      </c>
      <c r="Z1395" s="31" t="s">
        <v>75</v>
      </c>
      <c r="AA1395" s="31" t="s">
        <v>75</v>
      </c>
      <c r="AB1395" s="31" t="s">
        <v>75</v>
      </c>
      <c r="AC1395" s="31" t="s">
        <v>75</v>
      </c>
      <c r="AD1395" s="31" t="s">
        <v>75</v>
      </c>
      <c r="AE1395" s="31" t="s">
        <v>75</v>
      </c>
      <c r="AF1395" s="31" t="s">
        <v>75</v>
      </c>
      <c r="AG1395" s="31" t="s">
        <v>75</v>
      </c>
      <c r="AH1395" s="31" t="s">
        <v>75</v>
      </c>
      <c r="AI1395" s="8"/>
    </row>
    <row r="1396" spans="1:35" ht="23.25" x14ac:dyDescent="0.25">
      <c r="A1396" s="42" t="s">
        <v>1898</v>
      </c>
      <c r="B1396" s="43" t="s">
        <v>1887</v>
      </c>
      <c r="C1396" s="44" t="s">
        <v>3432</v>
      </c>
      <c r="D1396" s="31">
        <v>1035000</v>
      </c>
      <c r="E1396" s="31" t="s">
        <v>75</v>
      </c>
      <c r="F1396" s="31">
        <v>1035000</v>
      </c>
      <c r="G1396" s="31" t="s">
        <v>75</v>
      </c>
      <c r="H1396" s="31">
        <v>1035000</v>
      </c>
      <c r="I1396" s="31" t="s">
        <v>75</v>
      </c>
      <c r="J1396" s="31" t="s">
        <v>75</v>
      </c>
      <c r="K1396" s="31" t="s">
        <v>75</v>
      </c>
      <c r="L1396" s="31" t="s">
        <v>75</v>
      </c>
      <c r="M1396" s="31" t="s">
        <v>75</v>
      </c>
      <c r="N1396" s="31" t="s">
        <v>75</v>
      </c>
      <c r="O1396" s="31" t="s">
        <v>75</v>
      </c>
      <c r="P1396" s="32" t="s">
        <v>75</v>
      </c>
      <c r="Q1396" s="32" t="s">
        <v>75</v>
      </c>
      <c r="R1396" s="42" t="s">
        <v>1898</v>
      </c>
      <c r="S1396" s="43" t="s">
        <v>1887</v>
      </c>
      <c r="T1396" s="44" t="s">
        <v>3432</v>
      </c>
      <c r="U1396" s="31">
        <v>730000</v>
      </c>
      <c r="V1396" s="31" t="s">
        <v>75</v>
      </c>
      <c r="W1396" s="31">
        <v>730000</v>
      </c>
      <c r="X1396" s="31" t="s">
        <v>75</v>
      </c>
      <c r="Y1396" s="31">
        <v>730000</v>
      </c>
      <c r="Z1396" s="31" t="s">
        <v>75</v>
      </c>
      <c r="AA1396" s="31" t="s">
        <v>75</v>
      </c>
      <c r="AB1396" s="31" t="s">
        <v>75</v>
      </c>
      <c r="AC1396" s="31" t="s">
        <v>75</v>
      </c>
      <c r="AD1396" s="31" t="s">
        <v>75</v>
      </c>
      <c r="AE1396" s="31" t="s">
        <v>75</v>
      </c>
      <c r="AF1396" s="31" t="s">
        <v>75</v>
      </c>
      <c r="AG1396" s="31" t="s">
        <v>75</v>
      </c>
      <c r="AH1396" s="31" t="s">
        <v>75</v>
      </c>
      <c r="AI1396" s="8"/>
    </row>
    <row r="1397" spans="1:35" ht="34.5" x14ac:dyDescent="0.25">
      <c r="A1397" s="42" t="s">
        <v>1900</v>
      </c>
      <c r="B1397" s="43" t="s">
        <v>1887</v>
      </c>
      <c r="C1397" s="44" t="s">
        <v>3433</v>
      </c>
      <c r="D1397" s="31">
        <v>6927000</v>
      </c>
      <c r="E1397" s="31" t="s">
        <v>75</v>
      </c>
      <c r="F1397" s="31">
        <v>6927000</v>
      </c>
      <c r="G1397" s="31" t="s">
        <v>75</v>
      </c>
      <c r="H1397" s="31">
        <v>6927000</v>
      </c>
      <c r="I1397" s="31" t="s">
        <v>75</v>
      </c>
      <c r="J1397" s="31" t="s">
        <v>75</v>
      </c>
      <c r="K1397" s="31" t="s">
        <v>75</v>
      </c>
      <c r="L1397" s="31" t="s">
        <v>75</v>
      </c>
      <c r="M1397" s="31" t="s">
        <v>75</v>
      </c>
      <c r="N1397" s="31" t="s">
        <v>75</v>
      </c>
      <c r="O1397" s="31" t="s">
        <v>75</v>
      </c>
      <c r="P1397" s="32" t="s">
        <v>75</v>
      </c>
      <c r="Q1397" s="32" t="s">
        <v>75</v>
      </c>
      <c r="R1397" s="42" t="s">
        <v>1900</v>
      </c>
      <c r="S1397" s="43" t="s">
        <v>1887</v>
      </c>
      <c r="T1397" s="44" t="s">
        <v>3433</v>
      </c>
      <c r="U1397" s="31">
        <v>3231872.06</v>
      </c>
      <c r="V1397" s="31" t="s">
        <v>75</v>
      </c>
      <c r="W1397" s="31">
        <v>3231872.06</v>
      </c>
      <c r="X1397" s="31" t="s">
        <v>75</v>
      </c>
      <c r="Y1397" s="31">
        <v>3231872.06</v>
      </c>
      <c r="Z1397" s="31" t="s">
        <v>75</v>
      </c>
      <c r="AA1397" s="31" t="s">
        <v>75</v>
      </c>
      <c r="AB1397" s="31" t="s">
        <v>75</v>
      </c>
      <c r="AC1397" s="31" t="s">
        <v>75</v>
      </c>
      <c r="AD1397" s="31" t="s">
        <v>75</v>
      </c>
      <c r="AE1397" s="31" t="s">
        <v>75</v>
      </c>
      <c r="AF1397" s="31" t="s">
        <v>75</v>
      </c>
      <c r="AG1397" s="31" t="s">
        <v>75</v>
      </c>
      <c r="AH1397" s="31" t="s">
        <v>75</v>
      </c>
      <c r="AI1397" s="8"/>
    </row>
    <row r="1398" spans="1:35" ht="23.25" x14ac:dyDescent="0.25">
      <c r="A1398" s="42" t="s">
        <v>1902</v>
      </c>
      <c r="B1398" s="43" t="s">
        <v>1887</v>
      </c>
      <c r="C1398" s="44" t="s">
        <v>3434</v>
      </c>
      <c r="D1398" s="31">
        <v>2031000</v>
      </c>
      <c r="E1398" s="31" t="s">
        <v>75</v>
      </c>
      <c r="F1398" s="31">
        <v>2031000</v>
      </c>
      <c r="G1398" s="31" t="s">
        <v>75</v>
      </c>
      <c r="H1398" s="31">
        <v>2031000</v>
      </c>
      <c r="I1398" s="31" t="s">
        <v>75</v>
      </c>
      <c r="J1398" s="31" t="s">
        <v>75</v>
      </c>
      <c r="K1398" s="31" t="s">
        <v>75</v>
      </c>
      <c r="L1398" s="31" t="s">
        <v>75</v>
      </c>
      <c r="M1398" s="31" t="s">
        <v>75</v>
      </c>
      <c r="N1398" s="31" t="s">
        <v>75</v>
      </c>
      <c r="O1398" s="31" t="s">
        <v>75</v>
      </c>
      <c r="P1398" s="32" t="s">
        <v>75</v>
      </c>
      <c r="Q1398" s="32" t="s">
        <v>75</v>
      </c>
      <c r="R1398" s="42" t="s">
        <v>1902</v>
      </c>
      <c r="S1398" s="43" t="s">
        <v>1887</v>
      </c>
      <c r="T1398" s="44" t="s">
        <v>3434</v>
      </c>
      <c r="U1398" s="31">
        <v>1257493.23</v>
      </c>
      <c r="V1398" s="31" t="s">
        <v>75</v>
      </c>
      <c r="W1398" s="31">
        <v>1257493.23</v>
      </c>
      <c r="X1398" s="31" t="s">
        <v>75</v>
      </c>
      <c r="Y1398" s="31">
        <v>1257493.23</v>
      </c>
      <c r="Z1398" s="31" t="s">
        <v>75</v>
      </c>
      <c r="AA1398" s="31" t="s">
        <v>75</v>
      </c>
      <c r="AB1398" s="31" t="s">
        <v>75</v>
      </c>
      <c r="AC1398" s="31" t="s">
        <v>75</v>
      </c>
      <c r="AD1398" s="31" t="s">
        <v>75</v>
      </c>
      <c r="AE1398" s="31" t="s">
        <v>75</v>
      </c>
      <c r="AF1398" s="31" t="s">
        <v>75</v>
      </c>
      <c r="AG1398" s="31" t="s">
        <v>75</v>
      </c>
      <c r="AH1398" s="31" t="s">
        <v>75</v>
      </c>
      <c r="AI1398" s="8"/>
    </row>
    <row r="1399" spans="1:35" ht="23.25" x14ac:dyDescent="0.25">
      <c r="A1399" s="42" t="s">
        <v>1904</v>
      </c>
      <c r="B1399" s="43" t="s">
        <v>1887</v>
      </c>
      <c r="C1399" s="44" t="s">
        <v>3435</v>
      </c>
      <c r="D1399" s="31">
        <v>2031000</v>
      </c>
      <c r="E1399" s="31" t="s">
        <v>75</v>
      </c>
      <c r="F1399" s="31">
        <v>2031000</v>
      </c>
      <c r="G1399" s="31" t="s">
        <v>75</v>
      </c>
      <c r="H1399" s="31">
        <v>2031000</v>
      </c>
      <c r="I1399" s="31" t="s">
        <v>75</v>
      </c>
      <c r="J1399" s="31" t="s">
        <v>75</v>
      </c>
      <c r="K1399" s="31" t="s">
        <v>75</v>
      </c>
      <c r="L1399" s="31" t="s">
        <v>75</v>
      </c>
      <c r="M1399" s="31" t="s">
        <v>75</v>
      </c>
      <c r="N1399" s="31" t="s">
        <v>75</v>
      </c>
      <c r="O1399" s="31" t="s">
        <v>75</v>
      </c>
      <c r="P1399" s="32" t="s">
        <v>75</v>
      </c>
      <c r="Q1399" s="32" t="s">
        <v>75</v>
      </c>
      <c r="R1399" s="42" t="s">
        <v>1904</v>
      </c>
      <c r="S1399" s="43" t="s">
        <v>1887</v>
      </c>
      <c r="T1399" s="44" t="s">
        <v>3435</v>
      </c>
      <c r="U1399" s="31">
        <v>1257493.23</v>
      </c>
      <c r="V1399" s="31" t="s">
        <v>75</v>
      </c>
      <c r="W1399" s="31">
        <v>1257493.23</v>
      </c>
      <c r="X1399" s="31" t="s">
        <v>75</v>
      </c>
      <c r="Y1399" s="31">
        <v>1257493.23</v>
      </c>
      <c r="Z1399" s="31" t="s">
        <v>75</v>
      </c>
      <c r="AA1399" s="31" t="s">
        <v>75</v>
      </c>
      <c r="AB1399" s="31" t="s">
        <v>75</v>
      </c>
      <c r="AC1399" s="31" t="s">
        <v>75</v>
      </c>
      <c r="AD1399" s="31" t="s">
        <v>75</v>
      </c>
      <c r="AE1399" s="31" t="s">
        <v>75</v>
      </c>
      <c r="AF1399" s="31" t="s">
        <v>75</v>
      </c>
      <c r="AG1399" s="31" t="s">
        <v>75</v>
      </c>
      <c r="AH1399" s="31" t="s">
        <v>75</v>
      </c>
      <c r="AI1399" s="8"/>
    </row>
    <row r="1400" spans="1:35" x14ac:dyDescent="0.25">
      <c r="A1400" s="42" t="s">
        <v>1906</v>
      </c>
      <c r="B1400" s="43" t="s">
        <v>1887</v>
      </c>
      <c r="C1400" s="44" t="s">
        <v>3436</v>
      </c>
      <c r="D1400" s="31">
        <v>2031000</v>
      </c>
      <c r="E1400" s="31" t="s">
        <v>75</v>
      </c>
      <c r="F1400" s="31">
        <v>2031000</v>
      </c>
      <c r="G1400" s="31" t="s">
        <v>75</v>
      </c>
      <c r="H1400" s="31">
        <v>2031000</v>
      </c>
      <c r="I1400" s="31" t="s">
        <v>75</v>
      </c>
      <c r="J1400" s="31" t="s">
        <v>75</v>
      </c>
      <c r="K1400" s="31" t="s">
        <v>75</v>
      </c>
      <c r="L1400" s="31" t="s">
        <v>75</v>
      </c>
      <c r="M1400" s="31" t="s">
        <v>75</v>
      </c>
      <c r="N1400" s="31" t="s">
        <v>75</v>
      </c>
      <c r="O1400" s="31" t="s">
        <v>75</v>
      </c>
      <c r="P1400" s="32" t="s">
        <v>75</v>
      </c>
      <c r="Q1400" s="32" t="s">
        <v>75</v>
      </c>
      <c r="R1400" s="42" t="s">
        <v>1906</v>
      </c>
      <c r="S1400" s="43" t="s">
        <v>1887</v>
      </c>
      <c r="T1400" s="44" t="s">
        <v>3436</v>
      </c>
      <c r="U1400" s="31">
        <v>1257493.23</v>
      </c>
      <c r="V1400" s="31" t="s">
        <v>75</v>
      </c>
      <c r="W1400" s="31">
        <v>1257493.23</v>
      </c>
      <c r="X1400" s="31" t="s">
        <v>75</v>
      </c>
      <c r="Y1400" s="31">
        <v>1257493.23</v>
      </c>
      <c r="Z1400" s="31" t="s">
        <v>75</v>
      </c>
      <c r="AA1400" s="31" t="s">
        <v>75</v>
      </c>
      <c r="AB1400" s="31" t="s">
        <v>75</v>
      </c>
      <c r="AC1400" s="31" t="s">
        <v>75</v>
      </c>
      <c r="AD1400" s="31" t="s">
        <v>75</v>
      </c>
      <c r="AE1400" s="31" t="s">
        <v>75</v>
      </c>
      <c r="AF1400" s="31" t="s">
        <v>75</v>
      </c>
      <c r="AG1400" s="31" t="s">
        <v>75</v>
      </c>
      <c r="AH1400" s="31" t="s">
        <v>75</v>
      </c>
      <c r="AI1400" s="8"/>
    </row>
    <row r="1401" spans="1:35" x14ac:dyDescent="0.25">
      <c r="A1401" s="42" t="s">
        <v>1928</v>
      </c>
      <c r="B1401" s="43" t="s">
        <v>1887</v>
      </c>
      <c r="C1401" s="44" t="s">
        <v>3437</v>
      </c>
      <c r="D1401" s="31">
        <v>665000</v>
      </c>
      <c r="E1401" s="31" t="s">
        <v>75</v>
      </c>
      <c r="F1401" s="31">
        <v>665000</v>
      </c>
      <c r="G1401" s="31" t="s">
        <v>75</v>
      </c>
      <c r="H1401" s="31">
        <v>665000</v>
      </c>
      <c r="I1401" s="31" t="s">
        <v>75</v>
      </c>
      <c r="J1401" s="31" t="s">
        <v>75</v>
      </c>
      <c r="K1401" s="31" t="s">
        <v>75</v>
      </c>
      <c r="L1401" s="31" t="s">
        <v>75</v>
      </c>
      <c r="M1401" s="31" t="s">
        <v>75</v>
      </c>
      <c r="N1401" s="31" t="s">
        <v>75</v>
      </c>
      <c r="O1401" s="31" t="s">
        <v>75</v>
      </c>
      <c r="P1401" s="32" t="s">
        <v>75</v>
      </c>
      <c r="Q1401" s="32" t="s">
        <v>75</v>
      </c>
      <c r="R1401" s="42" t="s">
        <v>1928</v>
      </c>
      <c r="S1401" s="43" t="s">
        <v>1887</v>
      </c>
      <c r="T1401" s="44" t="s">
        <v>3437</v>
      </c>
      <c r="U1401" s="31">
        <v>355000</v>
      </c>
      <c r="V1401" s="31" t="s">
        <v>75</v>
      </c>
      <c r="W1401" s="31">
        <v>355000</v>
      </c>
      <c r="X1401" s="31" t="s">
        <v>75</v>
      </c>
      <c r="Y1401" s="31">
        <v>355000</v>
      </c>
      <c r="Z1401" s="31" t="s">
        <v>75</v>
      </c>
      <c r="AA1401" s="31" t="s">
        <v>75</v>
      </c>
      <c r="AB1401" s="31" t="s">
        <v>75</v>
      </c>
      <c r="AC1401" s="31" t="s">
        <v>75</v>
      </c>
      <c r="AD1401" s="31" t="s">
        <v>75</v>
      </c>
      <c r="AE1401" s="31" t="s">
        <v>75</v>
      </c>
      <c r="AF1401" s="31" t="s">
        <v>75</v>
      </c>
      <c r="AG1401" s="31" t="s">
        <v>75</v>
      </c>
      <c r="AH1401" s="31" t="s">
        <v>75</v>
      </c>
      <c r="AI1401" s="8"/>
    </row>
    <row r="1402" spans="1:35" x14ac:dyDescent="0.25">
      <c r="A1402" s="42" t="s">
        <v>2101</v>
      </c>
      <c r="B1402" s="43" t="s">
        <v>1887</v>
      </c>
      <c r="C1402" s="44" t="s">
        <v>3438</v>
      </c>
      <c r="D1402" s="31">
        <v>569000</v>
      </c>
      <c r="E1402" s="31" t="s">
        <v>75</v>
      </c>
      <c r="F1402" s="31">
        <v>569000</v>
      </c>
      <c r="G1402" s="31" t="s">
        <v>75</v>
      </c>
      <c r="H1402" s="31">
        <v>569000</v>
      </c>
      <c r="I1402" s="31" t="s">
        <v>75</v>
      </c>
      <c r="J1402" s="31" t="s">
        <v>75</v>
      </c>
      <c r="K1402" s="31" t="s">
        <v>75</v>
      </c>
      <c r="L1402" s="31" t="s">
        <v>75</v>
      </c>
      <c r="M1402" s="31" t="s">
        <v>75</v>
      </c>
      <c r="N1402" s="31" t="s">
        <v>75</v>
      </c>
      <c r="O1402" s="31" t="s">
        <v>75</v>
      </c>
      <c r="P1402" s="32" t="s">
        <v>75</v>
      </c>
      <c r="Q1402" s="32" t="s">
        <v>75</v>
      </c>
      <c r="R1402" s="42" t="s">
        <v>2101</v>
      </c>
      <c r="S1402" s="43" t="s">
        <v>1887</v>
      </c>
      <c r="T1402" s="44" t="s">
        <v>3438</v>
      </c>
      <c r="U1402" s="31">
        <v>307000</v>
      </c>
      <c r="V1402" s="31" t="s">
        <v>75</v>
      </c>
      <c r="W1402" s="31">
        <v>307000</v>
      </c>
      <c r="X1402" s="31" t="s">
        <v>75</v>
      </c>
      <c r="Y1402" s="31">
        <v>307000</v>
      </c>
      <c r="Z1402" s="31" t="s">
        <v>75</v>
      </c>
      <c r="AA1402" s="31" t="s">
        <v>75</v>
      </c>
      <c r="AB1402" s="31" t="s">
        <v>75</v>
      </c>
      <c r="AC1402" s="31" t="s">
        <v>75</v>
      </c>
      <c r="AD1402" s="31" t="s">
        <v>75</v>
      </c>
      <c r="AE1402" s="31" t="s">
        <v>75</v>
      </c>
      <c r="AF1402" s="31" t="s">
        <v>75</v>
      </c>
      <c r="AG1402" s="31" t="s">
        <v>75</v>
      </c>
      <c r="AH1402" s="31" t="s">
        <v>75</v>
      </c>
      <c r="AI1402" s="8"/>
    </row>
    <row r="1403" spans="1:35" x14ac:dyDescent="0.25">
      <c r="A1403" s="42" t="s">
        <v>2103</v>
      </c>
      <c r="B1403" s="43" t="s">
        <v>1887</v>
      </c>
      <c r="C1403" s="44" t="s">
        <v>3439</v>
      </c>
      <c r="D1403" s="31">
        <v>96000</v>
      </c>
      <c r="E1403" s="31" t="s">
        <v>75</v>
      </c>
      <c r="F1403" s="31">
        <v>96000</v>
      </c>
      <c r="G1403" s="31" t="s">
        <v>75</v>
      </c>
      <c r="H1403" s="31">
        <v>96000</v>
      </c>
      <c r="I1403" s="31" t="s">
        <v>75</v>
      </c>
      <c r="J1403" s="31" t="s">
        <v>75</v>
      </c>
      <c r="K1403" s="31" t="s">
        <v>75</v>
      </c>
      <c r="L1403" s="31" t="s">
        <v>75</v>
      </c>
      <c r="M1403" s="31" t="s">
        <v>75</v>
      </c>
      <c r="N1403" s="31" t="s">
        <v>75</v>
      </c>
      <c r="O1403" s="31" t="s">
        <v>75</v>
      </c>
      <c r="P1403" s="32" t="s">
        <v>75</v>
      </c>
      <c r="Q1403" s="32" t="s">
        <v>75</v>
      </c>
      <c r="R1403" s="42" t="s">
        <v>2103</v>
      </c>
      <c r="S1403" s="43" t="s">
        <v>1887</v>
      </c>
      <c r="T1403" s="44" t="s">
        <v>3439</v>
      </c>
      <c r="U1403" s="31">
        <v>48000</v>
      </c>
      <c r="V1403" s="31" t="s">
        <v>75</v>
      </c>
      <c r="W1403" s="31">
        <v>48000</v>
      </c>
      <c r="X1403" s="31" t="s">
        <v>75</v>
      </c>
      <c r="Y1403" s="31">
        <v>48000</v>
      </c>
      <c r="Z1403" s="31" t="s">
        <v>75</v>
      </c>
      <c r="AA1403" s="31" t="s">
        <v>75</v>
      </c>
      <c r="AB1403" s="31" t="s">
        <v>75</v>
      </c>
      <c r="AC1403" s="31" t="s">
        <v>75</v>
      </c>
      <c r="AD1403" s="31" t="s">
        <v>75</v>
      </c>
      <c r="AE1403" s="31" t="s">
        <v>75</v>
      </c>
      <c r="AF1403" s="31" t="s">
        <v>75</v>
      </c>
      <c r="AG1403" s="31" t="s">
        <v>75</v>
      </c>
      <c r="AH1403" s="31" t="s">
        <v>75</v>
      </c>
      <c r="AI1403" s="8"/>
    </row>
    <row r="1404" spans="1:35" x14ac:dyDescent="0.25">
      <c r="A1404" s="42" t="s">
        <v>1936</v>
      </c>
      <c r="B1404" s="43" t="s">
        <v>1887</v>
      </c>
      <c r="C1404" s="44" t="s">
        <v>3440</v>
      </c>
      <c r="D1404" s="31" t="s">
        <v>75</v>
      </c>
      <c r="E1404" s="31" t="s">
        <v>75</v>
      </c>
      <c r="F1404" s="31" t="s">
        <v>75</v>
      </c>
      <c r="G1404" s="31">
        <v>40000000</v>
      </c>
      <c r="H1404" s="31">
        <v>40000000</v>
      </c>
      <c r="I1404" s="31" t="s">
        <v>75</v>
      </c>
      <c r="J1404" s="31" t="s">
        <v>75</v>
      </c>
      <c r="K1404" s="31" t="s">
        <v>75</v>
      </c>
      <c r="L1404" s="31" t="s">
        <v>75</v>
      </c>
      <c r="M1404" s="31" t="s">
        <v>75</v>
      </c>
      <c r="N1404" s="31" t="s">
        <v>75</v>
      </c>
      <c r="O1404" s="31" t="s">
        <v>75</v>
      </c>
      <c r="P1404" s="32" t="s">
        <v>75</v>
      </c>
      <c r="Q1404" s="32" t="s">
        <v>75</v>
      </c>
      <c r="R1404" s="42" t="s">
        <v>1936</v>
      </c>
      <c r="S1404" s="43" t="s">
        <v>1887</v>
      </c>
      <c r="T1404" s="44" t="s">
        <v>3440</v>
      </c>
      <c r="U1404" s="31" t="s">
        <v>75</v>
      </c>
      <c r="V1404" s="31" t="s">
        <v>75</v>
      </c>
      <c r="W1404" s="31" t="s">
        <v>75</v>
      </c>
      <c r="X1404" s="31">
        <v>25940282.620000001</v>
      </c>
      <c r="Y1404" s="31">
        <v>25940282.620000001</v>
      </c>
      <c r="Z1404" s="31" t="s">
        <v>75</v>
      </c>
      <c r="AA1404" s="31" t="s">
        <v>75</v>
      </c>
      <c r="AB1404" s="31" t="s">
        <v>75</v>
      </c>
      <c r="AC1404" s="31" t="s">
        <v>75</v>
      </c>
      <c r="AD1404" s="31" t="s">
        <v>75</v>
      </c>
      <c r="AE1404" s="31" t="s">
        <v>75</v>
      </c>
      <c r="AF1404" s="31" t="s">
        <v>75</v>
      </c>
      <c r="AG1404" s="31" t="s">
        <v>75</v>
      </c>
      <c r="AH1404" s="31" t="s">
        <v>75</v>
      </c>
      <c r="AI1404" s="8"/>
    </row>
    <row r="1405" spans="1:35" x14ac:dyDescent="0.25">
      <c r="A1405" s="42" t="s">
        <v>1507</v>
      </c>
      <c r="B1405" s="43" t="s">
        <v>1887</v>
      </c>
      <c r="C1405" s="44" t="s">
        <v>3441</v>
      </c>
      <c r="D1405" s="31" t="s">
        <v>75</v>
      </c>
      <c r="E1405" s="31" t="s">
        <v>75</v>
      </c>
      <c r="F1405" s="31" t="s">
        <v>75</v>
      </c>
      <c r="G1405" s="31">
        <v>40000000</v>
      </c>
      <c r="H1405" s="31">
        <v>40000000</v>
      </c>
      <c r="I1405" s="31" t="s">
        <v>75</v>
      </c>
      <c r="J1405" s="31" t="s">
        <v>75</v>
      </c>
      <c r="K1405" s="31" t="s">
        <v>75</v>
      </c>
      <c r="L1405" s="31" t="s">
        <v>75</v>
      </c>
      <c r="M1405" s="31" t="s">
        <v>75</v>
      </c>
      <c r="N1405" s="31" t="s">
        <v>75</v>
      </c>
      <c r="O1405" s="31" t="s">
        <v>75</v>
      </c>
      <c r="P1405" s="32" t="s">
        <v>75</v>
      </c>
      <c r="Q1405" s="32" t="s">
        <v>75</v>
      </c>
      <c r="R1405" s="42" t="s">
        <v>1507</v>
      </c>
      <c r="S1405" s="43" t="s">
        <v>1887</v>
      </c>
      <c r="T1405" s="44" t="s">
        <v>3441</v>
      </c>
      <c r="U1405" s="31" t="s">
        <v>75</v>
      </c>
      <c r="V1405" s="31" t="s">
        <v>75</v>
      </c>
      <c r="W1405" s="31" t="s">
        <v>75</v>
      </c>
      <c r="X1405" s="31">
        <v>25940282.620000001</v>
      </c>
      <c r="Y1405" s="31">
        <v>25940282.620000001</v>
      </c>
      <c r="Z1405" s="31" t="s">
        <v>75</v>
      </c>
      <c r="AA1405" s="31" t="s">
        <v>75</v>
      </c>
      <c r="AB1405" s="31" t="s">
        <v>75</v>
      </c>
      <c r="AC1405" s="31" t="s">
        <v>75</v>
      </c>
      <c r="AD1405" s="31" t="s">
        <v>75</v>
      </c>
      <c r="AE1405" s="31" t="s">
        <v>75</v>
      </c>
      <c r="AF1405" s="31" t="s">
        <v>75</v>
      </c>
      <c r="AG1405" s="31" t="s">
        <v>75</v>
      </c>
      <c r="AH1405" s="31" t="s">
        <v>75</v>
      </c>
      <c r="AI1405" s="8"/>
    </row>
    <row r="1406" spans="1:35" ht="23.25" x14ac:dyDescent="0.25">
      <c r="A1406" s="42" t="s">
        <v>1939</v>
      </c>
      <c r="B1406" s="43" t="s">
        <v>1887</v>
      </c>
      <c r="C1406" s="44" t="s">
        <v>3442</v>
      </c>
      <c r="D1406" s="31">
        <v>37291700</v>
      </c>
      <c r="E1406" s="31" t="s">
        <v>75</v>
      </c>
      <c r="F1406" s="31">
        <v>37291700</v>
      </c>
      <c r="G1406" s="31" t="s">
        <v>75</v>
      </c>
      <c r="H1406" s="31">
        <v>37291700</v>
      </c>
      <c r="I1406" s="31" t="s">
        <v>75</v>
      </c>
      <c r="J1406" s="31" t="s">
        <v>75</v>
      </c>
      <c r="K1406" s="31" t="s">
        <v>75</v>
      </c>
      <c r="L1406" s="31" t="s">
        <v>75</v>
      </c>
      <c r="M1406" s="31" t="s">
        <v>75</v>
      </c>
      <c r="N1406" s="31" t="s">
        <v>75</v>
      </c>
      <c r="O1406" s="31" t="s">
        <v>75</v>
      </c>
      <c r="P1406" s="32" t="s">
        <v>75</v>
      </c>
      <c r="Q1406" s="32" t="s">
        <v>75</v>
      </c>
      <c r="R1406" s="42" t="s">
        <v>1939</v>
      </c>
      <c r="S1406" s="43" t="s">
        <v>1887</v>
      </c>
      <c r="T1406" s="44" t="s">
        <v>3442</v>
      </c>
      <c r="U1406" s="31">
        <v>18476219.670000002</v>
      </c>
      <c r="V1406" s="31" t="s">
        <v>75</v>
      </c>
      <c r="W1406" s="31">
        <v>18476219.670000002</v>
      </c>
      <c r="X1406" s="31" t="s">
        <v>75</v>
      </c>
      <c r="Y1406" s="31">
        <v>18476219.670000002</v>
      </c>
      <c r="Z1406" s="31" t="s">
        <v>75</v>
      </c>
      <c r="AA1406" s="31" t="s">
        <v>75</v>
      </c>
      <c r="AB1406" s="31" t="s">
        <v>75</v>
      </c>
      <c r="AC1406" s="31" t="s">
        <v>75</v>
      </c>
      <c r="AD1406" s="31" t="s">
        <v>75</v>
      </c>
      <c r="AE1406" s="31" t="s">
        <v>75</v>
      </c>
      <c r="AF1406" s="31" t="s">
        <v>75</v>
      </c>
      <c r="AG1406" s="31" t="s">
        <v>75</v>
      </c>
      <c r="AH1406" s="31" t="s">
        <v>75</v>
      </c>
      <c r="AI1406" s="8"/>
    </row>
    <row r="1407" spans="1:35" x14ac:dyDescent="0.25">
      <c r="A1407" s="42" t="s">
        <v>2062</v>
      </c>
      <c r="B1407" s="43" t="s">
        <v>1887</v>
      </c>
      <c r="C1407" s="44" t="s">
        <v>3443</v>
      </c>
      <c r="D1407" s="31">
        <v>7291700</v>
      </c>
      <c r="E1407" s="31" t="s">
        <v>75</v>
      </c>
      <c r="F1407" s="31">
        <v>7291700</v>
      </c>
      <c r="G1407" s="31" t="s">
        <v>75</v>
      </c>
      <c r="H1407" s="31">
        <v>7291700</v>
      </c>
      <c r="I1407" s="31" t="s">
        <v>75</v>
      </c>
      <c r="J1407" s="31" t="s">
        <v>75</v>
      </c>
      <c r="K1407" s="31" t="s">
        <v>75</v>
      </c>
      <c r="L1407" s="31" t="s">
        <v>75</v>
      </c>
      <c r="M1407" s="31" t="s">
        <v>75</v>
      </c>
      <c r="N1407" s="31" t="s">
        <v>75</v>
      </c>
      <c r="O1407" s="31" t="s">
        <v>75</v>
      </c>
      <c r="P1407" s="32" t="s">
        <v>75</v>
      </c>
      <c r="Q1407" s="32" t="s">
        <v>75</v>
      </c>
      <c r="R1407" s="42" t="s">
        <v>2062</v>
      </c>
      <c r="S1407" s="43" t="s">
        <v>1887</v>
      </c>
      <c r="T1407" s="44" t="s">
        <v>3443</v>
      </c>
      <c r="U1407" s="31">
        <v>3476258.48</v>
      </c>
      <c r="V1407" s="31" t="s">
        <v>75</v>
      </c>
      <c r="W1407" s="31">
        <v>3476258.48</v>
      </c>
      <c r="X1407" s="31" t="s">
        <v>75</v>
      </c>
      <c r="Y1407" s="31">
        <v>3476258.48</v>
      </c>
      <c r="Z1407" s="31" t="s">
        <v>75</v>
      </c>
      <c r="AA1407" s="31" t="s">
        <v>75</v>
      </c>
      <c r="AB1407" s="31" t="s">
        <v>75</v>
      </c>
      <c r="AC1407" s="31" t="s">
        <v>75</v>
      </c>
      <c r="AD1407" s="31" t="s">
        <v>75</v>
      </c>
      <c r="AE1407" s="31" t="s">
        <v>75</v>
      </c>
      <c r="AF1407" s="31" t="s">
        <v>75</v>
      </c>
      <c r="AG1407" s="31" t="s">
        <v>75</v>
      </c>
      <c r="AH1407" s="31" t="s">
        <v>75</v>
      </c>
      <c r="AI1407" s="8"/>
    </row>
    <row r="1408" spans="1:35" ht="45.75" x14ac:dyDescent="0.25">
      <c r="A1408" s="42" t="s">
        <v>2064</v>
      </c>
      <c r="B1408" s="43" t="s">
        <v>1887</v>
      </c>
      <c r="C1408" s="44" t="s">
        <v>3444</v>
      </c>
      <c r="D1408" s="31">
        <v>4187100</v>
      </c>
      <c r="E1408" s="31" t="s">
        <v>75</v>
      </c>
      <c r="F1408" s="31">
        <v>4187100</v>
      </c>
      <c r="G1408" s="31" t="s">
        <v>75</v>
      </c>
      <c r="H1408" s="31">
        <v>4187100</v>
      </c>
      <c r="I1408" s="31" t="s">
        <v>75</v>
      </c>
      <c r="J1408" s="31" t="s">
        <v>75</v>
      </c>
      <c r="K1408" s="31" t="s">
        <v>75</v>
      </c>
      <c r="L1408" s="31" t="s">
        <v>75</v>
      </c>
      <c r="M1408" s="31" t="s">
        <v>75</v>
      </c>
      <c r="N1408" s="31" t="s">
        <v>75</v>
      </c>
      <c r="O1408" s="31" t="s">
        <v>75</v>
      </c>
      <c r="P1408" s="32" t="s">
        <v>75</v>
      </c>
      <c r="Q1408" s="32" t="s">
        <v>75</v>
      </c>
      <c r="R1408" s="42" t="s">
        <v>2064</v>
      </c>
      <c r="S1408" s="43" t="s">
        <v>1887</v>
      </c>
      <c r="T1408" s="44" t="s">
        <v>3444</v>
      </c>
      <c r="U1408" s="31">
        <v>438900</v>
      </c>
      <c r="V1408" s="31" t="s">
        <v>75</v>
      </c>
      <c r="W1408" s="31">
        <v>438900</v>
      </c>
      <c r="X1408" s="31" t="s">
        <v>75</v>
      </c>
      <c r="Y1408" s="31">
        <v>438900</v>
      </c>
      <c r="Z1408" s="31" t="s">
        <v>75</v>
      </c>
      <c r="AA1408" s="31" t="s">
        <v>75</v>
      </c>
      <c r="AB1408" s="31" t="s">
        <v>75</v>
      </c>
      <c r="AC1408" s="31" t="s">
        <v>75</v>
      </c>
      <c r="AD1408" s="31" t="s">
        <v>75</v>
      </c>
      <c r="AE1408" s="31" t="s">
        <v>75</v>
      </c>
      <c r="AF1408" s="31" t="s">
        <v>75</v>
      </c>
      <c r="AG1408" s="31" t="s">
        <v>75</v>
      </c>
      <c r="AH1408" s="31" t="s">
        <v>75</v>
      </c>
      <c r="AI1408" s="8"/>
    </row>
    <row r="1409" spans="1:35" x14ac:dyDescent="0.25">
      <c r="A1409" s="42" t="s">
        <v>2126</v>
      </c>
      <c r="B1409" s="43" t="s">
        <v>1887</v>
      </c>
      <c r="C1409" s="44" t="s">
        <v>3445</v>
      </c>
      <c r="D1409" s="31">
        <v>3104600</v>
      </c>
      <c r="E1409" s="31" t="s">
        <v>75</v>
      </c>
      <c r="F1409" s="31">
        <v>3104600</v>
      </c>
      <c r="G1409" s="31" t="s">
        <v>75</v>
      </c>
      <c r="H1409" s="31">
        <v>3104600</v>
      </c>
      <c r="I1409" s="31" t="s">
        <v>75</v>
      </c>
      <c r="J1409" s="31" t="s">
        <v>75</v>
      </c>
      <c r="K1409" s="31" t="s">
        <v>75</v>
      </c>
      <c r="L1409" s="31" t="s">
        <v>75</v>
      </c>
      <c r="M1409" s="31" t="s">
        <v>75</v>
      </c>
      <c r="N1409" s="31" t="s">
        <v>75</v>
      </c>
      <c r="O1409" s="31" t="s">
        <v>75</v>
      </c>
      <c r="P1409" s="32" t="s">
        <v>75</v>
      </c>
      <c r="Q1409" s="32" t="s">
        <v>75</v>
      </c>
      <c r="R1409" s="42" t="s">
        <v>2126</v>
      </c>
      <c r="S1409" s="43" t="s">
        <v>1887</v>
      </c>
      <c r="T1409" s="44" t="s">
        <v>3445</v>
      </c>
      <c r="U1409" s="31">
        <v>3037358.48</v>
      </c>
      <c r="V1409" s="31" t="s">
        <v>75</v>
      </c>
      <c r="W1409" s="31">
        <v>3037358.48</v>
      </c>
      <c r="X1409" s="31" t="s">
        <v>75</v>
      </c>
      <c r="Y1409" s="31">
        <v>3037358.48</v>
      </c>
      <c r="Z1409" s="31" t="s">
        <v>75</v>
      </c>
      <c r="AA1409" s="31" t="s">
        <v>75</v>
      </c>
      <c r="AB1409" s="31" t="s">
        <v>75</v>
      </c>
      <c r="AC1409" s="31" t="s">
        <v>75</v>
      </c>
      <c r="AD1409" s="31" t="s">
        <v>75</v>
      </c>
      <c r="AE1409" s="31" t="s">
        <v>75</v>
      </c>
      <c r="AF1409" s="31" t="s">
        <v>75</v>
      </c>
      <c r="AG1409" s="31" t="s">
        <v>75</v>
      </c>
      <c r="AH1409" s="31" t="s">
        <v>75</v>
      </c>
      <c r="AI1409" s="8"/>
    </row>
    <row r="1410" spans="1:35" ht="45.75" x14ac:dyDescent="0.25">
      <c r="A1410" s="42" t="s">
        <v>2130</v>
      </c>
      <c r="B1410" s="43" t="s">
        <v>1887</v>
      </c>
      <c r="C1410" s="44" t="s">
        <v>3446</v>
      </c>
      <c r="D1410" s="31">
        <v>30000000</v>
      </c>
      <c r="E1410" s="31" t="s">
        <v>75</v>
      </c>
      <c r="F1410" s="31">
        <v>30000000</v>
      </c>
      <c r="G1410" s="31" t="s">
        <v>75</v>
      </c>
      <c r="H1410" s="31">
        <v>30000000</v>
      </c>
      <c r="I1410" s="31" t="s">
        <v>75</v>
      </c>
      <c r="J1410" s="31" t="s">
        <v>75</v>
      </c>
      <c r="K1410" s="31" t="s">
        <v>75</v>
      </c>
      <c r="L1410" s="31" t="s">
        <v>75</v>
      </c>
      <c r="M1410" s="31" t="s">
        <v>75</v>
      </c>
      <c r="N1410" s="31" t="s">
        <v>75</v>
      </c>
      <c r="O1410" s="31" t="s">
        <v>75</v>
      </c>
      <c r="P1410" s="32" t="s">
        <v>75</v>
      </c>
      <c r="Q1410" s="32" t="s">
        <v>75</v>
      </c>
      <c r="R1410" s="42" t="s">
        <v>2130</v>
      </c>
      <c r="S1410" s="43" t="s">
        <v>1887</v>
      </c>
      <c r="T1410" s="44" t="s">
        <v>3446</v>
      </c>
      <c r="U1410" s="31">
        <v>14999961.189999999</v>
      </c>
      <c r="V1410" s="31" t="s">
        <v>75</v>
      </c>
      <c r="W1410" s="31">
        <v>14999961.189999999</v>
      </c>
      <c r="X1410" s="31" t="s">
        <v>75</v>
      </c>
      <c r="Y1410" s="31">
        <v>14999961.189999999</v>
      </c>
      <c r="Z1410" s="31" t="s">
        <v>75</v>
      </c>
      <c r="AA1410" s="31" t="s">
        <v>75</v>
      </c>
      <c r="AB1410" s="31" t="s">
        <v>75</v>
      </c>
      <c r="AC1410" s="31" t="s">
        <v>75</v>
      </c>
      <c r="AD1410" s="31" t="s">
        <v>75</v>
      </c>
      <c r="AE1410" s="31" t="s">
        <v>75</v>
      </c>
      <c r="AF1410" s="31" t="s">
        <v>75</v>
      </c>
      <c r="AG1410" s="31" t="s">
        <v>75</v>
      </c>
      <c r="AH1410" s="31" t="s">
        <v>75</v>
      </c>
      <c r="AI1410" s="8"/>
    </row>
    <row r="1411" spans="1:35" ht="23.25" x14ac:dyDescent="0.25">
      <c r="A1411" s="42" t="s">
        <v>2136</v>
      </c>
      <c r="B1411" s="43" t="s">
        <v>1887</v>
      </c>
      <c r="C1411" s="44" t="s">
        <v>3447</v>
      </c>
      <c r="D1411" s="31">
        <v>30000000</v>
      </c>
      <c r="E1411" s="31" t="s">
        <v>75</v>
      </c>
      <c r="F1411" s="31">
        <v>30000000</v>
      </c>
      <c r="G1411" s="31" t="s">
        <v>75</v>
      </c>
      <c r="H1411" s="31">
        <v>30000000</v>
      </c>
      <c r="I1411" s="31" t="s">
        <v>75</v>
      </c>
      <c r="J1411" s="31" t="s">
        <v>75</v>
      </c>
      <c r="K1411" s="31" t="s">
        <v>75</v>
      </c>
      <c r="L1411" s="31" t="s">
        <v>75</v>
      </c>
      <c r="M1411" s="31" t="s">
        <v>75</v>
      </c>
      <c r="N1411" s="31" t="s">
        <v>75</v>
      </c>
      <c r="O1411" s="31" t="s">
        <v>75</v>
      </c>
      <c r="P1411" s="32" t="s">
        <v>75</v>
      </c>
      <c r="Q1411" s="32" t="s">
        <v>75</v>
      </c>
      <c r="R1411" s="42" t="s">
        <v>2136</v>
      </c>
      <c r="S1411" s="43" t="s">
        <v>1887</v>
      </c>
      <c r="T1411" s="44" t="s">
        <v>3447</v>
      </c>
      <c r="U1411" s="31">
        <v>14999961.189999999</v>
      </c>
      <c r="V1411" s="31" t="s">
        <v>75</v>
      </c>
      <c r="W1411" s="31">
        <v>14999961.189999999</v>
      </c>
      <c r="X1411" s="31" t="s">
        <v>75</v>
      </c>
      <c r="Y1411" s="31">
        <v>14999961.189999999</v>
      </c>
      <c r="Z1411" s="31" t="s">
        <v>75</v>
      </c>
      <c r="AA1411" s="31" t="s">
        <v>75</v>
      </c>
      <c r="AB1411" s="31" t="s">
        <v>75</v>
      </c>
      <c r="AC1411" s="31" t="s">
        <v>75</v>
      </c>
      <c r="AD1411" s="31" t="s">
        <v>75</v>
      </c>
      <c r="AE1411" s="31" t="s">
        <v>75</v>
      </c>
      <c r="AF1411" s="31" t="s">
        <v>75</v>
      </c>
      <c r="AG1411" s="31" t="s">
        <v>75</v>
      </c>
      <c r="AH1411" s="31" t="s">
        <v>75</v>
      </c>
      <c r="AI1411" s="8"/>
    </row>
    <row r="1412" spans="1:35" x14ac:dyDescent="0.25">
      <c r="A1412" s="42" t="s">
        <v>1908</v>
      </c>
      <c r="B1412" s="43" t="s">
        <v>1887</v>
      </c>
      <c r="C1412" s="44" t="s">
        <v>3448</v>
      </c>
      <c r="D1412" s="31">
        <v>5344100</v>
      </c>
      <c r="E1412" s="31" t="s">
        <v>75</v>
      </c>
      <c r="F1412" s="31">
        <v>5344100</v>
      </c>
      <c r="G1412" s="31" t="s">
        <v>75</v>
      </c>
      <c r="H1412" s="31">
        <v>1900000</v>
      </c>
      <c r="I1412" s="31" t="s">
        <v>75</v>
      </c>
      <c r="J1412" s="31" t="s">
        <v>75</v>
      </c>
      <c r="K1412" s="31" t="s">
        <v>75</v>
      </c>
      <c r="L1412" s="31" t="s">
        <v>75</v>
      </c>
      <c r="M1412" s="31" t="s">
        <v>75</v>
      </c>
      <c r="N1412" s="31">
        <v>3444100</v>
      </c>
      <c r="O1412" s="31" t="s">
        <v>75</v>
      </c>
      <c r="P1412" s="32" t="s">
        <v>75</v>
      </c>
      <c r="Q1412" s="32" t="s">
        <v>75</v>
      </c>
      <c r="R1412" s="42" t="s">
        <v>1908</v>
      </c>
      <c r="S1412" s="43" t="s">
        <v>1887</v>
      </c>
      <c r="T1412" s="44" t="s">
        <v>3448</v>
      </c>
      <c r="U1412" s="31">
        <v>3802503.12</v>
      </c>
      <c r="V1412" s="31" t="s">
        <v>75</v>
      </c>
      <c r="W1412" s="31">
        <v>3802503.12</v>
      </c>
      <c r="X1412" s="31" t="s">
        <v>75</v>
      </c>
      <c r="Y1412" s="31">
        <v>1243133.1200000001</v>
      </c>
      <c r="Z1412" s="31" t="s">
        <v>75</v>
      </c>
      <c r="AA1412" s="31" t="s">
        <v>75</v>
      </c>
      <c r="AB1412" s="31" t="s">
        <v>75</v>
      </c>
      <c r="AC1412" s="31" t="s">
        <v>75</v>
      </c>
      <c r="AD1412" s="31" t="s">
        <v>75</v>
      </c>
      <c r="AE1412" s="31">
        <v>2559370</v>
      </c>
      <c r="AF1412" s="31" t="s">
        <v>75</v>
      </c>
      <c r="AG1412" s="31" t="s">
        <v>75</v>
      </c>
      <c r="AH1412" s="31" t="s">
        <v>75</v>
      </c>
      <c r="AI1412" s="8"/>
    </row>
    <row r="1413" spans="1:35" ht="34.5" x14ac:dyDescent="0.25">
      <c r="A1413" s="42" t="s">
        <v>2139</v>
      </c>
      <c r="B1413" s="43" t="s">
        <v>1887</v>
      </c>
      <c r="C1413" s="44" t="s">
        <v>3449</v>
      </c>
      <c r="D1413" s="31">
        <v>5344100</v>
      </c>
      <c r="E1413" s="31" t="s">
        <v>75</v>
      </c>
      <c r="F1413" s="31">
        <v>5344100</v>
      </c>
      <c r="G1413" s="31" t="s">
        <v>75</v>
      </c>
      <c r="H1413" s="31">
        <v>1900000</v>
      </c>
      <c r="I1413" s="31" t="s">
        <v>75</v>
      </c>
      <c r="J1413" s="31" t="s">
        <v>75</v>
      </c>
      <c r="K1413" s="31" t="s">
        <v>75</v>
      </c>
      <c r="L1413" s="31" t="s">
        <v>75</v>
      </c>
      <c r="M1413" s="31" t="s">
        <v>75</v>
      </c>
      <c r="N1413" s="31">
        <v>3444100</v>
      </c>
      <c r="O1413" s="31" t="s">
        <v>75</v>
      </c>
      <c r="P1413" s="32" t="s">
        <v>75</v>
      </c>
      <c r="Q1413" s="32" t="s">
        <v>75</v>
      </c>
      <c r="R1413" s="42" t="s">
        <v>2139</v>
      </c>
      <c r="S1413" s="43" t="s">
        <v>1887</v>
      </c>
      <c r="T1413" s="44" t="s">
        <v>3449</v>
      </c>
      <c r="U1413" s="31">
        <v>3802503.12</v>
      </c>
      <c r="V1413" s="31" t="s">
        <v>75</v>
      </c>
      <c r="W1413" s="31">
        <v>3802503.12</v>
      </c>
      <c r="X1413" s="31" t="s">
        <v>75</v>
      </c>
      <c r="Y1413" s="31">
        <v>1243133.1200000001</v>
      </c>
      <c r="Z1413" s="31" t="s">
        <v>75</v>
      </c>
      <c r="AA1413" s="31" t="s">
        <v>75</v>
      </c>
      <c r="AB1413" s="31" t="s">
        <v>75</v>
      </c>
      <c r="AC1413" s="31" t="s">
        <v>75</v>
      </c>
      <c r="AD1413" s="31" t="s">
        <v>75</v>
      </c>
      <c r="AE1413" s="31">
        <v>2559370</v>
      </c>
      <c r="AF1413" s="31" t="s">
        <v>75</v>
      </c>
      <c r="AG1413" s="31" t="s">
        <v>75</v>
      </c>
      <c r="AH1413" s="31" t="s">
        <v>75</v>
      </c>
      <c r="AI1413" s="8"/>
    </row>
    <row r="1414" spans="1:35" ht="45.75" x14ac:dyDescent="0.25">
      <c r="A1414" s="42" t="s">
        <v>2141</v>
      </c>
      <c r="B1414" s="43" t="s">
        <v>1887</v>
      </c>
      <c r="C1414" s="44" t="s">
        <v>3450</v>
      </c>
      <c r="D1414" s="31">
        <v>3831600</v>
      </c>
      <c r="E1414" s="31" t="s">
        <v>75</v>
      </c>
      <c r="F1414" s="31">
        <v>3831600</v>
      </c>
      <c r="G1414" s="31" t="s">
        <v>75</v>
      </c>
      <c r="H1414" s="31">
        <v>1400000</v>
      </c>
      <c r="I1414" s="31" t="s">
        <v>75</v>
      </c>
      <c r="J1414" s="31" t="s">
        <v>75</v>
      </c>
      <c r="K1414" s="31" t="s">
        <v>75</v>
      </c>
      <c r="L1414" s="31" t="s">
        <v>75</v>
      </c>
      <c r="M1414" s="31" t="s">
        <v>75</v>
      </c>
      <c r="N1414" s="31">
        <v>2431600</v>
      </c>
      <c r="O1414" s="31" t="s">
        <v>75</v>
      </c>
      <c r="P1414" s="32" t="s">
        <v>75</v>
      </c>
      <c r="Q1414" s="32" t="s">
        <v>75</v>
      </c>
      <c r="R1414" s="42" t="s">
        <v>2141</v>
      </c>
      <c r="S1414" s="43" t="s">
        <v>1887</v>
      </c>
      <c r="T1414" s="44" t="s">
        <v>3450</v>
      </c>
      <c r="U1414" s="31">
        <v>2290003.12</v>
      </c>
      <c r="V1414" s="31" t="s">
        <v>75</v>
      </c>
      <c r="W1414" s="31">
        <v>2290003.12</v>
      </c>
      <c r="X1414" s="31" t="s">
        <v>75</v>
      </c>
      <c r="Y1414" s="31">
        <v>743133.12</v>
      </c>
      <c r="Z1414" s="31" t="s">
        <v>75</v>
      </c>
      <c r="AA1414" s="31" t="s">
        <v>75</v>
      </c>
      <c r="AB1414" s="31" t="s">
        <v>75</v>
      </c>
      <c r="AC1414" s="31" t="s">
        <v>75</v>
      </c>
      <c r="AD1414" s="31" t="s">
        <v>75</v>
      </c>
      <c r="AE1414" s="31">
        <v>1546870</v>
      </c>
      <c r="AF1414" s="31" t="s">
        <v>75</v>
      </c>
      <c r="AG1414" s="31" t="s">
        <v>75</v>
      </c>
      <c r="AH1414" s="31" t="s">
        <v>75</v>
      </c>
      <c r="AI1414" s="8"/>
    </row>
    <row r="1415" spans="1:35" ht="45.75" x14ac:dyDescent="0.25">
      <c r="A1415" s="42" t="s">
        <v>2301</v>
      </c>
      <c r="B1415" s="43" t="s">
        <v>1887</v>
      </c>
      <c r="C1415" s="44" t="s">
        <v>3451</v>
      </c>
      <c r="D1415" s="31">
        <v>1512500</v>
      </c>
      <c r="E1415" s="31" t="s">
        <v>75</v>
      </c>
      <c r="F1415" s="31">
        <v>1512500</v>
      </c>
      <c r="G1415" s="31" t="s">
        <v>75</v>
      </c>
      <c r="H1415" s="31">
        <v>500000</v>
      </c>
      <c r="I1415" s="31" t="s">
        <v>75</v>
      </c>
      <c r="J1415" s="31" t="s">
        <v>75</v>
      </c>
      <c r="K1415" s="31" t="s">
        <v>75</v>
      </c>
      <c r="L1415" s="31" t="s">
        <v>75</v>
      </c>
      <c r="M1415" s="31" t="s">
        <v>75</v>
      </c>
      <c r="N1415" s="31">
        <v>1012500</v>
      </c>
      <c r="O1415" s="31" t="s">
        <v>75</v>
      </c>
      <c r="P1415" s="32" t="s">
        <v>75</v>
      </c>
      <c r="Q1415" s="32" t="s">
        <v>75</v>
      </c>
      <c r="R1415" s="42" t="s">
        <v>2301</v>
      </c>
      <c r="S1415" s="43" t="s">
        <v>1887</v>
      </c>
      <c r="T1415" s="44" t="s">
        <v>3451</v>
      </c>
      <c r="U1415" s="31">
        <v>1512500</v>
      </c>
      <c r="V1415" s="31" t="s">
        <v>75</v>
      </c>
      <c r="W1415" s="31">
        <v>1512500</v>
      </c>
      <c r="X1415" s="31" t="s">
        <v>75</v>
      </c>
      <c r="Y1415" s="31">
        <v>500000</v>
      </c>
      <c r="Z1415" s="31" t="s">
        <v>75</v>
      </c>
      <c r="AA1415" s="31" t="s">
        <v>75</v>
      </c>
      <c r="AB1415" s="31" t="s">
        <v>75</v>
      </c>
      <c r="AC1415" s="31" t="s">
        <v>75</v>
      </c>
      <c r="AD1415" s="31" t="s">
        <v>75</v>
      </c>
      <c r="AE1415" s="31">
        <v>1012500</v>
      </c>
      <c r="AF1415" s="31" t="s">
        <v>75</v>
      </c>
      <c r="AG1415" s="31" t="s">
        <v>75</v>
      </c>
      <c r="AH1415" s="31" t="s">
        <v>75</v>
      </c>
      <c r="AI1415" s="8"/>
    </row>
    <row r="1416" spans="1:35" ht="23.25" x14ac:dyDescent="0.25">
      <c r="A1416" s="42" t="s">
        <v>3452</v>
      </c>
      <c r="B1416" s="43" t="s">
        <v>1887</v>
      </c>
      <c r="C1416" s="44" t="s">
        <v>3453</v>
      </c>
      <c r="D1416" s="31">
        <v>2258201598.9400001</v>
      </c>
      <c r="E1416" s="31" t="s">
        <v>75</v>
      </c>
      <c r="F1416" s="31">
        <v>2258201598.9400001</v>
      </c>
      <c r="G1416" s="31">
        <v>656978.02</v>
      </c>
      <c r="H1416" s="31">
        <v>1882460600</v>
      </c>
      <c r="I1416" s="31" t="s">
        <v>75</v>
      </c>
      <c r="J1416" s="31" t="s">
        <v>75</v>
      </c>
      <c r="K1416" s="31">
        <v>186191200</v>
      </c>
      <c r="L1416" s="31" t="s">
        <v>75</v>
      </c>
      <c r="M1416" s="31" t="s">
        <v>75</v>
      </c>
      <c r="N1416" s="31">
        <v>148283908.75999999</v>
      </c>
      <c r="O1416" s="31">
        <v>40838960.119999997</v>
      </c>
      <c r="P1416" s="32">
        <v>1083908.08</v>
      </c>
      <c r="Q1416" s="32" t="s">
        <v>75</v>
      </c>
      <c r="R1416" s="42" t="s">
        <v>3452</v>
      </c>
      <c r="S1416" s="43" t="s">
        <v>1887</v>
      </c>
      <c r="T1416" s="44" t="s">
        <v>3453</v>
      </c>
      <c r="U1416" s="31">
        <v>766312788.55999994</v>
      </c>
      <c r="V1416" s="31" t="s">
        <v>75</v>
      </c>
      <c r="W1416" s="31">
        <v>766312788.55999994</v>
      </c>
      <c r="X1416" s="31">
        <v>149198.35999999999</v>
      </c>
      <c r="Y1416" s="31">
        <v>617010936.13</v>
      </c>
      <c r="Z1416" s="31" t="s">
        <v>75</v>
      </c>
      <c r="AA1416" s="31" t="s">
        <v>75</v>
      </c>
      <c r="AB1416" s="31">
        <v>95650410.150000006</v>
      </c>
      <c r="AC1416" s="31" t="s">
        <v>75</v>
      </c>
      <c r="AD1416" s="31" t="s">
        <v>75</v>
      </c>
      <c r="AE1416" s="31">
        <v>44845238.420000002</v>
      </c>
      <c r="AF1416" s="31">
        <v>8934675.4900000002</v>
      </c>
      <c r="AG1416" s="31">
        <v>20726.73</v>
      </c>
      <c r="AH1416" s="31" t="s">
        <v>75</v>
      </c>
      <c r="AI1416" s="8"/>
    </row>
    <row r="1417" spans="1:35" ht="23.25" x14ac:dyDescent="0.25">
      <c r="A1417" s="42" t="s">
        <v>3454</v>
      </c>
      <c r="B1417" s="43" t="s">
        <v>1887</v>
      </c>
      <c r="C1417" s="44" t="s">
        <v>3455</v>
      </c>
      <c r="D1417" s="31">
        <v>2258201598.9400001</v>
      </c>
      <c r="E1417" s="31" t="s">
        <v>75</v>
      </c>
      <c r="F1417" s="31">
        <v>2258201598.9400001</v>
      </c>
      <c r="G1417" s="31">
        <v>656978.02</v>
      </c>
      <c r="H1417" s="31">
        <v>1882460600</v>
      </c>
      <c r="I1417" s="31" t="s">
        <v>75</v>
      </c>
      <c r="J1417" s="31" t="s">
        <v>75</v>
      </c>
      <c r="K1417" s="31">
        <v>186191200</v>
      </c>
      <c r="L1417" s="31" t="s">
        <v>75</v>
      </c>
      <c r="M1417" s="31" t="s">
        <v>75</v>
      </c>
      <c r="N1417" s="31">
        <v>148283908.75999999</v>
      </c>
      <c r="O1417" s="31">
        <v>40838960.119999997</v>
      </c>
      <c r="P1417" s="32">
        <v>1083908.08</v>
      </c>
      <c r="Q1417" s="32" t="s">
        <v>75</v>
      </c>
      <c r="R1417" s="42" t="s">
        <v>3454</v>
      </c>
      <c r="S1417" s="43" t="s">
        <v>1887</v>
      </c>
      <c r="T1417" s="44" t="s">
        <v>3455</v>
      </c>
      <c r="U1417" s="31">
        <v>766312788.55999994</v>
      </c>
      <c r="V1417" s="31" t="s">
        <v>75</v>
      </c>
      <c r="W1417" s="31">
        <v>766312788.55999994</v>
      </c>
      <c r="X1417" s="31">
        <v>149198.35999999999</v>
      </c>
      <c r="Y1417" s="31">
        <v>617010936.13</v>
      </c>
      <c r="Z1417" s="31" t="s">
        <v>75</v>
      </c>
      <c r="AA1417" s="31" t="s">
        <v>75</v>
      </c>
      <c r="AB1417" s="31">
        <v>95650410.150000006</v>
      </c>
      <c r="AC1417" s="31" t="s">
        <v>75</v>
      </c>
      <c r="AD1417" s="31" t="s">
        <v>75</v>
      </c>
      <c r="AE1417" s="31">
        <v>44845238.420000002</v>
      </c>
      <c r="AF1417" s="31">
        <v>8934675.4900000002</v>
      </c>
      <c r="AG1417" s="31">
        <v>20726.73</v>
      </c>
      <c r="AH1417" s="31" t="s">
        <v>75</v>
      </c>
      <c r="AI1417" s="8"/>
    </row>
    <row r="1418" spans="1:35" x14ac:dyDescent="0.25">
      <c r="A1418" s="42" t="s">
        <v>3456</v>
      </c>
      <c r="B1418" s="43" t="s">
        <v>1887</v>
      </c>
      <c r="C1418" s="44" t="s">
        <v>3457</v>
      </c>
      <c r="D1418" s="31">
        <v>2258201598.9400001</v>
      </c>
      <c r="E1418" s="31" t="s">
        <v>75</v>
      </c>
      <c r="F1418" s="31">
        <v>2258201598.9400001</v>
      </c>
      <c r="G1418" s="31">
        <v>656978.02</v>
      </c>
      <c r="H1418" s="31">
        <v>1882460600</v>
      </c>
      <c r="I1418" s="31" t="s">
        <v>75</v>
      </c>
      <c r="J1418" s="31" t="s">
        <v>75</v>
      </c>
      <c r="K1418" s="31">
        <v>186191200</v>
      </c>
      <c r="L1418" s="31" t="s">
        <v>75</v>
      </c>
      <c r="M1418" s="31" t="s">
        <v>75</v>
      </c>
      <c r="N1418" s="31">
        <v>148283908.75999999</v>
      </c>
      <c r="O1418" s="31">
        <v>40838960.119999997</v>
      </c>
      <c r="P1418" s="32">
        <v>1083908.08</v>
      </c>
      <c r="Q1418" s="32" t="s">
        <v>75</v>
      </c>
      <c r="R1418" s="42" t="s">
        <v>3456</v>
      </c>
      <c r="S1418" s="43" t="s">
        <v>1887</v>
      </c>
      <c r="T1418" s="44" t="s">
        <v>3457</v>
      </c>
      <c r="U1418" s="31">
        <v>766312788.55999994</v>
      </c>
      <c r="V1418" s="31" t="s">
        <v>75</v>
      </c>
      <c r="W1418" s="31">
        <v>766312788.55999994</v>
      </c>
      <c r="X1418" s="31">
        <v>149198.35999999999</v>
      </c>
      <c r="Y1418" s="31">
        <v>617010936.13</v>
      </c>
      <c r="Z1418" s="31" t="s">
        <v>75</v>
      </c>
      <c r="AA1418" s="31" t="s">
        <v>75</v>
      </c>
      <c r="AB1418" s="31">
        <v>95650410.150000006</v>
      </c>
      <c r="AC1418" s="31" t="s">
        <v>75</v>
      </c>
      <c r="AD1418" s="31" t="s">
        <v>75</v>
      </c>
      <c r="AE1418" s="31">
        <v>44845238.420000002</v>
      </c>
      <c r="AF1418" s="31">
        <v>8934675.4900000002</v>
      </c>
      <c r="AG1418" s="31">
        <v>20726.73</v>
      </c>
      <c r="AH1418" s="31" t="s">
        <v>75</v>
      </c>
      <c r="AI1418" s="8"/>
    </row>
    <row r="1419" spans="1:35" ht="23.25" x14ac:dyDescent="0.25">
      <c r="A1419" s="42" t="s">
        <v>3458</v>
      </c>
      <c r="B1419" s="43" t="s">
        <v>1887</v>
      </c>
      <c r="C1419" s="44" t="s">
        <v>3459</v>
      </c>
      <c r="D1419" s="31">
        <v>1882460600</v>
      </c>
      <c r="E1419" s="31" t="s">
        <v>75</v>
      </c>
      <c r="F1419" s="31">
        <v>1882460600</v>
      </c>
      <c r="G1419" s="31" t="s">
        <v>75</v>
      </c>
      <c r="H1419" s="31">
        <v>1882460600</v>
      </c>
      <c r="I1419" s="31" t="s">
        <v>75</v>
      </c>
      <c r="J1419" s="31" t="s">
        <v>75</v>
      </c>
      <c r="K1419" s="31" t="s">
        <v>75</v>
      </c>
      <c r="L1419" s="31" t="s">
        <v>75</v>
      </c>
      <c r="M1419" s="31" t="s">
        <v>75</v>
      </c>
      <c r="N1419" s="31" t="s">
        <v>75</v>
      </c>
      <c r="O1419" s="31" t="s">
        <v>75</v>
      </c>
      <c r="P1419" s="32" t="s">
        <v>75</v>
      </c>
      <c r="Q1419" s="32" t="s">
        <v>75</v>
      </c>
      <c r="R1419" s="42" t="s">
        <v>3458</v>
      </c>
      <c r="S1419" s="43" t="s">
        <v>1887</v>
      </c>
      <c r="T1419" s="44" t="s">
        <v>3459</v>
      </c>
      <c r="U1419" s="31">
        <v>617010936.13</v>
      </c>
      <c r="V1419" s="31" t="s">
        <v>75</v>
      </c>
      <c r="W1419" s="31">
        <v>617010936.13</v>
      </c>
      <c r="X1419" s="31" t="s">
        <v>75</v>
      </c>
      <c r="Y1419" s="31">
        <v>617010936.13</v>
      </c>
      <c r="Z1419" s="31" t="s">
        <v>75</v>
      </c>
      <c r="AA1419" s="31" t="s">
        <v>75</v>
      </c>
      <c r="AB1419" s="31" t="s">
        <v>75</v>
      </c>
      <c r="AC1419" s="31" t="s">
        <v>75</v>
      </c>
      <c r="AD1419" s="31" t="s">
        <v>75</v>
      </c>
      <c r="AE1419" s="31" t="s">
        <v>75</v>
      </c>
      <c r="AF1419" s="31" t="s">
        <v>75</v>
      </c>
      <c r="AG1419" s="31" t="s">
        <v>75</v>
      </c>
      <c r="AH1419" s="31" t="s">
        <v>75</v>
      </c>
      <c r="AI1419" s="8"/>
    </row>
    <row r="1420" spans="1:35" x14ac:dyDescent="0.25">
      <c r="A1420" s="42" t="s">
        <v>3460</v>
      </c>
      <c r="B1420" s="43" t="s">
        <v>1887</v>
      </c>
      <c r="C1420" s="44" t="s">
        <v>3461</v>
      </c>
      <c r="D1420" s="31">
        <v>375740998.94</v>
      </c>
      <c r="E1420" s="31" t="s">
        <v>75</v>
      </c>
      <c r="F1420" s="31">
        <v>375740998.94</v>
      </c>
      <c r="G1420" s="31">
        <v>656978.02</v>
      </c>
      <c r="H1420" s="31" t="s">
        <v>75</v>
      </c>
      <c r="I1420" s="31" t="s">
        <v>75</v>
      </c>
      <c r="J1420" s="31" t="s">
        <v>75</v>
      </c>
      <c r="K1420" s="31">
        <v>186191200</v>
      </c>
      <c r="L1420" s="31" t="s">
        <v>75</v>
      </c>
      <c r="M1420" s="31" t="s">
        <v>75</v>
      </c>
      <c r="N1420" s="31">
        <v>148283908.75999999</v>
      </c>
      <c r="O1420" s="31">
        <v>40838960.119999997</v>
      </c>
      <c r="P1420" s="32">
        <v>1083908.08</v>
      </c>
      <c r="Q1420" s="32" t="s">
        <v>75</v>
      </c>
      <c r="R1420" s="42" t="s">
        <v>3460</v>
      </c>
      <c r="S1420" s="43" t="s">
        <v>1887</v>
      </c>
      <c r="T1420" s="44" t="s">
        <v>3461</v>
      </c>
      <c r="U1420" s="31">
        <v>149301852.43000001</v>
      </c>
      <c r="V1420" s="31" t="s">
        <v>75</v>
      </c>
      <c r="W1420" s="31">
        <v>149301852.43000001</v>
      </c>
      <c r="X1420" s="31">
        <v>149198.35999999999</v>
      </c>
      <c r="Y1420" s="31" t="s">
        <v>75</v>
      </c>
      <c r="Z1420" s="31" t="s">
        <v>75</v>
      </c>
      <c r="AA1420" s="31" t="s">
        <v>75</v>
      </c>
      <c r="AB1420" s="31">
        <v>95650410.150000006</v>
      </c>
      <c r="AC1420" s="31" t="s">
        <v>75</v>
      </c>
      <c r="AD1420" s="31" t="s">
        <v>75</v>
      </c>
      <c r="AE1420" s="31">
        <v>44845238.420000002</v>
      </c>
      <c r="AF1420" s="31">
        <v>8934675.4900000002</v>
      </c>
      <c r="AG1420" s="31">
        <v>20726.73</v>
      </c>
      <c r="AH1420" s="31" t="s">
        <v>75</v>
      </c>
      <c r="AI1420" s="8"/>
    </row>
    <row r="1421" spans="1:35" ht="34.5" x14ac:dyDescent="0.25">
      <c r="A1421" s="42" t="s">
        <v>3462</v>
      </c>
      <c r="B1421" s="43" t="s">
        <v>1887</v>
      </c>
      <c r="C1421" s="44" t="s">
        <v>3463</v>
      </c>
      <c r="D1421" s="31" t="s">
        <v>75</v>
      </c>
      <c r="E1421" s="31" t="s">
        <v>75</v>
      </c>
      <c r="F1421" s="31" t="s">
        <v>75</v>
      </c>
      <c r="G1421" s="31">
        <v>7529689126.7700005</v>
      </c>
      <c r="H1421" s="31">
        <v>6940131978.7700005</v>
      </c>
      <c r="I1421" s="31" t="s">
        <v>75</v>
      </c>
      <c r="J1421" s="31" t="s">
        <v>75</v>
      </c>
      <c r="K1421" s="31" t="s">
        <v>75</v>
      </c>
      <c r="L1421" s="31" t="s">
        <v>75</v>
      </c>
      <c r="M1421" s="31" t="s">
        <v>75</v>
      </c>
      <c r="N1421" s="31">
        <v>270199748</v>
      </c>
      <c r="O1421" s="31">
        <v>290640000</v>
      </c>
      <c r="P1421" s="32">
        <v>28717400</v>
      </c>
      <c r="Q1421" s="32" t="s">
        <v>75</v>
      </c>
      <c r="R1421" s="42" t="s">
        <v>3462</v>
      </c>
      <c r="S1421" s="43" t="s">
        <v>1887</v>
      </c>
      <c r="T1421" s="44" t="s">
        <v>3463</v>
      </c>
      <c r="U1421" s="31" t="s">
        <v>75</v>
      </c>
      <c r="V1421" s="31" t="s">
        <v>75</v>
      </c>
      <c r="W1421" s="31" t="s">
        <v>75</v>
      </c>
      <c r="X1421" s="31">
        <v>3184226332.5599999</v>
      </c>
      <c r="Y1421" s="31">
        <v>3009512644.27</v>
      </c>
      <c r="Z1421" s="31" t="s">
        <v>75</v>
      </c>
      <c r="AA1421" s="31" t="s">
        <v>75</v>
      </c>
      <c r="AB1421" s="31" t="s">
        <v>75</v>
      </c>
      <c r="AC1421" s="31" t="s">
        <v>75</v>
      </c>
      <c r="AD1421" s="31" t="s">
        <v>75</v>
      </c>
      <c r="AE1421" s="31">
        <v>120432709.31</v>
      </c>
      <c r="AF1421" s="31">
        <v>39697445.380000003</v>
      </c>
      <c r="AG1421" s="31">
        <v>14583533.6</v>
      </c>
      <c r="AH1421" s="31" t="s">
        <v>75</v>
      </c>
      <c r="AI1421" s="8"/>
    </row>
    <row r="1422" spans="1:35" ht="23.25" x14ac:dyDescent="0.25">
      <c r="A1422" s="42" t="s">
        <v>3464</v>
      </c>
      <c r="B1422" s="43" t="s">
        <v>1887</v>
      </c>
      <c r="C1422" s="44" t="s">
        <v>3465</v>
      </c>
      <c r="D1422" s="31" t="s">
        <v>75</v>
      </c>
      <c r="E1422" s="31" t="s">
        <v>75</v>
      </c>
      <c r="F1422" s="31" t="s">
        <v>75</v>
      </c>
      <c r="G1422" s="31">
        <v>3647101784</v>
      </c>
      <c r="H1422" s="31">
        <v>3500996000</v>
      </c>
      <c r="I1422" s="31" t="s">
        <v>75</v>
      </c>
      <c r="J1422" s="31" t="s">
        <v>75</v>
      </c>
      <c r="K1422" s="31" t="s">
        <v>75</v>
      </c>
      <c r="L1422" s="31" t="s">
        <v>75</v>
      </c>
      <c r="M1422" s="31" t="s">
        <v>75</v>
      </c>
      <c r="N1422" s="31">
        <v>146105784</v>
      </c>
      <c r="O1422" s="31" t="s">
        <v>75</v>
      </c>
      <c r="P1422" s="32" t="s">
        <v>75</v>
      </c>
      <c r="Q1422" s="32" t="s">
        <v>75</v>
      </c>
      <c r="R1422" s="42" t="s">
        <v>3464</v>
      </c>
      <c r="S1422" s="43" t="s">
        <v>1887</v>
      </c>
      <c r="T1422" s="44" t="s">
        <v>3465</v>
      </c>
      <c r="U1422" s="31" t="s">
        <v>75</v>
      </c>
      <c r="V1422" s="31" t="s">
        <v>75</v>
      </c>
      <c r="W1422" s="31" t="s">
        <v>75</v>
      </c>
      <c r="X1422" s="31">
        <v>1841279664.8599999</v>
      </c>
      <c r="Y1422" s="31">
        <v>1765670200</v>
      </c>
      <c r="Z1422" s="31" t="s">
        <v>75</v>
      </c>
      <c r="AA1422" s="31" t="s">
        <v>75</v>
      </c>
      <c r="AB1422" s="31" t="s">
        <v>75</v>
      </c>
      <c r="AC1422" s="31" t="s">
        <v>75</v>
      </c>
      <c r="AD1422" s="31" t="s">
        <v>75</v>
      </c>
      <c r="AE1422" s="31">
        <v>75609464.859999999</v>
      </c>
      <c r="AF1422" s="31" t="s">
        <v>75</v>
      </c>
      <c r="AG1422" s="31" t="s">
        <v>75</v>
      </c>
      <c r="AH1422" s="31" t="s">
        <v>75</v>
      </c>
      <c r="AI1422" s="8"/>
    </row>
    <row r="1423" spans="1:35" x14ac:dyDescent="0.25">
      <c r="A1423" s="42" t="s">
        <v>1936</v>
      </c>
      <c r="B1423" s="43" t="s">
        <v>1887</v>
      </c>
      <c r="C1423" s="44" t="s">
        <v>3466</v>
      </c>
      <c r="D1423" s="31" t="s">
        <v>75</v>
      </c>
      <c r="E1423" s="31" t="s">
        <v>75</v>
      </c>
      <c r="F1423" s="31" t="s">
        <v>75</v>
      </c>
      <c r="G1423" s="31">
        <v>3647101784</v>
      </c>
      <c r="H1423" s="31">
        <v>3500996000</v>
      </c>
      <c r="I1423" s="31" t="s">
        <v>75</v>
      </c>
      <c r="J1423" s="31" t="s">
        <v>75</v>
      </c>
      <c r="K1423" s="31" t="s">
        <v>75</v>
      </c>
      <c r="L1423" s="31" t="s">
        <v>75</v>
      </c>
      <c r="M1423" s="31" t="s">
        <v>75</v>
      </c>
      <c r="N1423" s="31">
        <v>146105784</v>
      </c>
      <c r="O1423" s="31" t="s">
        <v>75</v>
      </c>
      <c r="P1423" s="32" t="s">
        <v>75</v>
      </c>
      <c r="Q1423" s="32" t="s">
        <v>75</v>
      </c>
      <c r="R1423" s="42" t="s">
        <v>1936</v>
      </c>
      <c r="S1423" s="43" t="s">
        <v>1887</v>
      </c>
      <c r="T1423" s="44" t="s">
        <v>3466</v>
      </c>
      <c r="U1423" s="31" t="s">
        <v>75</v>
      </c>
      <c r="V1423" s="31" t="s">
        <v>75</v>
      </c>
      <c r="W1423" s="31" t="s">
        <v>75</v>
      </c>
      <c r="X1423" s="31">
        <v>1841279664.8599999</v>
      </c>
      <c r="Y1423" s="31">
        <v>1765670200</v>
      </c>
      <c r="Z1423" s="31" t="s">
        <v>75</v>
      </c>
      <c r="AA1423" s="31" t="s">
        <v>75</v>
      </c>
      <c r="AB1423" s="31" t="s">
        <v>75</v>
      </c>
      <c r="AC1423" s="31" t="s">
        <v>75</v>
      </c>
      <c r="AD1423" s="31" t="s">
        <v>75</v>
      </c>
      <c r="AE1423" s="31">
        <v>75609464.859999999</v>
      </c>
      <c r="AF1423" s="31" t="s">
        <v>75</v>
      </c>
      <c r="AG1423" s="31" t="s">
        <v>75</v>
      </c>
      <c r="AH1423" s="31" t="s">
        <v>75</v>
      </c>
      <c r="AI1423" s="8"/>
    </row>
    <row r="1424" spans="1:35" x14ac:dyDescent="0.25">
      <c r="A1424" s="42" t="s">
        <v>3467</v>
      </c>
      <c r="B1424" s="43" t="s">
        <v>1887</v>
      </c>
      <c r="C1424" s="44" t="s">
        <v>3468</v>
      </c>
      <c r="D1424" s="31" t="s">
        <v>75</v>
      </c>
      <c r="E1424" s="31" t="s">
        <v>75</v>
      </c>
      <c r="F1424" s="31" t="s">
        <v>75</v>
      </c>
      <c r="G1424" s="31">
        <v>3647101784</v>
      </c>
      <c r="H1424" s="31">
        <v>3500996000</v>
      </c>
      <c r="I1424" s="31" t="s">
        <v>75</v>
      </c>
      <c r="J1424" s="31" t="s">
        <v>75</v>
      </c>
      <c r="K1424" s="31" t="s">
        <v>75</v>
      </c>
      <c r="L1424" s="31" t="s">
        <v>75</v>
      </c>
      <c r="M1424" s="31" t="s">
        <v>75</v>
      </c>
      <c r="N1424" s="31">
        <v>146105784</v>
      </c>
      <c r="O1424" s="31" t="s">
        <v>75</v>
      </c>
      <c r="P1424" s="32" t="s">
        <v>75</v>
      </c>
      <c r="Q1424" s="32" t="s">
        <v>75</v>
      </c>
      <c r="R1424" s="42" t="s">
        <v>3467</v>
      </c>
      <c r="S1424" s="43" t="s">
        <v>1887</v>
      </c>
      <c r="T1424" s="44" t="s">
        <v>3468</v>
      </c>
      <c r="U1424" s="31" t="s">
        <v>75</v>
      </c>
      <c r="V1424" s="31" t="s">
        <v>75</v>
      </c>
      <c r="W1424" s="31" t="s">
        <v>75</v>
      </c>
      <c r="X1424" s="31">
        <v>1841279664.8599999</v>
      </c>
      <c r="Y1424" s="31">
        <v>1765670200</v>
      </c>
      <c r="Z1424" s="31" t="s">
        <v>75</v>
      </c>
      <c r="AA1424" s="31" t="s">
        <v>75</v>
      </c>
      <c r="AB1424" s="31" t="s">
        <v>75</v>
      </c>
      <c r="AC1424" s="31" t="s">
        <v>75</v>
      </c>
      <c r="AD1424" s="31" t="s">
        <v>75</v>
      </c>
      <c r="AE1424" s="31">
        <v>75609464.859999999</v>
      </c>
      <c r="AF1424" s="31" t="s">
        <v>75</v>
      </c>
      <c r="AG1424" s="31" t="s">
        <v>75</v>
      </c>
      <c r="AH1424" s="31" t="s">
        <v>75</v>
      </c>
      <c r="AI1424" s="8"/>
    </row>
    <row r="1425" spans="1:35" x14ac:dyDescent="0.25">
      <c r="A1425" s="42" t="s">
        <v>939</v>
      </c>
      <c r="B1425" s="43" t="s">
        <v>1887</v>
      </c>
      <c r="C1425" s="44" t="s">
        <v>3469</v>
      </c>
      <c r="D1425" s="31" t="s">
        <v>75</v>
      </c>
      <c r="E1425" s="31" t="s">
        <v>75</v>
      </c>
      <c r="F1425" s="31" t="s">
        <v>75</v>
      </c>
      <c r="G1425" s="31">
        <v>3647101784</v>
      </c>
      <c r="H1425" s="31">
        <v>3500996000</v>
      </c>
      <c r="I1425" s="31" t="s">
        <v>75</v>
      </c>
      <c r="J1425" s="31" t="s">
        <v>75</v>
      </c>
      <c r="K1425" s="31" t="s">
        <v>75</v>
      </c>
      <c r="L1425" s="31" t="s">
        <v>75</v>
      </c>
      <c r="M1425" s="31" t="s">
        <v>75</v>
      </c>
      <c r="N1425" s="31">
        <v>146105784</v>
      </c>
      <c r="O1425" s="31" t="s">
        <v>75</v>
      </c>
      <c r="P1425" s="32" t="s">
        <v>75</v>
      </c>
      <c r="Q1425" s="32" t="s">
        <v>75</v>
      </c>
      <c r="R1425" s="42" t="s">
        <v>939</v>
      </c>
      <c r="S1425" s="43" t="s">
        <v>1887</v>
      </c>
      <c r="T1425" s="44" t="s">
        <v>3469</v>
      </c>
      <c r="U1425" s="31" t="s">
        <v>75</v>
      </c>
      <c r="V1425" s="31" t="s">
        <v>75</v>
      </c>
      <c r="W1425" s="31" t="s">
        <v>75</v>
      </c>
      <c r="X1425" s="31">
        <v>1841279664.8599999</v>
      </c>
      <c r="Y1425" s="31">
        <v>1765670200</v>
      </c>
      <c r="Z1425" s="31" t="s">
        <v>75</v>
      </c>
      <c r="AA1425" s="31" t="s">
        <v>75</v>
      </c>
      <c r="AB1425" s="31" t="s">
        <v>75</v>
      </c>
      <c r="AC1425" s="31" t="s">
        <v>75</v>
      </c>
      <c r="AD1425" s="31" t="s">
        <v>75</v>
      </c>
      <c r="AE1425" s="31">
        <v>75609464.859999999</v>
      </c>
      <c r="AF1425" s="31" t="s">
        <v>75</v>
      </c>
      <c r="AG1425" s="31" t="s">
        <v>75</v>
      </c>
      <c r="AH1425" s="31" t="s">
        <v>75</v>
      </c>
      <c r="AI1425" s="8"/>
    </row>
    <row r="1426" spans="1:35" x14ac:dyDescent="0.25">
      <c r="A1426" s="42" t="s">
        <v>3470</v>
      </c>
      <c r="B1426" s="43" t="s">
        <v>1887</v>
      </c>
      <c r="C1426" s="44" t="s">
        <v>3471</v>
      </c>
      <c r="D1426" s="31" t="s">
        <v>75</v>
      </c>
      <c r="E1426" s="31" t="s">
        <v>75</v>
      </c>
      <c r="F1426" s="31" t="s">
        <v>75</v>
      </c>
      <c r="G1426" s="31">
        <v>545086100</v>
      </c>
      <c r="H1426" s="31">
        <v>545086100</v>
      </c>
      <c r="I1426" s="31" t="s">
        <v>75</v>
      </c>
      <c r="J1426" s="31" t="s">
        <v>75</v>
      </c>
      <c r="K1426" s="31" t="s">
        <v>75</v>
      </c>
      <c r="L1426" s="31" t="s">
        <v>75</v>
      </c>
      <c r="M1426" s="31" t="s">
        <v>75</v>
      </c>
      <c r="N1426" s="31" t="s">
        <v>75</v>
      </c>
      <c r="O1426" s="31" t="s">
        <v>75</v>
      </c>
      <c r="P1426" s="32" t="s">
        <v>75</v>
      </c>
      <c r="Q1426" s="32" t="s">
        <v>75</v>
      </c>
      <c r="R1426" s="42" t="s">
        <v>3470</v>
      </c>
      <c r="S1426" s="43" t="s">
        <v>1887</v>
      </c>
      <c r="T1426" s="44" t="s">
        <v>3471</v>
      </c>
      <c r="U1426" s="31" t="s">
        <v>75</v>
      </c>
      <c r="V1426" s="31" t="s">
        <v>75</v>
      </c>
      <c r="W1426" s="31" t="s">
        <v>75</v>
      </c>
      <c r="X1426" s="31">
        <v>272543400</v>
      </c>
      <c r="Y1426" s="31">
        <v>272543400</v>
      </c>
      <c r="Z1426" s="31" t="s">
        <v>75</v>
      </c>
      <c r="AA1426" s="31" t="s">
        <v>75</v>
      </c>
      <c r="AB1426" s="31" t="s">
        <v>75</v>
      </c>
      <c r="AC1426" s="31" t="s">
        <v>75</v>
      </c>
      <c r="AD1426" s="31" t="s">
        <v>75</v>
      </c>
      <c r="AE1426" s="31" t="s">
        <v>75</v>
      </c>
      <c r="AF1426" s="31" t="s">
        <v>75</v>
      </c>
      <c r="AG1426" s="31" t="s">
        <v>75</v>
      </c>
      <c r="AH1426" s="31" t="s">
        <v>75</v>
      </c>
      <c r="AI1426" s="8"/>
    </row>
    <row r="1427" spans="1:35" x14ac:dyDescent="0.25">
      <c r="A1427" s="42" t="s">
        <v>1936</v>
      </c>
      <c r="B1427" s="43" t="s">
        <v>1887</v>
      </c>
      <c r="C1427" s="44" t="s">
        <v>3472</v>
      </c>
      <c r="D1427" s="31" t="s">
        <v>75</v>
      </c>
      <c r="E1427" s="31" t="s">
        <v>75</v>
      </c>
      <c r="F1427" s="31" t="s">
        <v>75</v>
      </c>
      <c r="G1427" s="31">
        <v>545086100</v>
      </c>
      <c r="H1427" s="31">
        <v>545086100</v>
      </c>
      <c r="I1427" s="31" t="s">
        <v>75</v>
      </c>
      <c r="J1427" s="31" t="s">
        <v>75</v>
      </c>
      <c r="K1427" s="31" t="s">
        <v>75</v>
      </c>
      <c r="L1427" s="31" t="s">
        <v>75</v>
      </c>
      <c r="M1427" s="31" t="s">
        <v>75</v>
      </c>
      <c r="N1427" s="31" t="s">
        <v>75</v>
      </c>
      <c r="O1427" s="31" t="s">
        <v>75</v>
      </c>
      <c r="P1427" s="32" t="s">
        <v>75</v>
      </c>
      <c r="Q1427" s="32" t="s">
        <v>75</v>
      </c>
      <c r="R1427" s="42" t="s">
        <v>1936</v>
      </c>
      <c r="S1427" s="43" t="s">
        <v>1887</v>
      </c>
      <c r="T1427" s="44" t="s">
        <v>3472</v>
      </c>
      <c r="U1427" s="31" t="s">
        <v>75</v>
      </c>
      <c r="V1427" s="31" t="s">
        <v>75</v>
      </c>
      <c r="W1427" s="31" t="s">
        <v>75</v>
      </c>
      <c r="X1427" s="31">
        <v>272543400</v>
      </c>
      <c r="Y1427" s="31">
        <v>272543400</v>
      </c>
      <c r="Z1427" s="31" t="s">
        <v>75</v>
      </c>
      <c r="AA1427" s="31" t="s">
        <v>75</v>
      </c>
      <c r="AB1427" s="31" t="s">
        <v>75</v>
      </c>
      <c r="AC1427" s="31" t="s">
        <v>75</v>
      </c>
      <c r="AD1427" s="31" t="s">
        <v>75</v>
      </c>
      <c r="AE1427" s="31" t="s">
        <v>75</v>
      </c>
      <c r="AF1427" s="31" t="s">
        <v>75</v>
      </c>
      <c r="AG1427" s="31" t="s">
        <v>75</v>
      </c>
      <c r="AH1427" s="31" t="s">
        <v>75</v>
      </c>
      <c r="AI1427" s="8"/>
    </row>
    <row r="1428" spans="1:35" x14ac:dyDescent="0.25">
      <c r="A1428" s="42" t="s">
        <v>3467</v>
      </c>
      <c r="B1428" s="43" t="s">
        <v>1887</v>
      </c>
      <c r="C1428" s="44" t="s">
        <v>3473</v>
      </c>
      <c r="D1428" s="31" t="s">
        <v>75</v>
      </c>
      <c r="E1428" s="31" t="s">
        <v>75</v>
      </c>
      <c r="F1428" s="31" t="s">
        <v>75</v>
      </c>
      <c r="G1428" s="31">
        <v>545086100</v>
      </c>
      <c r="H1428" s="31">
        <v>545086100</v>
      </c>
      <c r="I1428" s="31" t="s">
        <v>75</v>
      </c>
      <c r="J1428" s="31" t="s">
        <v>75</v>
      </c>
      <c r="K1428" s="31" t="s">
        <v>75</v>
      </c>
      <c r="L1428" s="31" t="s">
        <v>75</v>
      </c>
      <c r="M1428" s="31" t="s">
        <v>75</v>
      </c>
      <c r="N1428" s="31" t="s">
        <v>75</v>
      </c>
      <c r="O1428" s="31" t="s">
        <v>75</v>
      </c>
      <c r="P1428" s="32" t="s">
        <v>75</v>
      </c>
      <c r="Q1428" s="32" t="s">
        <v>75</v>
      </c>
      <c r="R1428" s="42" t="s">
        <v>3467</v>
      </c>
      <c r="S1428" s="43" t="s">
        <v>1887</v>
      </c>
      <c r="T1428" s="44" t="s">
        <v>3473</v>
      </c>
      <c r="U1428" s="31" t="s">
        <v>75</v>
      </c>
      <c r="V1428" s="31" t="s">
        <v>75</v>
      </c>
      <c r="W1428" s="31" t="s">
        <v>75</v>
      </c>
      <c r="X1428" s="31">
        <v>272543400</v>
      </c>
      <c r="Y1428" s="31">
        <v>272543400</v>
      </c>
      <c r="Z1428" s="31" t="s">
        <v>75</v>
      </c>
      <c r="AA1428" s="31" t="s">
        <v>75</v>
      </c>
      <c r="AB1428" s="31" t="s">
        <v>75</v>
      </c>
      <c r="AC1428" s="31" t="s">
        <v>75</v>
      </c>
      <c r="AD1428" s="31" t="s">
        <v>75</v>
      </c>
      <c r="AE1428" s="31" t="s">
        <v>75</v>
      </c>
      <c r="AF1428" s="31" t="s">
        <v>75</v>
      </c>
      <c r="AG1428" s="31" t="s">
        <v>75</v>
      </c>
      <c r="AH1428" s="31" t="s">
        <v>75</v>
      </c>
      <c r="AI1428" s="8"/>
    </row>
    <row r="1429" spans="1:35" x14ac:dyDescent="0.25">
      <c r="A1429" s="42" t="s">
        <v>3470</v>
      </c>
      <c r="B1429" s="43" t="s">
        <v>1887</v>
      </c>
      <c r="C1429" s="44" t="s">
        <v>3474</v>
      </c>
      <c r="D1429" s="31" t="s">
        <v>75</v>
      </c>
      <c r="E1429" s="31" t="s">
        <v>75</v>
      </c>
      <c r="F1429" s="31" t="s">
        <v>75</v>
      </c>
      <c r="G1429" s="31">
        <v>545086100</v>
      </c>
      <c r="H1429" s="31">
        <v>545086100</v>
      </c>
      <c r="I1429" s="31" t="s">
        <v>75</v>
      </c>
      <c r="J1429" s="31" t="s">
        <v>75</v>
      </c>
      <c r="K1429" s="31" t="s">
        <v>75</v>
      </c>
      <c r="L1429" s="31" t="s">
        <v>75</v>
      </c>
      <c r="M1429" s="31" t="s">
        <v>75</v>
      </c>
      <c r="N1429" s="31" t="s">
        <v>75</v>
      </c>
      <c r="O1429" s="31" t="s">
        <v>75</v>
      </c>
      <c r="P1429" s="32" t="s">
        <v>75</v>
      </c>
      <c r="Q1429" s="32" t="s">
        <v>75</v>
      </c>
      <c r="R1429" s="42" t="s">
        <v>3470</v>
      </c>
      <c r="S1429" s="43" t="s">
        <v>1887</v>
      </c>
      <c r="T1429" s="44" t="s">
        <v>3474</v>
      </c>
      <c r="U1429" s="31" t="s">
        <v>75</v>
      </c>
      <c r="V1429" s="31" t="s">
        <v>75</v>
      </c>
      <c r="W1429" s="31" t="s">
        <v>75</v>
      </c>
      <c r="X1429" s="31">
        <v>272543400</v>
      </c>
      <c r="Y1429" s="31">
        <v>272543400</v>
      </c>
      <c r="Z1429" s="31" t="s">
        <v>75</v>
      </c>
      <c r="AA1429" s="31" t="s">
        <v>75</v>
      </c>
      <c r="AB1429" s="31" t="s">
        <v>75</v>
      </c>
      <c r="AC1429" s="31" t="s">
        <v>75</v>
      </c>
      <c r="AD1429" s="31" t="s">
        <v>75</v>
      </c>
      <c r="AE1429" s="31" t="s">
        <v>75</v>
      </c>
      <c r="AF1429" s="31" t="s">
        <v>75</v>
      </c>
      <c r="AG1429" s="31" t="s">
        <v>75</v>
      </c>
      <c r="AH1429" s="31" t="s">
        <v>75</v>
      </c>
      <c r="AI1429" s="8"/>
    </row>
    <row r="1430" spans="1:35" x14ac:dyDescent="0.25">
      <c r="A1430" s="42" t="s">
        <v>3475</v>
      </c>
      <c r="B1430" s="43" t="s">
        <v>1887</v>
      </c>
      <c r="C1430" s="44" t="s">
        <v>3476</v>
      </c>
      <c r="D1430" s="31" t="s">
        <v>75</v>
      </c>
      <c r="E1430" s="31" t="s">
        <v>75</v>
      </c>
      <c r="F1430" s="31" t="s">
        <v>75</v>
      </c>
      <c r="G1430" s="31">
        <v>3337501242.77</v>
      </c>
      <c r="H1430" s="31">
        <v>2894049878.77</v>
      </c>
      <c r="I1430" s="31" t="s">
        <v>75</v>
      </c>
      <c r="J1430" s="31" t="s">
        <v>75</v>
      </c>
      <c r="K1430" s="31" t="s">
        <v>75</v>
      </c>
      <c r="L1430" s="31" t="s">
        <v>75</v>
      </c>
      <c r="M1430" s="31" t="s">
        <v>75</v>
      </c>
      <c r="N1430" s="31">
        <v>124093964</v>
      </c>
      <c r="O1430" s="31">
        <v>290640000</v>
      </c>
      <c r="P1430" s="32">
        <v>28717400</v>
      </c>
      <c r="Q1430" s="32" t="s">
        <v>75</v>
      </c>
      <c r="R1430" s="42" t="s">
        <v>3475</v>
      </c>
      <c r="S1430" s="43" t="s">
        <v>1887</v>
      </c>
      <c r="T1430" s="44" t="s">
        <v>3476</v>
      </c>
      <c r="U1430" s="31" t="s">
        <v>75</v>
      </c>
      <c r="V1430" s="31" t="s">
        <v>75</v>
      </c>
      <c r="W1430" s="31" t="s">
        <v>75</v>
      </c>
      <c r="X1430" s="31">
        <v>1070403267.7</v>
      </c>
      <c r="Y1430" s="31">
        <v>971299044.26999998</v>
      </c>
      <c r="Z1430" s="31" t="s">
        <v>75</v>
      </c>
      <c r="AA1430" s="31" t="s">
        <v>75</v>
      </c>
      <c r="AB1430" s="31" t="s">
        <v>75</v>
      </c>
      <c r="AC1430" s="31" t="s">
        <v>75</v>
      </c>
      <c r="AD1430" s="31" t="s">
        <v>75</v>
      </c>
      <c r="AE1430" s="31">
        <v>44823244.450000003</v>
      </c>
      <c r="AF1430" s="31">
        <v>39697445.380000003</v>
      </c>
      <c r="AG1430" s="31">
        <v>14583533.6</v>
      </c>
      <c r="AH1430" s="31" t="s">
        <v>75</v>
      </c>
      <c r="AI1430" s="8"/>
    </row>
    <row r="1431" spans="1:35" x14ac:dyDescent="0.25">
      <c r="A1431" s="42" t="s">
        <v>1936</v>
      </c>
      <c r="B1431" s="43" t="s">
        <v>1887</v>
      </c>
      <c r="C1431" s="44" t="s">
        <v>3477</v>
      </c>
      <c r="D1431" s="31" t="s">
        <v>75</v>
      </c>
      <c r="E1431" s="31" t="s">
        <v>75</v>
      </c>
      <c r="F1431" s="31" t="s">
        <v>75</v>
      </c>
      <c r="G1431" s="31">
        <v>3337501242.77</v>
      </c>
      <c r="H1431" s="31">
        <v>2894049878.77</v>
      </c>
      <c r="I1431" s="31" t="s">
        <v>75</v>
      </c>
      <c r="J1431" s="31" t="s">
        <v>75</v>
      </c>
      <c r="K1431" s="31" t="s">
        <v>75</v>
      </c>
      <c r="L1431" s="31" t="s">
        <v>75</v>
      </c>
      <c r="M1431" s="31" t="s">
        <v>75</v>
      </c>
      <c r="N1431" s="31">
        <v>124093964</v>
      </c>
      <c r="O1431" s="31">
        <v>290640000</v>
      </c>
      <c r="P1431" s="32">
        <v>28717400</v>
      </c>
      <c r="Q1431" s="32" t="s">
        <v>75</v>
      </c>
      <c r="R1431" s="42" t="s">
        <v>1936</v>
      </c>
      <c r="S1431" s="43" t="s">
        <v>1887</v>
      </c>
      <c r="T1431" s="44" t="s">
        <v>3477</v>
      </c>
      <c r="U1431" s="31" t="s">
        <v>75</v>
      </c>
      <c r="V1431" s="31" t="s">
        <v>75</v>
      </c>
      <c r="W1431" s="31" t="s">
        <v>75</v>
      </c>
      <c r="X1431" s="31">
        <v>1070403267.7</v>
      </c>
      <c r="Y1431" s="31">
        <v>971299044.26999998</v>
      </c>
      <c r="Z1431" s="31" t="s">
        <v>75</v>
      </c>
      <c r="AA1431" s="31" t="s">
        <v>75</v>
      </c>
      <c r="AB1431" s="31" t="s">
        <v>75</v>
      </c>
      <c r="AC1431" s="31" t="s">
        <v>75</v>
      </c>
      <c r="AD1431" s="31" t="s">
        <v>75</v>
      </c>
      <c r="AE1431" s="31">
        <v>44823244.450000003</v>
      </c>
      <c r="AF1431" s="31">
        <v>39697445.380000003</v>
      </c>
      <c r="AG1431" s="31">
        <v>14583533.6</v>
      </c>
      <c r="AH1431" s="31" t="s">
        <v>75</v>
      </c>
      <c r="AI1431" s="8"/>
    </row>
    <row r="1432" spans="1:35" x14ac:dyDescent="0.25">
      <c r="A1432" s="42" t="s">
        <v>2111</v>
      </c>
      <c r="B1432" s="43" t="s">
        <v>1887</v>
      </c>
      <c r="C1432" s="44" t="s">
        <v>3478</v>
      </c>
      <c r="D1432" s="31" t="s">
        <v>75</v>
      </c>
      <c r="E1432" s="31" t="s">
        <v>75</v>
      </c>
      <c r="F1432" s="31" t="s">
        <v>75</v>
      </c>
      <c r="G1432" s="31">
        <v>2170404218.3699999</v>
      </c>
      <c r="H1432" s="31">
        <v>2119764218.3699999</v>
      </c>
      <c r="I1432" s="31" t="s">
        <v>75</v>
      </c>
      <c r="J1432" s="31" t="s">
        <v>75</v>
      </c>
      <c r="K1432" s="31" t="s">
        <v>75</v>
      </c>
      <c r="L1432" s="31" t="s">
        <v>75</v>
      </c>
      <c r="M1432" s="31" t="s">
        <v>75</v>
      </c>
      <c r="N1432" s="31" t="s">
        <v>75</v>
      </c>
      <c r="O1432" s="31">
        <v>25640000</v>
      </c>
      <c r="P1432" s="32">
        <v>25000000</v>
      </c>
      <c r="Q1432" s="32" t="s">
        <v>75</v>
      </c>
      <c r="R1432" s="42" t="s">
        <v>2111</v>
      </c>
      <c r="S1432" s="43" t="s">
        <v>1887</v>
      </c>
      <c r="T1432" s="44" t="s">
        <v>3478</v>
      </c>
      <c r="U1432" s="31" t="s">
        <v>75</v>
      </c>
      <c r="V1432" s="31" t="s">
        <v>75</v>
      </c>
      <c r="W1432" s="31" t="s">
        <v>75</v>
      </c>
      <c r="X1432" s="31">
        <v>806343730.64999998</v>
      </c>
      <c r="Y1432" s="31">
        <v>776646185.26999998</v>
      </c>
      <c r="Z1432" s="31" t="s">
        <v>75</v>
      </c>
      <c r="AA1432" s="31" t="s">
        <v>75</v>
      </c>
      <c r="AB1432" s="31" t="s">
        <v>75</v>
      </c>
      <c r="AC1432" s="31" t="s">
        <v>75</v>
      </c>
      <c r="AD1432" s="31" t="s">
        <v>75</v>
      </c>
      <c r="AE1432" s="31" t="s">
        <v>75</v>
      </c>
      <c r="AF1432" s="31">
        <v>16697445.380000001</v>
      </c>
      <c r="AG1432" s="31">
        <v>13000100</v>
      </c>
      <c r="AH1432" s="31" t="s">
        <v>75</v>
      </c>
      <c r="AI1432" s="8"/>
    </row>
    <row r="1433" spans="1:35" ht="34.5" x14ac:dyDescent="0.25">
      <c r="A1433" s="42" t="s">
        <v>2364</v>
      </c>
      <c r="B1433" s="43" t="s">
        <v>1887</v>
      </c>
      <c r="C1433" s="44" t="s">
        <v>3479</v>
      </c>
      <c r="D1433" s="31" t="s">
        <v>75</v>
      </c>
      <c r="E1433" s="31" t="s">
        <v>75</v>
      </c>
      <c r="F1433" s="31" t="s">
        <v>75</v>
      </c>
      <c r="G1433" s="31">
        <v>1382868300</v>
      </c>
      <c r="H1433" s="31">
        <v>1332228300</v>
      </c>
      <c r="I1433" s="31" t="s">
        <v>75</v>
      </c>
      <c r="J1433" s="31" t="s">
        <v>75</v>
      </c>
      <c r="K1433" s="31" t="s">
        <v>75</v>
      </c>
      <c r="L1433" s="31" t="s">
        <v>75</v>
      </c>
      <c r="M1433" s="31" t="s">
        <v>75</v>
      </c>
      <c r="N1433" s="31" t="s">
        <v>75</v>
      </c>
      <c r="O1433" s="31">
        <v>25640000</v>
      </c>
      <c r="P1433" s="32">
        <v>25000000</v>
      </c>
      <c r="Q1433" s="32" t="s">
        <v>75</v>
      </c>
      <c r="R1433" s="42" t="s">
        <v>2364</v>
      </c>
      <c r="S1433" s="43" t="s">
        <v>1887</v>
      </c>
      <c r="T1433" s="44" t="s">
        <v>3479</v>
      </c>
      <c r="U1433" s="31" t="s">
        <v>75</v>
      </c>
      <c r="V1433" s="31" t="s">
        <v>75</v>
      </c>
      <c r="W1433" s="31" t="s">
        <v>75</v>
      </c>
      <c r="X1433" s="31">
        <v>564173922.48000002</v>
      </c>
      <c r="Y1433" s="31">
        <v>534476377.10000002</v>
      </c>
      <c r="Z1433" s="31" t="s">
        <v>75</v>
      </c>
      <c r="AA1433" s="31" t="s">
        <v>75</v>
      </c>
      <c r="AB1433" s="31" t="s">
        <v>75</v>
      </c>
      <c r="AC1433" s="31" t="s">
        <v>75</v>
      </c>
      <c r="AD1433" s="31" t="s">
        <v>75</v>
      </c>
      <c r="AE1433" s="31" t="s">
        <v>75</v>
      </c>
      <c r="AF1433" s="31">
        <v>16697445.380000001</v>
      </c>
      <c r="AG1433" s="31">
        <v>13000100</v>
      </c>
      <c r="AH1433" s="31" t="s">
        <v>75</v>
      </c>
      <c r="AI1433" s="8"/>
    </row>
    <row r="1434" spans="1:35" x14ac:dyDescent="0.25">
      <c r="A1434" s="42" t="s">
        <v>2113</v>
      </c>
      <c r="B1434" s="43" t="s">
        <v>1887</v>
      </c>
      <c r="C1434" s="44" t="s">
        <v>3480</v>
      </c>
      <c r="D1434" s="31" t="s">
        <v>75</v>
      </c>
      <c r="E1434" s="31" t="s">
        <v>75</v>
      </c>
      <c r="F1434" s="31" t="s">
        <v>75</v>
      </c>
      <c r="G1434" s="31">
        <v>787535918.37</v>
      </c>
      <c r="H1434" s="31">
        <v>787535918.37</v>
      </c>
      <c r="I1434" s="31" t="s">
        <v>75</v>
      </c>
      <c r="J1434" s="31" t="s">
        <v>75</v>
      </c>
      <c r="K1434" s="31" t="s">
        <v>75</v>
      </c>
      <c r="L1434" s="31" t="s">
        <v>75</v>
      </c>
      <c r="M1434" s="31" t="s">
        <v>75</v>
      </c>
      <c r="N1434" s="31" t="s">
        <v>75</v>
      </c>
      <c r="O1434" s="31" t="s">
        <v>75</v>
      </c>
      <c r="P1434" s="32" t="s">
        <v>75</v>
      </c>
      <c r="Q1434" s="32" t="s">
        <v>75</v>
      </c>
      <c r="R1434" s="42" t="s">
        <v>2113</v>
      </c>
      <c r="S1434" s="43" t="s">
        <v>1887</v>
      </c>
      <c r="T1434" s="44" t="s">
        <v>3480</v>
      </c>
      <c r="U1434" s="31" t="s">
        <v>75</v>
      </c>
      <c r="V1434" s="31" t="s">
        <v>75</v>
      </c>
      <c r="W1434" s="31" t="s">
        <v>75</v>
      </c>
      <c r="X1434" s="31">
        <v>242169808.16999999</v>
      </c>
      <c r="Y1434" s="31">
        <v>242169808.16999999</v>
      </c>
      <c r="Z1434" s="31" t="s">
        <v>75</v>
      </c>
      <c r="AA1434" s="31" t="s">
        <v>75</v>
      </c>
      <c r="AB1434" s="31" t="s">
        <v>75</v>
      </c>
      <c r="AC1434" s="31" t="s">
        <v>75</v>
      </c>
      <c r="AD1434" s="31" t="s">
        <v>75</v>
      </c>
      <c r="AE1434" s="31" t="s">
        <v>75</v>
      </c>
      <c r="AF1434" s="31" t="s">
        <v>75</v>
      </c>
      <c r="AG1434" s="31" t="s">
        <v>75</v>
      </c>
      <c r="AH1434" s="31" t="s">
        <v>75</v>
      </c>
      <c r="AI1434" s="8"/>
    </row>
    <row r="1435" spans="1:35" x14ac:dyDescent="0.25">
      <c r="A1435" s="42" t="s">
        <v>2006</v>
      </c>
      <c r="B1435" s="43" t="s">
        <v>1887</v>
      </c>
      <c r="C1435" s="44" t="s">
        <v>3481</v>
      </c>
      <c r="D1435" s="31" t="s">
        <v>75</v>
      </c>
      <c r="E1435" s="31" t="s">
        <v>75</v>
      </c>
      <c r="F1435" s="31" t="s">
        <v>75</v>
      </c>
      <c r="G1435" s="31">
        <v>81828760</v>
      </c>
      <c r="H1435" s="31">
        <v>81828760</v>
      </c>
      <c r="I1435" s="31" t="s">
        <v>75</v>
      </c>
      <c r="J1435" s="31" t="s">
        <v>75</v>
      </c>
      <c r="K1435" s="31" t="s">
        <v>75</v>
      </c>
      <c r="L1435" s="31" t="s">
        <v>75</v>
      </c>
      <c r="M1435" s="31" t="s">
        <v>75</v>
      </c>
      <c r="N1435" s="31" t="s">
        <v>75</v>
      </c>
      <c r="O1435" s="31" t="s">
        <v>75</v>
      </c>
      <c r="P1435" s="32" t="s">
        <v>75</v>
      </c>
      <c r="Q1435" s="32" t="s">
        <v>75</v>
      </c>
      <c r="R1435" s="42" t="s">
        <v>2006</v>
      </c>
      <c r="S1435" s="43" t="s">
        <v>1887</v>
      </c>
      <c r="T1435" s="44" t="s">
        <v>3481</v>
      </c>
      <c r="U1435" s="31" t="s">
        <v>75</v>
      </c>
      <c r="V1435" s="31" t="s">
        <v>75</v>
      </c>
      <c r="W1435" s="31" t="s">
        <v>75</v>
      </c>
      <c r="X1435" s="31">
        <v>40914600</v>
      </c>
      <c r="Y1435" s="31">
        <v>40914600</v>
      </c>
      <c r="Z1435" s="31" t="s">
        <v>75</v>
      </c>
      <c r="AA1435" s="31" t="s">
        <v>75</v>
      </c>
      <c r="AB1435" s="31" t="s">
        <v>75</v>
      </c>
      <c r="AC1435" s="31" t="s">
        <v>75</v>
      </c>
      <c r="AD1435" s="31" t="s">
        <v>75</v>
      </c>
      <c r="AE1435" s="31" t="s">
        <v>75</v>
      </c>
      <c r="AF1435" s="31" t="s">
        <v>75</v>
      </c>
      <c r="AG1435" s="31" t="s">
        <v>75</v>
      </c>
      <c r="AH1435" s="31" t="s">
        <v>75</v>
      </c>
      <c r="AI1435" s="8"/>
    </row>
    <row r="1436" spans="1:35" x14ac:dyDescent="0.25">
      <c r="A1436" s="42" t="s">
        <v>1507</v>
      </c>
      <c r="B1436" s="43" t="s">
        <v>1887</v>
      </c>
      <c r="C1436" s="44" t="s">
        <v>3482</v>
      </c>
      <c r="D1436" s="31" t="s">
        <v>75</v>
      </c>
      <c r="E1436" s="31" t="s">
        <v>75</v>
      </c>
      <c r="F1436" s="31" t="s">
        <v>75</v>
      </c>
      <c r="G1436" s="31">
        <v>1085268264.4000001</v>
      </c>
      <c r="H1436" s="31">
        <v>692456900.39999998</v>
      </c>
      <c r="I1436" s="31" t="s">
        <v>75</v>
      </c>
      <c r="J1436" s="31" t="s">
        <v>75</v>
      </c>
      <c r="K1436" s="31" t="s">
        <v>75</v>
      </c>
      <c r="L1436" s="31" t="s">
        <v>75</v>
      </c>
      <c r="M1436" s="31" t="s">
        <v>75</v>
      </c>
      <c r="N1436" s="31">
        <v>124093964</v>
      </c>
      <c r="O1436" s="31">
        <v>265000000</v>
      </c>
      <c r="P1436" s="32">
        <v>3717400</v>
      </c>
      <c r="Q1436" s="32" t="s">
        <v>75</v>
      </c>
      <c r="R1436" s="42" t="s">
        <v>1507</v>
      </c>
      <c r="S1436" s="43" t="s">
        <v>1887</v>
      </c>
      <c r="T1436" s="44" t="s">
        <v>3482</v>
      </c>
      <c r="U1436" s="31" t="s">
        <v>75</v>
      </c>
      <c r="V1436" s="31" t="s">
        <v>75</v>
      </c>
      <c r="W1436" s="31" t="s">
        <v>75</v>
      </c>
      <c r="X1436" s="31">
        <v>223144937.05000001</v>
      </c>
      <c r="Y1436" s="31">
        <v>153738259</v>
      </c>
      <c r="Z1436" s="31" t="s">
        <v>75</v>
      </c>
      <c r="AA1436" s="31" t="s">
        <v>75</v>
      </c>
      <c r="AB1436" s="31" t="s">
        <v>75</v>
      </c>
      <c r="AC1436" s="31" t="s">
        <v>75</v>
      </c>
      <c r="AD1436" s="31" t="s">
        <v>75</v>
      </c>
      <c r="AE1436" s="31">
        <v>44823244.450000003</v>
      </c>
      <c r="AF1436" s="31">
        <v>23000000</v>
      </c>
      <c r="AG1436" s="31">
        <v>1583433.6</v>
      </c>
      <c r="AH1436" s="31" t="s">
        <v>75</v>
      </c>
      <c r="AI1436" s="8"/>
    </row>
    <row r="1437" spans="1:35" ht="12.95" customHeight="1" x14ac:dyDescent="0.25">
      <c r="A1437" s="61"/>
      <c r="B1437" s="62"/>
      <c r="C1437" s="62"/>
      <c r="D1437" s="62"/>
      <c r="E1437" s="62"/>
      <c r="F1437" s="62"/>
      <c r="G1437" s="62"/>
      <c r="H1437" s="62"/>
      <c r="I1437" s="62"/>
      <c r="J1437" s="62"/>
      <c r="K1437" s="62"/>
      <c r="L1437" s="62"/>
      <c r="M1437" s="62"/>
      <c r="N1437" s="62"/>
      <c r="O1437" s="62"/>
      <c r="P1437" s="62"/>
      <c r="Q1437" s="62"/>
      <c r="R1437" s="61"/>
      <c r="S1437" s="62"/>
      <c r="T1437" s="62"/>
      <c r="U1437" s="62"/>
      <c r="V1437" s="62"/>
      <c r="W1437" s="62"/>
      <c r="X1437" s="62"/>
      <c r="Y1437" s="62"/>
      <c r="Z1437" s="62"/>
      <c r="AA1437" s="62"/>
      <c r="AB1437" s="62"/>
      <c r="AC1437" s="62"/>
      <c r="AD1437" s="62"/>
      <c r="AE1437" s="62"/>
      <c r="AF1437" s="62"/>
      <c r="AG1437" s="62"/>
      <c r="AH1437" s="62"/>
      <c r="AI1437" s="8"/>
    </row>
    <row r="1438" spans="1:35" ht="54.75" customHeight="1" x14ac:dyDescent="0.25">
      <c r="A1438" s="63" t="s">
        <v>3483</v>
      </c>
      <c r="B1438" s="64">
        <v>450</v>
      </c>
      <c r="C1438" s="65" t="s">
        <v>74</v>
      </c>
      <c r="D1438" s="66">
        <v>-16141162023.49</v>
      </c>
      <c r="E1438" s="66" t="s">
        <v>75</v>
      </c>
      <c r="F1438" s="66">
        <v>-14535584513.620001</v>
      </c>
      <c r="G1438" s="66" t="s">
        <v>75</v>
      </c>
      <c r="H1438" s="66">
        <v>-12120543822.780001</v>
      </c>
      <c r="I1438" s="66" t="s">
        <v>75</v>
      </c>
      <c r="J1438" s="66" t="s">
        <v>75</v>
      </c>
      <c r="K1438" s="66">
        <v>-1129522802.3299999</v>
      </c>
      <c r="L1438" s="66" t="s">
        <v>75</v>
      </c>
      <c r="M1438" s="66" t="s">
        <v>75</v>
      </c>
      <c r="N1438" s="66">
        <v>-732592937.95000005</v>
      </c>
      <c r="O1438" s="66">
        <v>-284589956.62</v>
      </c>
      <c r="P1438" s="67">
        <v>-268334993.94</v>
      </c>
      <c r="Q1438" s="67">
        <v>-1605577509.8699999</v>
      </c>
      <c r="R1438" s="68" t="s">
        <v>3483</v>
      </c>
      <c r="S1438" s="64">
        <v>450</v>
      </c>
      <c r="T1438" s="65" t="s">
        <v>74</v>
      </c>
      <c r="U1438" s="66">
        <v>4775406399.8999996</v>
      </c>
      <c r="V1438" s="66" t="s">
        <v>75</v>
      </c>
      <c r="W1438" s="66">
        <v>3335354589.1799998</v>
      </c>
      <c r="X1438" s="66" t="s">
        <v>75</v>
      </c>
      <c r="Y1438" s="66">
        <v>4867605858.1099997</v>
      </c>
      <c r="Z1438" s="66" t="s">
        <v>75</v>
      </c>
      <c r="AA1438" s="66" t="s">
        <v>75</v>
      </c>
      <c r="AB1438" s="66">
        <v>-1308190994.1900001</v>
      </c>
      <c r="AC1438" s="66" t="s">
        <v>75</v>
      </c>
      <c r="AD1438" s="66" t="s">
        <v>75</v>
      </c>
      <c r="AE1438" s="66">
        <v>-344110832.32999998</v>
      </c>
      <c r="AF1438" s="66">
        <v>12165064.210000001</v>
      </c>
      <c r="AG1438" s="66">
        <v>107885493.38</v>
      </c>
      <c r="AH1438" s="67">
        <v>1440051810.72</v>
      </c>
      <c r="AI1438" s="8"/>
    </row>
    <row r="1439" spans="1:35" ht="12.95" customHeight="1" x14ac:dyDescent="0.25">
      <c r="A1439" s="6"/>
      <c r="B1439" s="69"/>
      <c r="C1439" s="69"/>
      <c r="D1439" s="46"/>
      <c r="E1439" s="46"/>
      <c r="F1439" s="46"/>
      <c r="G1439" s="46"/>
      <c r="H1439" s="46"/>
      <c r="I1439" s="46"/>
      <c r="J1439" s="46"/>
      <c r="K1439" s="46"/>
      <c r="L1439" s="46"/>
      <c r="M1439" s="46"/>
      <c r="N1439" s="46"/>
      <c r="O1439" s="46"/>
      <c r="P1439" s="46"/>
      <c r="Q1439" s="46"/>
      <c r="R1439" s="47"/>
      <c r="S1439" s="47"/>
      <c r="T1439" s="46"/>
      <c r="U1439" s="46"/>
      <c r="V1439" s="46"/>
      <c r="W1439" s="46"/>
      <c r="X1439" s="46"/>
      <c r="Y1439" s="46"/>
      <c r="Z1439" s="46"/>
      <c r="AA1439" s="46"/>
      <c r="AB1439" s="46"/>
      <c r="AC1439" s="46"/>
      <c r="AD1439" s="46"/>
      <c r="AE1439" s="46"/>
      <c r="AF1439" s="46"/>
      <c r="AG1439" s="46"/>
      <c r="AH1439" s="46"/>
      <c r="AI1439" s="8"/>
    </row>
    <row r="1440" spans="1:35" ht="12.95" customHeight="1" x14ac:dyDescent="0.25">
      <c r="A1440" s="18"/>
      <c r="B1440" s="18"/>
      <c r="C1440" s="18"/>
      <c r="D1440" s="48"/>
      <c r="E1440" s="48"/>
      <c r="F1440" s="48"/>
      <c r="G1440" s="48"/>
      <c r="H1440" s="48"/>
      <c r="I1440" s="48"/>
      <c r="J1440" s="48"/>
      <c r="K1440" s="48"/>
      <c r="L1440" s="48"/>
      <c r="M1440" s="48"/>
      <c r="N1440" s="48"/>
      <c r="O1440" s="48"/>
      <c r="P1440" s="48"/>
      <c r="Q1440" s="48"/>
      <c r="R1440" s="48"/>
      <c r="S1440" s="48"/>
      <c r="T1440" s="48"/>
      <c r="U1440" s="48"/>
      <c r="V1440" s="48"/>
      <c r="W1440" s="48"/>
      <c r="X1440" s="48"/>
      <c r="Y1440" s="48"/>
      <c r="Z1440" s="48"/>
      <c r="AA1440" s="48"/>
      <c r="AB1440" s="48"/>
      <c r="AC1440" s="48"/>
      <c r="AD1440" s="48"/>
      <c r="AE1440" s="48"/>
      <c r="AF1440" s="48"/>
      <c r="AG1440" s="6"/>
      <c r="AH1440" s="8"/>
      <c r="AI1440"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90" t="s">
        <v>3484</v>
      </c>
      <c r="B2" s="291"/>
      <c r="C2" s="291"/>
      <c r="D2" s="20"/>
      <c r="E2" s="20"/>
      <c r="F2" s="20"/>
      <c r="G2" s="20"/>
      <c r="H2" s="20"/>
      <c r="I2" s="20"/>
      <c r="J2" s="20"/>
      <c r="K2" s="20"/>
      <c r="L2" s="20"/>
      <c r="M2" s="20"/>
      <c r="N2" s="20"/>
      <c r="O2" s="20"/>
      <c r="P2" s="284" t="s">
        <v>3485</v>
      </c>
      <c r="Q2" s="285"/>
      <c r="R2" s="20"/>
      <c r="S2" s="20"/>
      <c r="T2" s="20"/>
      <c r="U2" s="20"/>
      <c r="V2" s="8"/>
      <c r="W2" s="8"/>
      <c r="X2" s="6"/>
      <c r="Y2" s="6"/>
      <c r="Z2" s="6"/>
      <c r="AA2" s="6"/>
      <c r="AB2" s="6"/>
      <c r="AC2" s="6"/>
      <c r="AD2" s="6"/>
      <c r="AE2" s="6"/>
      <c r="AF2" s="6"/>
      <c r="AG2" s="284" t="s">
        <v>3486</v>
      </c>
      <c r="AH2" s="285"/>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286" t="s">
        <v>23</v>
      </c>
      <c r="B4" s="286" t="s">
        <v>20</v>
      </c>
      <c r="C4" s="286" t="s">
        <v>3487</v>
      </c>
      <c r="D4" s="286" t="s">
        <v>22</v>
      </c>
      <c r="E4" s="287"/>
      <c r="F4" s="287"/>
      <c r="G4" s="287"/>
      <c r="H4" s="287"/>
      <c r="I4" s="287"/>
      <c r="J4" s="287"/>
      <c r="K4" s="287"/>
      <c r="L4" s="287"/>
      <c r="M4" s="287"/>
      <c r="N4" s="287"/>
      <c r="O4" s="287"/>
      <c r="P4" s="287"/>
      <c r="Q4" s="8"/>
      <c r="R4" s="286" t="s">
        <v>23</v>
      </c>
      <c r="S4" s="286" t="s">
        <v>20</v>
      </c>
      <c r="T4" s="286" t="s">
        <v>3487</v>
      </c>
      <c r="U4" s="286" t="s">
        <v>24</v>
      </c>
      <c r="V4" s="287"/>
      <c r="W4" s="287"/>
      <c r="X4" s="287"/>
      <c r="Y4" s="287"/>
      <c r="Z4" s="287"/>
      <c r="AA4" s="287"/>
      <c r="AB4" s="287"/>
      <c r="AC4" s="287"/>
      <c r="AD4" s="287"/>
      <c r="AE4" s="287"/>
      <c r="AF4" s="287"/>
      <c r="AG4" s="287"/>
      <c r="AH4" s="287"/>
      <c r="AI4" s="8"/>
    </row>
    <row r="5" spans="1:35" ht="138" customHeight="1" x14ac:dyDescent="0.25">
      <c r="A5" s="287"/>
      <c r="B5" s="287"/>
      <c r="C5" s="2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87"/>
      <c r="S5" s="287"/>
      <c r="T5" s="2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3488</v>
      </c>
      <c r="B7" s="29" t="s">
        <v>3489</v>
      </c>
      <c r="C7" s="30" t="s">
        <v>74</v>
      </c>
      <c r="D7" s="31">
        <v>16141162023.49</v>
      </c>
      <c r="E7" s="31" t="s">
        <v>75</v>
      </c>
      <c r="F7" s="31">
        <v>14535584513.620001</v>
      </c>
      <c r="G7" s="31" t="s">
        <v>75</v>
      </c>
      <c r="H7" s="31">
        <v>12120543822.780001</v>
      </c>
      <c r="I7" s="31" t="s">
        <v>75</v>
      </c>
      <c r="J7" s="31" t="s">
        <v>75</v>
      </c>
      <c r="K7" s="31">
        <v>1129522802.3299999</v>
      </c>
      <c r="L7" s="31" t="s">
        <v>75</v>
      </c>
      <c r="M7" s="31" t="s">
        <v>75</v>
      </c>
      <c r="N7" s="31">
        <v>732592937.95000005</v>
      </c>
      <c r="O7" s="31">
        <v>284589956.62</v>
      </c>
      <c r="P7" s="31">
        <v>268334993.94</v>
      </c>
      <c r="Q7" s="32">
        <v>1605577509.8699999</v>
      </c>
      <c r="R7" s="58" t="s">
        <v>3488</v>
      </c>
      <c r="S7" s="29" t="s">
        <v>3489</v>
      </c>
      <c r="T7" s="73" t="s">
        <v>74</v>
      </c>
      <c r="U7" s="31">
        <v>-4775406399.8999996</v>
      </c>
      <c r="V7" s="31" t="s">
        <v>75</v>
      </c>
      <c r="W7" s="31">
        <v>-3335354589.1799998</v>
      </c>
      <c r="X7" s="31" t="s">
        <v>75</v>
      </c>
      <c r="Y7" s="31">
        <v>-4867605858.1099997</v>
      </c>
      <c r="Z7" s="31" t="s">
        <v>75</v>
      </c>
      <c r="AA7" s="31" t="s">
        <v>75</v>
      </c>
      <c r="AB7" s="31">
        <v>1308190994.1900001</v>
      </c>
      <c r="AC7" s="31" t="s">
        <v>75</v>
      </c>
      <c r="AD7" s="31" t="s">
        <v>75</v>
      </c>
      <c r="AE7" s="31">
        <v>344110832.32999998</v>
      </c>
      <c r="AF7" s="31">
        <v>-12165064.210000001</v>
      </c>
      <c r="AG7" s="31">
        <v>-107885493.38</v>
      </c>
      <c r="AH7" s="32">
        <v>-1440051810.72</v>
      </c>
      <c r="AI7" s="8"/>
    </row>
    <row r="8" spans="1:35" ht="19.5" customHeight="1" x14ac:dyDescent="0.25">
      <c r="A8" s="74" t="s">
        <v>3490</v>
      </c>
      <c r="B8" s="36"/>
      <c r="C8" s="37"/>
      <c r="D8" s="37"/>
      <c r="E8" s="37"/>
      <c r="F8" s="37"/>
      <c r="G8" s="37"/>
      <c r="H8" s="37"/>
      <c r="I8" s="37"/>
      <c r="J8" s="37"/>
      <c r="K8" s="37"/>
      <c r="L8" s="37"/>
      <c r="M8" s="37"/>
      <c r="N8" s="37"/>
      <c r="O8" s="37"/>
      <c r="P8" s="37"/>
      <c r="Q8" s="75"/>
      <c r="R8" s="76" t="s">
        <v>3490</v>
      </c>
      <c r="S8" s="36"/>
      <c r="T8" s="37"/>
      <c r="U8" s="37"/>
      <c r="V8" s="37"/>
      <c r="W8" s="37"/>
      <c r="X8" s="77"/>
      <c r="Y8" s="77"/>
      <c r="Z8" s="77"/>
      <c r="AA8" s="77"/>
      <c r="AB8" s="77"/>
      <c r="AC8" s="77"/>
      <c r="AD8" s="77"/>
      <c r="AE8" s="77"/>
      <c r="AF8" s="77"/>
      <c r="AG8" s="77"/>
      <c r="AH8" s="78"/>
      <c r="AI8" s="8"/>
    </row>
    <row r="9" spans="1:35" ht="24.75" customHeight="1" x14ac:dyDescent="0.25">
      <c r="A9" s="79" t="s">
        <v>3491</v>
      </c>
      <c r="B9" s="80" t="s">
        <v>3492</v>
      </c>
      <c r="C9" s="73" t="s">
        <v>74</v>
      </c>
      <c r="D9" s="56">
        <v>9340801425.4400005</v>
      </c>
      <c r="E9" s="56" t="s">
        <v>75</v>
      </c>
      <c r="F9" s="56">
        <v>9340801425.4400005</v>
      </c>
      <c r="G9" s="56" t="s">
        <v>75</v>
      </c>
      <c r="H9" s="56">
        <v>8041769200</v>
      </c>
      <c r="I9" s="56" t="s">
        <v>75</v>
      </c>
      <c r="J9" s="56" t="s">
        <v>75</v>
      </c>
      <c r="K9" s="56">
        <v>927252300</v>
      </c>
      <c r="L9" s="56" t="s">
        <v>75</v>
      </c>
      <c r="M9" s="56" t="s">
        <v>75</v>
      </c>
      <c r="N9" s="56">
        <v>242277055.24000001</v>
      </c>
      <c r="O9" s="56">
        <v>119228783</v>
      </c>
      <c r="P9" s="56">
        <v>10274087.199999999</v>
      </c>
      <c r="Q9" s="57" t="s">
        <v>75</v>
      </c>
      <c r="R9" s="81" t="s">
        <v>3491</v>
      </c>
      <c r="S9" s="80" t="s">
        <v>3492</v>
      </c>
      <c r="T9" s="73" t="s">
        <v>74</v>
      </c>
      <c r="U9" s="56">
        <v>3679519499.9499998</v>
      </c>
      <c r="V9" s="56" t="s">
        <v>75</v>
      </c>
      <c r="W9" s="56">
        <v>3679519499.9499998</v>
      </c>
      <c r="X9" s="56" t="s">
        <v>75</v>
      </c>
      <c r="Y9" s="56">
        <v>2289410399.9499998</v>
      </c>
      <c r="Z9" s="56" t="s">
        <v>75</v>
      </c>
      <c r="AA9" s="56" t="s">
        <v>75</v>
      </c>
      <c r="AB9" s="56">
        <v>1180000000</v>
      </c>
      <c r="AC9" s="56" t="s">
        <v>75</v>
      </c>
      <c r="AD9" s="56" t="s">
        <v>75</v>
      </c>
      <c r="AE9" s="56">
        <v>162661000</v>
      </c>
      <c r="AF9" s="56">
        <v>46448100</v>
      </c>
      <c r="AG9" s="56">
        <v>1000000</v>
      </c>
      <c r="AH9" s="57" t="s">
        <v>75</v>
      </c>
      <c r="AI9" s="8"/>
    </row>
    <row r="10" spans="1:35" ht="12.95" customHeight="1" x14ac:dyDescent="0.25">
      <c r="A10" s="82" t="s">
        <v>3493</v>
      </c>
      <c r="B10" s="36"/>
      <c r="C10" s="37"/>
      <c r="D10" s="37"/>
      <c r="E10" s="37"/>
      <c r="F10" s="37"/>
      <c r="G10" s="37"/>
      <c r="H10" s="37"/>
      <c r="I10" s="37"/>
      <c r="J10" s="37"/>
      <c r="K10" s="37"/>
      <c r="L10" s="37"/>
      <c r="M10" s="37"/>
      <c r="N10" s="37"/>
      <c r="O10" s="37"/>
      <c r="P10" s="37"/>
      <c r="Q10" s="75"/>
      <c r="R10" s="83" t="s">
        <v>3493</v>
      </c>
      <c r="S10" s="36"/>
      <c r="T10" s="37"/>
      <c r="U10" s="37"/>
      <c r="V10" s="37"/>
      <c r="W10" s="37"/>
      <c r="X10" s="37"/>
      <c r="Y10" s="37"/>
      <c r="Z10" s="37"/>
      <c r="AA10" s="37"/>
      <c r="AB10" s="37"/>
      <c r="AC10" s="37"/>
      <c r="AD10" s="37"/>
      <c r="AE10" s="37"/>
      <c r="AF10" s="37"/>
      <c r="AG10" s="37"/>
      <c r="AH10" s="75"/>
      <c r="AI10" s="8"/>
    </row>
    <row r="11" spans="1:35" ht="34.5" x14ac:dyDescent="0.25">
      <c r="A11" s="42" t="s">
        <v>3494</v>
      </c>
      <c r="B11" s="84" t="s">
        <v>3492</v>
      </c>
      <c r="C11" s="73" t="s">
        <v>3495</v>
      </c>
      <c r="D11" s="56">
        <v>-1500000000</v>
      </c>
      <c r="E11" s="56" t="s">
        <v>75</v>
      </c>
      <c r="F11" s="56">
        <v>-1500000000</v>
      </c>
      <c r="G11" s="56" t="s">
        <v>75</v>
      </c>
      <c r="H11" s="56">
        <v>-1500000000</v>
      </c>
      <c r="I11" s="56" t="s">
        <v>75</v>
      </c>
      <c r="J11" s="56" t="s">
        <v>75</v>
      </c>
      <c r="K11" s="56" t="s">
        <v>75</v>
      </c>
      <c r="L11" s="56" t="s">
        <v>75</v>
      </c>
      <c r="M11" s="56" t="s">
        <v>75</v>
      </c>
      <c r="N11" s="56" t="s">
        <v>75</v>
      </c>
      <c r="O11" s="56" t="s">
        <v>75</v>
      </c>
      <c r="P11" s="56" t="s">
        <v>75</v>
      </c>
      <c r="Q11" s="57" t="s">
        <v>75</v>
      </c>
      <c r="R11" s="42" t="s">
        <v>3494</v>
      </c>
      <c r="S11" s="84" t="s">
        <v>3492</v>
      </c>
      <c r="T11" s="73" t="s">
        <v>3495</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34.5" x14ac:dyDescent="0.25">
      <c r="A12" s="42" t="s">
        <v>3496</v>
      </c>
      <c r="B12" s="84" t="s">
        <v>3492</v>
      </c>
      <c r="C12" s="73" t="s">
        <v>3497</v>
      </c>
      <c r="D12" s="56">
        <v>-1500000000</v>
      </c>
      <c r="E12" s="56" t="s">
        <v>75</v>
      </c>
      <c r="F12" s="56">
        <v>-1500000000</v>
      </c>
      <c r="G12" s="56" t="s">
        <v>75</v>
      </c>
      <c r="H12" s="56">
        <v>-1500000000</v>
      </c>
      <c r="I12" s="56" t="s">
        <v>75</v>
      </c>
      <c r="J12" s="56" t="s">
        <v>75</v>
      </c>
      <c r="K12" s="56" t="s">
        <v>75</v>
      </c>
      <c r="L12" s="56" t="s">
        <v>75</v>
      </c>
      <c r="M12" s="56" t="s">
        <v>75</v>
      </c>
      <c r="N12" s="56" t="s">
        <v>75</v>
      </c>
      <c r="O12" s="56" t="s">
        <v>75</v>
      </c>
      <c r="P12" s="56" t="s">
        <v>75</v>
      </c>
      <c r="Q12" s="57" t="s">
        <v>75</v>
      </c>
      <c r="R12" s="42" t="s">
        <v>3496</v>
      </c>
      <c r="S12" s="84" t="s">
        <v>3492</v>
      </c>
      <c r="T12" s="73" t="s">
        <v>3497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4.5" x14ac:dyDescent="0.25">
      <c r="A13" s="42" t="s">
        <v>3498</v>
      </c>
      <c r="B13" s="84" t="s">
        <v>3492</v>
      </c>
      <c r="C13" s="73" t="s">
        <v>3499</v>
      </c>
      <c r="D13" s="56">
        <v>-1500000000</v>
      </c>
      <c r="E13" s="56" t="s">
        <v>75</v>
      </c>
      <c r="F13" s="56">
        <v>-1500000000</v>
      </c>
      <c r="G13" s="56" t="s">
        <v>75</v>
      </c>
      <c r="H13" s="56">
        <v>-1500000000</v>
      </c>
      <c r="I13" s="56" t="s">
        <v>75</v>
      </c>
      <c r="J13" s="56" t="s">
        <v>75</v>
      </c>
      <c r="K13" s="56" t="s">
        <v>75</v>
      </c>
      <c r="L13" s="56" t="s">
        <v>75</v>
      </c>
      <c r="M13" s="56" t="s">
        <v>75</v>
      </c>
      <c r="N13" s="56" t="s">
        <v>75</v>
      </c>
      <c r="O13" s="56" t="s">
        <v>75</v>
      </c>
      <c r="P13" s="56" t="s">
        <v>75</v>
      </c>
      <c r="Q13" s="57" t="s">
        <v>75</v>
      </c>
      <c r="R13" s="42" t="s">
        <v>3498</v>
      </c>
      <c r="S13" s="84" t="s">
        <v>3492</v>
      </c>
      <c r="T13" s="73" t="s">
        <v>3499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3500</v>
      </c>
      <c r="B14" s="84" t="s">
        <v>3492</v>
      </c>
      <c r="C14" s="73" t="s">
        <v>3501</v>
      </c>
      <c r="D14" s="56">
        <v>-4114691198.7600002</v>
      </c>
      <c r="E14" s="56" t="s">
        <v>75</v>
      </c>
      <c r="F14" s="56">
        <v>-4114691198.7600002</v>
      </c>
      <c r="G14" s="56" t="s">
        <v>75</v>
      </c>
      <c r="H14" s="56">
        <v>-5663721924.1999998</v>
      </c>
      <c r="I14" s="56" t="s">
        <v>75</v>
      </c>
      <c r="J14" s="56" t="s">
        <v>75</v>
      </c>
      <c r="K14" s="56">
        <v>709252300</v>
      </c>
      <c r="L14" s="56" t="s">
        <v>75</v>
      </c>
      <c r="M14" s="56" t="s">
        <v>75</v>
      </c>
      <c r="N14" s="56">
        <v>703625555.24000001</v>
      </c>
      <c r="O14" s="56">
        <v>125728783</v>
      </c>
      <c r="P14" s="56">
        <v>10424087.199999999</v>
      </c>
      <c r="Q14" s="57" t="s">
        <v>75</v>
      </c>
      <c r="R14" s="42" t="s">
        <v>3500</v>
      </c>
      <c r="S14" s="84" t="s">
        <v>3492</v>
      </c>
      <c r="T14" s="73" t="s">
        <v>3501</v>
      </c>
      <c r="U14" s="56">
        <v>-10932546064.25</v>
      </c>
      <c r="V14" s="56" t="s">
        <v>75</v>
      </c>
      <c r="W14" s="56">
        <v>-10932546064.25</v>
      </c>
      <c r="X14" s="56" t="s">
        <v>75</v>
      </c>
      <c r="Y14" s="56">
        <v>-10922003364.25</v>
      </c>
      <c r="Z14" s="56" t="s">
        <v>75</v>
      </c>
      <c r="AA14" s="56" t="s">
        <v>75</v>
      </c>
      <c r="AB14" s="56">
        <v>192000000</v>
      </c>
      <c r="AC14" s="56" t="s">
        <v>75</v>
      </c>
      <c r="AD14" s="56" t="s">
        <v>75</v>
      </c>
      <c r="AE14" s="56">
        <v>-176540800</v>
      </c>
      <c r="AF14" s="56">
        <v>-26001900</v>
      </c>
      <c r="AG14" s="56" t="s">
        <v>75</v>
      </c>
      <c r="AH14" s="57" t="s">
        <v>75</v>
      </c>
      <c r="AI14" s="8"/>
    </row>
    <row r="15" spans="1:35" ht="23.25" x14ac:dyDescent="0.25">
      <c r="A15" s="42" t="s">
        <v>3502</v>
      </c>
      <c r="B15" s="84" t="s">
        <v>3492</v>
      </c>
      <c r="C15" s="73" t="s">
        <v>3503</v>
      </c>
      <c r="D15" s="56">
        <v>11380600565.49</v>
      </c>
      <c r="E15" s="56" t="s">
        <v>75</v>
      </c>
      <c r="F15" s="56">
        <v>11380600565.49</v>
      </c>
      <c r="G15" s="56" t="s">
        <v>75</v>
      </c>
      <c r="H15" s="56">
        <v>5258281440.0500002</v>
      </c>
      <c r="I15" s="56" t="s">
        <v>75</v>
      </c>
      <c r="J15" s="56" t="s">
        <v>75</v>
      </c>
      <c r="K15" s="56">
        <v>3061074400</v>
      </c>
      <c r="L15" s="56" t="s">
        <v>75</v>
      </c>
      <c r="M15" s="56" t="s">
        <v>75</v>
      </c>
      <c r="N15" s="56">
        <v>2426953155.2399998</v>
      </c>
      <c r="O15" s="56">
        <v>623867483</v>
      </c>
      <c r="P15" s="56">
        <v>10424087.199999999</v>
      </c>
      <c r="Q15" s="57" t="s">
        <v>75</v>
      </c>
      <c r="R15" s="42" t="s">
        <v>3502</v>
      </c>
      <c r="S15" s="84" t="s">
        <v>3492</v>
      </c>
      <c r="T15" s="73" t="s">
        <v>3503</v>
      </c>
      <c r="U15" s="56">
        <v>1722811800</v>
      </c>
      <c r="V15" s="56" t="s">
        <v>75</v>
      </c>
      <c r="W15" s="56">
        <v>1722811800</v>
      </c>
      <c r="X15" s="56" t="s">
        <v>75</v>
      </c>
      <c r="Y15" s="56" t="s">
        <v>75</v>
      </c>
      <c r="Z15" s="56" t="s">
        <v>75</v>
      </c>
      <c r="AA15" s="56" t="s">
        <v>75</v>
      </c>
      <c r="AB15" s="56">
        <v>950000000</v>
      </c>
      <c r="AC15" s="56" t="s">
        <v>75</v>
      </c>
      <c r="AD15" s="56" t="s">
        <v>75</v>
      </c>
      <c r="AE15" s="56">
        <v>723011800</v>
      </c>
      <c r="AF15" s="56">
        <v>49800000</v>
      </c>
      <c r="AG15" s="56" t="s">
        <v>75</v>
      </c>
      <c r="AH15" s="57" t="s">
        <v>75</v>
      </c>
      <c r="AI15" s="8"/>
    </row>
    <row r="16" spans="1:35" ht="23.25" x14ac:dyDescent="0.25">
      <c r="A16" s="42" t="s">
        <v>3504</v>
      </c>
      <c r="B16" s="84" t="s">
        <v>3492</v>
      </c>
      <c r="C16" s="73" t="s">
        <v>3505</v>
      </c>
      <c r="D16" s="56">
        <v>5258281440.0500002</v>
      </c>
      <c r="E16" s="56" t="s">
        <v>75</v>
      </c>
      <c r="F16" s="56">
        <v>5258281440.0500002</v>
      </c>
      <c r="G16" s="56" t="s">
        <v>75</v>
      </c>
      <c r="H16" s="56">
        <v>5258281440.0500002</v>
      </c>
      <c r="I16" s="56" t="s">
        <v>75</v>
      </c>
      <c r="J16" s="56" t="s">
        <v>75</v>
      </c>
      <c r="K16" s="56" t="s">
        <v>75</v>
      </c>
      <c r="L16" s="56" t="s">
        <v>75</v>
      </c>
      <c r="M16" s="56" t="s">
        <v>75</v>
      </c>
      <c r="N16" s="56" t="s">
        <v>75</v>
      </c>
      <c r="O16" s="56" t="s">
        <v>75</v>
      </c>
      <c r="P16" s="56" t="s">
        <v>75</v>
      </c>
      <c r="Q16" s="57" t="s">
        <v>75</v>
      </c>
      <c r="R16" s="42" t="s">
        <v>3504</v>
      </c>
      <c r="S16" s="84" t="s">
        <v>3492</v>
      </c>
      <c r="T16" s="73" t="s">
        <v>3505</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3.25" x14ac:dyDescent="0.25">
      <c r="A17" s="42" t="s">
        <v>3506</v>
      </c>
      <c r="B17" s="84" t="s">
        <v>3492</v>
      </c>
      <c r="C17" s="73" t="s">
        <v>3507</v>
      </c>
      <c r="D17" s="56">
        <v>3061074400</v>
      </c>
      <c r="E17" s="56" t="s">
        <v>75</v>
      </c>
      <c r="F17" s="56">
        <v>3061074400</v>
      </c>
      <c r="G17" s="56" t="s">
        <v>75</v>
      </c>
      <c r="H17" s="56" t="s">
        <v>75</v>
      </c>
      <c r="I17" s="56" t="s">
        <v>75</v>
      </c>
      <c r="J17" s="56" t="s">
        <v>75</v>
      </c>
      <c r="K17" s="56">
        <v>3061074400</v>
      </c>
      <c r="L17" s="56" t="s">
        <v>75</v>
      </c>
      <c r="M17" s="56" t="s">
        <v>75</v>
      </c>
      <c r="N17" s="56" t="s">
        <v>75</v>
      </c>
      <c r="O17" s="56" t="s">
        <v>75</v>
      </c>
      <c r="P17" s="56" t="s">
        <v>75</v>
      </c>
      <c r="Q17" s="57" t="s">
        <v>75</v>
      </c>
      <c r="R17" s="42" t="s">
        <v>3506</v>
      </c>
      <c r="S17" s="84" t="s">
        <v>3492</v>
      </c>
      <c r="T17" s="73" t="s">
        <v>3507</v>
      </c>
      <c r="U17" s="56">
        <v>950000000</v>
      </c>
      <c r="V17" s="56" t="s">
        <v>75</v>
      </c>
      <c r="W17" s="56">
        <v>950000000</v>
      </c>
      <c r="X17" s="56" t="s">
        <v>75</v>
      </c>
      <c r="Y17" s="56" t="s">
        <v>75</v>
      </c>
      <c r="Z17" s="56" t="s">
        <v>75</v>
      </c>
      <c r="AA17" s="56" t="s">
        <v>75</v>
      </c>
      <c r="AB17" s="56">
        <v>950000000</v>
      </c>
      <c r="AC17" s="56" t="s">
        <v>75</v>
      </c>
      <c r="AD17" s="56" t="s">
        <v>75</v>
      </c>
      <c r="AE17" s="56" t="s">
        <v>75</v>
      </c>
      <c r="AF17" s="56" t="s">
        <v>75</v>
      </c>
      <c r="AG17" s="56" t="s">
        <v>75</v>
      </c>
      <c r="AH17" s="57" t="s">
        <v>75</v>
      </c>
      <c r="AI17" s="8"/>
    </row>
    <row r="18" spans="1:35" ht="23.25" x14ac:dyDescent="0.25">
      <c r="A18" s="42" t="s">
        <v>3508</v>
      </c>
      <c r="B18" s="84" t="s">
        <v>3492</v>
      </c>
      <c r="C18" s="73" t="s">
        <v>3509</v>
      </c>
      <c r="D18" s="56">
        <v>2426953155.2399998</v>
      </c>
      <c r="E18" s="56" t="s">
        <v>75</v>
      </c>
      <c r="F18" s="56">
        <v>2426953155.2399998</v>
      </c>
      <c r="G18" s="56" t="s">
        <v>75</v>
      </c>
      <c r="H18" s="56" t="s">
        <v>75</v>
      </c>
      <c r="I18" s="56" t="s">
        <v>75</v>
      </c>
      <c r="J18" s="56" t="s">
        <v>75</v>
      </c>
      <c r="K18" s="56" t="s">
        <v>75</v>
      </c>
      <c r="L18" s="56" t="s">
        <v>75</v>
      </c>
      <c r="M18" s="56" t="s">
        <v>75</v>
      </c>
      <c r="N18" s="56">
        <v>2426953155.2399998</v>
      </c>
      <c r="O18" s="56" t="s">
        <v>75</v>
      </c>
      <c r="P18" s="56" t="s">
        <v>75</v>
      </c>
      <c r="Q18" s="57" t="s">
        <v>75</v>
      </c>
      <c r="R18" s="42" t="s">
        <v>3508</v>
      </c>
      <c r="S18" s="84" t="s">
        <v>3492</v>
      </c>
      <c r="T18" s="73" t="s">
        <v>3509</v>
      </c>
      <c r="U18" s="56">
        <v>723011800</v>
      </c>
      <c r="V18" s="56" t="s">
        <v>75</v>
      </c>
      <c r="W18" s="56">
        <v>723011800</v>
      </c>
      <c r="X18" s="56" t="s">
        <v>75</v>
      </c>
      <c r="Y18" s="56" t="s">
        <v>75</v>
      </c>
      <c r="Z18" s="56" t="s">
        <v>75</v>
      </c>
      <c r="AA18" s="56" t="s">
        <v>75</v>
      </c>
      <c r="AB18" s="56" t="s">
        <v>75</v>
      </c>
      <c r="AC18" s="56" t="s">
        <v>75</v>
      </c>
      <c r="AD18" s="56" t="s">
        <v>75</v>
      </c>
      <c r="AE18" s="56">
        <v>723011800</v>
      </c>
      <c r="AF18" s="56" t="s">
        <v>75</v>
      </c>
      <c r="AG18" s="56" t="s">
        <v>75</v>
      </c>
      <c r="AH18" s="57" t="s">
        <v>75</v>
      </c>
      <c r="AI18" s="8"/>
    </row>
    <row r="19" spans="1:35" ht="23.25" x14ac:dyDescent="0.25">
      <c r="A19" s="42" t="s">
        <v>3510</v>
      </c>
      <c r="B19" s="84" t="s">
        <v>3492</v>
      </c>
      <c r="C19" s="73" t="s">
        <v>3511</v>
      </c>
      <c r="D19" s="56">
        <v>10424087.199999999</v>
      </c>
      <c r="E19" s="56" t="s">
        <v>75</v>
      </c>
      <c r="F19" s="56">
        <v>10424087.199999999</v>
      </c>
      <c r="G19" s="56" t="s">
        <v>75</v>
      </c>
      <c r="H19" s="56" t="s">
        <v>75</v>
      </c>
      <c r="I19" s="56" t="s">
        <v>75</v>
      </c>
      <c r="J19" s="56" t="s">
        <v>75</v>
      </c>
      <c r="K19" s="56" t="s">
        <v>75</v>
      </c>
      <c r="L19" s="56" t="s">
        <v>75</v>
      </c>
      <c r="M19" s="56" t="s">
        <v>75</v>
      </c>
      <c r="N19" s="56" t="s">
        <v>75</v>
      </c>
      <c r="O19" s="56" t="s">
        <v>75</v>
      </c>
      <c r="P19" s="56">
        <v>10424087.199999999</v>
      </c>
      <c r="Q19" s="57" t="s">
        <v>75</v>
      </c>
      <c r="R19" s="42" t="s">
        <v>3510</v>
      </c>
      <c r="S19" s="84" t="s">
        <v>3492</v>
      </c>
      <c r="T19" s="73" t="s">
        <v>3511</v>
      </c>
      <c r="U19" s="56" t="s">
        <v>75</v>
      </c>
      <c r="V19" s="56" t="s">
        <v>75</v>
      </c>
      <c r="W19" s="56" t="s">
        <v>75</v>
      </c>
      <c r="X19" s="56" t="s">
        <v>75</v>
      </c>
      <c r="Y19" s="56" t="s">
        <v>75</v>
      </c>
      <c r="Z19" s="56" t="s">
        <v>75</v>
      </c>
      <c r="AA19" s="56" t="s">
        <v>75</v>
      </c>
      <c r="AB19" s="56" t="s">
        <v>75</v>
      </c>
      <c r="AC19" s="56" t="s">
        <v>75</v>
      </c>
      <c r="AD19" s="56" t="s">
        <v>75</v>
      </c>
      <c r="AE19" s="56" t="s">
        <v>75</v>
      </c>
      <c r="AF19" s="56" t="s">
        <v>75</v>
      </c>
      <c r="AG19" s="56" t="s">
        <v>75</v>
      </c>
      <c r="AH19" s="57" t="s">
        <v>75</v>
      </c>
      <c r="AI19" s="8"/>
    </row>
    <row r="20" spans="1:35" ht="23.25" x14ac:dyDescent="0.25">
      <c r="A20" s="42" t="s">
        <v>3512</v>
      </c>
      <c r="B20" s="84" t="s">
        <v>3492</v>
      </c>
      <c r="C20" s="73" t="s">
        <v>3513</v>
      </c>
      <c r="D20" s="56">
        <v>623867483</v>
      </c>
      <c r="E20" s="56" t="s">
        <v>75</v>
      </c>
      <c r="F20" s="56">
        <v>623867483</v>
      </c>
      <c r="G20" s="56" t="s">
        <v>75</v>
      </c>
      <c r="H20" s="56" t="s">
        <v>75</v>
      </c>
      <c r="I20" s="56" t="s">
        <v>75</v>
      </c>
      <c r="J20" s="56" t="s">
        <v>75</v>
      </c>
      <c r="K20" s="56" t="s">
        <v>75</v>
      </c>
      <c r="L20" s="56" t="s">
        <v>75</v>
      </c>
      <c r="M20" s="56" t="s">
        <v>75</v>
      </c>
      <c r="N20" s="56" t="s">
        <v>75</v>
      </c>
      <c r="O20" s="56">
        <v>623867483</v>
      </c>
      <c r="P20" s="56" t="s">
        <v>75</v>
      </c>
      <c r="Q20" s="57" t="s">
        <v>75</v>
      </c>
      <c r="R20" s="42" t="s">
        <v>3512</v>
      </c>
      <c r="S20" s="84" t="s">
        <v>3492</v>
      </c>
      <c r="T20" s="73" t="s">
        <v>3513</v>
      </c>
      <c r="U20" s="56">
        <v>49800000</v>
      </c>
      <c r="V20" s="56" t="s">
        <v>75</v>
      </c>
      <c r="W20" s="56">
        <v>49800000</v>
      </c>
      <c r="X20" s="56" t="s">
        <v>75</v>
      </c>
      <c r="Y20" s="56" t="s">
        <v>75</v>
      </c>
      <c r="Z20" s="56" t="s">
        <v>75</v>
      </c>
      <c r="AA20" s="56" t="s">
        <v>75</v>
      </c>
      <c r="AB20" s="56" t="s">
        <v>75</v>
      </c>
      <c r="AC20" s="56" t="s">
        <v>75</v>
      </c>
      <c r="AD20" s="56" t="s">
        <v>75</v>
      </c>
      <c r="AE20" s="56" t="s">
        <v>75</v>
      </c>
      <c r="AF20" s="56">
        <v>49800000</v>
      </c>
      <c r="AG20" s="56" t="s">
        <v>75</v>
      </c>
      <c r="AH20" s="57" t="s">
        <v>75</v>
      </c>
      <c r="AI20" s="8"/>
    </row>
    <row r="21" spans="1:35" ht="23.25" x14ac:dyDescent="0.25">
      <c r="A21" s="42" t="s">
        <v>3514</v>
      </c>
      <c r="B21" s="84" t="s">
        <v>3492</v>
      </c>
      <c r="C21" s="73" t="s">
        <v>3515</v>
      </c>
      <c r="D21" s="56">
        <v>-15495291764.25</v>
      </c>
      <c r="E21" s="56" t="s">
        <v>75</v>
      </c>
      <c r="F21" s="56">
        <v>-15495291764.25</v>
      </c>
      <c r="G21" s="56" t="s">
        <v>75</v>
      </c>
      <c r="H21" s="56">
        <v>-10922003364.25</v>
      </c>
      <c r="I21" s="56" t="s">
        <v>75</v>
      </c>
      <c r="J21" s="56" t="s">
        <v>75</v>
      </c>
      <c r="K21" s="56">
        <v>-2351822100</v>
      </c>
      <c r="L21" s="56" t="s">
        <v>75</v>
      </c>
      <c r="M21" s="56" t="s">
        <v>75</v>
      </c>
      <c r="N21" s="56">
        <v>-1723327600</v>
      </c>
      <c r="O21" s="56">
        <v>-498138700</v>
      </c>
      <c r="P21" s="56" t="s">
        <v>75</v>
      </c>
      <c r="Q21" s="57" t="s">
        <v>75</v>
      </c>
      <c r="R21" s="42" t="s">
        <v>3514</v>
      </c>
      <c r="S21" s="84" t="s">
        <v>3492</v>
      </c>
      <c r="T21" s="73" t="s">
        <v>3515</v>
      </c>
      <c r="U21" s="56">
        <v>-12655357864.25</v>
      </c>
      <c r="V21" s="56" t="s">
        <v>75</v>
      </c>
      <c r="W21" s="56">
        <v>-12655357864.25</v>
      </c>
      <c r="X21" s="56" t="s">
        <v>75</v>
      </c>
      <c r="Y21" s="56">
        <v>-10922003364.25</v>
      </c>
      <c r="Z21" s="56" t="s">
        <v>75</v>
      </c>
      <c r="AA21" s="56" t="s">
        <v>75</v>
      </c>
      <c r="AB21" s="56">
        <v>-758000000</v>
      </c>
      <c r="AC21" s="56" t="s">
        <v>75</v>
      </c>
      <c r="AD21" s="56" t="s">
        <v>75</v>
      </c>
      <c r="AE21" s="56">
        <v>-899552600</v>
      </c>
      <c r="AF21" s="56">
        <v>-75801900</v>
      </c>
      <c r="AG21" s="56" t="s">
        <v>75</v>
      </c>
      <c r="AH21" s="57" t="s">
        <v>75</v>
      </c>
      <c r="AI21" s="8"/>
    </row>
    <row r="22" spans="1:35" ht="23.25" x14ac:dyDescent="0.25">
      <c r="A22" s="42" t="s">
        <v>3516</v>
      </c>
      <c r="B22" s="84" t="s">
        <v>3492</v>
      </c>
      <c r="C22" s="73" t="s">
        <v>3517</v>
      </c>
      <c r="D22" s="56">
        <v>-10922003364.25</v>
      </c>
      <c r="E22" s="56" t="s">
        <v>75</v>
      </c>
      <c r="F22" s="56">
        <v>-10922003364.25</v>
      </c>
      <c r="G22" s="56" t="s">
        <v>75</v>
      </c>
      <c r="H22" s="56">
        <v>-10922003364.25</v>
      </c>
      <c r="I22" s="56" t="s">
        <v>75</v>
      </c>
      <c r="J22" s="56" t="s">
        <v>75</v>
      </c>
      <c r="K22" s="56" t="s">
        <v>75</v>
      </c>
      <c r="L22" s="56" t="s">
        <v>75</v>
      </c>
      <c r="M22" s="56" t="s">
        <v>75</v>
      </c>
      <c r="N22" s="56" t="s">
        <v>75</v>
      </c>
      <c r="O22" s="56" t="s">
        <v>75</v>
      </c>
      <c r="P22" s="56" t="s">
        <v>75</v>
      </c>
      <c r="Q22" s="57" t="s">
        <v>75</v>
      </c>
      <c r="R22" s="42" t="s">
        <v>3516</v>
      </c>
      <c r="S22" s="84" t="s">
        <v>3492</v>
      </c>
      <c r="T22" s="73" t="s">
        <v>3517</v>
      </c>
      <c r="U22" s="56">
        <v>-10922003364.25</v>
      </c>
      <c r="V22" s="56" t="s">
        <v>75</v>
      </c>
      <c r="W22" s="56">
        <v>-10922003364.25</v>
      </c>
      <c r="X22" s="56" t="s">
        <v>75</v>
      </c>
      <c r="Y22" s="56">
        <v>-10922003364.25</v>
      </c>
      <c r="Z22" s="56" t="s">
        <v>75</v>
      </c>
      <c r="AA22" s="56" t="s">
        <v>75</v>
      </c>
      <c r="AB22" s="56" t="s">
        <v>75</v>
      </c>
      <c r="AC22" s="56" t="s">
        <v>75</v>
      </c>
      <c r="AD22" s="56" t="s">
        <v>75</v>
      </c>
      <c r="AE22" s="56" t="s">
        <v>75</v>
      </c>
      <c r="AF22" s="56" t="s">
        <v>75</v>
      </c>
      <c r="AG22" s="56" t="s">
        <v>75</v>
      </c>
      <c r="AH22" s="57" t="s">
        <v>75</v>
      </c>
      <c r="AI22" s="8"/>
    </row>
    <row r="23" spans="1:35" ht="23.25" x14ac:dyDescent="0.25">
      <c r="A23" s="42" t="s">
        <v>3518</v>
      </c>
      <c r="B23" s="84" t="s">
        <v>3492</v>
      </c>
      <c r="C23" s="73" t="s">
        <v>3519</v>
      </c>
      <c r="D23" s="56">
        <v>-2351822100</v>
      </c>
      <c r="E23" s="56" t="s">
        <v>75</v>
      </c>
      <c r="F23" s="56">
        <v>-2351822100</v>
      </c>
      <c r="G23" s="56" t="s">
        <v>75</v>
      </c>
      <c r="H23" s="56" t="s">
        <v>75</v>
      </c>
      <c r="I23" s="56" t="s">
        <v>75</v>
      </c>
      <c r="J23" s="56" t="s">
        <v>75</v>
      </c>
      <c r="K23" s="56">
        <v>-2351822100</v>
      </c>
      <c r="L23" s="56" t="s">
        <v>75</v>
      </c>
      <c r="M23" s="56" t="s">
        <v>75</v>
      </c>
      <c r="N23" s="56" t="s">
        <v>75</v>
      </c>
      <c r="O23" s="56" t="s">
        <v>75</v>
      </c>
      <c r="P23" s="56" t="s">
        <v>75</v>
      </c>
      <c r="Q23" s="57" t="s">
        <v>75</v>
      </c>
      <c r="R23" s="42" t="s">
        <v>3518</v>
      </c>
      <c r="S23" s="84" t="s">
        <v>3492</v>
      </c>
      <c r="T23" s="73" t="s">
        <v>3519</v>
      </c>
      <c r="U23" s="56">
        <v>-758000000</v>
      </c>
      <c r="V23" s="56" t="s">
        <v>75</v>
      </c>
      <c r="W23" s="56">
        <v>-758000000</v>
      </c>
      <c r="X23" s="56" t="s">
        <v>75</v>
      </c>
      <c r="Y23" s="56" t="s">
        <v>75</v>
      </c>
      <c r="Z23" s="56" t="s">
        <v>75</v>
      </c>
      <c r="AA23" s="56" t="s">
        <v>75</v>
      </c>
      <c r="AB23" s="56">
        <v>-758000000</v>
      </c>
      <c r="AC23" s="56" t="s">
        <v>75</v>
      </c>
      <c r="AD23" s="56" t="s">
        <v>75</v>
      </c>
      <c r="AE23" s="56" t="s">
        <v>75</v>
      </c>
      <c r="AF23" s="56" t="s">
        <v>75</v>
      </c>
      <c r="AG23" s="56" t="s">
        <v>75</v>
      </c>
      <c r="AH23" s="57" t="s">
        <v>75</v>
      </c>
      <c r="AI23" s="8"/>
    </row>
    <row r="24" spans="1:35" ht="23.25" x14ac:dyDescent="0.25">
      <c r="A24" s="42" t="s">
        <v>3520</v>
      </c>
      <c r="B24" s="84" t="s">
        <v>3492</v>
      </c>
      <c r="C24" s="73" t="s">
        <v>3521</v>
      </c>
      <c r="D24" s="56">
        <v>-1723327600</v>
      </c>
      <c r="E24" s="56" t="s">
        <v>75</v>
      </c>
      <c r="F24" s="56">
        <v>-1723327600</v>
      </c>
      <c r="G24" s="56" t="s">
        <v>75</v>
      </c>
      <c r="H24" s="56" t="s">
        <v>75</v>
      </c>
      <c r="I24" s="56" t="s">
        <v>75</v>
      </c>
      <c r="J24" s="56" t="s">
        <v>75</v>
      </c>
      <c r="K24" s="56" t="s">
        <v>75</v>
      </c>
      <c r="L24" s="56" t="s">
        <v>75</v>
      </c>
      <c r="M24" s="56" t="s">
        <v>75</v>
      </c>
      <c r="N24" s="56">
        <v>-1723327600</v>
      </c>
      <c r="O24" s="56" t="s">
        <v>75</v>
      </c>
      <c r="P24" s="56" t="s">
        <v>75</v>
      </c>
      <c r="Q24" s="57" t="s">
        <v>75</v>
      </c>
      <c r="R24" s="42" t="s">
        <v>3520</v>
      </c>
      <c r="S24" s="84" t="s">
        <v>3492</v>
      </c>
      <c r="T24" s="73" t="s">
        <v>3521</v>
      </c>
      <c r="U24" s="56">
        <v>-899552600</v>
      </c>
      <c r="V24" s="56" t="s">
        <v>75</v>
      </c>
      <c r="W24" s="56">
        <v>-899552600</v>
      </c>
      <c r="X24" s="56" t="s">
        <v>75</v>
      </c>
      <c r="Y24" s="56" t="s">
        <v>75</v>
      </c>
      <c r="Z24" s="56" t="s">
        <v>75</v>
      </c>
      <c r="AA24" s="56" t="s">
        <v>75</v>
      </c>
      <c r="AB24" s="56" t="s">
        <v>75</v>
      </c>
      <c r="AC24" s="56" t="s">
        <v>75</v>
      </c>
      <c r="AD24" s="56" t="s">
        <v>75</v>
      </c>
      <c r="AE24" s="56">
        <v>-899552600</v>
      </c>
      <c r="AF24" s="56" t="s">
        <v>75</v>
      </c>
      <c r="AG24" s="56" t="s">
        <v>75</v>
      </c>
      <c r="AH24" s="57" t="s">
        <v>75</v>
      </c>
      <c r="AI24" s="8"/>
    </row>
    <row r="25" spans="1:35" ht="23.25" x14ac:dyDescent="0.25">
      <c r="A25" s="42" t="s">
        <v>3522</v>
      </c>
      <c r="B25" s="84" t="s">
        <v>3492</v>
      </c>
      <c r="C25" s="73" t="s">
        <v>3523</v>
      </c>
      <c r="D25" s="56">
        <v>-498138700</v>
      </c>
      <c r="E25" s="56" t="s">
        <v>75</v>
      </c>
      <c r="F25" s="56">
        <v>-498138700</v>
      </c>
      <c r="G25" s="56" t="s">
        <v>75</v>
      </c>
      <c r="H25" s="56" t="s">
        <v>75</v>
      </c>
      <c r="I25" s="56" t="s">
        <v>75</v>
      </c>
      <c r="J25" s="56" t="s">
        <v>75</v>
      </c>
      <c r="K25" s="56" t="s">
        <v>75</v>
      </c>
      <c r="L25" s="56" t="s">
        <v>75</v>
      </c>
      <c r="M25" s="56" t="s">
        <v>75</v>
      </c>
      <c r="N25" s="56" t="s">
        <v>75</v>
      </c>
      <c r="O25" s="56">
        <v>-498138700</v>
      </c>
      <c r="P25" s="56" t="s">
        <v>75</v>
      </c>
      <c r="Q25" s="57" t="s">
        <v>75</v>
      </c>
      <c r="R25" s="42" t="s">
        <v>3522</v>
      </c>
      <c r="S25" s="84" t="s">
        <v>3492</v>
      </c>
      <c r="T25" s="73" t="s">
        <v>3523</v>
      </c>
      <c r="U25" s="56">
        <v>-75801900</v>
      </c>
      <c r="V25" s="56" t="s">
        <v>75</v>
      </c>
      <c r="W25" s="56">
        <v>-75801900</v>
      </c>
      <c r="X25" s="56" t="s">
        <v>75</v>
      </c>
      <c r="Y25" s="56" t="s">
        <v>75</v>
      </c>
      <c r="Z25" s="56" t="s">
        <v>75</v>
      </c>
      <c r="AA25" s="56" t="s">
        <v>75</v>
      </c>
      <c r="AB25" s="56" t="s">
        <v>75</v>
      </c>
      <c r="AC25" s="56" t="s">
        <v>75</v>
      </c>
      <c r="AD25" s="56" t="s">
        <v>75</v>
      </c>
      <c r="AE25" s="56" t="s">
        <v>75</v>
      </c>
      <c r="AF25" s="56">
        <v>-75801900</v>
      </c>
      <c r="AG25" s="56" t="s">
        <v>75</v>
      </c>
      <c r="AH25" s="57" t="s">
        <v>75</v>
      </c>
      <c r="AI25" s="8"/>
    </row>
    <row r="26" spans="1:35" ht="23.25" x14ac:dyDescent="0.25">
      <c r="A26" s="42" t="s">
        <v>3524</v>
      </c>
      <c r="B26" s="84" t="s">
        <v>3492</v>
      </c>
      <c r="C26" s="73" t="s">
        <v>3525</v>
      </c>
      <c r="D26" s="56">
        <v>15205491124.200001</v>
      </c>
      <c r="E26" s="56" t="s">
        <v>75</v>
      </c>
      <c r="F26" s="56">
        <v>15205491124.200001</v>
      </c>
      <c r="G26" s="56">
        <v>-169648500</v>
      </c>
      <c r="H26" s="56">
        <v>15205491124.200001</v>
      </c>
      <c r="I26" s="56" t="s">
        <v>75</v>
      </c>
      <c r="J26" s="56" t="s">
        <v>75</v>
      </c>
      <c r="K26" s="56">
        <v>300000000</v>
      </c>
      <c r="L26" s="56" t="s">
        <v>75</v>
      </c>
      <c r="M26" s="56" t="s">
        <v>75</v>
      </c>
      <c r="N26" s="56">
        <v>-462998500</v>
      </c>
      <c r="O26" s="56">
        <v>-6500000</v>
      </c>
      <c r="P26" s="56">
        <v>-150000</v>
      </c>
      <c r="Q26" s="57" t="s">
        <v>75</v>
      </c>
      <c r="R26" s="42" t="s">
        <v>3524</v>
      </c>
      <c r="S26" s="84" t="s">
        <v>3492</v>
      </c>
      <c r="T26" s="73" t="s">
        <v>3525</v>
      </c>
      <c r="U26" s="56">
        <v>14651065564.200001</v>
      </c>
      <c r="V26" s="56" t="s">
        <v>75</v>
      </c>
      <c r="W26" s="56">
        <v>14651065564.200001</v>
      </c>
      <c r="X26" s="56">
        <v>528101800</v>
      </c>
      <c r="Y26" s="56">
        <v>13711065564.200001</v>
      </c>
      <c r="Z26" s="56" t="s">
        <v>75</v>
      </c>
      <c r="AA26" s="56" t="s">
        <v>75</v>
      </c>
      <c r="AB26" s="56">
        <v>1070000000</v>
      </c>
      <c r="AC26" s="56" t="s">
        <v>75</v>
      </c>
      <c r="AD26" s="56" t="s">
        <v>75</v>
      </c>
      <c r="AE26" s="56">
        <v>324651800</v>
      </c>
      <c r="AF26" s="56">
        <v>72450000</v>
      </c>
      <c r="AG26" s="56">
        <v>1000000</v>
      </c>
      <c r="AH26" s="57" t="s">
        <v>75</v>
      </c>
      <c r="AI26" s="8"/>
    </row>
    <row r="27" spans="1:35" ht="34.5" x14ac:dyDescent="0.25">
      <c r="A27" s="42" t="s">
        <v>3526</v>
      </c>
      <c r="B27" s="84" t="s">
        <v>3492</v>
      </c>
      <c r="C27" s="73" t="s">
        <v>3527</v>
      </c>
      <c r="D27" s="56">
        <v>15205491124.200001</v>
      </c>
      <c r="E27" s="56" t="s">
        <v>75</v>
      </c>
      <c r="F27" s="56">
        <v>15205491124.200001</v>
      </c>
      <c r="G27" s="56">
        <v>-169648500</v>
      </c>
      <c r="H27" s="56">
        <v>15205491124.200001</v>
      </c>
      <c r="I27" s="56" t="s">
        <v>75</v>
      </c>
      <c r="J27" s="56" t="s">
        <v>75</v>
      </c>
      <c r="K27" s="56">
        <v>300000000</v>
      </c>
      <c r="L27" s="56" t="s">
        <v>75</v>
      </c>
      <c r="M27" s="56" t="s">
        <v>75</v>
      </c>
      <c r="N27" s="56">
        <v>-462998500</v>
      </c>
      <c r="O27" s="56">
        <v>-6500000</v>
      </c>
      <c r="P27" s="56">
        <v>-150000</v>
      </c>
      <c r="Q27" s="57" t="s">
        <v>75</v>
      </c>
      <c r="R27" s="42" t="s">
        <v>3526</v>
      </c>
      <c r="S27" s="84" t="s">
        <v>3492</v>
      </c>
      <c r="T27" s="73" t="s">
        <v>3527</v>
      </c>
      <c r="U27" s="56">
        <v>14651065564.200001</v>
      </c>
      <c r="V27" s="56" t="s">
        <v>75</v>
      </c>
      <c r="W27" s="56">
        <v>14651065564.200001</v>
      </c>
      <c r="X27" s="56">
        <v>528101800</v>
      </c>
      <c r="Y27" s="56">
        <v>13711065564.200001</v>
      </c>
      <c r="Z27" s="56" t="s">
        <v>75</v>
      </c>
      <c r="AA27" s="56" t="s">
        <v>75</v>
      </c>
      <c r="AB27" s="56">
        <v>1070000000</v>
      </c>
      <c r="AC27" s="56" t="s">
        <v>75</v>
      </c>
      <c r="AD27" s="56" t="s">
        <v>75</v>
      </c>
      <c r="AE27" s="56">
        <v>324651800</v>
      </c>
      <c r="AF27" s="56">
        <v>72450000</v>
      </c>
      <c r="AG27" s="56">
        <v>1000000</v>
      </c>
      <c r="AH27" s="57" t="s">
        <v>75</v>
      </c>
      <c r="AI27" s="8"/>
    </row>
    <row r="28" spans="1:35" ht="34.5" x14ac:dyDescent="0.25">
      <c r="A28" s="42" t="s">
        <v>3528</v>
      </c>
      <c r="B28" s="84" t="s">
        <v>3492</v>
      </c>
      <c r="C28" s="73" t="s">
        <v>3529</v>
      </c>
      <c r="D28" s="56">
        <v>27654065564.200001</v>
      </c>
      <c r="E28" s="56" t="s">
        <v>75</v>
      </c>
      <c r="F28" s="56">
        <v>27654065564.200001</v>
      </c>
      <c r="G28" s="56">
        <v>889702800</v>
      </c>
      <c r="H28" s="56">
        <v>26711065564.200001</v>
      </c>
      <c r="I28" s="56" t="s">
        <v>75</v>
      </c>
      <c r="J28" s="56" t="s">
        <v>75</v>
      </c>
      <c r="K28" s="56">
        <v>1070000000</v>
      </c>
      <c r="L28" s="56" t="s">
        <v>75</v>
      </c>
      <c r="M28" s="56" t="s">
        <v>75</v>
      </c>
      <c r="N28" s="56">
        <v>666702800</v>
      </c>
      <c r="O28" s="56">
        <v>85000000</v>
      </c>
      <c r="P28" s="56">
        <v>11000000</v>
      </c>
      <c r="Q28" s="57" t="s">
        <v>75</v>
      </c>
      <c r="R28" s="42" t="s">
        <v>3528</v>
      </c>
      <c r="S28" s="84" t="s">
        <v>3492</v>
      </c>
      <c r="T28" s="73" t="s">
        <v>3529</v>
      </c>
      <c r="U28" s="56">
        <v>14651065564.200001</v>
      </c>
      <c r="V28" s="56" t="s">
        <v>75</v>
      </c>
      <c r="W28" s="56">
        <v>14651065564.200001</v>
      </c>
      <c r="X28" s="56">
        <v>870702800</v>
      </c>
      <c r="Y28" s="56">
        <v>13711065564.200001</v>
      </c>
      <c r="Z28" s="56" t="s">
        <v>75</v>
      </c>
      <c r="AA28" s="56" t="s">
        <v>75</v>
      </c>
      <c r="AB28" s="56">
        <v>1070000000</v>
      </c>
      <c r="AC28" s="56" t="s">
        <v>75</v>
      </c>
      <c r="AD28" s="56" t="s">
        <v>75</v>
      </c>
      <c r="AE28" s="56">
        <v>666702800</v>
      </c>
      <c r="AF28" s="56">
        <v>73000000</v>
      </c>
      <c r="AG28" s="56">
        <v>1000000</v>
      </c>
      <c r="AH28" s="57" t="s">
        <v>75</v>
      </c>
      <c r="AI28" s="8"/>
    </row>
    <row r="29" spans="1:35" ht="34.5" x14ac:dyDescent="0.25">
      <c r="A29" s="42" t="s">
        <v>3530</v>
      </c>
      <c r="B29" s="84" t="s">
        <v>3492</v>
      </c>
      <c r="C29" s="73" t="s">
        <v>3531</v>
      </c>
      <c r="D29" s="56">
        <v>26711065564.200001</v>
      </c>
      <c r="E29" s="56" t="s">
        <v>75</v>
      </c>
      <c r="F29" s="56">
        <v>26711065564.200001</v>
      </c>
      <c r="G29" s="56" t="s">
        <v>75</v>
      </c>
      <c r="H29" s="56">
        <v>26711065564.200001</v>
      </c>
      <c r="I29" s="56" t="s">
        <v>75</v>
      </c>
      <c r="J29" s="56" t="s">
        <v>75</v>
      </c>
      <c r="K29" s="56" t="s">
        <v>75</v>
      </c>
      <c r="L29" s="56" t="s">
        <v>75</v>
      </c>
      <c r="M29" s="56" t="s">
        <v>75</v>
      </c>
      <c r="N29" s="56" t="s">
        <v>75</v>
      </c>
      <c r="O29" s="56" t="s">
        <v>75</v>
      </c>
      <c r="P29" s="56" t="s">
        <v>75</v>
      </c>
      <c r="Q29" s="57" t="s">
        <v>75</v>
      </c>
      <c r="R29" s="42" t="s">
        <v>3530</v>
      </c>
      <c r="S29" s="84" t="s">
        <v>3492</v>
      </c>
      <c r="T29" s="73" t="s">
        <v>3531</v>
      </c>
      <c r="U29" s="56">
        <v>13711065564.200001</v>
      </c>
      <c r="V29" s="56" t="s">
        <v>75</v>
      </c>
      <c r="W29" s="56">
        <v>13711065564.200001</v>
      </c>
      <c r="X29" s="56" t="s">
        <v>75</v>
      </c>
      <c r="Y29" s="56">
        <v>13711065564.200001</v>
      </c>
      <c r="Z29" s="56" t="s">
        <v>75</v>
      </c>
      <c r="AA29" s="56" t="s">
        <v>75</v>
      </c>
      <c r="AB29" s="56" t="s">
        <v>75</v>
      </c>
      <c r="AC29" s="56" t="s">
        <v>75</v>
      </c>
      <c r="AD29" s="56" t="s">
        <v>75</v>
      </c>
      <c r="AE29" s="56" t="s">
        <v>75</v>
      </c>
      <c r="AF29" s="56" t="s">
        <v>75</v>
      </c>
      <c r="AG29" s="56" t="s">
        <v>75</v>
      </c>
      <c r="AH29" s="57" t="s">
        <v>75</v>
      </c>
      <c r="AI29" s="8"/>
    </row>
    <row r="30" spans="1:35" ht="34.5" x14ac:dyDescent="0.25">
      <c r="A30" s="42" t="s">
        <v>3532</v>
      </c>
      <c r="B30" s="84" t="s">
        <v>3492</v>
      </c>
      <c r="C30" s="73" t="s">
        <v>3533</v>
      </c>
      <c r="D30" s="56">
        <v>770000000</v>
      </c>
      <c r="E30" s="56" t="s">
        <v>75</v>
      </c>
      <c r="F30" s="56">
        <v>770000000</v>
      </c>
      <c r="G30" s="56">
        <v>300000000</v>
      </c>
      <c r="H30" s="56" t="s">
        <v>75</v>
      </c>
      <c r="I30" s="56" t="s">
        <v>75</v>
      </c>
      <c r="J30" s="56" t="s">
        <v>75</v>
      </c>
      <c r="K30" s="56">
        <v>1070000000</v>
      </c>
      <c r="L30" s="56" t="s">
        <v>75</v>
      </c>
      <c r="M30" s="56" t="s">
        <v>75</v>
      </c>
      <c r="N30" s="56" t="s">
        <v>75</v>
      </c>
      <c r="O30" s="56" t="s">
        <v>75</v>
      </c>
      <c r="P30" s="56" t="s">
        <v>75</v>
      </c>
      <c r="Q30" s="57" t="s">
        <v>75</v>
      </c>
      <c r="R30" s="42" t="s">
        <v>3532</v>
      </c>
      <c r="S30" s="84" t="s">
        <v>3492</v>
      </c>
      <c r="T30" s="73" t="s">
        <v>3533</v>
      </c>
      <c r="U30" s="56">
        <v>770000000</v>
      </c>
      <c r="V30" s="56" t="s">
        <v>75</v>
      </c>
      <c r="W30" s="56">
        <v>770000000</v>
      </c>
      <c r="X30" s="56">
        <v>300000000</v>
      </c>
      <c r="Y30" s="56" t="s">
        <v>75</v>
      </c>
      <c r="Z30" s="56" t="s">
        <v>75</v>
      </c>
      <c r="AA30" s="56" t="s">
        <v>75</v>
      </c>
      <c r="AB30" s="56">
        <v>1070000000</v>
      </c>
      <c r="AC30" s="56" t="s">
        <v>75</v>
      </c>
      <c r="AD30" s="56" t="s">
        <v>75</v>
      </c>
      <c r="AE30" s="56" t="s">
        <v>75</v>
      </c>
      <c r="AF30" s="56" t="s">
        <v>75</v>
      </c>
      <c r="AG30" s="56" t="s">
        <v>75</v>
      </c>
      <c r="AH30" s="57" t="s">
        <v>75</v>
      </c>
      <c r="AI30" s="8"/>
    </row>
    <row r="31" spans="1:35" ht="34.5" x14ac:dyDescent="0.25">
      <c r="A31" s="42" t="s">
        <v>3534</v>
      </c>
      <c r="B31" s="84" t="s">
        <v>3492</v>
      </c>
      <c r="C31" s="73" t="s">
        <v>3535</v>
      </c>
      <c r="D31" s="56">
        <v>125000000</v>
      </c>
      <c r="E31" s="56" t="s">
        <v>75</v>
      </c>
      <c r="F31" s="56">
        <v>125000000</v>
      </c>
      <c r="G31" s="56">
        <v>541702800</v>
      </c>
      <c r="H31" s="56" t="s">
        <v>75</v>
      </c>
      <c r="I31" s="56" t="s">
        <v>75</v>
      </c>
      <c r="J31" s="56" t="s">
        <v>75</v>
      </c>
      <c r="K31" s="56" t="s">
        <v>75</v>
      </c>
      <c r="L31" s="56" t="s">
        <v>75</v>
      </c>
      <c r="M31" s="56" t="s">
        <v>75</v>
      </c>
      <c r="N31" s="56">
        <v>666702800</v>
      </c>
      <c r="O31" s="56" t="s">
        <v>75</v>
      </c>
      <c r="P31" s="56" t="s">
        <v>75</v>
      </c>
      <c r="Q31" s="57" t="s">
        <v>75</v>
      </c>
      <c r="R31" s="42" t="s">
        <v>3534</v>
      </c>
      <c r="S31" s="84" t="s">
        <v>3492</v>
      </c>
      <c r="T31" s="73" t="s">
        <v>3535</v>
      </c>
      <c r="U31" s="56">
        <v>125000000</v>
      </c>
      <c r="V31" s="56" t="s">
        <v>75</v>
      </c>
      <c r="W31" s="56">
        <v>125000000</v>
      </c>
      <c r="X31" s="56">
        <v>541702800</v>
      </c>
      <c r="Y31" s="56" t="s">
        <v>75</v>
      </c>
      <c r="Z31" s="56" t="s">
        <v>75</v>
      </c>
      <c r="AA31" s="56" t="s">
        <v>75</v>
      </c>
      <c r="AB31" s="56" t="s">
        <v>75</v>
      </c>
      <c r="AC31" s="56" t="s">
        <v>75</v>
      </c>
      <c r="AD31" s="56" t="s">
        <v>75</v>
      </c>
      <c r="AE31" s="56">
        <v>666702800</v>
      </c>
      <c r="AF31" s="56" t="s">
        <v>75</v>
      </c>
      <c r="AG31" s="56" t="s">
        <v>75</v>
      </c>
      <c r="AH31" s="57" t="s">
        <v>75</v>
      </c>
      <c r="AI31" s="8"/>
    </row>
    <row r="32" spans="1:35" ht="34.5" x14ac:dyDescent="0.25">
      <c r="A32" s="42" t="s">
        <v>3536</v>
      </c>
      <c r="B32" s="84" t="s">
        <v>3492</v>
      </c>
      <c r="C32" s="73" t="s">
        <v>3537</v>
      </c>
      <c r="D32" s="56" t="s">
        <v>75</v>
      </c>
      <c r="E32" s="56" t="s">
        <v>75</v>
      </c>
      <c r="F32" s="56" t="s">
        <v>75</v>
      </c>
      <c r="G32" s="56">
        <v>11000000</v>
      </c>
      <c r="H32" s="56" t="s">
        <v>75</v>
      </c>
      <c r="I32" s="56" t="s">
        <v>75</v>
      </c>
      <c r="J32" s="56" t="s">
        <v>75</v>
      </c>
      <c r="K32" s="56" t="s">
        <v>75</v>
      </c>
      <c r="L32" s="56" t="s">
        <v>75</v>
      </c>
      <c r="M32" s="56" t="s">
        <v>75</v>
      </c>
      <c r="N32" s="56" t="s">
        <v>75</v>
      </c>
      <c r="O32" s="56" t="s">
        <v>75</v>
      </c>
      <c r="P32" s="56">
        <v>11000000</v>
      </c>
      <c r="Q32" s="57" t="s">
        <v>75</v>
      </c>
      <c r="R32" s="42" t="s">
        <v>3536</v>
      </c>
      <c r="S32" s="84" t="s">
        <v>3492</v>
      </c>
      <c r="T32" s="73" t="s">
        <v>3537</v>
      </c>
      <c r="U32" s="56" t="s">
        <v>75</v>
      </c>
      <c r="V32" s="56" t="s">
        <v>75</v>
      </c>
      <c r="W32" s="56" t="s">
        <v>75</v>
      </c>
      <c r="X32" s="56">
        <v>1000000</v>
      </c>
      <c r="Y32" s="56" t="s">
        <v>75</v>
      </c>
      <c r="Z32" s="56" t="s">
        <v>75</v>
      </c>
      <c r="AA32" s="56" t="s">
        <v>75</v>
      </c>
      <c r="AB32" s="56" t="s">
        <v>75</v>
      </c>
      <c r="AC32" s="56" t="s">
        <v>75</v>
      </c>
      <c r="AD32" s="56" t="s">
        <v>75</v>
      </c>
      <c r="AE32" s="56" t="s">
        <v>75</v>
      </c>
      <c r="AF32" s="56" t="s">
        <v>75</v>
      </c>
      <c r="AG32" s="56">
        <v>1000000</v>
      </c>
      <c r="AH32" s="57" t="s">
        <v>75</v>
      </c>
      <c r="AI32" s="8"/>
    </row>
    <row r="33" spans="1:35" ht="34.5" x14ac:dyDescent="0.25">
      <c r="A33" s="42" t="s">
        <v>3538</v>
      </c>
      <c r="B33" s="84" t="s">
        <v>3492</v>
      </c>
      <c r="C33" s="73" t="s">
        <v>3539</v>
      </c>
      <c r="D33" s="56">
        <v>48000000</v>
      </c>
      <c r="E33" s="56" t="s">
        <v>75</v>
      </c>
      <c r="F33" s="56">
        <v>48000000</v>
      </c>
      <c r="G33" s="56">
        <v>37000000</v>
      </c>
      <c r="H33" s="56" t="s">
        <v>75</v>
      </c>
      <c r="I33" s="56" t="s">
        <v>75</v>
      </c>
      <c r="J33" s="56" t="s">
        <v>75</v>
      </c>
      <c r="K33" s="56" t="s">
        <v>75</v>
      </c>
      <c r="L33" s="56" t="s">
        <v>75</v>
      </c>
      <c r="M33" s="56" t="s">
        <v>75</v>
      </c>
      <c r="N33" s="56" t="s">
        <v>75</v>
      </c>
      <c r="O33" s="56">
        <v>85000000</v>
      </c>
      <c r="P33" s="56" t="s">
        <v>75</v>
      </c>
      <c r="Q33" s="57" t="s">
        <v>75</v>
      </c>
      <c r="R33" s="42" t="s">
        <v>3538</v>
      </c>
      <c r="S33" s="84" t="s">
        <v>3492</v>
      </c>
      <c r="T33" s="73" t="s">
        <v>3539</v>
      </c>
      <c r="U33" s="56">
        <v>45000000</v>
      </c>
      <c r="V33" s="56" t="s">
        <v>75</v>
      </c>
      <c r="W33" s="56">
        <v>45000000</v>
      </c>
      <c r="X33" s="56">
        <v>28000000</v>
      </c>
      <c r="Y33" s="56" t="s">
        <v>75</v>
      </c>
      <c r="Z33" s="56" t="s">
        <v>75</v>
      </c>
      <c r="AA33" s="56" t="s">
        <v>75</v>
      </c>
      <c r="AB33" s="56" t="s">
        <v>75</v>
      </c>
      <c r="AC33" s="56" t="s">
        <v>75</v>
      </c>
      <c r="AD33" s="56" t="s">
        <v>75</v>
      </c>
      <c r="AE33" s="56" t="s">
        <v>75</v>
      </c>
      <c r="AF33" s="56">
        <v>73000000</v>
      </c>
      <c r="AG33" s="56" t="s">
        <v>75</v>
      </c>
      <c r="AH33" s="57" t="s">
        <v>75</v>
      </c>
      <c r="AI33" s="8"/>
    </row>
    <row r="34" spans="1:35" ht="34.5" x14ac:dyDescent="0.25">
      <c r="A34" s="42" t="s">
        <v>3540</v>
      </c>
      <c r="B34" s="84" t="s">
        <v>3492</v>
      </c>
      <c r="C34" s="73" t="s">
        <v>3541</v>
      </c>
      <c r="D34" s="56">
        <v>-12448574440</v>
      </c>
      <c r="E34" s="56" t="s">
        <v>75</v>
      </c>
      <c r="F34" s="56">
        <v>-12448574440</v>
      </c>
      <c r="G34" s="56">
        <v>-1059351300</v>
      </c>
      <c r="H34" s="56">
        <v>-11505574440</v>
      </c>
      <c r="I34" s="56" t="s">
        <v>75</v>
      </c>
      <c r="J34" s="56" t="s">
        <v>75</v>
      </c>
      <c r="K34" s="56">
        <v>-770000000</v>
      </c>
      <c r="L34" s="56" t="s">
        <v>75</v>
      </c>
      <c r="M34" s="56" t="s">
        <v>75</v>
      </c>
      <c r="N34" s="56">
        <v>-1129701300</v>
      </c>
      <c r="O34" s="56">
        <v>-91500000</v>
      </c>
      <c r="P34" s="56">
        <v>-11150000</v>
      </c>
      <c r="Q34" s="57" t="s">
        <v>75</v>
      </c>
      <c r="R34" s="42" t="s">
        <v>3540</v>
      </c>
      <c r="S34" s="84" t="s">
        <v>3492</v>
      </c>
      <c r="T34" s="73" t="s">
        <v>3541</v>
      </c>
      <c r="U34" s="56" t="s">
        <v>75</v>
      </c>
      <c r="V34" s="56" t="s">
        <v>75</v>
      </c>
      <c r="W34" s="56" t="s">
        <v>75</v>
      </c>
      <c r="X34" s="56">
        <v>-342601000</v>
      </c>
      <c r="Y34" s="56" t="s">
        <v>75</v>
      </c>
      <c r="Z34" s="56" t="s">
        <v>75</v>
      </c>
      <c r="AA34" s="56" t="s">
        <v>75</v>
      </c>
      <c r="AB34" s="56" t="s">
        <v>75</v>
      </c>
      <c r="AC34" s="56" t="s">
        <v>75</v>
      </c>
      <c r="AD34" s="56" t="s">
        <v>75</v>
      </c>
      <c r="AE34" s="56">
        <v>-342051000</v>
      </c>
      <c r="AF34" s="56">
        <v>-550000</v>
      </c>
      <c r="AG34" s="56" t="s">
        <v>75</v>
      </c>
      <c r="AH34" s="57" t="s">
        <v>75</v>
      </c>
      <c r="AI34" s="8"/>
    </row>
    <row r="35" spans="1:35" ht="34.5" x14ac:dyDescent="0.25">
      <c r="A35" s="42" t="s">
        <v>3542</v>
      </c>
      <c r="B35" s="84" t="s">
        <v>3492</v>
      </c>
      <c r="C35" s="73" t="s">
        <v>3543</v>
      </c>
      <c r="D35" s="56">
        <v>-11505574440</v>
      </c>
      <c r="E35" s="56" t="s">
        <v>75</v>
      </c>
      <c r="F35" s="56">
        <v>-11505574440</v>
      </c>
      <c r="G35" s="56" t="s">
        <v>75</v>
      </c>
      <c r="H35" s="56">
        <v>-11505574440</v>
      </c>
      <c r="I35" s="56" t="s">
        <v>75</v>
      </c>
      <c r="J35" s="56" t="s">
        <v>75</v>
      </c>
      <c r="K35" s="56" t="s">
        <v>75</v>
      </c>
      <c r="L35" s="56" t="s">
        <v>75</v>
      </c>
      <c r="M35" s="56" t="s">
        <v>75</v>
      </c>
      <c r="N35" s="56" t="s">
        <v>75</v>
      </c>
      <c r="O35" s="56" t="s">
        <v>75</v>
      </c>
      <c r="P35" s="56" t="s">
        <v>75</v>
      </c>
      <c r="Q35" s="57" t="s">
        <v>75</v>
      </c>
      <c r="R35" s="42" t="s">
        <v>3542</v>
      </c>
      <c r="S35" s="84" t="s">
        <v>3492</v>
      </c>
      <c r="T35" s="73" t="s">
        <v>3543</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34.5" x14ac:dyDescent="0.25">
      <c r="A36" s="42" t="s">
        <v>3544</v>
      </c>
      <c r="B36" s="84" t="s">
        <v>3492</v>
      </c>
      <c r="C36" s="73" t="s">
        <v>3545</v>
      </c>
      <c r="D36" s="56">
        <v>-770000000</v>
      </c>
      <c r="E36" s="56" t="s">
        <v>75</v>
      </c>
      <c r="F36" s="56">
        <v>-770000000</v>
      </c>
      <c r="G36" s="56" t="s">
        <v>75</v>
      </c>
      <c r="H36" s="56" t="s">
        <v>75</v>
      </c>
      <c r="I36" s="56" t="s">
        <v>75</v>
      </c>
      <c r="J36" s="56" t="s">
        <v>75</v>
      </c>
      <c r="K36" s="56">
        <v>-770000000</v>
      </c>
      <c r="L36" s="56" t="s">
        <v>75</v>
      </c>
      <c r="M36" s="56" t="s">
        <v>75</v>
      </c>
      <c r="N36" s="56" t="s">
        <v>75</v>
      </c>
      <c r="O36" s="56" t="s">
        <v>75</v>
      </c>
      <c r="P36" s="56" t="s">
        <v>75</v>
      </c>
      <c r="Q36" s="57" t="s">
        <v>75</v>
      </c>
      <c r="R36" s="42" t="s">
        <v>3544</v>
      </c>
      <c r="S36" s="84" t="s">
        <v>3492</v>
      </c>
      <c r="T36" s="73" t="s">
        <v>3545</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34.5" x14ac:dyDescent="0.25">
      <c r="A37" s="42" t="s">
        <v>3546</v>
      </c>
      <c r="B37" s="84" t="s">
        <v>3492</v>
      </c>
      <c r="C37" s="73" t="s">
        <v>3547</v>
      </c>
      <c r="D37" s="56">
        <v>-125000000</v>
      </c>
      <c r="E37" s="56" t="s">
        <v>75</v>
      </c>
      <c r="F37" s="56">
        <v>-125000000</v>
      </c>
      <c r="G37" s="56">
        <v>-1004701300</v>
      </c>
      <c r="H37" s="56" t="s">
        <v>75</v>
      </c>
      <c r="I37" s="56" t="s">
        <v>75</v>
      </c>
      <c r="J37" s="56" t="s">
        <v>75</v>
      </c>
      <c r="K37" s="56" t="s">
        <v>75</v>
      </c>
      <c r="L37" s="56" t="s">
        <v>75</v>
      </c>
      <c r="M37" s="56" t="s">
        <v>75</v>
      </c>
      <c r="N37" s="56">
        <v>-1129701300</v>
      </c>
      <c r="O37" s="56" t="s">
        <v>75</v>
      </c>
      <c r="P37" s="56" t="s">
        <v>75</v>
      </c>
      <c r="Q37" s="57" t="s">
        <v>75</v>
      </c>
      <c r="R37" s="42" t="s">
        <v>3546</v>
      </c>
      <c r="S37" s="84" t="s">
        <v>3492</v>
      </c>
      <c r="T37" s="73" t="s">
        <v>3547</v>
      </c>
      <c r="U37" s="56" t="s">
        <v>75</v>
      </c>
      <c r="V37" s="56" t="s">
        <v>75</v>
      </c>
      <c r="W37" s="56" t="s">
        <v>75</v>
      </c>
      <c r="X37" s="56">
        <v>-342051000</v>
      </c>
      <c r="Y37" s="56" t="s">
        <v>75</v>
      </c>
      <c r="Z37" s="56" t="s">
        <v>75</v>
      </c>
      <c r="AA37" s="56" t="s">
        <v>75</v>
      </c>
      <c r="AB37" s="56" t="s">
        <v>75</v>
      </c>
      <c r="AC37" s="56" t="s">
        <v>75</v>
      </c>
      <c r="AD37" s="56" t="s">
        <v>75</v>
      </c>
      <c r="AE37" s="56">
        <v>-342051000</v>
      </c>
      <c r="AF37" s="56" t="s">
        <v>75</v>
      </c>
      <c r="AG37" s="56" t="s">
        <v>75</v>
      </c>
      <c r="AH37" s="57" t="s">
        <v>75</v>
      </c>
      <c r="AI37" s="8"/>
    </row>
    <row r="38" spans="1:35" ht="34.5" x14ac:dyDescent="0.25">
      <c r="A38" s="42" t="s">
        <v>3548</v>
      </c>
      <c r="B38" s="84" t="s">
        <v>3492</v>
      </c>
      <c r="C38" s="73" t="s">
        <v>3549</v>
      </c>
      <c r="D38" s="56" t="s">
        <v>75</v>
      </c>
      <c r="E38" s="56" t="s">
        <v>75</v>
      </c>
      <c r="F38" s="56" t="s">
        <v>75</v>
      </c>
      <c r="G38" s="56">
        <v>-11150000</v>
      </c>
      <c r="H38" s="56" t="s">
        <v>75</v>
      </c>
      <c r="I38" s="56" t="s">
        <v>75</v>
      </c>
      <c r="J38" s="56" t="s">
        <v>75</v>
      </c>
      <c r="K38" s="56" t="s">
        <v>75</v>
      </c>
      <c r="L38" s="56" t="s">
        <v>75</v>
      </c>
      <c r="M38" s="56" t="s">
        <v>75</v>
      </c>
      <c r="N38" s="56" t="s">
        <v>75</v>
      </c>
      <c r="O38" s="56" t="s">
        <v>75</v>
      </c>
      <c r="P38" s="56">
        <v>-11150000</v>
      </c>
      <c r="Q38" s="57" t="s">
        <v>75</v>
      </c>
      <c r="R38" s="42" t="s">
        <v>3548</v>
      </c>
      <c r="S38" s="84" t="s">
        <v>3492</v>
      </c>
      <c r="T38" s="73" t="s">
        <v>3549</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34.5" x14ac:dyDescent="0.25">
      <c r="A39" s="42" t="s">
        <v>3550</v>
      </c>
      <c r="B39" s="84" t="s">
        <v>3492</v>
      </c>
      <c r="C39" s="73" t="s">
        <v>3551</v>
      </c>
      <c r="D39" s="56">
        <v>-48000000</v>
      </c>
      <c r="E39" s="56" t="s">
        <v>75</v>
      </c>
      <c r="F39" s="56">
        <v>-48000000</v>
      </c>
      <c r="G39" s="56">
        <v>-43500000</v>
      </c>
      <c r="H39" s="56" t="s">
        <v>75</v>
      </c>
      <c r="I39" s="56" t="s">
        <v>75</v>
      </c>
      <c r="J39" s="56" t="s">
        <v>75</v>
      </c>
      <c r="K39" s="56" t="s">
        <v>75</v>
      </c>
      <c r="L39" s="56" t="s">
        <v>75</v>
      </c>
      <c r="M39" s="56" t="s">
        <v>75</v>
      </c>
      <c r="N39" s="56" t="s">
        <v>75</v>
      </c>
      <c r="O39" s="56">
        <v>-91500000</v>
      </c>
      <c r="P39" s="56" t="s">
        <v>75</v>
      </c>
      <c r="Q39" s="57" t="s">
        <v>75</v>
      </c>
      <c r="R39" s="42" t="s">
        <v>3550</v>
      </c>
      <c r="S39" s="84" t="s">
        <v>3492</v>
      </c>
      <c r="T39" s="73" t="s">
        <v>3551</v>
      </c>
      <c r="U39" s="56" t="s">
        <v>75</v>
      </c>
      <c r="V39" s="56" t="s">
        <v>75</v>
      </c>
      <c r="W39" s="56" t="s">
        <v>75</v>
      </c>
      <c r="X39" s="56">
        <v>-550000</v>
      </c>
      <c r="Y39" s="56" t="s">
        <v>75</v>
      </c>
      <c r="Z39" s="56" t="s">
        <v>75</v>
      </c>
      <c r="AA39" s="56" t="s">
        <v>75</v>
      </c>
      <c r="AB39" s="56" t="s">
        <v>75</v>
      </c>
      <c r="AC39" s="56" t="s">
        <v>75</v>
      </c>
      <c r="AD39" s="56" t="s">
        <v>75</v>
      </c>
      <c r="AE39" s="56" t="s">
        <v>75</v>
      </c>
      <c r="AF39" s="56">
        <v>-550000</v>
      </c>
      <c r="AG39" s="56" t="s">
        <v>75</v>
      </c>
      <c r="AH39" s="57" t="s">
        <v>75</v>
      </c>
      <c r="AI39" s="8"/>
    </row>
    <row r="40" spans="1:35" ht="23.25" x14ac:dyDescent="0.25">
      <c r="A40" s="42" t="s">
        <v>3552</v>
      </c>
      <c r="B40" s="84" t="s">
        <v>3492</v>
      </c>
      <c r="C40" s="73" t="s">
        <v>3553</v>
      </c>
      <c r="D40" s="56">
        <v>-249998500</v>
      </c>
      <c r="E40" s="56" t="s">
        <v>75</v>
      </c>
      <c r="F40" s="56">
        <v>-249998500</v>
      </c>
      <c r="G40" s="56">
        <v>169648500</v>
      </c>
      <c r="H40" s="56" t="s">
        <v>75</v>
      </c>
      <c r="I40" s="56" t="s">
        <v>75</v>
      </c>
      <c r="J40" s="56" t="s">
        <v>75</v>
      </c>
      <c r="K40" s="56">
        <v>-82000000</v>
      </c>
      <c r="L40" s="56" t="s">
        <v>75</v>
      </c>
      <c r="M40" s="56" t="s">
        <v>75</v>
      </c>
      <c r="N40" s="56">
        <v>1650000</v>
      </c>
      <c r="O40" s="56" t="s">
        <v>75</v>
      </c>
      <c r="P40" s="56" t="s">
        <v>75</v>
      </c>
      <c r="Q40" s="57" t="s">
        <v>75</v>
      </c>
      <c r="R40" s="42" t="s">
        <v>3552</v>
      </c>
      <c r="S40" s="84" t="s">
        <v>3492</v>
      </c>
      <c r="T40" s="73" t="s">
        <v>3553</v>
      </c>
      <c r="U40" s="56">
        <v>-39000000</v>
      </c>
      <c r="V40" s="56" t="s">
        <v>75</v>
      </c>
      <c r="W40" s="56">
        <v>-39000000</v>
      </c>
      <c r="X40" s="56">
        <v>-528101800</v>
      </c>
      <c r="Y40" s="56">
        <v>-499651800</v>
      </c>
      <c r="Z40" s="56" t="s">
        <v>75</v>
      </c>
      <c r="AA40" s="56" t="s">
        <v>75</v>
      </c>
      <c r="AB40" s="56">
        <v>-82000000</v>
      </c>
      <c r="AC40" s="56" t="s">
        <v>75</v>
      </c>
      <c r="AD40" s="56" t="s">
        <v>75</v>
      </c>
      <c r="AE40" s="56">
        <v>14550000</v>
      </c>
      <c r="AF40" s="56" t="s">
        <v>75</v>
      </c>
      <c r="AG40" s="56" t="s">
        <v>75</v>
      </c>
      <c r="AH40" s="57" t="s">
        <v>75</v>
      </c>
      <c r="AI40" s="8"/>
    </row>
    <row r="41" spans="1:35" ht="23.25" x14ac:dyDescent="0.25">
      <c r="A41" s="42" t="s">
        <v>3554</v>
      </c>
      <c r="B41" s="84" t="s">
        <v>3492</v>
      </c>
      <c r="C41" s="73" t="s">
        <v>3555</v>
      </c>
      <c r="D41" s="56">
        <v>-167998500</v>
      </c>
      <c r="E41" s="56" t="s">
        <v>75</v>
      </c>
      <c r="F41" s="56">
        <v>-167998500</v>
      </c>
      <c r="G41" s="56">
        <v>169648500</v>
      </c>
      <c r="H41" s="56" t="s">
        <v>75</v>
      </c>
      <c r="I41" s="56" t="s">
        <v>75</v>
      </c>
      <c r="J41" s="56" t="s">
        <v>75</v>
      </c>
      <c r="K41" s="56" t="s">
        <v>75</v>
      </c>
      <c r="L41" s="56" t="s">
        <v>75</v>
      </c>
      <c r="M41" s="56" t="s">
        <v>75</v>
      </c>
      <c r="N41" s="56">
        <v>1650000</v>
      </c>
      <c r="O41" s="56" t="s">
        <v>75</v>
      </c>
      <c r="P41" s="56" t="s">
        <v>75</v>
      </c>
      <c r="Q41" s="57" t="s">
        <v>75</v>
      </c>
      <c r="R41" s="42" t="s">
        <v>3554</v>
      </c>
      <c r="S41" s="84" t="s">
        <v>3492</v>
      </c>
      <c r="T41" s="73" t="s">
        <v>3555</v>
      </c>
      <c r="U41" s="56" t="s">
        <v>75</v>
      </c>
      <c r="V41" s="56" t="s">
        <v>75</v>
      </c>
      <c r="W41" s="56" t="s">
        <v>75</v>
      </c>
      <c r="X41" s="56">
        <v>-528101800</v>
      </c>
      <c r="Y41" s="56">
        <v>-499651800</v>
      </c>
      <c r="Z41" s="56" t="s">
        <v>75</v>
      </c>
      <c r="AA41" s="56" t="s">
        <v>75</v>
      </c>
      <c r="AB41" s="56" t="s">
        <v>75</v>
      </c>
      <c r="AC41" s="56" t="s">
        <v>75</v>
      </c>
      <c r="AD41" s="56" t="s">
        <v>75</v>
      </c>
      <c r="AE41" s="56">
        <v>-28450000</v>
      </c>
      <c r="AF41" s="56" t="s">
        <v>75</v>
      </c>
      <c r="AG41" s="56" t="s">
        <v>75</v>
      </c>
      <c r="AH41" s="57" t="s">
        <v>75</v>
      </c>
      <c r="AI41" s="8"/>
    </row>
    <row r="42" spans="1:35" ht="23.25" x14ac:dyDescent="0.25">
      <c r="A42" s="42" t="s">
        <v>3556</v>
      </c>
      <c r="B42" s="84" t="s">
        <v>3492</v>
      </c>
      <c r="C42" s="73" t="s">
        <v>3557</v>
      </c>
      <c r="D42" s="56">
        <v>225349200</v>
      </c>
      <c r="E42" s="56" t="s">
        <v>75</v>
      </c>
      <c r="F42" s="56">
        <v>225349200</v>
      </c>
      <c r="G42" s="56">
        <v>1059351300</v>
      </c>
      <c r="H42" s="56">
        <v>1190050500</v>
      </c>
      <c r="I42" s="56" t="s">
        <v>75</v>
      </c>
      <c r="J42" s="56" t="s">
        <v>75</v>
      </c>
      <c r="K42" s="56" t="s">
        <v>75</v>
      </c>
      <c r="L42" s="56" t="s">
        <v>75</v>
      </c>
      <c r="M42" s="56" t="s">
        <v>75</v>
      </c>
      <c r="N42" s="56">
        <v>94650000</v>
      </c>
      <c r="O42" s="56" t="s">
        <v>75</v>
      </c>
      <c r="P42" s="56" t="s">
        <v>75</v>
      </c>
      <c r="Q42" s="57" t="s">
        <v>75</v>
      </c>
      <c r="R42" s="42" t="s">
        <v>3556</v>
      </c>
      <c r="S42" s="84" t="s">
        <v>3492</v>
      </c>
      <c r="T42" s="73" t="s">
        <v>3557</v>
      </c>
      <c r="U42" s="56" t="s">
        <v>75</v>
      </c>
      <c r="V42" s="56" t="s">
        <v>75</v>
      </c>
      <c r="W42" s="56" t="s">
        <v>75</v>
      </c>
      <c r="X42" s="56">
        <v>342601000</v>
      </c>
      <c r="Y42" s="56">
        <v>342051000</v>
      </c>
      <c r="Z42" s="56" t="s">
        <v>75</v>
      </c>
      <c r="AA42" s="56" t="s">
        <v>75</v>
      </c>
      <c r="AB42" s="56" t="s">
        <v>75</v>
      </c>
      <c r="AC42" s="56" t="s">
        <v>75</v>
      </c>
      <c r="AD42" s="56" t="s">
        <v>75</v>
      </c>
      <c r="AE42" s="56">
        <v>550000</v>
      </c>
      <c r="AF42" s="56" t="s">
        <v>75</v>
      </c>
      <c r="AG42" s="56" t="s">
        <v>75</v>
      </c>
      <c r="AH42" s="57" t="s">
        <v>75</v>
      </c>
      <c r="AI42" s="8"/>
    </row>
    <row r="43" spans="1:35" ht="34.5" x14ac:dyDescent="0.25">
      <c r="A43" s="42" t="s">
        <v>3558</v>
      </c>
      <c r="B43" s="84" t="s">
        <v>3492</v>
      </c>
      <c r="C43" s="73" t="s">
        <v>3559</v>
      </c>
      <c r="D43" s="56">
        <v>225349200</v>
      </c>
      <c r="E43" s="56" t="s">
        <v>75</v>
      </c>
      <c r="F43" s="56">
        <v>225349200</v>
      </c>
      <c r="G43" s="56">
        <v>1059351300</v>
      </c>
      <c r="H43" s="56">
        <v>1190050500</v>
      </c>
      <c r="I43" s="56" t="s">
        <v>75</v>
      </c>
      <c r="J43" s="56" t="s">
        <v>75</v>
      </c>
      <c r="K43" s="56" t="s">
        <v>75</v>
      </c>
      <c r="L43" s="56" t="s">
        <v>75</v>
      </c>
      <c r="M43" s="56" t="s">
        <v>75</v>
      </c>
      <c r="N43" s="56">
        <v>94650000</v>
      </c>
      <c r="O43" s="56" t="s">
        <v>75</v>
      </c>
      <c r="P43" s="56" t="s">
        <v>75</v>
      </c>
      <c r="Q43" s="57" t="s">
        <v>75</v>
      </c>
      <c r="R43" s="42" t="s">
        <v>3558</v>
      </c>
      <c r="S43" s="84" t="s">
        <v>3492</v>
      </c>
      <c r="T43" s="73" t="s">
        <v>3559</v>
      </c>
      <c r="U43" s="56" t="s">
        <v>75</v>
      </c>
      <c r="V43" s="56" t="s">
        <v>75</v>
      </c>
      <c r="W43" s="56" t="s">
        <v>75</v>
      </c>
      <c r="X43" s="56">
        <v>342601000</v>
      </c>
      <c r="Y43" s="56">
        <v>342051000</v>
      </c>
      <c r="Z43" s="56" t="s">
        <v>75</v>
      </c>
      <c r="AA43" s="56" t="s">
        <v>75</v>
      </c>
      <c r="AB43" s="56" t="s">
        <v>75</v>
      </c>
      <c r="AC43" s="56" t="s">
        <v>75</v>
      </c>
      <c r="AD43" s="56" t="s">
        <v>75</v>
      </c>
      <c r="AE43" s="56">
        <v>550000</v>
      </c>
      <c r="AF43" s="56" t="s">
        <v>75</v>
      </c>
      <c r="AG43" s="56" t="s">
        <v>75</v>
      </c>
      <c r="AH43" s="57" t="s">
        <v>75</v>
      </c>
      <c r="AI43" s="8"/>
    </row>
    <row r="44" spans="1:35" ht="45.75" x14ac:dyDescent="0.25">
      <c r="A44" s="42" t="s">
        <v>3560</v>
      </c>
      <c r="B44" s="84" t="s">
        <v>3492</v>
      </c>
      <c r="C44" s="73" t="s">
        <v>3561</v>
      </c>
      <c r="D44" s="56">
        <v>185349200</v>
      </c>
      <c r="E44" s="56" t="s">
        <v>75</v>
      </c>
      <c r="F44" s="56">
        <v>185349200</v>
      </c>
      <c r="G44" s="56">
        <v>1004701300</v>
      </c>
      <c r="H44" s="56">
        <v>1190050500</v>
      </c>
      <c r="I44" s="56" t="s">
        <v>75</v>
      </c>
      <c r="J44" s="56" t="s">
        <v>75</v>
      </c>
      <c r="K44" s="56" t="s">
        <v>75</v>
      </c>
      <c r="L44" s="56" t="s">
        <v>75</v>
      </c>
      <c r="M44" s="56" t="s">
        <v>75</v>
      </c>
      <c r="N44" s="56" t="s">
        <v>75</v>
      </c>
      <c r="O44" s="56" t="s">
        <v>75</v>
      </c>
      <c r="P44" s="56" t="s">
        <v>75</v>
      </c>
      <c r="Q44" s="57" t="s">
        <v>75</v>
      </c>
      <c r="R44" s="42" t="s">
        <v>3560</v>
      </c>
      <c r="S44" s="84" t="s">
        <v>3492</v>
      </c>
      <c r="T44" s="73" t="s">
        <v>3561</v>
      </c>
      <c r="U44" s="56" t="s">
        <v>75</v>
      </c>
      <c r="V44" s="56" t="s">
        <v>75</v>
      </c>
      <c r="W44" s="56" t="s">
        <v>75</v>
      </c>
      <c r="X44" s="56">
        <v>342051000</v>
      </c>
      <c r="Y44" s="56">
        <v>342051000</v>
      </c>
      <c r="Z44" s="56" t="s">
        <v>75</v>
      </c>
      <c r="AA44" s="56" t="s">
        <v>75</v>
      </c>
      <c r="AB44" s="56" t="s">
        <v>75</v>
      </c>
      <c r="AC44" s="56" t="s">
        <v>75</v>
      </c>
      <c r="AD44" s="56" t="s">
        <v>75</v>
      </c>
      <c r="AE44" s="56" t="s">
        <v>75</v>
      </c>
      <c r="AF44" s="56" t="s">
        <v>75</v>
      </c>
      <c r="AG44" s="56" t="s">
        <v>75</v>
      </c>
      <c r="AH44" s="57" t="s">
        <v>75</v>
      </c>
      <c r="AI44" s="8"/>
    </row>
    <row r="45" spans="1:35" ht="45.75" x14ac:dyDescent="0.25">
      <c r="A45" s="42" t="s">
        <v>3562</v>
      </c>
      <c r="B45" s="84" t="s">
        <v>3492</v>
      </c>
      <c r="C45" s="73" t="s">
        <v>3563</v>
      </c>
      <c r="D45" s="56">
        <v>40000000</v>
      </c>
      <c r="E45" s="56" t="s">
        <v>75</v>
      </c>
      <c r="F45" s="56">
        <v>40000000</v>
      </c>
      <c r="G45" s="56">
        <v>54650000</v>
      </c>
      <c r="H45" s="56" t="s">
        <v>75</v>
      </c>
      <c r="I45" s="56" t="s">
        <v>75</v>
      </c>
      <c r="J45" s="56" t="s">
        <v>75</v>
      </c>
      <c r="K45" s="56" t="s">
        <v>75</v>
      </c>
      <c r="L45" s="56" t="s">
        <v>75</v>
      </c>
      <c r="M45" s="56" t="s">
        <v>75</v>
      </c>
      <c r="N45" s="56">
        <v>94650000</v>
      </c>
      <c r="O45" s="56" t="s">
        <v>75</v>
      </c>
      <c r="P45" s="56" t="s">
        <v>75</v>
      </c>
      <c r="Q45" s="57" t="s">
        <v>75</v>
      </c>
      <c r="R45" s="42" t="s">
        <v>3562</v>
      </c>
      <c r="S45" s="84" t="s">
        <v>3492</v>
      </c>
      <c r="T45" s="73" t="s">
        <v>3563</v>
      </c>
      <c r="U45" s="56" t="s">
        <v>75</v>
      </c>
      <c r="V45" s="56" t="s">
        <v>75</v>
      </c>
      <c r="W45" s="56" t="s">
        <v>75</v>
      </c>
      <c r="X45" s="56">
        <v>550000</v>
      </c>
      <c r="Y45" s="56" t="s">
        <v>75</v>
      </c>
      <c r="Z45" s="56" t="s">
        <v>75</v>
      </c>
      <c r="AA45" s="56" t="s">
        <v>75</v>
      </c>
      <c r="AB45" s="56" t="s">
        <v>75</v>
      </c>
      <c r="AC45" s="56" t="s">
        <v>75</v>
      </c>
      <c r="AD45" s="56" t="s">
        <v>75</v>
      </c>
      <c r="AE45" s="56">
        <v>550000</v>
      </c>
      <c r="AF45" s="56" t="s">
        <v>75</v>
      </c>
      <c r="AG45" s="56" t="s">
        <v>75</v>
      </c>
      <c r="AH45" s="57" t="s">
        <v>75</v>
      </c>
      <c r="AI45" s="8"/>
    </row>
    <row r="46" spans="1:35" ht="23.25" x14ac:dyDescent="0.25">
      <c r="A46" s="42" t="s">
        <v>3564</v>
      </c>
      <c r="B46" s="84" t="s">
        <v>3492</v>
      </c>
      <c r="C46" s="73" t="s">
        <v>3565</v>
      </c>
      <c r="D46" s="56">
        <v>-393347700</v>
      </c>
      <c r="E46" s="56" t="s">
        <v>75</v>
      </c>
      <c r="F46" s="56">
        <v>-393347700</v>
      </c>
      <c r="G46" s="56">
        <v>-889702800</v>
      </c>
      <c r="H46" s="56">
        <v>-1190050500</v>
      </c>
      <c r="I46" s="56" t="s">
        <v>75</v>
      </c>
      <c r="J46" s="56" t="s">
        <v>75</v>
      </c>
      <c r="K46" s="56" t="s">
        <v>75</v>
      </c>
      <c r="L46" s="56" t="s">
        <v>75</v>
      </c>
      <c r="M46" s="56" t="s">
        <v>75</v>
      </c>
      <c r="N46" s="56">
        <v>-93000000</v>
      </c>
      <c r="O46" s="56" t="s">
        <v>75</v>
      </c>
      <c r="P46" s="56" t="s">
        <v>75</v>
      </c>
      <c r="Q46" s="57" t="s">
        <v>75</v>
      </c>
      <c r="R46" s="42" t="s">
        <v>3564</v>
      </c>
      <c r="S46" s="84" t="s">
        <v>3492</v>
      </c>
      <c r="T46" s="73" t="s">
        <v>3565</v>
      </c>
      <c r="U46" s="56" t="s">
        <v>75</v>
      </c>
      <c r="V46" s="56" t="s">
        <v>75</v>
      </c>
      <c r="W46" s="56" t="s">
        <v>75</v>
      </c>
      <c r="X46" s="56">
        <v>-870702800</v>
      </c>
      <c r="Y46" s="56">
        <v>-841702800</v>
      </c>
      <c r="Z46" s="56" t="s">
        <v>75</v>
      </c>
      <c r="AA46" s="56" t="s">
        <v>75</v>
      </c>
      <c r="AB46" s="56" t="s">
        <v>75</v>
      </c>
      <c r="AC46" s="56" t="s">
        <v>75</v>
      </c>
      <c r="AD46" s="56" t="s">
        <v>75</v>
      </c>
      <c r="AE46" s="56">
        <v>-29000000</v>
      </c>
      <c r="AF46" s="56" t="s">
        <v>75</v>
      </c>
      <c r="AG46" s="56" t="s">
        <v>75</v>
      </c>
      <c r="AH46" s="57" t="s">
        <v>75</v>
      </c>
      <c r="AI46" s="8"/>
    </row>
    <row r="47" spans="1:35" ht="34.5" x14ac:dyDescent="0.25">
      <c r="A47" s="42" t="s">
        <v>3566</v>
      </c>
      <c r="B47" s="84" t="s">
        <v>3492</v>
      </c>
      <c r="C47" s="73" t="s">
        <v>3567</v>
      </c>
      <c r="D47" s="56">
        <v>-393347700</v>
      </c>
      <c r="E47" s="56" t="s">
        <v>75</v>
      </c>
      <c r="F47" s="56">
        <v>-393347700</v>
      </c>
      <c r="G47" s="56">
        <v>-889702800</v>
      </c>
      <c r="H47" s="56">
        <v>-1190050500</v>
      </c>
      <c r="I47" s="56" t="s">
        <v>75</v>
      </c>
      <c r="J47" s="56" t="s">
        <v>75</v>
      </c>
      <c r="K47" s="56" t="s">
        <v>75</v>
      </c>
      <c r="L47" s="56" t="s">
        <v>75</v>
      </c>
      <c r="M47" s="56" t="s">
        <v>75</v>
      </c>
      <c r="N47" s="56">
        <v>-93000000</v>
      </c>
      <c r="O47" s="56" t="s">
        <v>75</v>
      </c>
      <c r="P47" s="56" t="s">
        <v>75</v>
      </c>
      <c r="Q47" s="57" t="s">
        <v>75</v>
      </c>
      <c r="R47" s="42" t="s">
        <v>3566</v>
      </c>
      <c r="S47" s="84" t="s">
        <v>3492</v>
      </c>
      <c r="T47" s="73" t="s">
        <v>3567</v>
      </c>
      <c r="U47" s="56" t="s">
        <v>75</v>
      </c>
      <c r="V47" s="56" t="s">
        <v>75</v>
      </c>
      <c r="W47" s="56" t="s">
        <v>75</v>
      </c>
      <c r="X47" s="56">
        <v>-870702800</v>
      </c>
      <c r="Y47" s="56">
        <v>-841702800</v>
      </c>
      <c r="Z47" s="56" t="s">
        <v>75</v>
      </c>
      <c r="AA47" s="56" t="s">
        <v>75</v>
      </c>
      <c r="AB47" s="56" t="s">
        <v>75</v>
      </c>
      <c r="AC47" s="56" t="s">
        <v>75</v>
      </c>
      <c r="AD47" s="56" t="s">
        <v>75</v>
      </c>
      <c r="AE47" s="56">
        <v>-29000000</v>
      </c>
      <c r="AF47" s="56" t="s">
        <v>75</v>
      </c>
      <c r="AG47" s="56" t="s">
        <v>75</v>
      </c>
      <c r="AH47" s="57" t="s">
        <v>75</v>
      </c>
      <c r="AI47" s="8"/>
    </row>
    <row r="48" spans="1:35" ht="45.75" x14ac:dyDescent="0.25">
      <c r="A48" s="42" t="s">
        <v>3568</v>
      </c>
      <c r="B48" s="84" t="s">
        <v>3492</v>
      </c>
      <c r="C48" s="73" t="s">
        <v>3569</v>
      </c>
      <c r="D48" s="56">
        <v>-348347700</v>
      </c>
      <c r="E48" s="56" t="s">
        <v>75</v>
      </c>
      <c r="F48" s="56">
        <v>-348347700</v>
      </c>
      <c r="G48" s="56">
        <v>-841702800</v>
      </c>
      <c r="H48" s="56">
        <v>-1190050500</v>
      </c>
      <c r="I48" s="56" t="s">
        <v>75</v>
      </c>
      <c r="J48" s="56" t="s">
        <v>75</v>
      </c>
      <c r="K48" s="56" t="s">
        <v>75</v>
      </c>
      <c r="L48" s="56" t="s">
        <v>75</v>
      </c>
      <c r="M48" s="56" t="s">
        <v>75</v>
      </c>
      <c r="N48" s="56" t="s">
        <v>75</v>
      </c>
      <c r="O48" s="56" t="s">
        <v>75</v>
      </c>
      <c r="P48" s="56" t="s">
        <v>75</v>
      </c>
      <c r="Q48" s="57" t="s">
        <v>75</v>
      </c>
      <c r="R48" s="42" t="s">
        <v>3568</v>
      </c>
      <c r="S48" s="84" t="s">
        <v>3492</v>
      </c>
      <c r="T48" s="73" t="s">
        <v>3569</v>
      </c>
      <c r="U48" s="56" t="s">
        <v>75</v>
      </c>
      <c r="V48" s="56" t="s">
        <v>75</v>
      </c>
      <c r="W48" s="56" t="s">
        <v>75</v>
      </c>
      <c r="X48" s="56">
        <v>-841702800</v>
      </c>
      <c r="Y48" s="56">
        <v>-841702800</v>
      </c>
      <c r="Z48" s="56" t="s">
        <v>75</v>
      </c>
      <c r="AA48" s="56" t="s">
        <v>75</v>
      </c>
      <c r="AB48" s="56" t="s">
        <v>75</v>
      </c>
      <c r="AC48" s="56" t="s">
        <v>75</v>
      </c>
      <c r="AD48" s="56" t="s">
        <v>75</v>
      </c>
      <c r="AE48" s="56" t="s">
        <v>75</v>
      </c>
      <c r="AF48" s="56" t="s">
        <v>75</v>
      </c>
      <c r="AG48" s="56" t="s">
        <v>75</v>
      </c>
      <c r="AH48" s="57" t="s">
        <v>75</v>
      </c>
      <c r="AI48" s="8"/>
    </row>
    <row r="49" spans="1:35" ht="34.5" x14ac:dyDescent="0.25">
      <c r="A49" s="42" t="s">
        <v>3570</v>
      </c>
      <c r="B49" s="84" t="s">
        <v>3492</v>
      </c>
      <c r="C49" s="73" t="s">
        <v>3571</v>
      </c>
      <c r="D49" s="56">
        <v>-45000000</v>
      </c>
      <c r="E49" s="56" t="s">
        <v>75</v>
      </c>
      <c r="F49" s="56">
        <v>-45000000</v>
      </c>
      <c r="G49" s="56">
        <v>-48000000</v>
      </c>
      <c r="H49" s="56" t="s">
        <v>75</v>
      </c>
      <c r="I49" s="56" t="s">
        <v>75</v>
      </c>
      <c r="J49" s="56" t="s">
        <v>75</v>
      </c>
      <c r="K49" s="56" t="s">
        <v>75</v>
      </c>
      <c r="L49" s="56" t="s">
        <v>75</v>
      </c>
      <c r="M49" s="56" t="s">
        <v>75</v>
      </c>
      <c r="N49" s="56">
        <v>-93000000</v>
      </c>
      <c r="O49" s="56" t="s">
        <v>75</v>
      </c>
      <c r="P49" s="56" t="s">
        <v>75</v>
      </c>
      <c r="Q49" s="57" t="s">
        <v>75</v>
      </c>
      <c r="R49" s="42" t="s">
        <v>3570</v>
      </c>
      <c r="S49" s="84" t="s">
        <v>3492</v>
      </c>
      <c r="T49" s="73" t="s">
        <v>3571</v>
      </c>
      <c r="U49" s="56" t="s">
        <v>75</v>
      </c>
      <c r="V49" s="56" t="s">
        <v>75</v>
      </c>
      <c r="W49" s="56" t="s">
        <v>75</v>
      </c>
      <c r="X49" s="56">
        <v>-29000000</v>
      </c>
      <c r="Y49" s="56" t="s">
        <v>75</v>
      </c>
      <c r="Z49" s="56" t="s">
        <v>75</v>
      </c>
      <c r="AA49" s="56" t="s">
        <v>75</v>
      </c>
      <c r="AB49" s="56" t="s">
        <v>75</v>
      </c>
      <c r="AC49" s="56" t="s">
        <v>75</v>
      </c>
      <c r="AD49" s="56" t="s">
        <v>75</v>
      </c>
      <c r="AE49" s="56">
        <v>-29000000</v>
      </c>
      <c r="AF49" s="56" t="s">
        <v>75</v>
      </c>
      <c r="AG49" s="56" t="s">
        <v>75</v>
      </c>
      <c r="AH49" s="57" t="s">
        <v>75</v>
      </c>
      <c r="AI49" s="8"/>
    </row>
    <row r="50" spans="1:35" ht="23.25" x14ac:dyDescent="0.25">
      <c r="A50" s="42" t="s">
        <v>3572</v>
      </c>
      <c r="B50" s="84" t="s">
        <v>3492</v>
      </c>
      <c r="C50" s="73" t="s">
        <v>3573</v>
      </c>
      <c r="D50" s="56">
        <v>-82000000</v>
      </c>
      <c r="E50" s="56" t="s">
        <v>75</v>
      </c>
      <c r="F50" s="56">
        <v>-82000000</v>
      </c>
      <c r="G50" s="56" t="s">
        <v>75</v>
      </c>
      <c r="H50" s="56" t="s">
        <v>75</v>
      </c>
      <c r="I50" s="56" t="s">
        <v>75</v>
      </c>
      <c r="J50" s="56" t="s">
        <v>75</v>
      </c>
      <c r="K50" s="56">
        <v>-82000000</v>
      </c>
      <c r="L50" s="56" t="s">
        <v>75</v>
      </c>
      <c r="M50" s="56" t="s">
        <v>75</v>
      </c>
      <c r="N50" s="56" t="s">
        <v>75</v>
      </c>
      <c r="O50" s="56" t="s">
        <v>75</v>
      </c>
      <c r="P50" s="56" t="s">
        <v>75</v>
      </c>
      <c r="Q50" s="57" t="s">
        <v>75</v>
      </c>
      <c r="R50" s="42" t="s">
        <v>3572</v>
      </c>
      <c r="S50" s="84" t="s">
        <v>3492</v>
      </c>
      <c r="T50" s="73" t="s">
        <v>3573</v>
      </c>
      <c r="U50" s="56">
        <v>-39000000</v>
      </c>
      <c r="V50" s="56" t="s">
        <v>75</v>
      </c>
      <c r="W50" s="56">
        <v>-39000000</v>
      </c>
      <c r="X50" s="56" t="s">
        <v>75</v>
      </c>
      <c r="Y50" s="56" t="s">
        <v>75</v>
      </c>
      <c r="Z50" s="56" t="s">
        <v>75</v>
      </c>
      <c r="AA50" s="56" t="s">
        <v>75</v>
      </c>
      <c r="AB50" s="56">
        <v>-82000000</v>
      </c>
      <c r="AC50" s="56" t="s">
        <v>75</v>
      </c>
      <c r="AD50" s="56" t="s">
        <v>75</v>
      </c>
      <c r="AE50" s="56">
        <v>43000000</v>
      </c>
      <c r="AF50" s="56" t="s">
        <v>75</v>
      </c>
      <c r="AG50" s="56" t="s">
        <v>75</v>
      </c>
      <c r="AH50" s="57" t="s">
        <v>75</v>
      </c>
      <c r="AI50" s="8"/>
    </row>
    <row r="51" spans="1:35" ht="68.25" x14ac:dyDescent="0.25">
      <c r="A51" s="42" t="s">
        <v>3574</v>
      </c>
      <c r="B51" s="84" t="s">
        <v>3492</v>
      </c>
      <c r="C51" s="73" t="s">
        <v>3575</v>
      </c>
      <c r="D51" s="56">
        <v>-82000000</v>
      </c>
      <c r="E51" s="56" t="s">
        <v>75</v>
      </c>
      <c r="F51" s="56">
        <v>-82000000</v>
      </c>
      <c r="G51" s="56" t="s">
        <v>75</v>
      </c>
      <c r="H51" s="56" t="s">
        <v>75</v>
      </c>
      <c r="I51" s="56" t="s">
        <v>75</v>
      </c>
      <c r="J51" s="56" t="s">
        <v>75</v>
      </c>
      <c r="K51" s="56">
        <v>-82000000</v>
      </c>
      <c r="L51" s="56" t="s">
        <v>75</v>
      </c>
      <c r="M51" s="56" t="s">
        <v>75</v>
      </c>
      <c r="N51" s="56" t="s">
        <v>75</v>
      </c>
      <c r="O51" s="56" t="s">
        <v>75</v>
      </c>
      <c r="P51" s="56" t="s">
        <v>75</v>
      </c>
      <c r="Q51" s="57" t="s">
        <v>75</v>
      </c>
      <c r="R51" s="42" t="s">
        <v>3574</v>
      </c>
      <c r="S51" s="84" t="s">
        <v>3492</v>
      </c>
      <c r="T51" s="73" t="s">
        <v>3575</v>
      </c>
      <c r="U51" s="56">
        <v>-39000000</v>
      </c>
      <c r="V51" s="56" t="s">
        <v>75</v>
      </c>
      <c r="W51" s="56">
        <v>-39000000</v>
      </c>
      <c r="X51" s="56" t="s">
        <v>75</v>
      </c>
      <c r="Y51" s="56" t="s">
        <v>75</v>
      </c>
      <c r="Z51" s="56" t="s">
        <v>75</v>
      </c>
      <c r="AA51" s="56" t="s">
        <v>75</v>
      </c>
      <c r="AB51" s="56">
        <v>-82000000</v>
      </c>
      <c r="AC51" s="56" t="s">
        <v>75</v>
      </c>
      <c r="AD51" s="56" t="s">
        <v>75</v>
      </c>
      <c r="AE51" s="56">
        <v>43000000</v>
      </c>
      <c r="AF51" s="56" t="s">
        <v>75</v>
      </c>
      <c r="AG51" s="56" t="s">
        <v>75</v>
      </c>
      <c r="AH51" s="57" t="s">
        <v>75</v>
      </c>
      <c r="AI51" s="8"/>
    </row>
    <row r="52" spans="1:35" ht="124.5" x14ac:dyDescent="0.25">
      <c r="A52" s="42" t="s">
        <v>3576</v>
      </c>
      <c r="B52" s="84" t="s">
        <v>3492</v>
      </c>
      <c r="C52" s="73" t="s">
        <v>3577</v>
      </c>
      <c r="D52" s="56">
        <v>-82000000</v>
      </c>
      <c r="E52" s="56" t="s">
        <v>75</v>
      </c>
      <c r="F52" s="56">
        <v>-82000000</v>
      </c>
      <c r="G52" s="56" t="s">
        <v>75</v>
      </c>
      <c r="H52" s="56" t="s">
        <v>75</v>
      </c>
      <c r="I52" s="56" t="s">
        <v>75</v>
      </c>
      <c r="J52" s="56" t="s">
        <v>75</v>
      </c>
      <c r="K52" s="56">
        <v>-82000000</v>
      </c>
      <c r="L52" s="56" t="s">
        <v>75</v>
      </c>
      <c r="M52" s="56" t="s">
        <v>75</v>
      </c>
      <c r="N52" s="56" t="s">
        <v>75</v>
      </c>
      <c r="O52" s="56" t="s">
        <v>75</v>
      </c>
      <c r="P52" s="56" t="s">
        <v>75</v>
      </c>
      <c r="Q52" s="57" t="s">
        <v>75</v>
      </c>
      <c r="R52" s="42" t="s">
        <v>3576</v>
      </c>
      <c r="S52" s="84" t="s">
        <v>3492</v>
      </c>
      <c r="T52" s="73" t="s">
        <v>3577</v>
      </c>
      <c r="U52" s="56">
        <v>-82000000</v>
      </c>
      <c r="V52" s="56" t="s">
        <v>75</v>
      </c>
      <c r="W52" s="56">
        <v>-82000000</v>
      </c>
      <c r="X52" s="56" t="s">
        <v>75</v>
      </c>
      <c r="Y52" s="56" t="s">
        <v>75</v>
      </c>
      <c r="Z52" s="56" t="s">
        <v>75</v>
      </c>
      <c r="AA52" s="56" t="s">
        <v>75</v>
      </c>
      <c r="AB52" s="56">
        <v>-82000000</v>
      </c>
      <c r="AC52" s="56" t="s">
        <v>75</v>
      </c>
      <c r="AD52" s="56" t="s">
        <v>75</v>
      </c>
      <c r="AE52" s="56" t="s">
        <v>75</v>
      </c>
      <c r="AF52" s="56" t="s">
        <v>75</v>
      </c>
      <c r="AG52" s="56" t="s">
        <v>75</v>
      </c>
      <c r="AH52" s="57" t="s">
        <v>75</v>
      </c>
      <c r="AI52" s="8"/>
    </row>
    <row r="53" spans="1:35" ht="135.75" x14ac:dyDescent="0.25">
      <c r="A53" s="42" t="s">
        <v>3578</v>
      </c>
      <c r="B53" s="84" t="s">
        <v>3492</v>
      </c>
      <c r="C53" s="73" t="s">
        <v>3579</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3578</v>
      </c>
      <c r="S53" s="84" t="s">
        <v>3492</v>
      </c>
      <c r="T53" s="73" t="s">
        <v>3579</v>
      </c>
      <c r="U53" s="56">
        <v>43000000</v>
      </c>
      <c r="V53" s="56" t="s">
        <v>75</v>
      </c>
      <c r="W53" s="56">
        <v>43000000</v>
      </c>
      <c r="X53" s="56" t="s">
        <v>75</v>
      </c>
      <c r="Y53" s="56" t="s">
        <v>75</v>
      </c>
      <c r="Z53" s="56" t="s">
        <v>75</v>
      </c>
      <c r="AA53" s="56" t="s">
        <v>75</v>
      </c>
      <c r="AB53" s="56" t="s">
        <v>75</v>
      </c>
      <c r="AC53" s="56" t="s">
        <v>75</v>
      </c>
      <c r="AD53" s="56" t="s">
        <v>75</v>
      </c>
      <c r="AE53" s="56">
        <v>43000000</v>
      </c>
      <c r="AF53" s="56" t="s">
        <v>75</v>
      </c>
      <c r="AG53" s="56" t="s">
        <v>75</v>
      </c>
      <c r="AH53" s="57" t="s">
        <v>75</v>
      </c>
      <c r="AI53" s="8"/>
    </row>
    <row r="54" spans="1:35" ht="24.75" customHeight="1" x14ac:dyDescent="0.25">
      <c r="A54" s="79" t="s">
        <v>3580</v>
      </c>
      <c r="B54" s="80" t="s">
        <v>3581</v>
      </c>
      <c r="C54" s="73" t="s">
        <v>74</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81" t="s">
        <v>3580</v>
      </c>
      <c r="S54" s="80" t="s">
        <v>3581</v>
      </c>
      <c r="T54" s="73" t="s">
        <v>74</v>
      </c>
      <c r="U54" s="56" t="s">
        <v>75</v>
      </c>
      <c r="V54" s="56" t="s">
        <v>75</v>
      </c>
      <c r="W54" s="56" t="s">
        <v>75</v>
      </c>
      <c r="X54" s="56" t="s">
        <v>75</v>
      </c>
      <c r="Y54" s="56" t="s">
        <v>75</v>
      </c>
      <c r="Z54" s="56" t="s">
        <v>75</v>
      </c>
      <c r="AA54" s="56" t="s">
        <v>75</v>
      </c>
      <c r="AB54" s="56" t="s">
        <v>75</v>
      </c>
      <c r="AC54" s="56" t="s">
        <v>75</v>
      </c>
      <c r="AD54" s="56" t="s">
        <v>75</v>
      </c>
      <c r="AE54" s="56" t="s">
        <v>75</v>
      </c>
      <c r="AF54" s="56" t="s">
        <v>75</v>
      </c>
      <c r="AG54" s="56" t="s">
        <v>75</v>
      </c>
      <c r="AH54" s="57" t="s">
        <v>75</v>
      </c>
      <c r="AI54" s="8"/>
    </row>
    <row r="55" spans="1:35" ht="15" customHeight="1" x14ac:dyDescent="0.25">
      <c r="A55" s="82" t="s">
        <v>3493</v>
      </c>
      <c r="B55" s="36"/>
      <c r="C55" s="37"/>
      <c r="D55" s="37"/>
      <c r="E55" s="37"/>
      <c r="F55" s="37"/>
      <c r="G55" s="37"/>
      <c r="H55" s="37"/>
      <c r="I55" s="37"/>
      <c r="J55" s="37"/>
      <c r="K55" s="37"/>
      <c r="L55" s="37"/>
      <c r="M55" s="37"/>
      <c r="N55" s="37"/>
      <c r="O55" s="37"/>
      <c r="P55" s="37"/>
      <c r="Q55" s="75"/>
      <c r="R55" s="83" t="s">
        <v>3493</v>
      </c>
      <c r="S55" s="36"/>
      <c r="T55" s="37"/>
      <c r="U55" s="37"/>
      <c r="V55" s="37"/>
      <c r="W55" s="37"/>
      <c r="X55" s="37"/>
      <c r="Y55" s="37"/>
      <c r="Z55" s="37"/>
      <c r="AA55" s="37"/>
      <c r="AB55" s="37"/>
      <c r="AC55" s="37"/>
      <c r="AD55" s="37"/>
      <c r="AE55" s="37"/>
      <c r="AF55" s="37"/>
      <c r="AG55" s="37"/>
      <c r="AH55" s="75"/>
      <c r="AI55" s="8"/>
    </row>
    <row r="56" spans="1:35" ht="24.75" customHeight="1" x14ac:dyDescent="0.25">
      <c r="A56" s="79" t="s">
        <v>3582</v>
      </c>
      <c r="B56" s="80" t="s">
        <v>3583</v>
      </c>
      <c r="C56" s="73" t="s">
        <v>74</v>
      </c>
      <c r="D56" s="56">
        <v>6800360598.0500002</v>
      </c>
      <c r="E56" s="56" t="s">
        <v>75</v>
      </c>
      <c r="F56" s="56">
        <v>5194783088.1800003</v>
      </c>
      <c r="G56" s="56" t="s">
        <v>75</v>
      </c>
      <c r="H56" s="56">
        <v>4078774622.7800002</v>
      </c>
      <c r="I56" s="56" t="s">
        <v>75</v>
      </c>
      <c r="J56" s="56" t="s">
        <v>75</v>
      </c>
      <c r="K56" s="56">
        <v>202270502.33000001</v>
      </c>
      <c r="L56" s="56" t="s">
        <v>75</v>
      </c>
      <c r="M56" s="56" t="s">
        <v>75</v>
      </c>
      <c r="N56" s="56">
        <v>490315882.70999998</v>
      </c>
      <c r="O56" s="56">
        <v>165361173.62</v>
      </c>
      <c r="P56" s="56">
        <v>258060906.74000001</v>
      </c>
      <c r="Q56" s="57">
        <v>1605577509.8699999</v>
      </c>
      <c r="R56" s="81" t="s">
        <v>3582</v>
      </c>
      <c r="S56" s="80" t="s">
        <v>3583</v>
      </c>
      <c r="T56" s="73" t="s">
        <v>74</v>
      </c>
      <c r="U56" s="56">
        <v>-8454925899.8500004</v>
      </c>
      <c r="V56" s="56" t="s">
        <v>75</v>
      </c>
      <c r="W56" s="56">
        <v>-7014874089.1300001</v>
      </c>
      <c r="X56" s="56" t="s">
        <v>75</v>
      </c>
      <c r="Y56" s="56">
        <v>-7157016258.0600004</v>
      </c>
      <c r="Z56" s="56" t="s">
        <v>75</v>
      </c>
      <c r="AA56" s="56" t="s">
        <v>75</v>
      </c>
      <c r="AB56" s="56">
        <v>128190994.19</v>
      </c>
      <c r="AC56" s="56" t="s">
        <v>75</v>
      </c>
      <c r="AD56" s="56" t="s">
        <v>75</v>
      </c>
      <c r="AE56" s="56">
        <v>181449832.33000001</v>
      </c>
      <c r="AF56" s="56">
        <v>-58613164.210000001</v>
      </c>
      <c r="AG56" s="56">
        <v>-108885493.38</v>
      </c>
      <c r="AH56" s="57">
        <v>-1440051810.72</v>
      </c>
      <c r="AI56" s="8"/>
    </row>
    <row r="57" spans="1:35" ht="23.25" x14ac:dyDescent="0.25">
      <c r="A57" s="42" t="s">
        <v>3584</v>
      </c>
      <c r="B57" s="84" t="s">
        <v>3583</v>
      </c>
      <c r="C57" s="73" t="s">
        <v>3585</v>
      </c>
      <c r="D57" s="56">
        <v>6800360598.0500002</v>
      </c>
      <c r="E57" s="56" t="s">
        <v>75</v>
      </c>
      <c r="F57" s="56">
        <v>5194783088.1800003</v>
      </c>
      <c r="G57" s="56" t="s">
        <v>75</v>
      </c>
      <c r="H57" s="56">
        <v>4078774622.7800002</v>
      </c>
      <c r="I57" s="56" t="s">
        <v>75</v>
      </c>
      <c r="J57" s="56" t="s">
        <v>75</v>
      </c>
      <c r="K57" s="56">
        <v>202270502.33000001</v>
      </c>
      <c r="L57" s="56" t="s">
        <v>75</v>
      </c>
      <c r="M57" s="56" t="s">
        <v>75</v>
      </c>
      <c r="N57" s="56">
        <v>490315882.70999998</v>
      </c>
      <c r="O57" s="56">
        <v>165361173.62</v>
      </c>
      <c r="P57" s="56">
        <v>258060906.74000001</v>
      </c>
      <c r="Q57" s="57">
        <v>1605577509.8699999</v>
      </c>
      <c r="R57" s="42" t="s">
        <v>3584</v>
      </c>
      <c r="S57" s="84" t="s">
        <v>3583</v>
      </c>
      <c r="T57" s="73" t="s">
        <v>3585</v>
      </c>
      <c r="U57" s="56">
        <v>-8454925899.8500004</v>
      </c>
      <c r="V57" s="56" t="s">
        <v>75</v>
      </c>
      <c r="W57" s="56">
        <v>-7014874089.1300001</v>
      </c>
      <c r="X57" s="56" t="s">
        <v>75</v>
      </c>
      <c r="Y57" s="56">
        <v>-7157016258.0600004</v>
      </c>
      <c r="Z57" s="56" t="s">
        <v>75</v>
      </c>
      <c r="AA57" s="56" t="s">
        <v>75</v>
      </c>
      <c r="AB57" s="56">
        <v>128190994.19</v>
      </c>
      <c r="AC57" s="56" t="s">
        <v>75</v>
      </c>
      <c r="AD57" s="56" t="s">
        <v>75</v>
      </c>
      <c r="AE57" s="56">
        <v>181449832.33000001</v>
      </c>
      <c r="AF57" s="56">
        <v>-58613164.210000001</v>
      </c>
      <c r="AG57" s="56">
        <v>-108885493.38</v>
      </c>
      <c r="AH57" s="57">
        <v>-1440051810.72</v>
      </c>
      <c r="AI57" s="8"/>
    </row>
    <row r="58" spans="1:35" ht="24.75" customHeight="1" x14ac:dyDescent="0.25">
      <c r="A58" s="79" t="s">
        <v>3586</v>
      </c>
      <c r="B58" s="80" t="s">
        <v>3587</v>
      </c>
      <c r="C58" s="73" t="s">
        <v>74</v>
      </c>
      <c r="D58" s="56">
        <v>-239737275869.92999</v>
      </c>
      <c r="E58" s="56" t="s">
        <v>75</v>
      </c>
      <c r="F58" s="56">
        <v>-205453380269.92999</v>
      </c>
      <c r="G58" s="56">
        <v>-47300783713.010002</v>
      </c>
      <c r="H58" s="56">
        <v>-175290726737.03</v>
      </c>
      <c r="I58" s="56" t="s">
        <v>75</v>
      </c>
      <c r="J58" s="56" t="s">
        <v>75</v>
      </c>
      <c r="K58" s="56">
        <v>-28587286723.93</v>
      </c>
      <c r="L58" s="56" t="s">
        <v>75</v>
      </c>
      <c r="M58" s="56" t="s">
        <v>75</v>
      </c>
      <c r="N58" s="56">
        <v>-37672187200.760002</v>
      </c>
      <c r="O58" s="56">
        <v>-7207260719.7700005</v>
      </c>
      <c r="P58" s="56">
        <v>-3996702601.4499998</v>
      </c>
      <c r="Q58" s="57">
        <v>-34283895600</v>
      </c>
      <c r="R58" s="81" t="s">
        <v>3586</v>
      </c>
      <c r="S58" s="80" t="s">
        <v>3587</v>
      </c>
      <c r="T58" s="73" t="s">
        <v>74</v>
      </c>
      <c r="U58" s="56">
        <v>-121509312375.46001</v>
      </c>
      <c r="V58" s="56">
        <v>-116780144.72</v>
      </c>
      <c r="W58" s="56">
        <v>-100467317298.83</v>
      </c>
      <c r="X58" s="56">
        <v>-21842611326.48</v>
      </c>
      <c r="Y58" s="56">
        <v>-87696153172.889999</v>
      </c>
      <c r="Z58" s="56" t="s">
        <v>75</v>
      </c>
      <c r="AA58" s="56" t="s">
        <v>75</v>
      </c>
      <c r="AB58" s="56">
        <v>-12807495569.41</v>
      </c>
      <c r="AC58" s="56" t="s">
        <v>75</v>
      </c>
      <c r="AD58" s="56" t="s">
        <v>75</v>
      </c>
      <c r="AE58" s="56">
        <v>-17862281274.259998</v>
      </c>
      <c r="AF58" s="56">
        <v>-2558393141.5700002</v>
      </c>
      <c r="AG58" s="56">
        <v>-1385605467.1800001</v>
      </c>
      <c r="AH58" s="57">
        <v>-21158775221.349998</v>
      </c>
      <c r="AI58" s="8"/>
    </row>
    <row r="59" spans="1:35" x14ac:dyDescent="0.25">
      <c r="A59" s="42" t="s">
        <v>3588</v>
      </c>
      <c r="B59" s="84" t="s">
        <v>3587</v>
      </c>
      <c r="C59" s="73" t="s">
        <v>3589</v>
      </c>
      <c r="D59" s="56">
        <v>-239737275869.92999</v>
      </c>
      <c r="E59" s="56" t="s">
        <v>75</v>
      </c>
      <c r="F59" s="56">
        <v>-205453380269.92999</v>
      </c>
      <c r="G59" s="56">
        <v>-47300783713.010002</v>
      </c>
      <c r="H59" s="56">
        <v>-175290726737.03</v>
      </c>
      <c r="I59" s="56" t="s">
        <v>75</v>
      </c>
      <c r="J59" s="56" t="s">
        <v>75</v>
      </c>
      <c r="K59" s="56">
        <v>-28587286723.93</v>
      </c>
      <c r="L59" s="56" t="s">
        <v>75</v>
      </c>
      <c r="M59" s="56" t="s">
        <v>75</v>
      </c>
      <c r="N59" s="56">
        <v>-37672187200.760002</v>
      </c>
      <c r="O59" s="56">
        <v>-7207260719.7700005</v>
      </c>
      <c r="P59" s="56">
        <v>-3996702601.4499998</v>
      </c>
      <c r="Q59" s="57">
        <v>-34283895600</v>
      </c>
      <c r="R59" s="42" t="s">
        <v>3588</v>
      </c>
      <c r="S59" s="84" t="s">
        <v>3587</v>
      </c>
      <c r="T59" s="73" t="s">
        <v>3589</v>
      </c>
      <c r="U59" s="56">
        <v>-121509312375.46001</v>
      </c>
      <c r="V59" s="56">
        <v>-116780144.72</v>
      </c>
      <c r="W59" s="56">
        <v>-100467317298.83</v>
      </c>
      <c r="X59" s="56">
        <v>-21842611326.48</v>
      </c>
      <c r="Y59" s="56">
        <v>-87696153172.889999</v>
      </c>
      <c r="Z59" s="56" t="s">
        <v>75</v>
      </c>
      <c r="AA59" s="56" t="s">
        <v>75</v>
      </c>
      <c r="AB59" s="56">
        <v>-12807495569.41</v>
      </c>
      <c r="AC59" s="56" t="s">
        <v>75</v>
      </c>
      <c r="AD59" s="56" t="s">
        <v>75</v>
      </c>
      <c r="AE59" s="56">
        <v>-17862281274.259998</v>
      </c>
      <c r="AF59" s="56">
        <v>-2558393141.5700002</v>
      </c>
      <c r="AG59" s="56">
        <v>-1385605467.1800001</v>
      </c>
      <c r="AH59" s="57">
        <v>-21158775221.349998</v>
      </c>
      <c r="AI59" s="8"/>
    </row>
    <row r="60" spans="1:35" x14ac:dyDescent="0.25">
      <c r="A60" s="42" t="s">
        <v>3590</v>
      </c>
      <c r="B60" s="84" t="s">
        <v>3587</v>
      </c>
      <c r="C60" s="73" t="s">
        <v>3591</v>
      </c>
      <c r="D60" s="56">
        <v>-239737275869.92999</v>
      </c>
      <c r="E60" s="56" t="s">
        <v>75</v>
      </c>
      <c r="F60" s="56">
        <v>-205453380269.92999</v>
      </c>
      <c r="G60" s="56">
        <v>-47300783713.010002</v>
      </c>
      <c r="H60" s="56">
        <v>-175290726737.03</v>
      </c>
      <c r="I60" s="56" t="s">
        <v>75</v>
      </c>
      <c r="J60" s="56" t="s">
        <v>75</v>
      </c>
      <c r="K60" s="56">
        <v>-28587286723.93</v>
      </c>
      <c r="L60" s="56" t="s">
        <v>75</v>
      </c>
      <c r="M60" s="56" t="s">
        <v>75</v>
      </c>
      <c r="N60" s="56">
        <v>-37672187200.760002</v>
      </c>
      <c r="O60" s="56">
        <v>-7207260719.7700005</v>
      </c>
      <c r="P60" s="56">
        <v>-3996702601.4499998</v>
      </c>
      <c r="Q60" s="57">
        <v>-34283895600</v>
      </c>
      <c r="R60" s="42" t="s">
        <v>3590</v>
      </c>
      <c r="S60" s="84" t="s">
        <v>3587</v>
      </c>
      <c r="T60" s="73" t="s">
        <v>3591</v>
      </c>
      <c r="U60" s="56">
        <v>-121509312375.46001</v>
      </c>
      <c r="V60" s="56">
        <v>-116780144.72</v>
      </c>
      <c r="W60" s="56">
        <v>-100467317298.83</v>
      </c>
      <c r="X60" s="56">
        <v>-21842611326.48</v>
      </c>
      <c r="Y60" s="56">
        <v>-87696153172.889999</v>
      </c>
      <c r="Z60" s="56" t="s">
        <v>75</v>
      </c>
      <c r="AA60" s="56" t="s">
        <v>75</v>
      </c>
      <c r="AB60" s="56">
        <v>-12807495569.41</v>
      </c>
      <c r="AC60" s="56" t="s">
        <v>75</v>
      </c>
      <c r="AD60" s="56" t="s">
        <v>75</v>
      </c>
      <c r="AE60" s="56">
        <v>-17862281274.259998</v>
      </c>
      <c r="AF60" s="56">
        <v>-2558393141.5700002</v>
      </c>
      <c r="AG60" s="56">
        <v>-1385605467.1800001</v>
      </c>
      <c r="AH60" s="57">
        <v>-21158775221.349998</v>
      </c>
      <c r="AI60" s="8"/>
    </row>
    <row r="61" spans="1:35" x14ac:dyDescent="0.25">
      <c r="A61" s="42" t="s">
        <v>3592</v>
      </c>
      <c r="B61" s="84" t="s">
        <v>3587</v>
      </c>
      <c r="C61" s="73" t="s">
        <v>3593</v>
      </c>
      <c r="D61" s="56">
        <v>-239737275869.92999</v>
      </c>
      <c r="E61" s="56" t="s">
        <v>75</v>
      </c>
      <c r="F61" s="56">
        <v>-205453380269.92999</v>
      </c>
      <c r="G61" s="56">
        <v>-47300783713.010002</v>
      </c>
      <c r="H61" s="56">
        <v>-175290726737.03</v>
      </c>
      <c r="I61" s="56" t="s">
        <v>75</v>
      </c>
      <c r="J61" s="56" t="s">
        <v>75</v>
      </c>
      <c r="K61" s="56">
        <v>-28587286723.93</v>
      </c>
      <c r="L61" s="56" t="s">
        <v>75</v>
      </c>
      <c r="M61" s="56" t="s">
        <v>75</v>
      </c>
      <c r="N61" s="56">
        <v>-37672187200.760002</v>
      </c>
      <c r="O61" s="56">
        <v>-7207260719.7700005</v>
      </c>
      <c r="P61" s="56">
        <v>-3996702601.4499998</v>
      </c>
      <c r="Q61" s="57">
        <v>-34283895600</v>
      </c>
      <c r="R61" s="42" t="s">
        <v>3592</v>
      </c>
      <c r="S61" s="84" t="s">
        <v>3587</v>
      </c>
      <c r="T61" s="73" t="s">
        <v>3593</v>
      </c>
      <c r="U61" s="56">
        <v>-121509312375.46001</v>
      </c>
      <c r="V61" s="56">
        <v>-116780144.72</v>
      </c>
      <c r="W61" s="56">
        <v>-100467317298.83</v>
      </c>
      <c r="X61" s="56">
        <v>-21842611326.48</v>
      </c>
      <c r="Y61" s="56">
        <v>-87696153172.889999</v>
      </c>
      <c r="Z61" s="56" t="s">
        <v>75</v>
      </c>
      <c r="AA61" s="56" t="s">
        <v>75</v>
      </c>
      <c r="AB61" s="56">
        <v>-12807495569.41</v>
      </c>
      <c r="AC61" s="56" t="s">
        <v>75</v>
      </c>
      <c r="AD61" s="56" t="s">
        <v>75</v>
      </c>
      <c r="AE61" s="56">
        <v>-17862281274.259998</v>
      </c>
      <c r="AF61" s="56">
        <v>-2558393141.5700002</v>
      </c>
      <c r="AG61" s="56">
        <v>-1385605467.1800001</v>
      </c>
      <c r="AH61" s="57">
        <v>-21158775221.349998</v>
      </c>
      <c r="AI61" s="8"/>
    </row>
    <row r="62" spans="1:35" ht="23.25" x14ac:dyDescent="0.25">
      <c r="A62" s="42" t="s">
        <v>3594</v>
      </c>
      <c r="B62" s="84" t="s">
        <v>3587</v>
      </c>
      <c r="C62" s="73" t="s">
        <v>3595</v>
      </c>
      <c r="D62" s="56">
        <v>-174285505514.48999</v>
      </c>
      <c r="E62" s="56" t="s">
        <v>75</v>
      </c>
      <c r="F62" s="56">
        <v>-174285505514.48999</v>
      </c>
      <c r="G62" s="56">
        <v>-1005221222.54</v>
      </c>
      <c r="H62" s="56">
        <v>-175290726737.03</v>
      </c>
      <c r="I62" s="56" t="s">
        <v>75</v>
      </c>
      <c r="J62" s="56" t="s">
        <v>75</v>
      </c>
      <c r="K62" s="56" t="s">
        <v>75</v>
      </c>
      <c r="L62" s="56" t="s">
        <v>75</v>
      </c>
      <c r="M62" s="56" t="s">
        <v>75</v>
      </c>
      <c r="N62" s="56" t="s">
        <v>75</v>
      </c>
      <c r="O62" s="56" t="s">
        <v>75</v>
      </c>
      <c r="P62" s="56" t="s">
        <v>75</v>
      </c>
      <c r="Q62" s="57" t="s">
        <v>75</v>
      </c>
      <c r="R62" s="42" t="s">
        <v>3594</v>
      </c>
      <c r="S62" s="84" t="s">
        <v>3587</v>
      </c>
      <c r="T62" s="73" t="s">
        <v>3595</v>
      </c>
      <c r="U62" s="56">
        <v>-87291236911.559998</v>
      </c>
      <c r="V62" s="56">
        <v>-16832500.41</v>
      </c>
      <c r="W62" s="56">
        <v>-87308069411.970001</v>
      </c>
      <c r="X62" s="56">
        <v>-388083760.92000002</v>
      </c>
      <c r="Y62" s="56">
        <v>-87696153172.889999</v>
      </c>
      <c r="Z62" s="56" t="s">
        <v>75</v>
      </c>
      <c r="AA62" s="56" t="s">
        <v>75</v>
      </c>
      <c r="AB62" s="56" t="s">
        <v>75</v>
      </c>
      <c r="AC62" s="56" t="s">
        <v>75</v>
      </c>
      <c r="AD62" s="56" t="s">
        <v>75</v>
      </c>
      <c r="AE62" s="56" t="s">
        <v>75</v>
      </c>
      <c r="AF62" s="56" t="s">
        <v>75</v>
      </c>
      <c r="AG62" s="56" t="s">
        <v>75</v>
      </c>
      <c r="AH62" s="57" t="s">
        <v>75</v>
      </c>
      <c r="AI62" s="8"/>
    </row>
    <row r="63" spans="1:35" ht="23.25" x14ac:dyDescent="0.25">
      <c r="A63" s="42" t="s">
        <v>3596</v>
      </c>
      <c r="B63" s="84" t="s">
        <v>3587</v>
      </c>
      <c r="C63" s="73" t="s">
        <v>3597</v>
      </c>
      <c r="D63" s="56">
        <v>-14129321476.92</v>
      </c>
      <c r="E63" s="56" t="s">
        <v>75</v>
      </c>
      <c r="F63" s="56">
        <v>-14129321476.92</v>
      </c>
      <c r="G63" s="56">
        <v>-14457965247.01</v>
      </c>
      <c r="H63" s="56" t="s">
        <v>75</v>
      </c>
      <c r="I63" s="56" t="s">
        <v>75</v>
      </c>
      <c r="J63" s="56" t="s">
        <v>75</v>
      </c>
      <c r="K63" s="56">
        <v>-28587286723.93</v>
      </c>
      <c r="L63" s="56" t="s">
        <v>75</v>
      </c>
      <c r="M63" s="56" t="s">
        <v>75</v>
      </c>
      <c r="N63" s="56" t="s">
        <v>75</v>
      </c>
      <c r="O63" s="56" t="s">
        <v>75</v>
      </c>
      <c r="P63" s="56" t="s">
        <v>75</v>
      </c>
      <c r="Q63" s="57" t="s">
        <v>75</v>
      </c>
      <c r="R63" s="42" t="s">
        <v>3596</v>
      </c>
      <c r="S63" s="84" t="s">
        <v>3587</v>
      </c>
      <c r="T63" s="73" t="s">
        <v>3597</v>
      </c>
      <c r="U63" s="56">
        <v>-5870673087.46</v>
      </c>
      <c r="V63" s="56" t="s">
        <v>75</v>
      </c>
      <c r="W63" s="56">
        <v>-5870673087.46</v>
      </c>
      <c r="X63" s="56">
        <v>-6936822481.9499998</v>
      </c>
      <c r="Y63" s="56" t="s">
        <v>75</v>
      </c>
      <c r="Z63" s="56" t="s">
        <v>75</v>
      </c>
      <c r="AA63" s="56" t="s">
        <v>75</v>
      </c>
      <c r="AB63" s="56">
        <v>-12807495569.41</v>
      </c>
      <c r="AC63" s="56" t="s">
        <v>75</v>
      </c>
      <c r="AD63" s="56" t="s">
        <v>75</v>
      </c>
      <c r="AE63" s="56" t="s">
        <v>75</v>
      </c>
      <c r="AF63" s="56" t="s">
        <v>75</v>
      </c>
      <c r="AG63" s="56" t="s">
        <v>75</v>
      </c>
      <c r="AH63" s="57" t="s">
        <v>75</v>
      </c>
      <c r="AI63" s="8"/>
    </row>
    <row r="64" spans="1:35" ht="23.25" x14ac:dyDescent="0.25">
      <c r="A64" s="42" t="s">
        <v>3598</v>
      </c>
      <c r="B64" s="84" t="s">
        <v>3587</v>
      </c>
      <c r="C64" s="73" t="s">
        <v>3599</v>
      </c>
      <c r="D64" s="56">
        <v>-11532957929.85</v>
      </c>
      <c r="E64" s="56" t="s">
        <v>75</v>
      </c>
      <c r="F64" s="56">
        <v>-11532957929.85</v>
      </c>
      <c r="G64" s="56">
        <v>-26139229270.91</v>
      </c>
      <c r="H64" s="56" t="s">
        <v>75</v>
      </c>
      <c r="I64" s="56" t="s">
        <v>75</v>
      </c>
      <c r="J64" s="56" t="s">
        <v>75</v>
      </c>
      <c r="K64" s="56" t="s">
        <v>75</v>
      </c>
      <c r="L64" s="56" t="s">
        <v>75</v>
      </c>
      <c r="M64" s="56" t="s">
        <v>75</v>
      </c>
      <c r="N64" s="56">
        <v>-37672187200.760002</v>
      </c>
      <c r="O64" s="56" t="s">
        <v>75</v>
      </c>
      <c r="P64" s="56" t="s">
        <v>75</v>
      </c>
      <c r="Q64" s="57" t="s">
        <v>75</v>
      </c>
      <c r="R64" s="42" t="s">
        <v>3598</v>
      </c>
      <c r="S64" s="84" t="s">
        <v>3587</v>
      </c>
      <c r="T64" s="73" t="s">
        <v>3599</v>
      </c>
      <c r="U64" s="56">
        <v>-5068683212.5</v>
      </c>
      <c r="V64" s="56" t="s">
        <v>75</v>
      </c>
      <c r="W64" s="56">
        <v>-5068683212.5</v>
      </c>
      <c r="X64" s="56">
        <v>-12793598061.76</v>
      </c>
      <c r="Y64" s="56" t="s">
        <v>75</v>
      </c>
      <c r="Z64" s="56" t="s">
        <v>75</v>
      </c>
      <c r="AA64" s="56" t="s">
        <v>75</v>
      </c>
      <c r="AB64" s="56" t="s">
        <v>75</v>
      </c>
      <c r="AC64" s="56" t="s">
        <v>75</v>
      </c>
      <c r="AD64" s="56" t="s">
        <v>75</v>
      </c>
      <c r="AE64" s="56">
        <v>-17862281274.259998</v>
      </c>
      <c r="AF64" s="56" t="s">
        <v>75</v>
      </c>
      <c r="AG64" s="56" t="s">
        <v>75</v>
      </c>
      <c r="AH64" s="57" t="s">
        <v>75</v>
      </c>
      <c r="AI64" s="8"/>
    </row>
    <row r="65" spans="1:35" ht="34.5" x14ac:dyDescent="0.25">
      <c r="A65" s="42" t="s">
        <v>3600</v>
      </c>
      <c r="B65" s="84" t="s">
        <v>3587</v>
      </c>
      <c r="C65" s="73" t="s">
        <v>3601</v>
      </c>
      <c r="D65" s="56">
        <v>-34283895600</v>
      </c>
      <c r="E65" s="56" t="s">
        <v>75</v>
      </c>
      <c r="F65" s="56" t="s">
        <v>75</v>
      </c>
      <c r="G65" s="56" t="s">
        <v>75</v>
      </c>
      <c r="H65" s="56" t="s">
        <v>75</v>
      </c>
      <c r="I65" s="56" t="s">
        <v>75</v>
      </c>
      <c r="J65" s="56" t="s">
        <v>75</v>
      </c>
      <c r="K65" s="56" t="s">
        <v>75</v>
      </c>
      <c r="L65" s="56" t="s">
        <v>75</v>
      </c>
      <c r="M65" s="56" t="s">
        <v>75</v>
      </c>
      <c r="N65" s="56" t="s">
        <v>75</v>
      </c>
      <c r="O65" s="56" t="s">
        <v>75</v>
      </c>
      <c r="P65" s="56" t="s">
        <v>75</v>
      </c>
      <c r="Q65" s="57">
        <v>-34283895600</v>
      </c>
      <c r="R65" s="42" t="s">
        <v>3600</v>
      </c>
      <c r="S65" s="84" t="s">
        <v>3587</v>
      </c>
      <c r="T65" s="73" t="s">
        <v>3601</v>
      </c>
      <c r="U65" s="56">
        <v>-21058827577.040001</v>
      </c>
      <c r="V65" s="56">
        <v>-99947644.310000002</v>
      </c>
      <c r="W65" s="56" t="s">
        <v>75</v>
      </c>
      <c r="X65" s="56" t="s">
        <v>75</v>
      </c>
      <c r="Y65" s="56" t="s">
        <v>75</v>
      </c>
      <c r="Z65" s="56" t="s">
        <v>75</v>
      </c>
      <c r="AA65" s="56" t="s">
        <v>75</v>
      </c>
      <c r="AB65" s="56" t="s">
        <v>75</v>
      </c>
      <c r="AC65" s="56" t="s">
        <v>75</v>
      </c>
      <c r="AD65" s="56" t="s">
        <v>75</v>
      </c>
      <c r="AE65" s="56" t="s">
        <v>75</v>
      </c>
      <c r="AF65" s="56" t="s">
        <v>75</v>
      </c>
      <c r="AG65" s="56" t="s">
        <v>75</v>
      </c>
      <c r="AH65" s="57">
        <v>-21158775221.349998</v>
      </c>
      <c r="AI65" s="8"/>
    </row>
    <row r="66" spans="1:35" ht="23.25" x14ac:dyDescent="0.25">
      <c r="A66" s="42" t="s">
        <v>3602</v>
      </c>
      <c r="B66" s="84" t="s">
        <v>3587</v>
      </c>
      <c r="C66" s="73" t="s">
        <v>3603</v>
      </c>
      <c r="D66" s="56">
        <v>-1644496372.8199999</v>
      </c>
      <c r="E66" s="56" t="s">
        <v>75</v>
      </c>
      <c r="F66" s="56">
        <v>-1644496372.8199999</v>
      </c>
      <c r="G66" s="56">
        <v>-2352206228.6300001</v>
      </c>
      <c r="H66" s="56" t="s">
        <v>75</v>
      </c>
      <c r="I66" s="56" t="s">
        <v>75</v>
      </c>
      <c r="J66" s="56" t="s">
        <v>75</v>
      </c>
      <c r="K66" s="56" t="s">
        <v>75</v>
      </c>
      <c r="L66" s="56" t="s">
        <v>75</v>
      </c>
      <c r="M66" s="56" t="s">
        <v>75</v>
      </c>
      <c r="N66" s="56" t="s">
        <v>75</v>
      </c>
      <c r="O66" s="56" t="s">
        <v>75</v>
      </c>
      <c r="P66" s="56">
        <v>-3996702601.4499998</v>
      </c>
      <c r="Q66" s="57" t="s">
        <v>75</v>
      </c>
      <c r="R66" s="42" t="s">
        <v>3602</v>
      </c>
      <c r="S66" s="84" t="s">
        <v>3587</v>
      </c>
      <c r="T66" s="73" t="s">
        <v>3603</v>
      </c>
      <c r="U66" s="56">
        <v>-781287762.13</v>
      </c>
      <c r="V66" s="56" t="s">
        <v>75</v>
      </c>
      <c r="W66" s="56">
        <v>-781287762.13</v>
      </c>
      <c r="X66" s="56">
        <v>-604317705.04999995</v>
      </c>
      <c r="Y66" s="56" t="s">
        <v>75</v>
      </c>
      <c r="Z66" s="56" t="s">
        <v>75</v>
      </c>
      <c r="AA66" s="56" t="s">
        <v>75</v>
      </c>
      <c r="AB66" s="56" t="s">
        <v>75</v>
      </c>
      <c r="AC66" s="56" t="s">
        <v>75</v>
      </c>
      <c r="AD66" s="56" t="s">
        <v>75</v>
      </c>
      <c r="AE66" s="56" t="s">
        <v>75</v>
      </c>
      <c r="AF66" s="56" t="s">
        <v>75</v>
      </c>
      <c r="AG66" s="56">
        <v>-1385605467.1800001</v>
      </c>
      <c r="AH66" s="57" t="s">
        <v>75</v>
      </c>
      <c r="AI66" s="8"/>
    </row>
    <row r="67" spans="1:35" ht="23.25" x14ac:dyDescent="0.25">
      <c r="A67" s="42" t="s">
        <v>3604</v>
      </c>
      <c r="B67" s="84" t="s">
        <v>3587</v>
      </c>
      <c r="C67" s="73" t="s">
        <v>3605</v>
      </c>
      <c r="D67" s="56">
        <v>-3861098975.8499999</v>
      </c>
      <c r="E67" s="56" t="s">
        <v>75</v>
      </c>
      <c r="F67" s="56">
        <v>-3861098975.8499999</v>
      </c>
      <c r="G67" s="56">
        <v>-3346161743.9200001</v>
      </c>
      <c r="H67" s="56" t="s">
        <v>75</v>
      </c>
      <c r="I67" s="56" t="s">
        <v>75</v>
      </c>
      <c r="J67" s="56" t="s">
        <v>75</v>
      </c>
      <c r="K67" s="56" t="s">
        <v>75</v>
      </c>
      <c r="L67" s="56" t="s">
        <v>75</v>
      </c>
      <c r="M67" s="56" t="s">
        <v>75</v>
      </c>
      <c r="N67" s="56" t="s">
        <v>75</v>
      </c>
      <c r="O67" s="56">
        <v>-7207260719.7700005</v>
      </c>
      <c r="P67" s="56" t="s">
        <v>75</v>
      </c>
      <c r="Q67" s="57" t="s">
        <v>75</v>
      </c>
      <c r="R67" s="42" t="s">
        <v>3604</v>
      </c>
      <c r="S67" s="84" t="s">
        <v>3587</v>
      </c>
      <c r="T67" s="73" t="s">
        <v>3605</v>
      </c>
      <c r="U67" s="56">
        <v>-1438603824.77</v>
      </c>
      <c r="V67" s="56" t="s">
        <v>75</v>
      </c>
      <c r="W67" s="56">
        <v>-1438603824.77</v>
      </c>
      <c r="X67" s="56">
        <v>-1119789316.8</v>
      </c>
      <c r="Y67" s="56" t="s">
        <v>75</v>
      </c>
      <c r="Z67" s="56" t="s">
        <v>75</v>
      </c>
      <c r="AA67" s="56" t="s">
        <v>75</v>
      </c>
      <c r="AB67" s="56" t="s">
        <v>75</v>
      </c>
      <c r="AC67" s="56" t="s">
        <v>75</v>
      </c>
      <c r="AD67" s="56" t="s">
        <v>75</v>
      </c>
      <c r="AE67" s="56" t="s">
        <v>75</v>
      </c>
      <c r="AF67" s="56">
        <v>-2558393141.5700002</v>
      </c>
      <c r="AG67" s="56" t="s">
        <v>75</v>
      </c>
      <c r="AH67" s="57" t="s">
        <v>75</v>
      </c>
      <c r="AI67" s="8"/>
    </row>
    <row r="68" spans="1:35" ht="24.75" customHeight="1" x14ac:dyDescent="0.25">
      <c r="A68" s="79" t="s">
        <v>3606</v>
      </c>
      <c r="B68" s="80" t="s">
        <v>3607</v>
      </c>
      <c r="C68" s="73" t="s">
        <v>74</v>
      </c>
      <c r="D68" s="56">
        <v>246537636467.98001</v>
      </c>
      <c r="E68" s="56" t="s">
        <v>75</v>
      </c>
      <c r="F68" s="56">
        <v>210648163358.10999</v>
      </c>
      <c r="G68" s="56">
        <v>47300783713.010002</v>
      </c>
      <c r="H68" s="56">
        <v>179369501359.81</v>
      </c>
      <c r="I68" s="56" t="s">
        <v>75</v>
      </c>
      <c r="J68" s="56" t="s">
        <v>75</v>
      </c>
      <c r="K68" s="56">
        <v>28789557226.259998</v>
      </c>
      <c r="L68" s="56" t="s">
        <v>75</v>
      </c>
      <c r="M68" s="56" t="s">
        <v>75</v>
      </c>
      <c r="N68" s="56">
        <v>38162503083.470001</v>
      </c>
      <c r="O68" s="56">
        <v>7372621893.3900003</v>
      </c>
      <c r="P68" s="56">
        <v>4254763508.1900001</v>
      </c>
      <c r="Q68" s="57">
        <v>35889473109.870003</v>
      </c>
      <c r="R68" s="81" t="s">
        <v>3606</v>
      </c>
      <c r="S68" s="80" t="s">
        <v>3607</v>
      </c>
      <c r="T68" s="73" t="s">
        <v>74</v>
      </c>
      <c r="U68" s="56">
        <v>113054386475.61</v>
      </c>
      <c r="V68" s="56">
        <v>116780144.72</v>
      </c>
      <c r="W68" s="56">
        <v>93452443209.699997</v>
      </c>
      <c r="X68" s="56">
        <v>21842611326.48</v>
      </c>
      <c r="Y68" s="56">
        <v>80539136914.830002</v>
      </c>
      <c r="Z68" s="56" t="s">
        <v>75</v>
      </c>
      <c r="AA68" s="56" t="s">
        <v>75</v>
      </c>
      <c r="AB68" s="56">
        <v>12935686563.6</v>
      </c>
      <c r="AC68" s="56" t="s">
        <v>75</v>
      </c>
      <c r="AD68" s="56" t="s">
        <v>75</v>
      </c>
      <c r="AE68" s="56">
        <v>18043731106.59</v>
      </c>
      <c r="AF68" s="56">
        <v>2499779977.3600001</v>
      </c>
      <c r="AG68" s="56">
        <v>1276719973.8</v>
      </c>
      <c r="AH68" s="57">
        <v>19718723410.630001</v>
      </c>
      <c r="AI68" s="8"/>
    </row>
    <row r="69" spans="1:35" x14ac:dyDescent="0.25">
      <c r="A69" s="42" t="s">
        <v>3608</v>
      </c>
      <c r="B69" s="84" t="s">
        <v>3607</v>
      </c>
      <c r="C69" s="73" t="s">
        <v>3609</v>
      </c>
      <c r="D69" s="56">
        <v>246537636467.98001</v>
      </c>
      <c r="E69" s="56" t="s">
        <v>75</v>
      </c>
      <c r="F69" s="56">
        <v>210648163358.10999</v>
      </c>
      <c r="G69" s="56">
        <v>47300783713.010002</v>
      </c>
      <c r="H69" s="56">
        <v>179369501359.81</v>
      </c>
      <c r="I69" s="56" t="s">
        <v>75</v>
      </c>
      <c r="J69" s="56" t="s">
        <v>75</v>
      </c>
      <c r="K69" s="56">
        <v>28789557226.259998</v>
      </c>
      <c r="L69" s="56" t="s">
        <v>75</v>
      </c>
      <c r="M69" s="56" t="s">
        <v>75</v>
      </c>
      <c r="N69" s="56">
        <v>38162503083.470001</v>
      </c>
      <c r="O69" s="56">
        <v>7372621893.3900003</v>
      </c>
      <c r="P69" s="56">
        <v>4254763508.1900001</v>
      </c>
      <c r="Q69" s="57">
        <v>35889473109.870003</v>
      </c>
      <c r="R69" s="42" t="s">
        <v>3608</v>
      </c>
      <c r="S69" s="84" t="s">
        <v>3607</v>
      </c>
      <c r="T69" s="73" t="s">
        <v>3609</v>
      </c>
      <c r="U69" s="56">
        <v>113054386475.61</v>
      </c>
      <c r="V69" s="56">
        <v>116780144.72</v>
      </c>
      <c r="W69" s="56">
        <v>93452443209.699997</v>
      </c>
      <c r="X69" s="56">
        <v>21842611326.48</v>
      </c>
      <c r="Y69" s="56">
        <v>80539136914.830002</v>
      </c>
      <c r="Z69" s="56" t="s">
        <v>75</v>
      </c>
      <c r="AA69" s="56" t="s">
        <v>75</v>
      </c>
      <c r="AB69" s="56">
        <v>12935686563.6</v>
      </c>
      <c r="AC69" s="56" t="s">
        <v>75</v>
      </c>
      <c r="AD69" s="56" t="s">
        <v>75</v>
      </c>
      <c r="AE69" s="56">
        <v>18043731106.59</v>
      </c>
      <c r="AF69" s="56">
        <v>2499779977.3600001</v>
      </c>
      <c r="AG69" s="56">
        <v>1276719973.8</v>
      </c>
      <c r="AH69" s="57">
        <v>19718723410.630001</v>
      </c>
      <c r="AI69" s="8"/>
    </row>
    <row r="70" spans="1:35" x14ac:dyDescent="0.25">
      <c r="A70" s="42" t="s">
        <v>3610</v>
      </c>
      <c r="B70" s="84" t="s">
        <v>3607</v>
      </c>
      <c r="C70" s="73" t="s">
        <v>3611</v>
      </c>
      <c r="D70" s="56">
        <v>246537636467.98001</v>
      </c>
      <c r="E70" s="56" t="s">
        <v>75</v>
      </c>
      <c r="F70" s="56">
        <v>210648163358.10999</v>
      </c>
      <c r="G70" s="56">
        <v>47300783713.010002</v>
      </c>
      <c r="H70" s="56">
        <v>179369501359.81</v>
      </c>
      <c r="I70" s="56" t="s">
        <v>75</v>
      </c>
      <c r="J70" s="56" t="s">
        <v>75</v>
      </c>
      <c r="K70" s="56">
        <v>28789557226.259998</v>
      </c>
      <c r="L70" s="56" t="s">
        <v>75</v>
      </c>
      <c r="M70" s="56" t="s">
        <v>75</v>
      </c>
      <c r="N70" s="56">
        <v>38162503083.470001</v>
      </c>
      <c r="O70" s="56">
        <v>7372621893.3900003</v>
      </c>
      <c r="P70" s="56">
        <v>4254763508.1900001</v>
      </c>
      <c r="Q70" s="57">
        <v>35889473109.870003</v>
      </c>
      <c r="R70" s="42" t="s">
        <v>3610</v>
      </c>
      <c r="S70" s="84" t="s">
        <v>3607</v>
      </c>
      <c r="T70" s="73" t="s">
        <v>3611</v>
      </c>
      <c r="U70" s="56">
        <v>113054386475.61</v>
      </c>
      <c r="V70" s="56">
        <v>116780144.72</v>
      </c>
      <c r="W70" s="56">
        <v>93452443209.699997</v>
      </c>
      <c r="X70" s="56">
        <v>21842611326.48</v>
      </c>
      <c r="Y70" s="56">
        <v>80539136914.830002</v>
      </c>
      <c r="Z70" s="56" t="s">
        <v>75</v>
      </c>
      <c r="AA70" s="56" t="s">
        <v>75</v>
      </c>
      <c r="AB70" s="56">
        <v>12935686563.6</v>
      </c>
      <c r="AC70" s="56" t="s">
        <v>75</v>
      </c>
      <c r="AD70" s="56" t="s">
        <v>75</v>
      </c>
      <c r="AE70" s="56">
        <v>18043731106.59</v>
      </c>
      <c r="AF70" s="56">
        <v>2499779977.3600001</v>
      </c>
      <c r="AG70" s="56">
        <v>1276719973.8</v>
      </c>
      <c r="AH70" s="57">
        <v>19718723410.630001</v>
      </c>
      <c r="AI70" s="8"/>
    </row>
    <row r="71" spans="1:35" x14ac:dyDescent="0.25">
      <c r="A71" s="42" t="s">
        <v>3612</v>
      </c>
      <c r="B71" s="84" t="s">
        <v>3607</v>
      </c>
      <c r="C71" s="73" t="s">
        <v>3613</v>
      </c>
      <c r="D71" s="56">
        <v>246537636467.98001</v>
      </c>
      <c r="E71" s="56" t="s">
        <v>75</v>
      </c>
      <c r="F71" s="56">
        <v>210648163358.10999</v>
      </c>
      <c r="G71" s="56">
        <v>47300783713.010002</v>
      </c>
      <c r="H71" s="56">
        <v>179369501359.81</v>
      </c>
      <c r="I71" s="56" t="s">
        <v>75</v>
      </c>
      <c r="J71" s="56" t="s">
        <v>75</v>
      </c>
      <c r="K71" s="56">
        <v>28789557226.259998</v>
      </c>
      <c r="L71" s="56" t="s">
        <v>75</v>
      </c>
      <c r="M71" s="56" t="s">
        <v>75</v>
      </c>
      <c r="N71" s="56">
        <v>38162503083.470001</v>
      </c>
      <c r="O71" s="56">
        <v>7372621893.3900003</v>
      </c>
      <c r="P71" s="56">
        <v>4254763508.1900001</v>
      </c>
      <c r="Q71" s="57">
        <v>35889473109.870003</v>
      </c>
      <c r="R71" s="42" t="s">
        <v>3612</v>
      </c>
      <c r="S71" s="84" t="s">
        <v>3607</v>
      </c>
      <c r="T71" s="73" t="s">
        <v>3613</v>
      </c>
      <c r="U71" s="56">
        <v>113054386475.61</v>
      </c>
      <c r="V71" s="56">
        <v>116780144.72</v>
      </c>
      <c r="W71" s="56">
        <v>93452443209.699997</v>
      </c>
      <c r="X71" s="56">
        <v>21842611326.48</v>
      </c>
      <c r="Y71" s="56">
        <v>80539136914.830002</v>
      </c>
      <c r="Z71" s="56" t="s">
        <v>75</v>
      </c>
      <c r="AA71" s="56" t="s">
        <v>75</v>
      </c>
      <c r="AB71" s="56">
        <v>12935686563.6</v>
      </c>
      <c r="AC71" s="56" t="s">
        <v>75</v>
      </c>
      <c r="AD71" s="56" t="s">
        <v>75</v>
      </c>
      <c r="AE71" s="56">
        <v>18043731106.59</v>
      </c>
      <c r="AF71" s="56">
        <v>2499779977.3600001</v>
      </c>
      <c r="AG71" s="56">
        <v>1276719973.8</v>
      </c>
      <c r="AH71" s="57">
        <v>19718723410.630001</v>
      </c>
      <c r="AI71" s="8"/>
    </row>
    <row r="72" spans="1:35" ht="23.25" x14ac:dyDescent="0.25">
      <c r="A72" s="42" t="s">
        <v>3614</v>
      </c>
      <c r="B72" s="84" t="s">
        <v>3607</v>
      </c>
      <c r="C72" s="73" t="s">
        <v>3615</v>
      </c>
      <c r="D72" s="56">
        <v>135250949989.50999</v>
      </c>
      <c r="E72" s="56" t="s">
        <v>75</v>
      </c>
      <c r="F72" s="56">
        <v>135250949989.50999</v>
      </c>
      <c r="G72" s="56">
        <v>44118551370.300003</v>
      </c>
      <c r="H72" s="56">
        <v>179369501359.81</v>
      </c>
      <c r="I72" s="56" t="s">
        <v>75</v>
      </c>
      <c r="J72" s="56" t="s">
        <v>75</v>
      </c>
      <c r="K72" s="56" t="s">
        <v>75</v>
      </c>
      <c r="L72" s="56" t="s">
        <v>75</v>
      </c>
      <c r="M72" s="56" t="s">
        <v>75</v>
      </c>
      <c r="N72" s="56" t="s">
        <v>75</v>
      </c>
      <c r="O72" s="56" t="s">
        <v>75</v>
      </c>
      <c r="P72" s="56" t="s">
        <v>75</v>
      </c>
      <c r="Q72" s="57" t="s">
        <v>75</v>
      </c>
      <c r="R72" s="42" t="s">
        <v>3614</v>
      </c>
      <c r="S72" s="84" t="s">
        <v>3607</v>
      </c>
      <c r="T72" s="73" t="s">
        <v>3615</v>
      </c>
      <c r="U72" s="56">
        <v>59501189988.239998</v>
      </c>
      <c r="V72" s="56">
        <v>99947644.310000002</v>
      </c>
      <c r="W72" s="56">
        <v>59601137632.550003</v>
      </c>
      <c r="X72" s="56">
        <v>20937999282.279999</v>
      </c>
      <c r="Y72" s="56">
        <v>80539136914.830002</v>
      </c>
      <c r="Z72" s="56" t="s">
        <v>75</v>
      </c>
      <c r="AA72" s="56" t="s">
        <v>75</v>
      </c>
      <c r="AB72" s="56" t="s">
        <v>75</v>
      </c>
      <c r="AC72" s="56" t="s">
        <v>75</v>
      </c>
      <c r="AD72" s="56" t="s">
        <v>75</v>
      </c>
      <c r="AE72" s="56" t="s">
        <v>75</v>
      </c>
      <c r="AF72" s="56" t="s">
        <v>75</v>
      </c>
      <c r="AG72" s="56" t="s">
        <v>75</v>
      </c>
      <c r="AH72" s="57" t="s">
        <v>75</v>
      </c>
      <c r="AI72" s="8"/>
    </row>
    <row r="73" spans="1:35" ht="23.25" x14ac:dyDescent="0.25">
      <c r="A73" s="42" t="s">
        <v>3616</v>
      </c>
      <c r="B73" s="84" t="s">
        <v>3607</v>
      </c>
      <c r="C73" s="73" t="s">
        <v>3617</v>
      </c>
      <c r="D73" s="56">
        <v>28789550226.259998</v>
      </c>
      <c r="E73" s="56" t="s">
        <v>75</v>
      </c>
      <c r="F73" s="56">
        <v>28789550226.259998</v>
      </c>
      <c r="G73" s="56">
        <v>7000</v>
      </c>
      <c r="H73" s="56" t="s">
        <v>75</v>
      </c>
      <c r="I73" s="56" t="s">
        <v>75</v>
      </c>
      <c r="J73" s="56" t="s">
        <v>75</v>
      </c>
      <c r="K73" s="56">
        <v>28789557226.259998</v>
      </c>
      <c r="L73" s="56" t="s">
        <v>75</v>
      </c>
      <c r="M73" s="56" t="s">
        <v>75</v>
      </c>
      <c r="N73" s="56" t="s">
        <v>75</v>
      </c>
      <c r="O73" s="56" t="s">
        <v>75</v>
      </c>
      <c r="P73" s="56" t="s">
        <v>75</v>
      </c>
      <c r="Q73" s="57" t="s">
        <v>75</v>
      </c>
      <c r="R73" s="42" t="s">
        <v>3616</v>
      </c>
      <c r="S73" s="84" t="s">
        <v>3607</v>
      </c>
      <c r="T73" s="73" t="s">
        <v>3617</v>
      </c>
      <c r="U73" s="56">
        <v>12915424721.15</v>
      </c>
      <c r="V73" s="56" t="s">
        <v>75</v>
      </c>
      <c r="W73" s="56">
        <v>12915424721.15</v>
      </c>
      <c r="X73" s="56">
        <v>20261842.449999999</v>
      </c>
      <c r="Y73" s="56" t="s">
        <v>75</v>
      </c>
      <c r="Z73" s="56" t="s">
        <v>75</v>
      </c>
      <c r="AA73" s="56" t="s">
        <v>75</v>
      </c>
      <c r="AB73" s="56">
        <v>12935686563.6</v>
      </c>
      <c r="AC73" s="56" t="s">
        <v>75</v>
      </c>
      <c r="AD73" s="56" t="s">
        <v>75</v>
      </c>
      <c r="AE73" s="56" t="s">
        <v>75</v>
      </c>
      <c r="AF73" s="56" t="s">
        <v>75</v>
      </c>
      <c r="AG73" s="56" t="s">
        <v>75</v>
      </c>
      <c r="AH73" s="57" t="s">
        <v>75</v>
      </c>
      <c r="AI73" s="8"/>
    </row>
    <row r="74" spans="1:35" ht="23.25" x14ac:dyDescent="0.25">
      <c r="A74" s="42" t="s">
        <v>3618</v>
      </c>
      <c r="B74" s="84" t="s">
        <v>3607</v>
      </c>
      <c r="C74" s="73" t="s">
        <v>3619</v>
      </c>
      <c r="D74" s="56">
        <v>35702761623.580002</v>
      </c>
      <c r="E74" s="56" t="s">
        <v>75</v>
      </c>
      <c r="F74" s="56">
        <v>35702761623.580002</v>
      </c>
      <c r="G74" s="56">
        <v>2459741459.8899999</v>
      </c>
      <c r="H74" s="56" t="s">
        <v>75</v>
      </c>
      <c r="I74" s="56" t="s">
        <v>75</v>
      </c>
      <c r="J74" s="56" t="s">
        <v>75</v>
      </c>
      <c r="K74" s="56" t="s">
        <v>75</v>
      </c>
      <c r="L74" s="56" t="s">
        <v>75</v>
      </c>
      <c r="M74" s="56" t="s">
        <v>75</v>
      </c>
      <c r="N74" s="56">
        <v>38162503083.470001</v>
      </c>
      <c r="O74" s="56" t="s">
        <v>75</v>
      </c>
      <c r="P74" s="56" t="s">
        <v>75</v>
      </c>
      <c r="Q74" s="57" t="s">
        <v>75</v>
      </c>
      <c r="R74" s="42" t="s">
        <v>3618</v>
      </c>
      <c r="S74" s="84" t="s">
        <v>3607</v>
      </c>
      <c r="T74" s="73" t="s">
        <v>3619</v>
      </c>
      <c r="U74" s="56">
        <v>17333912379.93</v>
      </c>
      <c r="V74" s="56" t="s">
        <v>75</v>
      </c>
      <c r="W74" s="56">
        <v>17333912379.93</v>
      </c>
      <c r="X74" s="56">
        <v>709818726.65999997</v>
      </c>
      <c r="Y74" s="56" t="s">
        <v>75</v>
      </c>
      <c r="Z74" s="56" t="s">
        <v>75</v>
      </c>
      <c r="AA74" s="56" t="s">
        <v>75</v>
      </c>
      <c r="AB74" s="56" t="s">
        <v>75</v>
      </c>
      <c r="AC74" s="56" t="s">
        <v>75</v>
      </c>
      <c r="AD74" s="56" t="s">
        <v>75</v>
      </c>
      <c r="AE74" s="56">
        <v>18043731106.59</v>
      </c>
      <c r="AF74" s="56" t="s">
        <v>75</v>
      </c>
      <c r="AG74" s="56" t="s">
        <v>75</v>
      </c>
      <c r="AH74" s="57" t="s">
        <v>75</v>
      </c>
      <c r="AI74" s="8"/>
    </row>
    <row r="75" spans="1:35" ht="34.5" x14ac:dyDescent="0.25">
      <c r="A75" s="42" t="s">
        <v>3620</v>
      </c>
      <c r="B75" s="84" t="s">
        <v>3607</v>
      </c>
      <c r="C75" s="73" t="s">
        <v>3621</v>
      </c>
      <c r="D75" s="56">
        <v>35889473109.870003</v>
      </c>
      <c r="E75" s="56" t="s">
        <v>75</v>
      </c>
      <c r="F75" s="56" t="s">
        <v>75</v>
      </c>
      <c r="G75" s="56" t="s">
        <v>75</v>
      </c>
      <c r="H75" s="56" t="s">
        <v>75</v>
      </c>
      <c r="I75" s="56" t="s">
        <v>75</v>
      </c>
      <c r="J75" s="56" t="s">
        <v>75</v>
      </c>
      <c r="K75" s="56" t="s">
        <v>75</v>
      </c>
      <c r="L75" s="56" t="s">
        <v>75</v>
      </c>
      <c r="M75" s="56" t="s">
        <v>75</v>
      </c>
      <c r="N75" s="56" t="s">
        <v>75</v>
      </c>
      <c r="O75" s="56" t="s">
        <v>75</v>
      </c>
      <c r="P75" s="56" t="s">
        <v>75</v>
      </c>
      <c r="Q75" s="57">
        <v>35889473109.870003</v>
      </c>
      <c r="R75" s="42" t="s">
        <v>3620</v>
      </c>
      <c r="S75" s="84" t="s">
        <v>3607</v>
      </c>
      <c r="T75" s="73" t="s">
        <v>3621</v>
      </c>
      <c r="U75" s="56">
        <v>19701890910.220001</v>
      </c>
      <c r="V75" s="56">
        <v>16832500.41</v>
      </c>
      <c r="W75" s="56" t="s">
        <v>75</v>
      </c>
      <c r="X75" s="56" t="s">
        <v>75</v>
      </c>
      <c r="Y75" s="56" t="s">
        <v>75</v>
      </c>
      <c r="Z75" s="56" t="s">
        <v>75</v>
      </c>
      <c r="AA75" s="56" t="s">
        <v>75</v>
      </c>
      <c r="AB75" s="56" t="s">
        <v>75</v>
      </c>
      <c r="AC75" s="56" t="s">
        <v>75</v>
      </c>
      <c r="AD75" s="56" t="s">
        <v>75</v>
      </c>
      <c r="AE75" s="56" t="s">
        <v>75</v>
      </c>
      <c r="AF75" s="56" t="s">
        <v>75</v>
      </c>
      <c r="AG75" s="56" t="s">
        <v>75</v>
      </c>
      <c r="AH75" s="57">
        <v>19718723410.630001</v>
      </c>
      <c r="AI75" s="8"/>
    </row>
    <row r="76" spans="1:35" ht="23.25" x14ac:dyDescent="0.25">
      <c r="A76" s="42" t="s">
        <v>3622</v>
      </c>
      <c r="B76" s="84" t="s">
        <v>3607</v>
      </c>
      <c r="C76" s="73" t="s">
        <v>3623</v>
      </c>
      <c r="D76" s="56">
        <v>3990128921.4000001</v>
      </c>
      <c r="E76" s="56" t="s">
        <v>75</v>
      </c>
      <c r="F76" s="56">
        <v>3990128921.4000001</v>
      </c>
      <c r="G76" s="56">
        <v>264634586.78999999</v>
      </c>
      <c r="H76" s="56" t="s">
        <v>75</v>
      </c>
      <c r="I76" s="56" t="s">
        <v>75</v>
      </c>
      <c r="J76" s="56" t="s">
        <v>75</v>
      </c>
      <c r="K76" s="56" t="s">
        <v>75</v>
      </c>
      <c r="L76" s="56" t="s">
        <v>75</v>
      </c>
      <c r="M76" s="56" t="s">
        <v>75</v>
      </c>
      <c r="N76" s="56" t="s">
        <v>75</v>
      </c>
      <c r="O76" s="56" t="s">
        <v>75</v>
      </c>
      <c r="P76" s="56">
        <v>4254763508.1900001</v>
      </c>
      <c r="Q76" s="57" t="s">
        <v>75</v>
      </c>
      <c r="R76" s="42" t="s">
        <v>3622</v>
      </c>
      <c r="S76" s="84" t="s">
        <v>3607</v>
      </c>
      <c r="T76" s="73" t="s">
        <v>3623</v>
      </c>
      <c r="U76" s="56">
        <v>1210100005.0899999</v>
      </c>
      <c r="V76" s="56" t="s">
        <v>75</v>
      </c>
      <c r="W76" s="56">
        <v>1210100005.0899999</v>
      </c>
      <c r="X76" s="56">
        <v>66619968.710000001</v>
      </c>
      <c r="Y76" s="56" t="s">
        <v>75</v>
      </c>
      <c r="Z76" s="56" t="s">
        <v>75</v>
      </c>
      <c r="AA76" s="56" t="s">
        <v>75</v>
      </c>
      <c r="AB76" s="56" t="s">
        <v>75</v>
      </c>
      <c r="AC76" s="56" t="s">
        <v>75</v>
      </c>
      <c r="AD76" s="56" t="s">
        <v>75</v>
      </c>
      <c r="AE76" s="56" t="s">
        <v>75</v>
      </c>
      <c r="AF76" s="56" t="s">
        <v>75</v>
      </c>
      <c r="AG76" s="56">
        <v>1276719973.8</v>
      </c>
      <c r="AH76" s="57" t="s">
        <v>75</v>
      </c>
      <c r="AI76" s="8"/>
    </row>
    <row r="77" spans="1:35" ht="23.25" x14ac:dyDescent="0.25">
      <c r="A77" s="42" t="s">
        <v>3624</v>
      </c>
      <c r="B77" s="84" t="s">
        <v>3607</v>
      </c>
      <c r="C77" s="73" t="s">
        <v>3625</v>
      </c>
      <c r="D77" s="56">
        <v>6914772597.3599997</v>
      </c>
      <c r="E77" s="56" t="s">
        <v>75</v>
      </c>
      <c r="F77" s="56">
        <v>6914772597.3599997</v>
      </c>
      <c r="G77" s="56">
        <v>457849296.02999997</v>
      </c>
      <c r="H77" s="56" t="s">
        <v>75</v>
      </c>
      <c r="I77" s="56" t="s">
        <v>75</v>
      </c>
      <c r="J77" s="56" t="s">
        <v>75</v>
      </c>
      <c r="K77" s="56" t="s">
        <v>75</v>
      </c>
      <c r="L77" s="56" t="s">
        <v>75</v>
      </c>
      <c r="M77" s="56" t="s">
        <v>75</v>
      </c>
      <c r="N77" s="56" t="s">
        <v>75</v>
      </c>
      <c r="O77" s="56">
        <v>7372621893.3900003</v>
      </c>
      <c r="P77" s="56" t="s">
        <v>75</v>
      </c>
      <c r="Q77" s="57" t="s">
        <v>75</v>
      </c>
      <c r="R77" s="42" t="s">
        <v>3624</v>
      </c>
      <c r="S77" s="84" t="s">
        <v>3607</v>
      </c>
      <c r="T77" s="73" t="s">
        <v>3625</v>
      </c>
      <c r="U77" s="56">
        <v>2391868470.98</v>
      </c>
      <c r="V77" s="56" t="s">
        <v>75</v>
      </c>
      <c r="W77" s="56">
        <v>2391868470.98</v>
      </c>
      <c r="X77" s="56">
        <v>107911506.38</v>
      </c>
      <c r="Y77" s="56" t="s">
        <v>75</v>
      </c>
      <c r="Z77" s="56" t="s">
        <v>75</v>
      </c>
      <c r="AA77" s="56" t="s">
        <v>75</v>
      </c>
      <c r="AB77" s="56" t="s">
        <v>75</v>
      </c>
      <c r="AC77" s="56" t="s">
        <v>75</v>
      </c>
      <c r="AD77" s="56" t="s">
        <v>75</v>
      </c>
      <c r="AE77" s="56" t="s">
        <v>75</v>
      </c>
      <c r="AF77" s="56">
        <v>2499779977.3600001</v>
      </c>
      <c r="AG77" s="56" t="s">
        <v>75</v>
      </c>
      <c r="AH77" s="57" t="s">
        <v>75</v>
      </c>
      <c r="AI77" s="8"/>
    </row>
    <row r="78" spans="1:35" ht="12.95" customHeight="1" x14ac:dyDescent="0.25">
      <c r="A78" s="85"/>
      <c r="B78" s="69"/>
      <c r="C78" s="69"/>
      <c r="D78" s="47"/>
      <c r="E78" s="24"/>
      <c r="F78" s="24"/>
      <c r="G78" s="24"/>
      <c r="H78" s="24"/>
      <c r="I78" s="24"/>
      <c r="J78" s="24"/>
      <c r="K78" s="24"/>
      <c r="L78" s="24"/>
      <c r="M78" s="24"/>
      <c r="N78" s="24"/>
      <c r="O78" s="24"/>
      <c r="P78" s="24"/>
      <c r="Q78" s="24"/>
      <c r="R78" s="47"/>
      <c r="S78" s="47"/>
      <c r="T78" s="47"/>
      <c r="U78" s="24"/>
      <c r="V78" s="24"/>
      <c r="W78" s="24"/>
      <c r="X78" s="24"/>
      <c r="Y78" s="24"/>
      <c r="Z78" s="24"/>
      <c r="AA78" s="24"/>
      <c r="AB78" s="24"/>
      <c r="AC78" s="24"/>
      <c r="AD78" s="24"/>
      <c r="AE78" s="24"/>
      <c r="AF78" s="24"/>
      <c r="AG78" s="24"/>
      <c r="AH78" s="24"/>
      <c r="AI78" s="8"/>
    </row>
    <row r="79" spans="1:35" ht="12.95" customHeight="1" x14ac:dyDescent="0.25">
      <c r="A79" s="18"/>
      <c r="B79" s="18"/>
      <c r="C79" s="18"/>
      <c r="D79" s="48"/>
      <c r="E79" s="48"/>
      <c r="F79" s="48"/>
      <c r="G79" s="48"/>
      <c r="H79" s="48"/>
      <c r="I79" s="48"/>
      <c r="J79" s="48"/>
      <c r="K79" s="48"/>
      <c r="L79" s="48"/>
      <c r="M79" s="48"/>
      <c r="N79" s="48"/>
      <c r="O79" s="48"/>
      <c r="P79" s="48"/>
      <c r="Q79" s="18"/>
      <c r="R79" s="18"/>
      <c r="S79" s="18"/>
      <c r="T79" s="48"/>
      <c r="U79" s="48"/>
      <c r="V79" s="48"/>
      <c r="W79" s="48"/>
      <c r="X79" s="48"/>
      <c r="Y79" s="48"/>
      <c r="Z79" s="48"/>
      <c r="AA79" s="48"/>
      <c r="AB79" s="48"/>
      <c r="AC79" s="48"/>
      <c r="AD79" s="48"/>
      <c r="AE79" s="48"/>
      <c r="AF79" s="48"/>
      <c r="AG79" s="6"/>
      <c r="AH79" s="8"/>
      <c r="AI7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3626</v>
      </c>
      <c r="E1" s="18"/>
      <c r="F1" s="18"/>
      <c r="G1" s="18"/>
      <c r="H1" s="18"/>
      <c r="I1" s="18"/>
      <c r="J1" s="8"/>
      <c r="K1" s="6"/>
      <c r="L1" s="6"/>
      <c r="M1" s="6"/>
      <c r="N1" s="21" t="s">
        <v>3627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92" t="s">
        <v>3628</v>
      </c>
      <c r="B3" s="294" t="s">
        <v>23</v>
      </c>
      <c r="C3" s="294" t="s">
        <v>20</v>
      </c>
      <c r="D3" s="296" t="s">
        <v>3629</v>
      </c>
      <c r="E3" s="297"/>
      <c r="F3" s="297"/>
      <c r="G3" s="297"/>
      <c r="H3" s="297"/>
      <c r="I3" s="297"/>
      <c r="J3" s="297"/>
      <c r="K3" s="297"/>
      <c r="L3" s="297"/>
      <c r="M3" s="297"/>
      <c r="N3" s="298" t="s">
        <v>3630</v>
      </c>
      <c r="O3" s="6"/>
      <c r="P3" s="8"/>
    </row>
    <row r="4" spans="1:16" ht="71.25" customHeight="1" x14ac:dyDescent="0.25">
      <c r="A4" s="293"/>
      <c r="B4" s="295"/>
      <c r="C4" s="295"/>
      <c r="D4" s="88" t="s">
        <v>29</v>
      </c>
      <c r="E4" s="87" t="s">
        <v>30</v>
      </c>
      <c r="F4" s="87" t="s">
        <v>31</v>
      </c>
      <c r="G4" s="87" t="s">
        <v>32</v>
      </c>
      <c r="H4" s="87" t="s">
        <v>33</v>
      </c>
      <c r="I4" s="87" t="s">
        <v>34</v>
      </c>
      <c r="J4" s="87" t="s">
        <v>35</v>
      </c>
      <c r="K4" s="87" t="s">
        <v>36</v>
      </c>
      <c r="L4" s="87" t="s">
        <v>37</v>
      </c>
      <c r="M4" s="88" t="s">
        <v>38</v>
      </c>
      <c r="N4" s="299"/>
      <c r="O4" s="6"/>
      <c r="P4" s="8"/>
    </row>
    <row r="5" spans="1:16" ht="30" customHeight="1" x14ac:dyDescent="0.25">
      <c r="A5" s="29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93"/>
      <c r="B6" s="89" t="s">
        <v>3631</v>
      </c>
      <c r="C6" s="90" t="s">
        <v>3632</v>
      </c>
      <c r="D6" s="66">
        <v>404916261.32999998</v>
      </c>
      <c r="E6" s="66">
        <v>0</v>
      </c>
      <c r="F6" s="66">
        <v>0</v>
      </c>
      <c r="G6" s="66">
        <v>6936822481.9499998</v>
      </c>
      <c r="H6" s="66">
        <v>0</v>
      </c>
      <c r="I6" s="66">
        <v>0</v>
      </c>
      <c r="J6" s="66">
        <v>12793598061.76</v>
      </c>
      <c r="K6" s="66">
        <v>1119789316.8</v>
      </c>
      <c r="L6" s="66">
        <v>604317705.04999995</v>
      </c>
      <c r="M6" s="66">
        <v>99947644.310000002</v>
      </c>
      <c r="N6" s="67">
        <v>21959391471.200001</v>
      </c>
      <c r="O6" s="91"/>
      <c r="P6" s="8"/>
    </row>
    <row r="7" spans="1:16" ht="50.1" customHeight="1" x14ac:dyDescent="0.25">
      <c r="A7" s="293"/>
      <c r="B7" s="92" t="s">
        <v>3633</v>
      </c>
      <c r="C7" s="93" t="s">
        <v>3634</v>
      </c>
      <c r="D7" s="31">
        <v>0</v>
      </c>
      <c r="E7" s="31">
        <v>0</v>
      </c>
      <c r="F7" s="31">
        <v>0</v>
      </c>
      <c r="G7" s="31">
        <v>6936822481.9499998</v>
      </c>
      <c r="H7" s="31">
        <v>0</v>
      </c>
      <c r="I7" s="31">
        <v>0</v>
      </c>
      <c r="J7" s="31">
        <v>12622006162.049999</v>
      </c>
      <c r="K7" s="31">
        <v>860341736.11000001</v>
      </c>
      <c r="L7" s="31">
        <v>518828902.17000002</v>
      </c>
      <c r="M7" s="31">
        <v>99947644.310000002</v>
      </c>
      <c r="N7" s="32">
        <v>21037946926.59</v>
      </c>
      <c r="O7" s="91"/>
      <c r="P7" s="8"/>
    </row>
    <row r="8" spans="1:16" ht="13.9" customHeight="1" x14ac:dyDescent="0.25">
      <c r="A8" s="293"/>
      <c r="B8" s="94" t="s">
        <v>3635</v>
      </c>
      <c r="C8" s="95"/>
      <c r="D8" s="96"/>
      <c r="E8" s="96"/>
      <c r="F8" s="96"/>
      <c r="G8" s="96"/>
      <c r="H8" s="96"/>
      <c r="I8" s="96"/>
      <c r="J8" s="96"/>
      <c r="K8" s="96"/>
      <c r="L8" s="97"/>
      <c r="M8" s="97"/>
      <c r="N8" s="98"/>
      <c r="O8" s="91"/>
      <c r="P8" s="8"/>
    </row>
    <row r="9" spans="1:16" ht="21" customHeight="1" x14ac:dyDescent="0.25">
      <c r="A9" s="293"/>
      <c r="B9" s="99" t="s">
        <v>3636</v>
      </c>
      <c r="C9" s="100" t="s">
        <v>3637</v>
      </c>
      <c r="D9" s="56">
        <v>0</v>
      </c>
      <c r="E9" s="56">
        <v>0</v>
      </c>
      <c r="F9" s="56">
        <v>0</v>
      </c>
      <c r="G9" s="56">
        <v>1729431056.4200001</v>
      </c>
      <c r="H9" s="56">
        <v>0</v>
      </c>
      <c r="I9" s="56">
        <v>0</v>
      </c>
      <c r="J9" s="56">
        <v>1477763857.78</v>
      </c>
      <c r="K9" s="56">
        <v>523606985.06999999</v>
      </c>
      <c r="L9" s="56">
        <v>484374981.20999998</v>
      </c>
      <c r="M9" s="56">
        <v>0</v>
      </c>
      <c r="N9" s="57">
        <v>4215176880.48</v>
      </c>
      <c r="O9" s="91"/>
      <c r="P9" s="8"/>
    </row>
    <row r="10" spans="1:16" ht="21" customHeight="1" x14ac:dyDescent="0.25">
      <c r="A10" s="293"/>
      <c r="B10" s="101" t="s">
        <v>3638</v>
      </c>
      <c r="C10" s="102" t="s">
        <v>3639</v>
      </c>
      <c r="D10" s="31">
        <v>0</v>
      </c>
      <c r="E10" s="31">
        <v>0</v>
      </c>
      <c r="F10" s="31">
        <v>0</v>
      </c>
      <c r="G10" s="31">
        <v>4373587620.5900002</v>
      </c>
      <c r="H10" s="31">
        <v>0</v>
      </c>
      <c r="I10" s="31">
        <v>0</v>
      </c>
      <c r="J10" s="31">
        <v>8316540277.6899996</v>
      </c>
      <c r="K10" s="31">
        <v>3726490.95</v>
      </c>
      <c r="L10" s="31">
        <v>16500287.960000001</v>
      </c>
      <c r="M10" s="31">
        <v>0</v>
      </c>
      <c r="N10" s="32">
        <v>12710354677.190001</v>
      </c>
      <c r="O10" s="91"/>
      <c r="P10" s="8"/>
    </row>
    <row r="11" spans="1:16" ht="21" customHeight="1" x14ac:dyDescent="0.25">
      <c r="A11" s="293"/>
      <c r="B11" s="101" t="s">
        <v>3640</v>
      </c>
      <c r="C11" s="102" t="s">
        <v>3641</v>
      </c>
      <c r="D11" s="31">
        <v>0</v>
      </c>
      <c r="E11" s="31">
        <v>0</v>
      </c>
      <c r="F11" s="31">
        <v>0</v>
      </c>
      <c r="G11" s="31">
        <v>130623200</v>
      </c>
      <c r="H11" s="31">
        <v>0</v>
      </c>
      <c r="I11" s="31">
        <v>0</v>
      </c>
      <c r="J11" s="31">
        <v>1907590400</v>
      </c>
      <c r="K11" s="31">
        <v>0</v>
      </c>
      <c r="L11" s="31">
        <v>0</v>
      </c>
      <c r="M11" s="31">
        <v>0</v>
      </c>
      <c r="N11" s="32">
        <v>2038213600</v>
      </c>
      <c r="O11" s="91"/>
      <c r="P11" s="8"/>
    </row>
    <row r="12" spans="1:16" ht="21" customHeight="1" x14ac:dyDescent="0.25">
      <c r="A12" s="293"/>
      <c r="B12" s="101" t="s">
        <v>3642</v>
      </c>
      <c r="C12" s="102" t="s">
        <v>3643</v>
      </c>
      <c r="D12" s="31">
        <v>0</v>
      </c>
      <c r="E12" s="31">
        <v>0</v>
      </c>
      <c r="F12" s="31">
        <v>0</v>
      </c>
      <c r="G12" s="31">
        <v>403180604.94</v>
      </c>
      <c r="H12" s="31">
        <v>0</v>
      </c>
      <c r="I12" s="31">
        <v>0</v>
      </c>
      <c r="J12" s="31">
        <v>378408826.57999998</v>
      </c>
      <c r="K12" s="31">
        <v>333008260.08999997</v>
      </c>
      <c r="L12" s="31">
        <v>17953633</v>
      </c>
      <c r="M12" s="31">
        <v>0</v>
      </c>
      <c r="N12" s="32">
        <v>1132551324.6099999</v>
      </c>
      <c r="O12" s="91"/>
      <c r="P12" s="8"/>
    </row>
    <row r="13" spans="1:16" ht="21" customHeight="1" x14ac:dyDescent="0.25">
      <c r="A13" s="293"/>
      <c r="B13" s="101" t="s">
        <v>3644</v>
      </c>
      <c r="C13" s="102" t="s">
        <v>3645</v>
      </c>
      <c r="D13" s="31">
        <v>0</v>
      </c>
      <c r="E13" s="31">
        <v>0</v>
      </c>
      <c r="F13" s="31">
        <v>0</v>
      </c>
      <c r="G13" s="31">
        <v>0</v>
      </c>
      <c r="H13" s="31">
        <v>0</v>
      </c>
      <c r="I13" s="31">
        <v>0</v>
      </c>
      <c r="J13" s="31">
        <v>0</v>
      </c>
      <c r="K13" s="31">
        <v>0</v>
      </c>
      <c r="L13" s="31">
        <v>0</v>
      </c>
      <c r="M13" s="31">
        <v>99868100</v>
      </c>
      <c r="N13" s="32">
        <v>99868100</v>
      </c>
      <c r="O13" s="91"/>
      <c r="P13" s="8"/>
    </row>
    <row r="14" spans="1:16" ht="42.95" customHeight="1" x14ac:dyDescent="0.25">
      <c r="A14" s="293"/>
      <c r="B14" s="101" t="s">
        <v>3646</v>
      </c>
      <c r="C14" s="102" t="s">
        <v>3647</v>
      </c>
      <c r="D14" s="31">
        <v>0</v>
      </c>
      <c r="E14" s="31">
        <v>0</v>
      </c>
      <c r="F14" s="31">
        <v>0</v>
      </c>
      <c r="G14" s="31">
        <v>0</v>
      </c>
      <c r="H14" s="31">
        <v>0</v>
      </c>
      <c r="I14" s="31">
        <v>0</v>
      </c>
      <c r="J14" s="31">
        <v>0</v>
      </c>
      <c r="K14" s="31">
        <v>0</v>
      </c>
      <c r="L14" s="31">
        <v>0</v>
      </c>
      <c r="M14" s="31">
        <v>79544.31</v>
      </c>
      <c r="N14" s="32">
        <v>79544.31</v>
      </c>
      <c r="O14" s="91"/>
      <c r="P14" s="8"/>
    </row>
    <row r="15" spans="1:16" ht="42.95" customHeight="1" x14ac:dyDescent="0.25">
      <c r="A15" s="293"/>
      <c r="B15" s="101" t="s">
        <v>3648</v>
      </c>
      <c r="C15" s="102" t="s">
        <v>3649</v>
      </c>
      <c r="D15" s="31">
        <v>0</v>
      </c>
      <c r="E15" s="31">
        <v>0</v>
      </c>
      <c r="F15" s="31">
        <v>0</v>
      </c>
      <c r="G15" s="31">
        <v>300000000</v>
      </c>
      <c r="H15" s="31">
        <v>0</v>
      </c>
      <c r="I15" s="31">
        <v>0</v>
      </c>
      <c r="J15" s="31">
        <v>541702800</v>
      </c>
      <c r="K15" s="31">
        <v>0</v>
      </c>
      <c r="L15" s="31">
        <v>0</v>
      </c>
      <c r="M15" s="31">
        <v>0</v>
      </c>
      <c r="N15" s="32">
        <v>841702800</v>
      </c>
      <c r="O15" s="91"/>
      <c r="P15" s="8"/>
    </row>
    <row r="16" spans="1:16" ht="21" customHeight="1" x14ac:dyDescent="0.25">
      <c r="A16" s="293"/>
      <c r="B16" s="101" t="s">
        <v>3650</v>
      </c>
      <c r="C16" s="102" t="s">
        <v>3651</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293"/>
      <c r="B17" s="103" t="s">
        <v>3652</v>
      </c>
      <c r="C17" s="102" t="s">
        <v>3653</v>
      </c>
      <c r="D17" s="31">
        <v>0</v>
      </c>
      <c r="E17" s="31">
        <v>0</v>
      </c>
      <c r="F17" s="31">
        <v>0</v>
      </c>
      <c r="G17" s="31">
        <v>0</v>
      </c>
      <c r="H17" s="31">
        <v>0</v>
      </c>
      <c r="I17" s="31">
        <v>0</v>
      </c>
      <c r="J17" s="31">
        <v>0</v>
      </c>
      <c r="K17" s="31">
        <v>0</v>
      </c>
      <c r="L17" s="31">
        <v>0</v>
      </c>
      <c r="M17" s="31">
        <v>0</v>
      </c>
      <c r="N17" s="32">
        <v>0</v>
      </c>
      <c r="O17" s="91"/>
      <c r="P17" s="8"/>
    </row>
    <row r="18" spans="1:16" ht="50.1" customHeight="1" x14ac:dyDescent="0.25">
      <c r="A18" s="293"/>
      <c r="B18" s="104" t="s">
        <v>3654</v>
      </c>
      <c r="C18" s="93" t="s">
        <v>3655</v>
      </c>
      <c r="D18" s="31">
        <v>0</v>
      </c>
      <c r="E18" s="31">
        <v>0</v>
      </c>
      <c r="F18" s="31">
        <v>0</v>
      </c>
      <c r="G18" s="31">
        <v>0</v>
      </c>
      <c r="H18" s="31">
        <v>0</v>
      </c>
      <c r="I18" s="31">
        <v>0</v>
      </c>
      <c r="J18" s="31">
        <v>0</v>
      </c>
      <c r="K18" s="31">
        <v>0</v>
      </c>
      <c r="L18" s="31">
        <v>0</v>
      </c>
      <c r="M18" s="31">
        <v>0</v>
      </c>
      <c r="N18" s="32">
        <v>0</v>
      </c>
      <c r="O18" s="91"/>
      <c r="P18" s="8"/>
    </row>
    <row r="19" spans="1:16" ht="13.9" customHeight="1" x14ac:dyDescent="0.25">
      <c r="A19" s="293"/>
      <c r="B19" s="94" t="s">
        <v>3635</v>
      </c>
      <c r="C19" s="95"/>
      <c r="D19" s="96"/>
      <c r="E19" s="96"/>
      <c r="F19" s="96"/>
      <c r="G19" s="96"/>
      <c r="H19" s="96"/>
      <c r="I19" s="96"/>
      <c r="J19" s="96"/>
      <c r="K19" s="96"/>
      <c r="L19" s="97"/>
      <c r="M19" s="97"/>
      <c r="N19" s="98"/>
      <c r="O19" s="91"/>
      <c r="P19" s="8"/>
    </row>
    <row r="20" spans="1:16" ht="21" customHeight="1" x14ac:dyDescent="0.25">
      <c r="A20" s="293"/>
      <c r="B20" s="99" t="s">
        <v>3636</v>
      </c>
      <c r="C20" s="100" t="s">
        <v>3656</v>
      </c>
      <c r="D20" s="56">
        <v>0</v>
      </c>
      <c r="E20" s="56">
        <v>0</v>
      </c>
      <c r="F20" s="56">
        <v>0</v>
      </c>
      <c r="G20" s="56">
        <v>0</v>
      </c>
      <c r="H20" s="56">
        <v>0</v>
      </c>
      <c r="I20" s="56">
        <v>0</v>
      </c>
      <c r="J20" s="56">
        <v>0</v>
      </c>
      <c r="K20" s="56">
        <v>0</v>
      </c>
      <c r="L20" s="56">
        <v>0</v>
      </c>
      <c r="M20" s="56">
        <v>0</v>
      </c>
      <c r="N20" s="57">
        <v>0</v>
      </c>
      <c r="O20" s="91"/>
      <c r="P20" s="8"/>
    </row>
    <row r="21" spans="1:16" ht="21" customHeight="1" x14ac:dyDescent="0.25">
      <c r="A21" s="293"/>
      <c r="B21" s="101" t="s">
        <v>3638</v>
      </c>
      <c r="C21" s="102" t="s">
        <v>3657</v>
      </c>
      <c r="D21" s="31">
        <v>0</v>
      </c>
      <c r="E21" s="31">
        <v>0</v>
      </c>
      <c r="F21" s="31">
        <v>0</v>
      </c>
      <c r="G21" s="31">
        <v>0</v>
      </c>
      <c r="H21" s="31">
        <v>0</v>
      </c>
      <c r="I21" s="31">
        <v>0</v>
      </c>
      <c r="J21" s="31">
        <v>0</v>
      </c>
      <c r="K21" s="31">
        <v>0</v>
      </c>
      <c r="L21" s="31">
        <v>0</v>
      </c>
      <c r="M21" s="31">
        <v>0</v>
      </c>
      <c r="N21" s="32">
        <v>0</v>
      </c>
      <c r="O21" s="91"/>
      <c r="P21" s="8"/>
    </row>
    <row r="22" spans="1:16" ht="21" customHeight="1" x14ac:dyDescent="0.25">
      <c r="A22" s="293"/>
      <c r="B22" s="101" t="s">
        <v>3640</v>
      </c>
      <c r="C22" s="102" t="s">
        <v>3658</v>
      </c>
      <c r="D22" s="31">
        <v>0</v>
      </c>
      <c r="E22" s="31">
        <v>0</v>
      </c>
      <c r="F22" s="31">
        <v>0</v>
      </c>
      <c r="G22" s="31">
        <v>0</v>
      </c>
      <c r="H22" s="31">
        <v>0</v>
      </c>
      <c r="I22" s="31">
        <v>0</v>
      </c>
      <c r="J22" s="31">
        <v>0</v>
      </c>
      <c r="K22" s="31">
        <v>0</v>
      </c>
      <c r="L22" s="31">
        <v>0</v>
      </c>
      <c r="M22" s="31">
        <v>0</v>
      </c>
      <c r="N22" s="32">
        <v>0</v>
      </c>
      <c r="O22" s="91"/>
      <c r="P22" s="8"/>
    </row>
    <row r="23" spans="1:16" ht="21" customHeight="1" x14ac:dyDescent="0.25">
      <c r="A23" s="293"/>
      <c r="B23" s="101" t="s">
        <v>3642</v>
      </c>
      <c r="C23" s="102" t="s">
        <v>3659</v>
      </c>
      <c r="D23" s="31">
        <v>0</v>
      </c>
      <c r="E23" s="31">
        <v>0</v>
      </c>
      <c r="F23" s="31">
        <v>0</v>
      </c>
      <c r="G23" s="31">
        <v>0</v>
      </c>
      <c r="H23" s="31">
        <v>0</v>
      </c>
      <c r="I23" s="31">
        <v>0</v>
      </c>
      <c r="J23" s="31">
        <v>0</v>
      </c>
      <c r="K23" s="31">
        <v>0</v>
      </c>
      <c r="L23" s="31">
        <v>0</v>
      </c>
      <c r="M23" s="31">
        <v>0</v>
      </c>
      <c r="N23" s="32">
        <v>0</v>
      </c>
      <c r="O23" s="91"/>
      <c r="P23" s="8"/>
    </row>
    <row r="24" spans="1:16" ht="21" customHeight="1" x14ac:dyDescent="0.25">
      <c r="A24" s="293"/>
      <c r="B24" s="101" t="s">
        <v>3644</v>
      </c>
      <c r="C24" s="102" t="s">
        <v>3660</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293"/>
      <c r="B25" s="101" t="s">
        <v>3646</v>
      </c>
      <c r="C25" s="102" t="s">
        <v>3661</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293"/>
      <c r="B26" s="101" t="s">
        <v>3648</v>
      </c>
      <c r="C26" s="102" t="s">
        <v>3662</v>
      </c>
      <c r="D26" s="31">
        <v>0</v>
      </c>
      <c r="E26" s="31">
        <v>0</v>
      </c>
      <c r="F26" s="31">
        <v>0</v>
      </c>
      <c r="G26" s="31">
        <v>0</v>
      </c>
      <c r="H26" s="31">
        <v>0</v>
      </c>
      <c r="I26" s="31">
        <v>0</v>
      </c>
      <c r="J26" s="31">
        <v>0</v>
      </c>
      <c r="K26" s="31">
        <v>0</v>
      </c>
      <c r="L26" s="31">
        <v>0</v>
      </c>
      <c r="M26" s="31">
        <v>0</v>
      </c>
      <c r="N26" s="32">
        <v>0</v>
      </c>
      <c r="O26" s="91"/>
      <c r="P26" s="8"/>
    </row>
    <row r="27" spans="1:16" ht="21" customHeight="1" x14ac:dyDescent="0.25">
      <c r="A27" s="293"/>
      <c r="B27" s="101" t="s">
        <v>3650</v>
      </c>
      <c r="C27" s="102" t="s">
        <v>3663</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293"/>
      <c r="B28" s="103" t="s">
        <v>3652</v>
      </c>
      <c r="C28" s="105" t="s">
        <v>3664</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92" t="s">
        <v>3628</v>
      </c>
      <c r="B32" s="294" t="s">
        <v>23</v>
      </c>
      <c r="C32" s="294" t="s">
        <v>20</v>
      </c>
      <c r="D32" s="296" t="s">
        <v>3629</v>
      </c>
      <c r="E32" s="297"/>
      <c r="F32" s="297"/>
      <c r="G32" s="297"/>
      <c r="H32" s="297"/>
      <c r="I32" s="297"/>
      <c r="J32" s="297"/>
      <c r="K32" s="297"/>
      <c r="L32" s="297"/>
      <c r="M32" s="297"/>
      <c r="N32" s="298" t="s">
        <v>3630</v>
      </c>
      <c r="O32" s="11"/>
      <c r="P32" s="8"/>
    </row>
    <row r="33" spans="1:16" ht="90" customHeight="1" x14ac:dyDescent="0.25">
      <c r="A33" s="293"/>
      <c r="B33" s="295"/>
      <c r="C33" s="295"/>
      <c r="D33" s="88" t="s">
        <v>29</v>
      </c>
      <c r="E33" s="87" t="s">
        <v>30</v>
      </c>
      <c r="F33" s="87" t="s">
        <v>31</v>
      </c>
      <c r="G33" s="87" t="s">
        <v>32</v>
      </c>
      <c r="H33" s="87" t="s">
        <v>33</v>
      </c>
      <c r="I33" s="87" t="s">
        <v>34</v>
      </c>
      <c r="J33" s="87" t="s">
        <v>35</v>
      </c>
      <c r="K33" s="87" t="s">
        <v>36</v>
      </c>
      <c r="L33" s="87" t="s">
        <v>37</v>
      </c>
      <c r="M33" s="88" t="s">
        <v>38</v>
      </c>
      <c r="N33" s="299"/>
      <c r="O33" s="11"/>
      <c r="P33" s="8"/>
    </row>
    <row r="34" spans="1:16" ht="37.35" customHeight="1" x14ac:dyDescent="0.25">
      <c r="A34" s="293"/>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93"/>
      <c r="B35" s="121" t="s">
        <v>3665</v>
      </c>
      <c r="C35" s="122" t="s">
        <v>3666</v>
      </c>
      <c r="D35" s="66">
        <v>0</v>
      </c>
      <c r="E35" s="66">
        <v>0</v>
      </c>
      <c r="F35" s="66">
        <v>0</v>
      </c>
      <c r="G35" s="66">
        <v>0</v>
      </c>
      <c r="H35" s="66">
        <v>0</v>
      </c>
      <c r="I35" s="66">
        <v>0</v>
      </c>
      <c r="J35" s="66">
        <v>0</v>
      </c>
      <c r="K35" s="66">
        <v>0</v>
      </c>
      <c r="L35" s="66">
        <v>0</v>
      </c>
      <c r="M35" s="123">
        <v>0</v>
      </c>
      <c r="N35" s="67">
        <v>0</v>
      </c>
      <c r="O35" s="8"/>
      <c r="P35" s="8"/>
    </row>
    <row r="36" spans="1:16" ht="13.9" customHeight="1" x14ac:dyDescent="0.25">
      <c r="A36" s="293"/>
      <c r="B36" s="124" t="s">
        <v>3635</v>
      </c>
      <c r="C36" s="95"/>
      <c r="D36" s="96"/>
      <c r="E36" s="96"/>
      <c r="F36" s="96"/>
      <c r="G36" s="96"/>
      <c r="H36" s="96"/>
      <c r="I36" s="96"/>
      <c r="J36" s="96"/>
      <c r="K36" s="96"/>
      <c r="L36" s="96"/>
      <c r="M36" s="125"/>
      <c r="N36" s="126"/>
      <c r="O36" s="8"/>
      <c r="P36" s="8"/>
    </row>
    <row r="37" spans="1:16" ht="21" customHeight="1" x14ac:dyDescent="0.25">
      <c r="A37" s="293"/>
      <c r="B37" s="127" t="s">
        <v>3636</v>
      </c>
      <c r="C37" s="100" t="s">
        <v>3667</v>
      </c>
      <c r="D37" s="56">
        <v>0</v>
      </c>
      <c r="E37" s="56">
        <v>0</v>
      </c>
      <c r="F37" s="56">
        <v>0</v>
      </c>
      <c r="G37" s="56">
        <v>0</v>
      </c>
      <c r="H37" s="56">
        <v>0</v>
      </c>
      <c r="I37" s="56">
        <v>0</v>
      </c>
      <c r="J37" s="56">
        <v>0</v>
      </c>
      <c r="K37" s="56">
        <v>0</v>
      </c>
      <c r="L37" s="56">
        <v>0</v>
      </c>
      <c r="M37" s="128">
        <v>0</v>
      </c>
      <c r="N37" s="32">
        <v>0</v>
      </c>
      <c r="O37" s="8"/>
      <c r="P37" s="8"/>
    </row>
    <row r="38" spans="1:16" ht="21" customHeight="1" x14ac:dyDescent="0.25">
      <c r="A38" s="293"/>
      <c r="B38" s="129" t="s">
        <v>3638</v>
      </c>
      <c r="C38" s="100" t="s">
        <v>3668</v>
      </c>
      <c r="D38" s="31">
        <v>0</v>
      </c>
      <c r="E38" s="31">
        <v>0</v>
      </c>
      <c r="F38" s="31">
        <v>0</v>
      </c>
      <c r="G38" s="31">
        <v>0</v>
      </c>
      <c r="H38" s="31">
        <v>0</v>
      </c>
      <c r="I38" s="31">
        <v>0</v>
      </c>
      <c r="J38" s="31">
        <v>0</v>
      </c>
      <c r="K38" s="31">
        <v>0</v>
      </c>
      <c r="L38" s="31">
        <v>0</v>
      </c>
      <c r="M38" s="34">
        <v>0</v>
      </c>
      <c r="N38" s="32">
        <v>0</v>
      </c>
      <c r="O38" s="8"/>
      <c r="P38" s="8"/>
    </row>
    <row r="39" spans="1:16" ht="21" customHeight="1" x14ac:dyDescent="0.25">
      <c r="A39" s="293"/>
      <c r="B39" s="129" t="s">
        <v>3640</v>
      </c>
      <c r="C39" s="100" t="s">
        <v>3669</v>
      </c>
      <c r="D39" s="31">
        <v>0</v>
      </c>
      <c r="E39" s="31">
        <v>0</v>
      </c>
      <c r="F39" s="31">
        <v>0</v>
      </c>
      <c r="G39" s="31">
        <v>0</v>
      </c>
      <c r="H39" s="31">
        <v>0</v>
      </c>
      <c r="I39" s="31">
        <v>0</v>
      </c>
      <c r="J39" s="31">
        <v>0</v>
      </c>
      <c r="K39" s="31">
        <v>0</v>
      </c>
      <c r="L39" s="31">
        <v>0</v>
      </c>
      <c r="M39" s="34">
        <v>0</v>
      </c>
      <c r="N39" s="32">
        <v>0</v>
      </c>
      <c r="O39" s="8"/>
      <c r="P39" s="8"/>
    </row>
    <row r="40" spans="1:16" ht="21" customHeight="1" x14ac:dyDescent="0.25">
      <c r="A40" s="293"/>
      <c r="B40" s="129" t="s">
        <v>3642</v>
      </c>
      <c r="C40" s="100" t="s">
        <v>3670</v>
      </c>
      <c r="D40" s="31">
        <v>0</v>
      </c>
      <c r="E40" s="31">
        <v>0</v>
      </c>
      <c r="F40" s="31">
        <v>0</v>
      </c>
      <c r="G40" s="31">
        <v>0</v>
      </c>
      <c r="H40" s="31">
        <v>0</v>
      </c>
      <c r="I40" s="31">
        <v>0</v>
      </c>
      <c r="J40" s="31">
        <v>0</v>
      </c>
      <c r="K40" s="31">
        <v>0</v>
      </c>
      <c r="L40" s="31">
        <v>0</v>
      </c>
      <c r="M40" s="34">
        <v>0</v>
      </c>
      <c r="N40" s="32">
        <v>0</v>
      </c>
      <c r="O40" s="8"/>
      <c r="P40" s="8"/>
    </row>
    <row r="41" spans="1:16" ht="21" customHeight="1" x14ac:dyDescent="0.25">
      <c r="A41" s="293"/>
      <c r="B41" s="129" t="s">
        <v>3644</v>
      </c>
      <c r="C41" s="100" t="s">
        <v>3671</v>
      </c>
      <c r="D41" s="31">
        <v>0</v>
      </c>
      <c r="E41" s="31">
        <v>0</v>
      </c>
      <c r="F41" s="31">
        <v>0</v>
      </c>
      <c r="G41" s="31">
        <v>0</v>
      </c>
      <c r="H41" s="31">
        <v>0</v>
      </c>
      <c r="I41" s="31">
        <v>0</v>
      </c>
      <c r="J41" s="31">
        <v>0</v>
      </c>
      <c r="K41" s="31">
        <v>0</v>
      </c>
      <c r="L41" s="31">
        <v>0</v>
      </c>
      <c r="M41" s="34">
        <v>0</v>
      </c>
      <c r="N41" s="32">
        <v>0</v>
      </c>
      <c r="O41" s="8"/>
      <c r="P41" s="8"/>
    </row>
    <row r="42" spans="1:16" ht="42.95" customHeight="1" x14ac:dyDescent="0.25">
      <c r="A42" s="293"/>
      <c r="B42" s="129" t="s">
        <v>3646</v>
      </c>
      <c r="C42" s="100" t="s">
        <v>3672</v>
      </c>
      <c r="D42" s="31">
        <v>0</v>
      </c>
      <c r="E42" s="31">
        <v>0</v>
      </c>
      <c r="F42" s="31">
        <v>0</v>
      </c>
      <c r="G42" s="31">
        <v>0</v>
      </c>
      <c r="H42" s="31">
        <v>0</v>
      </c>
      <c r="I42" s="31">
        <v>0</v>
      </c>
      <c r="J42" s="31">
        <v>0</v>
      </c>
      <c r="K42" s="31">
        <v>0</v>
      </c>
      <c r="L42" s="31">
        <v>0</v>
      </c>
      <c r="M42" s="34">
        <v>0</v>
      </c>
      <c r="N42" s="32">
        <v>0</v>
      </c>
      <c r="O42" s="8"/>
      <c r="P42" s="8"/>
    </row>
    <row r="43" spans="1:16" ht="42.95" customHeight="1" x14ac:dyDescent="0.25">
      <c r="A43" s="293"/>
      <c r="B43" s="129" t="s">
        <v>3648</v>
      </c>
      <c r="C43" s="100" t="s">
        <v>3673</v>
      </c>
      <c r="D43" s="31">
        <v>0</v>
      </c>
      <c r="E43" s="31">
        <v>0</v>
      </c>
      <c r="F43" s="31">
        <v>0</v>
      </c>
      <c r="G43" s="31">
        <v>0</v>
      </c>
      <c r="H43" s="31">
        <v>0</v>
      </c>
      <c r="I43" s="31">
        <v>0</v>
      </c>
      <c r="J43" s="31">
        <v>0</v>
      </c>
      <c r="K43" s="31">
        <v>0</v>
      </c>
      <c r="L43" s="31">
        <v>0</v>
      </c>
      <c r="M43" s="34">
        <v>0</v>
      </c>
      <c r="N43" s="32">
        <v>0</v>
      </c>
      <c r="O43" s="8"/>
      <c r="P43" s="8"/>
    </row>
    <row r="44" spans="1:16" ht="21" customHeight="1" x14ac:dyDescent="0.25">
      <c r="A44" s="293"/>
      <c r="B44" s="129" t="s">
        <v>3650</v>
      </c>
      <c r="C44" s="100" t="s">
        <v>3674</v>
      </c>
      <c r="D44" s="31">
        <v>0</v>
      </c>
      <c r="E44" s="31">
        <v>0</v>
      </c>
      <c r="F44" s="31">
        <v>0</v>
      </c>
      <c r="G44" s="31">
        <v>0</v>
      </c>
      <c r="H44" s="31">
        <v>0</v>
      </c>
      <c r="I44" s="31">
        <v>0</v>
      </c>
      <c r="J44" s="31">
        <v>0</v>
      </c>
      <c r="K44" s="31">
        <v>0</v>
      </c>
      <c r="L44" s="31">
        <v>0</v>
      </c>
      <c r="M44" s="34">
        <v>0</v>
      </c>
      <c r="N44" s="32">
        <v>0</v>
      </c>
      <c r="O44" s="8"/>
      <c r="P44" s="8"/>
    </row>
    <row r="45" spans="1:16" ht="42.95" customHeight="1" x14ac:dyDescent="0.25">
      <c r="A45" s="293"/>
      <c r="B45" s="130" t="s">
        <v>3652</v>
      </c>
      <c r="C45" s="100" t="s">
        <v>3675</v>
      </c>
      <c r="D45" s="31">
        <v>0</v>
      </c>
      <c r="E45" s="31">
        <v>0</v>
      </c>
      <c r="F45" s="31">
        <v>0</v>
      </c>
      <c r="G45" s="31">
        <v>0</v>
      </c>
      <c r="H45" s="31">
        <v>0</v>
      </c>
      <c r="I45" s="31">
        <v>0</v>
      </c>
      <c r="J45" s="31">
        <v>0</v>
      </c>
      <c r="K45" s="31">
        <v>0</v>
      </c>
      <c r="L45" s="31">
        <v>0</v>
      </c>
      <c r="M45" s="34">
        <v>0</v>
      </c>
      <c r="N45" s="32">
        <v>0</v>
      </c>
      <c r="O45" s="8"/>
      <c r="P45" s="8"/>
    </row>
    <row r="46" spans="1:16" ht="50.1" customHeight="1" x14ac:dyDescent="0.25">
      <c r="A46" s="293"/>
      <c r="B46" s="121" t="s">
        <v>3676</v>
      </c>
      <c r="C46" s="93" t="s">
        <v>3677</v>
      </c>
      <c r="D46" s="31">
        <v>20261842.449999999</v>
      </c>
      <c r="E46" s="31">
        <v>0</v>
      </c>
      <c r="F46" s="31">
        <v>0</v>
      </c>
      <c r="G46" s="31">
        <v>0</v>
      </c>
      <c r="H46" s="31">
        <v>0</v>
      </c>
      <c r="I46" s="31">
        <v>0</v>
      </c>
      <c r="J46" s="31">
        <v>0</v>
      </c>
      <c r="K46" s="31">
        <v>0</v>
      </c>
      <c r="L46" s="31">
        <v>0</v>
      </c>
      <c r="M46" s="34">
        <v>0</v>
      </c>
      <c r="N46" s="32">
        <v>20261842.449999999</v>
      </c>
      <c r="O46" s="8"/>
      <c r="P46" s="8"/>
    </row>
    <row r="47" spans="1:16" ht="13.9" customHeight="1" x14ac:dyDescent="0.25">
      <c r="A47" s="293"/>
      <c r="B47" s="124" t="s">
        <v>3635</v>
      </c>
      <c r="C47" s="95"/>
      <c r="D47" s="96"/>
      <c r="E47" s="96"/>
      <c r="F47" s="96"/>
      <c r="G47" s="96"/>
      <c r="H47" s="96"/>
      <c r="I47" s="96"/>
      <c r="J47" s="96"/>
      <c r="K47" s="96"/>
      <c r="L47" s="96"/>
      <c r="M47" s="125"/>
      <c r="N47" s="126"/>
      <c r="O47" s="8"/>
      <c r="P47" s="8"/>
    </row>
    <row r="48" spans="1:16" ht="21" customHeight="1" x14ac:dyDescent="0.25">
      <c r="A48" s="293"/>
      <c r="B48" s="127" t="s">
        <v>3636</v>
      </c>
      <c r="C48" s="100" t="s">
        <v>3678</v>
      </c>
      <c r="D48" s="56">
        <v>0</v>
      </c>
      <c r="E48" s="56">
        <v>0</v>
      </c>
      <c r="F48" s="56">
        <v>0</v>
      </c>
      <c r="G48" s="56">
        <v>0</v>
      </c>
      <c r="H48" s="56">
        <v>0</v>
      </c>
      <c r="I48" s="56">
        <v>0</v>
      </c>
      <c r="J48" s="56">
        <v>0</v>
      </c>
      <c r="K48" s="56">
        <v>0</v>
      </c>
      <c r="L48" s="56">
        <v>0</v>
      </c>
      <c r="M48" s="128">
        <v>0</v>
      </c>
      <c r="N48" s="32">
        <v>0</v>
      </c>
      <c r="O48" s="8"/>
      <c r="P48" s="8"/>
    </row>
    <row r="49" spans="1:16" ht="21" customHeight="1" x14ac:dyDescent="0.25">
      <c r="A49" s="293"/>
      <c r="B49" s="129" t="s">
        <v>3638</v>
      </c>
      <c r="C49" s="100" t="s">
        <v>3679</v>
      </c>
      <c r="D49" s="31">
        <v>0</v>
      </c>
      <c r="E49" s="31">
        <v>0</v>
      </c>
      <c r="F49" s="31">
        <v>0</v>
      </c>
      <c r="G49" s="31">
        <v>0</v>
      </c>
      <c r="H49" s="31">
        <v>0</v>
      </c>
      <c r="I49" s="31">
        <v>0</v>
      </c>
      <c r="J49" s="31">
        <v>0</v>
      </c>
      <c r="K49" s="31">
        <v>0</v>
      </c>
      <c r="L49" s="31">
        <v>0</v>
      </c>
      <c r="M49" s="34">
        <v>0</v>
      </c>
      <c r="N49" s="32">
        <v>0</v>
      </c>
      <c r="O49" s="8"/>
      <c r="P49" s="8"/>
    </row>
    <row r="50" spans="1:16" ht="21" customHeight="1" x14ac:dyDescent="0.25">
      <c r="A50" s="293"/>
      <c r="B50" s="129" t="s">
        <v>3640</v>
      </c>
      <c r="C50" s="100" t="s">
        <v>3680</v>
      </c>
      <c r="D50" s="31">
        <v>0</v>
      </c>
      <c r="E50" s="31">
        <v>0</v>
      </c>
      <c r="F50" s="31">
        <v>0</v>
      </c>
      <c r="G50" s="31">
        <v>0</v>
      </c>
      <c r="H50" s="31">
        <v>0</v>
      </c>
      <c r="I50" s="31">
        <v>0</v>
      </c>
      <c r="J50" s="31">
        <v>0</v>
      </c>
      <c r="K50" s="31">
        <v>0</v>
      </c>
      <c r="L50" s="31">
        <v>0</v>
      </c>
      <c r="M50" s="34">
        <v>0</v>
      </c>
      <c r="N50" s="32">
        <v>0</v>
      </c>
      <c r="O50" s="8"/>
      <c r="P50" s="8"/>
    </row>
    <row r="51" spans="1:16" ht="21" customHeight="1" x14ac:dyDescent="0.25">
      <c r="A51" s="293"/>
      <c r="B51" s="129" t="s">
        <v>3642</v>
      </c>
      <c r="C51" s="100" t="s">
        <v>3681</v>
      </c>
      <c r="D51" s="31">
        <v>0</v>
      </c>
      <c r="E51" s="31">
        <v>0</v>
      </c>
      <c r="F51" s="31">
        <v>0</v>
      </c>
      <c r="G51" s="31">
        <v>0</v>
      </c>
      <c r="H51" s="31">
        <v>0</v>
      </c>
      <c r="I51" s="31">
        <v>0</v>
      </c>
      <c r="J51" s="31">
        <v>0</v>
      </c>
      <c r="K51" s="31">
        <v>0</v>
      </c>
      <c r="L51" s="31">
        <v>0</v>
      </c>
      <c r="M51" s="34">
        <v>0</v>
      </c>
      <c r="N51" s="32">
        <v>0</v>
      </c>
      <c r="O51" s="8"/>
      <c r="P51" s="8"/>
    </row>
    <row r="52" spans="1:16" ht="21" customHeight="1" x14ac:dyDescent="0.25">
      <c r="A52" s="293"/>
      <c r="B52" s="129" t="s">
        <v>3644</v>
      </c>
      <c r="C52" s="100" t="s">
        <v>3682</v>
      </c>
      <c r="D52" s="31">
        <v>0</v>
      </c>
      <c r="E52" s="31">
        <v>0</v>
      </c>
      <c r="F52" s="31">
        <v>0</v>
      </c>
      <c r="G52" s="31">
        <v>0</v>
      </c>
      <c r="H52" s="31">
        <v>0</v>
      </c>
      <c r="I52" s="31">
        <v>0</v>
      </c>
      <c r="J52" s="31">
        <v>0</v>
      </c>
      <c r="K52" s="31">
        <v>0</v>
      </c>
      <c r="L52" s="31">
        <v>0</v>
      </c>
      <c r="M52" s="34">
        <v>0</v>
      </c>
      <c r="N52" s="32">
        <v>0</v>
      </c>
      <c r="O52" s="8"/>
      <c r="P52" s="8"/>
    </row>
    <row r="53" spans="1:16" ht="42.95" customHeight="1" x14ac:dyDescent="0.25">
      <c r="A53" s="293"/>
      <c r="B53" s="129" t="s">
        <v>3646</v>
      </c>
      <c r="C53" s="100" t="s">
        <v>3683</v>
      </c>
      <c r="D53" s="31">
        <v>20261842.449999999</v>
      </c>
      <c r="E53" s="31">
        <v>0</v>
      </c>
      <c r="F53" s="31">
        <v>0</v>
      </c>
      <c r="G53" s="31">
        <v>0</v>
      </c>
      <c r="H53" s="31">
        <v>0</v>
      </c>
      <c r="I53" s="31">
        <v>0</v>
      </c>
      <c r="J53" s="31">
        <v>0</v>
      </c>
      <c r="K53" s="31">
        <v>0</v>
      </c>
      <c r="L53" s="31">
        <v>0</v>
      </c>
      <c r="M53" s="34">
        <v>0</v>
      </c>
      <c r="N53" s="32">
        <v>20261842.449999999</v>
      </c>
      <c r="O53" s="8"/>
      <c r="P53" s="8"/>
    </row>
    <row r="54" spans="1:16" ht="42.95" customHeight="1" x14ac:dyDescent="0.25">
      <c r="A54" s="293"/>
      <c r="B54" s="129" t="s">
        <v>3648</v>
      </c>
      <c r="C54" s="100" t="s">
        <v>3684</v>
      </c>
      <c r="D54" s="31">
        <v>0</v>
      </c>
      <c r="E54" s="31">
        <v>0</v>
      </c>
      <c r="F54" s="31">
        <v>0</v>
      </c>
      <c r="G54" s="31">
        <v>0</v>
      </c>
      <c r="H54" s="31">
        <v>0</v>
      </c>
      <c r="I54" s="31">
        <v>0</v>
      </c>
      <c r="J54" s="31">
        <v>0</v>
      </c>
      <c r="K54" s="31">
        <v>0</v>
      </c>
      <c r="L54" s="31">
        <v>0</v>
      </c>
      <c r="M54" s="34">
        <v>0</v>
      </c>
      <c r="N54" s="32">
        <v>0</v>
      </c>
      <c r="O54" s="8"/>
      <c r="P54" s="8"/>
    </row>
    <row r="55" spans="1:16" ht="21" customHeight="1" x14ac:dyDescent="0.25">
      <c r="A55" s="293"/>
      <c r="B55" s="129" t="s">
        <v>3650</v>
      </c>
      <c r="C55" s="100" t="s">
        <v>3685</v>
      </c>
      <c r="D55" s="31">
        <v>0</v>
      </c>
      <c r="E55" s="31">
        <v>0</v>
      </c>
      <c r="F55" s="31">
        <v>0</v>
      </c>
      <c r="G55" s="31">
        <v>0</v>
      </c>
      <c r="H55" s="31">
        <v>0</v>
      </c>
      <c r="I55" s="31">
        <v>0</v>
      </c>
      <c r="J55" s="31">
        <v>0</v>
      </c>
      <c r="K55" s="31">
        <v>0</v>
      </c>
      <c r="L55" s="31">
        <v>0</v>
      </c>
      <c r="M55" s="34">
        <v>0</v>
      </c>
      <c r="N55" s="32">
        <v>0</v>
      </c>
      <c r="O55" s="8"/>
      <c r="P55" s="8"/>
    </row>
    <row r="56" spans="1:16" ht="42.95" customHeight="1" x14ac:dyDescent="0.25">
      <c r="A56" s="293"/>
      <c r="B56" s="130" t="s">
        <v>3652</v>
      </c>
      <c r="C56" s="131" t="s">
        <v>3686</v>
      </c>
      <c r="D56" s="106">
        <v>0</v>
      </c>
      <c r="E56" s="106">
        <v>0</v>
      </c>
      <c r="F56" s="106">
        <v>0</v>
      </c>
      <c r="G56" s="106">
        <v>0</v>
      </c>
      <c r="H56" s="106">
        <v>0</v>
      </c>
      <c r="I56" s="106">
        <v>0</v>
      </c>
      <c r="J56" s="106">
        <v>0</v>
      </c>
      <c r="K56" s="106">
        <v>0</v>
      </c>
      <c r="L56" s="106">
        <v>0</v>
      </c>
      <c r="M56" s="132">
        <v>0</v>
      </c>
      <c r="N56" s="107">
        <v>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300" t="s">
        <v>3628</v>
      </c>
      <c r="B60" s="294" t="s">
        <v>23</v>
      </c>
      <c r="C60" s="294" t="s">
        <v>20</v>
      </c>
      <c r="D60" s="296" t="s">
        <v>3629</v>
      </c>
      <c r="E60" s="297"/>
      <c r="F60" s="297"/>
      <c r="G60" s="297"/>
      <c r="H60" s="297"/>
      <c r="I60" s="297"/>
      <c r="J60" s="297"/>
      <c r="K60" s="297"/>
      <c r="L60" s="297"/>
      <c r="M60" s="297"/>
      <c r="N60" s="298" t="s">
        <v>3630</v>
      </c>
      <c r="O60" s="11"/>
      <c r="P60" s="8"/>
    </row>
    <row r="61" spans="1:16" ht="90.95" customHeight="1" x14ac:dyDescent="0.25">
      <c r="A61" s="301"/>
      <c r="B61" s="295"/>
      <c r="C61" s="295"/>
      <c r="D61" s="88" t="s">
        <v>29</v>
      </c>
      <c r="E61" s="87" t="s">
        <v>30</v>
      </c>
      <c r="F61" s="87" t="s">
        <v>31</v>
      </c>
      <c r="G61" s="87" t="s">
        <v>32</v>
      </c>
      <c r="H61" s="87" t="s">
        <v>33</v>
      </c>
      <c r="I61" s="87" t="s">
        <v>34</v>
      </c>
      <c r="J61" s="87" t="s">
        <v>35</v>
      </c>
      <c r="K61" s="87" t="s">
        <v>36</v>
      </c>
      <c r="L61" s="87" t="s">
        <v>37</v>
      </c>
      <c r="M61" s="88" t="s">
        <v>38</v>
      </c>
      <c r="N61" s="299"/>
      <c r="O61" s="11"/>
      <c r="P61" s="8"/>
    </row>
    <row r="62" spans="1:16" ht="45" customHeight="1" x14ac:dyDescent="0.25">
      <c r="A62" s="301"/>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301"/>
      <c r="B63" s="121" t="s">
        <v>3687</v>
      </c>
      <c r="C63" s="122" t="s">
        <v>3688</v>
      </c>
      <c r="D63" s="66">
        <v>0</v>
      </c>
      <c r="E63" s="66">
        <v>0</v>
      </c>
      <c r="F63" s="66">
        <v>0</v>
      </c>
      <c r="G63" s="66">
        <v>0</v>
      </c>
      <c r="H63" s="66">
        <v>0</v>
      </c>
      <c r="I63" s="66">
        <v>0</v>
      </c>
      <c r="J63" s="66">
        <v>0</v>
      </c>
      <c r="K63" s="66">
        <v>0</v>
      </c>
      <c r="L63" s="66">
        <v>0</v>
      </c>
      <c r="M63" s="67">
        <v>0</v>
      </c>
      <c r="N63" s="67">
        <v>0</v>
      </c>
      <c r="O63" s="91"/>
      <c r="P63" s="8"/>
    </row>
    <row r="64" spans="1:16" ht="13.9" customHeight="1" x14ac:dyDescent="0.25">
      <c r="A64" s="301"/>
      <c r="B64" s="124" t="s">
        <v>3635</v>
      </c>
      <c r="C64" s="95"/>
      <c r="D64" s="96"/>
      <c r="E64" s="96"/>
      <c r="F64" s="96"/>
      <c r="G64" s="96"/>
      <c r="H64" s="96"/>
      <c r="I64" s="96"/>
      <c r="J64" s="96"/>
      <c r="K64" s="96"/>
      <c r="L64" s="96"/>
      <c r="M64" s="136"/>
      <c r="N64" s="136"/>
      <c r="O64" s="91"/>
      <c r="P64" s="8"/>
    </row>
    <row r="65" spans="1:16" ht="21" customHeight="1" x14ac:dyDescent="0.25">
      <c r="A65" s="301"/>
      <c r="B65" s="127" t="s">
        <v>3636</v>
      </c>
      <c r="C65" s="100" t="s">
        <v>3689</v>
      </c>
      <c r="D65" s="56">
        <v>0</v>
      </c>
      <c r="E65" s="56">
        <v>0</v>
      </c>
      <c r="F65" s="56">
        <v>0</v>
      </c>
      <c r="G65" s="56">
        <v>0</v>
      </c>
      <c r="H65" s="56">
        <v>0</v>
      </c>
      <c r="I65" s="56">
        <v>0</v>
      </c>
      <c r="J65" s="56">
        <v>0</v>
      </c>
      <c r="K65" s="56">
        <v>0</v>
      </c>
      <c r="L65" s="56">
        <v>0</v>
      </c>
      <c r="M65" s="57">
        <v>0</v>
      </c>
      <c r="N65" s="57">
        <v>0</v>
      </c>
      <c r="O65" s="91"/>
      <c r="P65" s="8"/>
    </row>
    <row r="66" spans="1:16" ht="21" customHeight="1" x14ac:dyDescent="0.25">
      <c r="A66" s="301"/>
      <c r="B66" s="129" t="s">
        <v>3638</v>
      </c>
      <c r="C66" s="100" t="s">
        <v>3690</v>
      </c>
      <c r="D66" s="31">
        <v>0</v>
      </c>
      <c r="E66" s="31">
        <v>0</v>
      </c>
      <c r="F66" s="31">
        <v>0</v>
      </c>
      <c r="G66" s="31">
        <v>0</v>
      </c>
      <c r="H66" s="31">
        <v>0</v>
      </c>
      <c r="I66" s="31">
        <v>0</v>
      </c>
      <c r="J66" s="31">
        <v>0</v>
      </c>
      <c r="K66" s="31">
        <v>0</v>
      </c>
      <c r="L66" s="31">
        <v>0</v>
      </c>
      <c r="M66" s="32">
        <v>0</v>
      </c>
      <c r="N66" s="32">
        <v>0</v>
      </c>
      <c r="O66" s="91"/>
      <c r="P66" s="8"/>
    </row>
    <row r="67" spans="1:16" ht="21" customHeight="1" x14ac:dyDescent="0.25">
      <c r="A67" s="301"/>
      <c r="B67" s="129" t="s">
        <v>3640</v>
      </c>
      <c r="C67" s="100" t="s">
        <v>3691</v>
      </c>
      <c r="D67" s="31">
        <v>0</v>
      </c>
      <c r="E67" s="31">
        <v>0</v>
      </c>
      <c r="F67" s="31">
        <v>0</v>
      </c>
      <c r="G67" s="31">
        <v>0</v>
      </c>
      <c r="H67" s="31">
        <v>0</v>
      </c>
      <c r="I67" s="31">
        <v>0</v>
      </c>
      <c r="J67" s="31">
        <v>0</v>
      </c>
      <c r="K67" s="31">
        <v>0</v>
      </c>
      <c r="L67" s="31">
        <v>0</v>
      </c>
      <c r="M67" s="32">
        <v>0</v>
      </c>
      <c r="N67" s="32">
        <v>0</v>
      </c>
      <c r="O67" s="91"/>
      <c r="P67" s="8"/>
    </row>
    <row r="68" spans="1:16" ht="21" customHeight="1" x14ac:dyDescent="0.25">
      <c r="A68" s="301"/>
      <c r="B68" s="129" t="s">
        <v>3642</v>
      </c>
      <c r="C68" s="100" t="s">
        <v>3692</v>
      </c>
      <c r="D68" s="31">
        <v>0</v>
      </c>
      <c r="E68" s="31">
        <v>0</v>
      </c>
      <c r="F68" s="31">
        <v>0</v>
      </c>
      <c r="G68" s="31">
        <v>0</v>
      </c>
      <c r="H68" s="31">
        <v>0</v>
      </c>
      <c r="I68" s="31">
        <v>0</v>
      </c>
      <c r="J68" s="31">
        <v>0</v>
      </c>
      <c r="K68" s="31">
        <v>0</v>
      </c>
      <c r="L68" s="31">
        <v>0</v>
      </c>
      <c r="M68" s="32">
        <v>0</v>
      </c>
      <c r="N68" s="32">
        <v>0</v>
      </c>
      <c r="O68" s="91"/>
      <c r="P68" s="8"/>
    </row>
    <row r="69" spans="1:16" ht="21" customHeight="1" x14ac:dyDescent="0.25">
      <c r="A69" s="301"/>
      <c r="B69" s="129" t="s">
        <v>3644</v>
      </c>
      <c r="C69" s="100" t="s">
        <v>3693</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301"/>
      <c r="B70" s="129" t="s">
        <v>3646</v>
      </c>
      <c r="C70" s="100" t="s">
        <v>3694</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301"/>
      <c r="B71" s="129" t="s">
        <v>3648</v>
      </c>
      <c r="C71" s="100" t="s">
        <v>3695</v>
      </c>
      <c r="D71" s="31">
        <v>0</v>
      </c>
      <c r="E71" s="31">
        <v>0</v>
      </c>
      <c r="F71" s="31">
        <v>0</v>
      </c>
      <c r="G71" s="31">
        <v>0</v>
      </c>
      <c r="H71" s="31">
        <v>0</v>
      </c>
      <c r="I71" s="31">
        <v>0</v>
      </c>
      <c r="J71" s="31">
        <v>0</v>
      </c>
      <c r="K71" s="31">
        <v>0</v>
      </c>
      <c r="L71" s="31">
        <v>0</v>
      </c>
      <c r="M71" s="32">
        <v>0</v>
      </c>
      <c r="N71" s="32">
        <v>0</v>
      </c>
      <c r="O71" s="91"/>
      <c r="P71" s="8"/>
    </row>
    <row r="72" spans="1:16" ht="21" customHeight="1" x14ac:dyDescent="0.25">
      <c r="A72" s="301"/>
      <c r="B72" s="129" t="s">
        <v>3650</v>
      </c>
      <c r="C72" s="100" t="s">
        <v>3696</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301"/>
      <c r="B73" s="130" t="s">
        <v>3652</v>
      </c>
      <c r="C73" s="137" t="s">
        <v>3697</v>
      </c>
      <c r="D73" s="97">
        <v>0</v>
      </c>
      <c r="E73" s="97">
        <v>0</v>
      </c>
      <c r="F73" s="97">
        <v>0</v>
      </c>
      <c r="G73" s="97">
        <v>0</v>
      </c>
      <c r="H73" s="97">
        <v>0</v>
      </c>
      <c r="I73" s="97">
        <v>0</v>
      </c>
      <c r="J73" s="97">
        <v>0</v>
      </c>
      <c r="K73" s="97">
        <v>0</v>
      </c>
      <c r="L73" s="97">
        <v>0</v>
      </c>
      <c r="M73" s="98">
        <v>0</v>
      </c>
      <c r="N73" s="98">
        <v>0</v>
      </c>
      <c r="O73" s="91"/>
      <c r="P73" s="8"/>
    </row>
    <row r="74" spans="1:16" ht="50.1" customHeight="1" x14ac:dyDescent="0.25">
      <c r="A74" s="301"/>
      <c r="B74" s="121" t="s">
        <v>3698</v>
      </c>
      <c r="C74" s="93" t="s">
        <v>3699</v>
      </c>
      <c r="D74" s="31">
        <v>0</v>
      </c>
      <c r="E74" s="31">
        <v>0</v>
      </c>
      <c r="F74" s="31">
        <v>0</v>
      </c>
      <c r="G74" s="31">
        <v>0</v>
      </c>
      <c r="H74" s="31">
        <v>0</v>
      </c>
      <c r="I74" s="31">
        <v>0</v>
      </c>
      <c r="J74" s="31">
        <v>0</v>
      </c>
      <c r="K74" s="31">
        <v>0</v>
      </c>
      <c r="L74" s="31">
        <v>0</v>
      </c>
      <c r="M74" s="32">
        <v>0</v>
      </c>
      <c r="N74" s="32">
        <v>0</v>
      </c>
      <c r="O74" s="91"/>
      <c r="P74" s="8"/>
    </row>
    <row r="75" spans="1:16" ht="13.9" customHeight="1" x14ac:dyDescent="0.25">
      <c r="A75" s="301"/>
      <c r="B75" s="124" t="s">
        <v>3635</v>
      </c>
      <c r="C75" s="137"/>
      <c r="D75" s="138"/>
      <c r="E75" s="138"/>
      <c r="F75" s="138"/>
      <c r="G75" s="138"/>
      <c r="H75" s="138"/>
      <c r="I75" s="138"/>
      <c r="J75" s="138"/>
      <c r="K75" s="138"/>
      <c r="L75" s="138"/>
      <c r="M75" s="139"/>
      <c r="N75" s="139"/>
      <c r="O75" s="91"/>
      <c r="P75" s="8"/>
    </row>
    <row r="76" spans="1:16" ht="21" customHeight="1" x14ac:dyDescent="0.25">
      <c r="A76" s="301"/>
      <c r="B76" s="127" t="s">
        <v>3636</v>
      </c>
      <c r="C76" s="100" t="s">
        <v>3700</v>
      </c>
      <c r="D76" s="56">
        <v>0</v>
      </c>
      <c r="E76" s="56">
        <v>0</v>
      </c>
      <c r="F76" s="56">
        <v>0</v>
      </c>
      <c r="G76" s="56">
        <v>0</v>
      </c>
      <c r="H76" s="56">
        <v>0</v>
      </c>
      <c r="I76" s="56">
        <v>0</v>
      </c>
      <c r="J76" s="56">
        <v>0</v>
      </c>
      <c r="K76" s="56">
        <v>0</v>
      </c>
      <c r="L76" s="56">
        <v>0</v>
      </c>
      <c r="M76" s="57">
        <v>0</v>
      </c>
      <c r="N76" s="57">
        <v>0</v>
      </c>
      <c r="O76" s="91"/>
      <c r="P76" s="8"/>
    </row>
    <row r="77" spans="1:16" ht="21" customHeight="1" x14ac:dyDescent="0.25">
      <c r="A77" s="301"/>
      <c r="B77" s="129" t="s">
        <v>3638</v>
      </c>
      <c r="C77" s="102" t="s">
        <v>3701</v>
      </c>
      <c r="D77" s="31">
        <v>0</v>
      </c>
      <c r="E77" s="31">
        <v>0</v>
      </c>
      <c r="F77" s="31">
        <v>0</v>
      </c>
      <c r="G77" s="31">
        <v>0</v>
      </c>
      <c r="H77" s="31">
        <v>0</v>
      </c>
      <c r="I77" s="31">
        <v>0</v>
      </c>
      <c r="J77" s="31">
        <v>0</v>
      </c>
      <c r="K77" s="31">
        <v>0</v>
      </c>
      <c r="L77" s="31">
        <v>0</v>
      </c>
      <c r="M77" s="32">
        <v>0</v>
      </c>
      <c r="N77" s="32">
        <v>0</v>
      </c>
      <c r="O77" s="91"/>
      <c r="P77" s="8"/>
    </row>
    <row r="78" spans="1:16" ht="21" customHeight="1" x14ac:dyDescent="0.25">
      <c r="A78" s="301"/>
      <c r="B78" s="129" t="s">
        <v>3640</v>
      </c>
      <c r="C78" s="102" t="s">
        <v>3702</v>
      </c>
      <c r="D78" s="31">
        <v>0</v>
      </c>
      <c r="E78" s="31">
        <v>0</v>
      </c>
      <c r="F78" s="31">
        <v>0</v>
      </c>
      <c r="G78" s="31">
        <v>0</v>
      </c>
      <c r="H78" s="31">
        <v>0</v>
      </c>
      <c r="I78" s="31">
        <v>0</v>
      </c>
      <c r="J78" s="31">
        <v>0</v>
      </c>
      <c r="K78" s="31">
        <v>0</v>
      </c>
      <c r="L78" s="31">
        <v>0</v>
      </c>
      <c r="M78" s="32">
        <v>0</v>
      </c>
      <c r="N78" s="32">
        <v>0</v>
      </c>
      <c r="O78" s="91"/>
      <c r="P78" s="8"/>
    </row>
    <row r="79" spans="1:16" ht="21" customHeight="1" x14ac:dyDescent="0.25">
      <c r="A79" s="301"/>
      <c r="B79" s="129" t="s">
        <v>3642</v>
      </c>
      <c r="C79" s="102" t="s">
        <v>3703</v>
      </c>
      <c r="D79" s="31">
        <v>0</v>
      </c>
      <c r="E79" s="31">
        <v>0</v>
      </c>
      <c r="F79" s="31">
        <v>0</v>
      </c>
      <c r="G79" s="31">
        <v>0</v>
      </c>
      <c r="H79" s="31">
        <v>0</v>
      </c>
      <c r="I79" s="31">
        <v>0</v>
      </c>
      <c r="J79" s="31">
        <v>0</v>
      </c>
      <c r="K79" s="31">
        <v>0</v>
      </c>
      <c r="L79" s="31">
        <v>0</v>
      </c>
      <c r="M79" s="32">
        <v>0</v>
      </c>
      <c r="N79" s="32">
        <v>0</v>
      </c>
      <c r="O79" s="91"/>
      <c r="P79" s="8"/>
    </row>
    <row r="80" spans="1:16" ht="21" customHeight="1" x14ac:dyDescent="0.25">
      <c r="A80" s="301"/>
      <c r="B80" s="129" t="s">
        <v>3644</v>
      </c>
      <c r="C80" s="102" t="s">
        <v>3704</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301"/>
      <c r="B81" s="129" t="s">
        <v>3646</v>
      </c>
      <c r="C81" s="102" t="s">
        <v>3705</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301"/>
      <c r="B82" s="129" t="s">
        <v>3648</v>
      </c>
      <c r="C82" s="102" t="s">
        <v>3706</v>
      </c>
      <c r="D82" s="31">
        <v>0</v>
      </c>
      <c r="E82" s="31">
        <v>0</v>
      </c>
      <c r="F82" s="31">
        <v>0</v>
      </c>
      <c r="G82" s="31">
        <v>0</v>
      </c>
      <c r="H82" s="31">
        <v>0</v>
      </c>
      <c r="I82" s="31">
        <v>0</v>
      </c>
      <c r="J82" s="31">
        <v>0</v>
      </c>
      <c r="K82" s="31">
        <v>0</v>
      </c>
      <c r="L82" s="31">
        <v>0</v>
      </c>
      <c r="M82" s="32">
        <v>0</v>
      </c>
      <c r="N82" s="32">
        <v>0</v>
      </c>
      <c r="O82" s="91"/>
      <c r="P82" s="8"/>
    </row>
    <row r="83" spans="1:16" ht="21" customHeight="1" x14ac:dyDescent="0.25">
      <c r="A83" s="301"/>
      <c r="B83" s="129" t="s">
        <v>3650</v>
      </c>
      <c r="C83" s="102" t="s">
        <v>3707</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301"/>
      <c r="B84" s="130" t="s">
        <v>3652</v>
      </c>
      <c r="C84" s="105" t="s">
        <v>3708</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302" t="s">
        <v>3628</v>
      </c>
      <c r="B88" s="294" t="s">
        <v>23</v>
      </c>
      <c r="C88" s="294" t="s">
        <v>20</v>
      </c>
      <c r="D88" s="296" t="s">
        <v>3629</v>
      </c>
      <c r="E88" s="297"/>
      <c r="F88" s="297"/>
      <c r="G88" s="297"/>
      <c r="H88" s="297"/>
      <c r="I88" s="297"/>
      <c r="J88" s="297"/>
      <c r="K88" s="297"/>
      <c r="L88" s="297"/>
      <c r="M88" s="297"/>
      <c r="N88" s="298" t="s">
        <v>3630</v>
      </c>
      <c r="O88" s="11"/>
      <c r="P88" s="8"/>
    </row>
    <row r="89" spans="1:16" ht="88.35" customHeight="1" x14ac:dyDescent="0.25">
      <c r="A89" s="303"/>
      <c r="B89" s="295"/>
      <c r="C89" s="295"/>
      <c r="D89" s="88" t="s">
        <v>29</v>
      </c>
      <c r="E89" s="87" t="s">
        <v>30</v>
      </c>
      <c r="F89" s="87" t="s">
        <v>31</v>
      </c>
      <c r="G89" s="87" t="s">
        <v>32</v>
      </c>
      <c r="H89" s="87" t="s">
        <v>33</v>
      </c>
      <c r="I89" s="87" t="s">
        <v>34</v>
      </c>
      <c r="J89" s="87" t="s">
        <v>35</v>
      </c>
      <c r="K89" s="87" t="s">
        <v>36</v>
      </c>
      <c r="L89" s="87" t="s">
        <v>37</v>
      </c>
      <c r="M89" s="88" t="s">
        <v>38</v>
      </c>
      <c r="N89" s="299"/>
      <c r="O89" s="11"/>
      <c r="P89" s="8"/>
    </row>
    <row r="90" spans="1:16" ht="12.95" customHeight="1" x14ac:dyDescent="0.25">
      <c r="A90" s="303"/>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303"/>
      <c r="B91" s="140" t="s">
        <v>3709</v>
      </c>
      <c r="C91" s="122" t="s">
        <v>3710</v>
      </c>
      <c r="D91" s="66">
        <v>366560663.08999997</v>
      </c>
      <c r="E91" s="66">
        <v>0</v>
      </c>
      <c r="F91" s="66">
        <v>0</v>
      </c>
      <c r="G91" s="66">
        <v>0</v>
      </c>
      <c r="H91" s="66">
        <v>0</v>
      </c>
      <c r="I91" s="66">
        <v>0</v>
      </c>
      <c r="J91" s="66">
        <v>0</v>
      </c>
      <c r="K91" s="66">
        <v>258608420.69</v>
      </c>
      <c r="L91" s="66">
        <v>84649642.879999995</v>
      </c>
      <c r="M91" s="67">
        <v>0</v>
      </c>
      <c r="N91" s="67">
        <v>709818726.65999997</v>
      </c>
      <c r="O91" s="91"/>
      <c r="P91" s="8"/>
    </row>
    <row r="92" spans="1:16" ht="12.95" customHeight="1" x14ac:dyDescent="0.25">
      <c r="A92" s="303"/>
      <c r="B92" s="124" t="s">
        <v>3635</v>
      </c>
      <c r="C92" s="95"/>
      <c r="D92" s="96"/>
      <c r="E92" s="96"/>
      <c r="F92" s="96"/>
      <c r="G92" s="96"/>
      <c r="H92" s="96"/>
      <c r="I92" s="96"/>
      <c r="J92" s="96"/>
      <c r="K92" s="96"/>
      <c r="L92" s="96"/>
      <c r="M92" s="136"/>
      <c r="N92" s="136"/>
      <c r="O92" s="91"/>
      <c r="P92" s="8"/>
    </row>
    <row r="93" spans="1:16" ht="21" customHeight="1" x14ac:dyDescent="0.25">
      <c r="A93" s="303"/>
      <c r="B93" s="127" t="s">
        <v>3636</v>
      </c>
      <c r="C93" s="100" t="s">
        <v>3711</v>
      </c>
      <c r="D93" s="56">
        <v>0</v>
      </c>
      <c r="E93" s="56">
        <v>0</v>
      </c>
      <c r="F93" s="56">
        <v>0</v>
      </c>
      <c r="G93" s="56">
        <v>0</v>
      </c>
      <c r="H93" s="56">
        <v>0</v>
      </c>
      <c r="I93" s="56">
        <v>0</v>
      </c>
      <c r="J93" s="56">
        <v>0</v>
      </c>
      <c r="K93" s="56">
        <v>0</v>
      </c>
      <c r="L93" s="56">
        <v>0</v>
      </c>
      <c r="M93" s="57">
        <v>0</v>
      </c>
      <c r="N93" s="57">
        <v>0</v>
      </c>
      <c r="O93" s="91"/>
      <c r="P93" s="8"/>
    </row>
    <row r="94" spans="1:16" ht="21" customHeight="1" x14ac:dyDescent="0.25">
      <c r="A94" s="303"/>
      <c r="B94" s="129" t="s">
        <v>3638</v>
      </c>
      <c r="C94" s="102" t="s">
        <v>3712</v>
      </c>
      <c r="D94" s="31">
        <v>0</v>
      </c>
      <c r="E94" s="31">
        <v>0</v>
      </c>
      <c r="F94" s="31">
        <v>0</v>
      </c>
      <c r="G94" s="31">
        <v>0</v>
      </c>
      <c r="H94" s="31">
        <v>0</v>
      </c>
      <c r="I94" s="31">
        <v>0</v>
      </c>
      <c r="J94" s="31">
        <v>0</v>
      </c>
      <c r="K94" s="31">
        <v>0</v>
      </c>
      <c r="L94" s="31">
        <v>0</v>
      </c>
      <c r="M94" s="32">
        <v>0</v>
      </c>
      <c r="N94" s="32">
        <v>0</v>
      </c>
      <c r="O94" s="91"/>
      <c r="P94" s="8"/>
    </row>
    <row r="95" spans="1:16" ht="21" customHeight="1" x14ac:dyDescent="0.25">
      <c r="A95" s="303"/>
      <c r="B95" s="129" t="s">
        <v>3640</v>
      </c>
      <c r="C95" s="102" t="s">
        <v>3713</v>
      </c>
      <c r="D95" s="31">
        <v>0</v>
      </c>
      <c r="E95" s="31">
        <v>0</v>
      </c>
      <c r="F95" s="31">
        <v>0</v>
      </c>
      <c r="G95" s="31">
        <v>0</v>
      </c>
      <c r="H95" s="31">
        <v>0</v>
      </c>
      <c r="I95" s="31">
        <v>0</v>
      </c>
      <c r="J95" s="31">
        <v>0</v>
      </c>
      <c r="K95" s="31">
        <v>36105132.159999996</v>
      </c>
      <c r="L95" s="31">
        <v>39504332.700000003</v>
      </c>
      <c r="M95" s="32">
        <v>0</v>
      </c>
      <c r="N95" s="32">
        <v>75609464.859999999</v>
      </c>
      <c r="O95" s="91"/>
      <c r="P95" s="8"/>
    </row>
    <row r="96" spans="1:16" ht="21" customHeight="1" x14ac:dyDescent="0.25">
      <c r="A96" s="303"/>
      <c r="B96" s="129" t="s">
        <v>3642</v>
      </c>
      <c r="C96" s="102" t="s">
        <v>3714</v>
      </c>
      <c r="D96" s="31">
        <v>0</v>
      </c>
      <c r="E96" s="31">
        <v>0</v>
      </c>
      <c r="F96" s="31">
        <v>0</v>
      </c>
      <c r="G96" s="31">
        <v>0</v>
      </c>
      <c r="H96" s="31">
        <v>0</v>
      </c>
      <c r="I96" s="31">
        <v>0</v>
      </c>
      <c r="J96" s="31">
        <v>0</v>
      </c>
      <c r="K96" s="31">
        <v>194259785.41</v>
      </c>
      <c r="L96" s="31">
        <v>44133510.18</v>
      </c>
      <c r="M96" s="32">
        <v>0</v>
      </c>
      <c r="N96" s="32">
        <v>238393295.59</v>
      </c>
      <c r="O96" s="91"/>
      <c r="P96" s="8"/>
    </row>
    <row r="97" spans="1:16" ht="21" customHeight="1" x14ac:dyDescent="0.25">
      <c r="A97" s="303"/>
      <c r="B97" s="129" t="s">
        <v>3644</v>
      </c>
      <c r="C97" s="102" t="s">
        <v>3715</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303"/>
      <c r="B98" s="129" t="s">
        <v>3646</v>
      </c>
      <c r="C98" s="102" t="s">
        <v>3716</v>
      </c>
      <c r="D98" s="31">
        <v>24360464.73</v>
      </c>
      <c r="E98" s="31">
        <v>0</v>
      </c>
      <c r="F98" s="31">
        <v>0</v>
      </c>
      <c r="G98" s="31">
        <v>0</v>
      </c>
      <c r="H98" s="31">
        <v>0</v>
      </c>
      <c r="I98" s="31">
        <v>0</v>
      </c>
      <c r="J98" s="31">
        <v>0</v>
      </c>
      <c r="K98" s="31">
        <v>243503.12</v>
      </c>
      <c r="L98" s="31">
        <v>11800</v>
      </c>
      <c r="M98" s="32">
        <v>0</v>
      </c>
      <c r="N98" s="32">
        <v>24615767.850000001</v>
      </c>
      <c r="O98" s="91"/>
      <c r="P98" s="8"/>
    </row>
    <row r="99" spans="1:16" ht="42.95" customHeight="1" x14ac:dyDescent="0.25">
      <c r="A99" s="303"/>
      <c r="B99" s="129" t="s">
        <v>3648</v>
      </c>
      <c r="C99" s="102" t="s">
        <v>3717</v>
      </c>
      <c r="D99" s="31">
        <v>0</v>
      </c>
      <c r="E99" s="31">
        <v>0</v>
      </c>
      <c r="F99" s="31">
        <v>0</v>
      </c>
      <c r="G99" s="31">
        <v>0</v>
      </c>
      <c r="H99" s="31">
        <v>0</v>
      </c>
      <c r="I99" s="31">
        <v>0</v>
      </c>
      <c r="J99" s="31">
        <v>0</v>
      </c>
      <c r="K99" s="31">
        <v>28000000</v>
      </c>
      <c r="L99" s="31">
        <v>1000000</v>
      </c>
      <c r="M99" s="32">
        <v>0</v>
      </c>
      <c r="N99" s="32">
        <v>29000000</v>
      </c>
      <c r="O99" s="91"/>
      <c r="P99" s="8"/>
    </row>
    <row r="100" spans="1:16" ht="21" customHeight="1" x14ac:dyDescent="0.25">
      <c r="A100" s="303"/>
      <c r="B100" s="129" t="s">
        <v>3650</v>
      </c>
      <c r="C100" s="95" t="s">
        <v>3718</v>
      </c>
      <c r="D100" s="97">
        <v>342051000</v>
      </c>
      <c r="E100" s="97">
        <v>0</v>
      </c>
      <c r="F100" s="97">
        <v>0</v>
      </c>
      <c r="G100" s="97">
        <v>0</v>
      </c>
      <c r="H100" s="97">
        <v>0</v>
      </c>
      <c r="I100" s="97">
        <v>0</v>
      </c>
      <c r="J100" s="97">
        <v>0</v>
      </c>
      <c r="K100" s="97">
        <v>0</v>
      </c>
      <c r="L100" s="97">
        <v>0</v>
      </c>
      <c r="M100" s="98">
        <v>0</v>
      </c>
      <c r="N100" s="98">
        <v>342051000</v>
      </c>
      <c r="O100" s="91"/>
      <c r="P100" s="8"/>
    </row>
    <row r="101" spans="1:16" ht="42.95" customHeight="1" x14ac:dyDescent="0.25">
      <c r="A101" s="303"/>
      <c r="B101" s="130" t="s">
        <v>3652</v>
      </c>
      <c r="C101" s="102" t="s">
        <v>3719</v>
      </c>
      <c r="D101" s="31">
        <v>149198.35999999999</v>
      </c>
      <c r="E101" s="31">
        <v>0</v>
      </c>
      <c r="F101" s="31">
        <v>0</v>
      </c>
      <c r="G101" s="31">
        <v>0</v>
      </c>
      <c r="H101" s="31">
        <v>0</v>
      </c>
      <c r="I101" s="31">
        <v>0</v>
      </c>
      <c r="J101" s="31">
        <v>0</v>
      </c>
      <c r="K101" s="31">
        <v>0</v>
      </c>
      <c r="L101" s="31">
        <v>0</v>
      </c>
      <c r="M101" s="32">
        <v>0</v>
      </c>
      <c r="N101" s="32">
        <v>149198.35999999999</v>
      </c>
      <c r="O101" s="91"/>
      <c r="P101" s="8"/>
    </row>
    <row r="102" spans="1:16" ht="50.1" customHeight="1" x14ac:dyDescent="0.25">
      <c r="A102" s="303"/>
      <c r="B102" s="121" t="s">
        <v>3720</v>
      </c>
      <c r="C102" s="141">
        <v>970</v>
      </c>
      <c r="D102" s="56">
        <v>923259.78</v>
      </c>
      <c r="E102" s="56">
        <v>0</v>
      </c>
      <c r="F102" s="56">
        <v>0</v>
      </c>
      <c r="G102" s="56">
        <v>0</v>
      </c>
      <c r="H102" s="56">
        <v>0</v>
      </c>
      <c r="I102" s="56">
        <v>0</v>
      </c>
      <c r="J102" s="56">
        <v>106149086.59999999</v>
      </c>
      <c r="K102" s="56">
        <v>0</v>
      </c>
      <c r="L102" s="56">
        <v>839160</v>
      </c>
      <c r="M102" s="57">
        <v>0</v>
      </c>
      <c r="N102" s="57">
        <v>107911506.38</v>
      </c>
      <c r="O102" s="91"/>
      <c r="P102" s="8"/>
    </row>
    <row r="103" spans="1:16" ht="12.95" customHeight="1" x14ac:dyDescent="0.25">
      <c r="A103" s="303"/>
      <c r="B103" s="124" t="s">
        <v>3635</v>
      </c>
      <c r="C103" s="142"/>
      <c r="D103" s="96"/>
      <c r="E103" s="96"/>
      <c r="F103" s="96"/>
      <c r="G103" s="96"/>
      <c r="H103" s="96"/>
      <c r="I103" s="96"/>
      <c r="J103" s="96"/>
      <c r="K103" s="96"/>
      <c r="L103" s="96"/>
      <c r="M103" s="136"/>
      <c r="N103" s="136"/>
      <c r="O103" s="91"/>
      <c r="P103" s="8"/>
    </row>
    <row r="104" spans="1:16" ht="21" customHeight="1" x14ac:dyDescent="0.25">
      <c r="A104" s="303"/>
      <c r="B104" s="127" t="s">
        <v>3636</v>
      </c>
      <c r="C104" s="143">
        <v>971</v>
      </c>
      <c r="D104" s="56">
        <v>0</v>
      </c>
      <c r="E104" s="56">
        <v>0</v>
      </c>
      <c r="F104" s="56">
        <v>0</v>
      </c>
      <c r="G104" s="56">
        <v>0</v>
      </c>
      <c r="H104" s="56">
        <v>0</v>
      </c>
      <c r="I104" s="56">
        <v>0</v>
      </c>
      <c r="J104" s="56">
        <v>17339045.379999999</v>
      </c>
      <c r="K104" s="56">
        <v>0</v>
      </c>
      <c r="L104" s="56">
        <v>839160</v>
      </c>
      <c r="M104" s="57">
        <v>0</v>
      </c>
      <c r="N104" s="57">
        <v>18178205.379999999</v>
      </c>
      <c r="O104" s="91"/>
      <c r="P104" s="8"/>
    </row>
    <row r="105" spans="1:16" ht="21" customHeight="1" x14ac:dyDescent="0.25">
      <c r="A105" s="303"/>
      <c r="B105" s="129" t="s">
        <v>3638</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303"/>
      <c r="B106" s="129" t="s">
        <v>3640</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303"/>
      <c r="B107" s="129" t="s">
        <v>3642</v>
      </c>
      <c r="C107" s="144">
        <v>974</v>
      </c>
      <c r="D107" s="31">
        <v>0</v>
      </c>
      <c r="E107" s="31">
        <v>0</v>
      </c>
      <c r="F107" s="31">
        <v>0</v>
      </c>
      <c r="G107" s="31">
        <v>0</v>
      </c>
      <c r="H107" s="31">
        <v>0</v>
      </c>
      <c r="I107" s="31">
        <v>0</v>
      </c>
      <c r="J107" s="31">
        <v>84046356.969999999</v>
      </c>
      <c r="K107" s="31">
        <v>0</v>
      </c>
      <c r="L107" s="31">
        <v>0</v>
      </c>
      <c r="M107" s="32">
        <v>0</v>
      </c>
      <c r="N107" s="32">
        <v>84046356.969999999</v>
      </c>
      <c r="O107" s="91"/>
      <c r="P107" s="8"/>
    </row>
    <row r="108" spans="1:16" ht="21" customHeight="1" x14ac:dyDescent="0.25">
      <c r="A108" s="303"/>
      <c r="B108" s="129" t="s">
        <v>3644</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303"/>
      <c r="B109" s="129" t="s">
        <v>3646</v>
      </c>
      <c r="C109" s="144">
        <v>976</v>
      </c>
      <c r="D109" s="31">
        <v>923259.78</v>
      </c>
      <c r="E109" s="31">
        <v>0</v>
      </c>
      <c r="F109" s="31">
        <v>0</v>
      </c>
      <c r="G109" s="31">
        <v>0</v>
      </c>
      <c r="H109" s="31">
        <v>0</v>
      </c>
      <c r="I109" s="31">
        <v>0</v>
      </c>
      <c r="J109" s="31">
        <v>4213684.25</v>
      </c>
      <c r="K109" s="31">
        <v>0</v>
      </c>
      <c r="L109" s="31">
        <v>0</v>
      </c>
      <c r="M109" s="32">
        <v>0</v>
      </c>
      <c r="N109" s="32">
        <v>5136944.03</v>
      </c>
      <c r="O109" s="91"/>
      <c r="P109" s="8"/>
    </row>
    <row r="110" spans="1:16" ht="42.95" customHeight="1" x14ac:dyDescent="0.25">
      <c r="A110" s="303"/>
      <c r="B110" s="129" t="s">
        <v>3648</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303"/>
      <c r="B111" s="129" t="s">
        <v>3650</v>
      </c>
      <c r="C111" s="144">
        <v>978</v>
      </c>
      <c r="D111" s="31">
        <v>0</v>
      </c>
      <c r="E111" s="31">
        <v>0</v>
      </c>
      <c r="F111" s="31">
        <v>0</v>
      </c>
      <c r="G111" s="31">
        <v>0</v>
      </c>
      <c r="H111" s="31">
        <v>0</v>
      </c>
      <c r="I111" s="31">
        <v>0</v>
      </c>
      <c r="J111" s="31">
        <v>550000</v>
      </c>
      <c r="K111" s="31">
        <v>0</v>
      </c>
      <c r="L111" s="31">
        <v>0</v>
      </c>
      <c r="M111" s="32">
        <v>0</v>
      </c>
      <c r="N111" s="32">
        <v>550000</v>
      </c>
      <c r="O111" s="91"/>
      <c r="P111" s="8"/>
    </row>
    <row r="112" spans="1:16" ht="42.95" customHeight="1" x14ac:dyDescent="0.25">
      <c r="A112" s="303"/>
      <c r="B112" s="130" t="s">
        <v>3652</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300" t="s">
        <v>3628</v>
      </c>
      <c r="B116" s="294" t="s">
        <v>23</v>
      </c>
      <c r="C116" s="294" t="s">
        <v>20</v>
      </c>
      <c r="D116" s="296" t="s">
        <v>3629</v>
      </c>
      <c r="E116" s="297"/>
      <c r="F116" s="297"/>
      <c r="G116" s="297"/>
      <c r="H116" s="297"/>
      <c r="I116" s="297"/>
      <c r="J116" s="297"/>
      <c r="K116" s="297"/>
      <c r="L116" s="297"/>
      <c r="M116" s="297"/>
      <c r="N116" s="298" t="s">
        <v>3630</v>
      </c>
      <c r="O116" s="11"/>
      <c r="P116" s="8"/>
    </row>
    <row r="117" spans="1:16" ht="85.7" customHeight="1" x14ac:dyDescent="0.25">
      <c r="A117" s="301"/>
      <c r="B117" s="295"/>
      <c r="C117" s="295"/>
      <c r="D117" s="88" t="s">
        <v>29</v>
      </c>
      <c r="E117" s="87" t="s">
        <v>30</v>
      </c>
      <c r="F117" s="87" t="s">
        <v>31</v>
      </c>
      <c r="G117" s="87" t="s">
        <v>32</v>
      </c>
      <c r="H117" s="87" t="s">
        <v>33</v>
      </c>
      <c r="I117" s="87" t="s">
        <v>34</v>
      </c>
      <c r="J117" s="87" t="s">
        <v>35</v>
      </c>
      <c r="K117" s="87" t="s">
        <v>36</v>
      </c>
      <c r="L117" s="87" t="s">
        <v>37</v>
      </c>
      <c r="M117" s="88" t="s">
        <v>38</v>
      </c>
      <c r="N117" s="299"/>
      <c r="O117" s="11"/>
      <c r="P117" s="8"/>
    </row>
    <row r="118" spans="1:16" ht="12.95" customHeight="1" x14ac:dyDescent="0.25">
      <c r="A118" s="301"/>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301"/>
      <c r="B119" s="121" t="s">
        <v>3721</v>
      </c>
      <c r="C119" s="146">
        <v>980</v>
      </c>
      <c r="D119" s="66">
        <v>337995.6</v>
      </c>
      <c r="E119" s="66">
        <v>0</v>
      </c>
      <c r="F119" s="66">
        <v>0</v>
      </c>
      <c r="G119" s="66">
        <v>0</v>
      </c>
      <c r="H119" s="66">
        <v>0</v>
      </c>
      <c r="I119" s="66">
        <v>0</v>
      </c>
      <c r="J119" s="66">
        <v>65442813.109999999</v>
      </c>
      <c r="K119" s="66">
        <v>839160</v>
      </c>
      <c r="L119" s="66">
        <v>0</v>
      </c>
      <c r="M119" s="67">
        <v>0</v>
      </c>
      <c r="N119" s="67">
        <v>66619968.710000001</v>
      </c>
      <c r="O119" s="91"/>
      <c r="P119" s="8"/>
    </row>
    <row r="120" spans="1:16" ht="12.95" customHeight="1" x14ac:dyDescent="0.25">
      <c r="A120" s="301"/>
      <c r="B120" s="124" t="s">
        <v>3635</v>
      </c>
      <c r="C120" s="142"/>
      <c r="D120" s="96"/>
      <c r="E120" s="96"/>
      <c r="F120" s="96"/>
      <c r="G120" s="96"/>
      <c r="H120" s="96"/>
      <c r="I120" s="96"/>
      <c r="J120" s="96"/>
      <c r="K120" s="96"/>
      <c r="L120" s="96"/>
      <c r="M120" s="136"/>
      <c r="N120" s="136"/>
      <c r="O120" s="91"/>
      <c r="P120" s="8"/>
    </row>
    <row r="121" spans="1:16" ht="21" customHeight="1" x14ac:dyDescent="0.25">
      <c r="A121" s="301"/>
      <c r="B121" s="127" t="s">
        <v>3636</v>
      </c>
      <c r="C121" s="143">
        <v>981</v>
      </c>
      <c r="D121" s="56">
        <v>0</v>
      </c>
      <c r="E121" s="56">
        <v>0</v>
      </c>
      <c r="F121" s="56">
        <v>0</v>
      </c>
      <c r="G121" s="56">
        <v>0</v>
      </c>
      <c r="H121" s="56">
        <v>0</v>
      </c>
      <c r="I121" s="56">
        <v>0</v>
      </c>
      <c r="J121" s="56">
        <v>13000100</v>
      </c>
      <c r="K121" s="56">
        <v>0</v>
      </c>
      <c r="L121" s="56">
        <v>0</v>
      </c>
      <c r="M121" s="57">
        <v>0</v>
      </c>
      <c r="N121" s="57">
        <v>13000100</v>
      </c>
      <c r="O121" s="91"/>
      <c r="P121" s="8"/>
    </row>
    <row r="122" spans="1:16" ht="21" customHeight="1" x14ac:dyDescent="0.25">
      <c r="A122" s="301"/>
      <c r="B122" s="129" t="s">
        <v>3638</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301"/>
      <c r="B123" s="129" t="s">
        <v>3640</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301"/>
      <c r="B124" s="129" t="s">
        <v>3642</v>
      </c>
      <c r="C124" s="144">
        <v>984</v>
      </c>
      <c r="D124" s="31">
        <v>0</v>
      </c>
      <c r="E124" s="31">
        <v>0</v>
      </c>
      <c r="F124" s="31">
        <v>0</v>
      </c>
      <c r="G124" s="31">
        <v>0</v>
      </c>
      <c r="H124" s="31">
        <v>0</v>
      </c>
      <c r="I124" s="31">
        <v>0</v>
      </c>
      <c r="J124" s="31">
        <v>51162173.630000003</v>
      </c>
      <c r="K124" s="31">
        <v>0</v>
      </c>
      <c r="L124" s="31">
        <v>0</v>
      </c>
      <c r="M124" s="32">
        <v>0</v>
      </c>
      <c r="N124" s="32">
        <v>51162173.630000003</v>
      </c>
      <c r="O124" s="91"/>
      <c r="P124" s="8"/>
    </row>
    <row r="125" spans="1:16" ht="21" customHeight="1" x14ac:dyDescent="0.25">
      <c r="A125" s="301"/>
      <c r="B125" s="129" t="s">
        <v>3644</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301"/>
      <c r="B126" s="129" t="s">
        <v>3646</v>
      </c>
      <c r="C126" s="144">
        <v>986</v>
      </c>
      <c r="D126" s="31">
        <v>337995.6</v>
      </c>
      <c r="E126" s="31">
        <v>0</v>
      </c>
      <c r="F126" s="31">
        <v>0</v>
      </c>
      <c r="G126" s="31">
        <v>0</v>
      </c>
      <c r="H126" s="31">
        <v>0</v>
      </c>
      <c r="I126" s="31">
        <v>0</v>
      </c>
      <c r="J126" s="31">
        <v>1280539.48</v>
      </c>
      <c r="K126" s="31">
        <v>839160</v>
      </c>
      <c r="L126" s="31">
        <v>0</v>
      </c>
      <c r="M126" s="32">
        <v>0</v>
      </c>
      <c r="N126" s="32">
        <v>2457695.08</v>
      </c>
      <c r="O126" s="91"/>
      <c r="P126" s="8"/>
    </row>
    <row r="127" spans="1:16" ht="42.95" customHeight="1" x14ac:dyDescent="0.25">
      <c r="A127" s="301"/>
      <c r="B127" s="129" t="s">
        <v>3648</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301"/>
      <c r="B128" s="129" t="s">
        <v>3650</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301"/>
      <c r="B129" s="130" t="s">
        <v>3652</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301"/>
      <c r="B130" s="140" t="s">
        <v>3722</v>
      </c>
      <c r="C130" s="147" t="s">
        <v>3723</v>
      </c>
      <c r="D130" s="31">
        <v>16832500.41</v>
      </c>
      <c r="E130" s="31">
        <v>0</v>
      </c>
      <c r="F130" s="31">
        <v>0</v>
      </c>
      <c r="G130" s="31">
        <v>0</v>
      </c>
      <c r="H130" s="31">
        <v>0</v>
      </c>
      <c r="I130" s="31">
        <v>0</v>
      </c>
      <c r="J130" s="31">
        <v>0</v>
      </c>
      <c r="K130" s="31">
        <v>0</v>
      </c>
      <c r="L130" s="31">
        <v>0</v>
      </c>
      <c r="M130" s="32">
        <v>0</v>
      </c>
      <c r="N130" s="32">
        <v>16832500.41</v>
      </c>
      <c r="O130" s="91"/>
      <c r="P130" s="8"/>
    </row>
    <row r="131" spans="1:16" ht="12.95" customHeight="1" x14ac:dyDescent="0.25">
      <c r="A131" s="301"/>
      <c r="B131" s="124" t="s">
        <v>3635</v>
      </c>
      <c r="C131" s="148"/>
      <c r="D131" s="138"/>
      <c r="E131" s="138"/>
      <c r="F131" s="138"/>
      <c r="G131" s="138"/>
      <c r="H131" s="138"/>
      <c r="I131" s="138"/>
      <c r="J131" s="138"/>
      <c r="K131" s="138"/>
      <c r="L131" s="138"/>
      <c r="M131" s="139"/>
      <c r="N131" s="139"/>
      <c r="O131" s="91"/>
      <c r="P131" s="8"/>
    </row>
    <row r="132" spans="1:16" ht="21" customHeight="1" x14ac:dyDescent="0.25">
      <c r="A132" s="301"/>
      <c r="B132" s="127" t="s">
        <v>3636</v>
      </c>
      <c r="C132" s="149" t="s">
        <v>3724</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301"/>
      <c r="B133" s="129" t="s">
        <v>3638</v>
      </c>
      <c r="C133" s="150" t="s">
        <v>3725</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301"/>
      <c r="B134" s="129" t="s">
        <v>3640</v>
      </c>
      <c r="C134" s="150" t="s">
        <v>3726</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301"/>
      <c r="B135" s="129" t="s">
        <v>3642</v>
      </c>
      <c r="C135" s="150" t="s">
        <v>3727</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301"/>
      <c r="B136" s="129" t="s">
        <v>3644</v>
      </c>
      <c r="C136" s="150" t="s">
        <v>3728</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301"/>
      <c r="B137" s="129" t="s">
        <v>3646</v>
      </c>
      <c r="C137" s="150" t="s">
        <v>3729</v>
      </c>
      <c r="D137" s="31">
        <v>16832500.41</v>
      </c>
      <c r="E137" s="31">
        <v>0</v>
      </c>
      <c r="F137" s="31">
        <v>0</v>
      </c>
      <c r="G137" s="31">
        <v>0</v>
      </c>
      <c r="H137" s="31">
        <v>0</v>
      </c>
      <c r="I137" s="31">
        <v>0</v>
      </c>
      <c r="J137" s="31">
        <v>0</v>
      </c>
      <c r="K137" s="31">
        <v>0</v>
      </c>
      <c r="L137" s="31">
        <v>0</v>
      </c>
      <c r="M137" s="32">
        <v>0</v>
      </c>
      <c r="N137" s="32">
        <v>16832500.41</v>
      </c>
      <c r="O137" s="91"/>
      <c r="P137" s="8"/>
    </row>
    <row r="138" spans="1:16" ht="42.95" customHeight="1" x14ac:dyDescent="0.25">
      <c r="A138" s="301"/>
      <c r="B138" s="129" t="s">
        <v>3648</v>
      </c>
      <c r="C138" s="150" t="s">
        <v>3730</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301"/>
      <c r="B139" s="129" t="s">
        <v>3650</v>
      </c>
      <c r="C139" s="150" t="s">
        <v>3731</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301"/>
      <c r="B140" s="130" t="s">
        <v>3652</v>
      </c>
      <c r="C140" s="151" t="s">
        <v>3732</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3733</v>
      </c>
      <c r="C145" s="310"/>
      <c r="D145" s="311"/>
      <c r="E145" s="8"/>
      <c r="F145" s="312" t="s">
        <v>3734</v>
      </c>
      <c r="G145" s="313"/>
      <c r="H145" s="152"/>
      <c r="I145" s="20"/>
      <c r="J145" s="20"/>
      <c r="K145" s="20"/>
      <c r="L145" s="152"/>
      <c r="M145" s="152"/>
      <c r="N145" s="152"/>
      <c r="O145" s="152"/>
      <c r="P145" s="8"/>
    </row>
    <row r="146" spans="1:16" ht="15" customHeight="1" x14ac:dyDescent="0.25">
      <c r="A146" s="18"/>
      <c r="B146" s="6"/>
      <c r="C146" s="304" t="s">
        <v>3735</v>
      </c>
      <c r="D146" s="305"/>
      <c r="E146" s="8"/>
      <c r="F146" s="306" t="s">
        <v>3736</v>
      </c>
      <c r="G146" s="30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3737</v>
      </c>
      <c r="C148" s="314"/>
      <c r="D148" s="315"/>
      <c r="E148" s="8"/>
      <c r="F148" s="312" t="s">
        <v>3738</v>
      </c>
      <c r="G148" s="313"/>
      <c r="H148" s="18"/>
      <c r="I148" s="18"/>
      <c r="J148" s="18"/>
      <c r="K148" s="18"/>
      <c r="L148" s="18"/>
      <c r="M148" s="18"/>
      <c r="N148" s="18"/>
      <c r="O148" s="18"/>
      <c r="P148" s="8"/>
    </row>
    <row r="149" spans="1:16" ht="10.5" customHeight="1" x14ac:dyDescent="0.25">
      <c r="A149" s="12"/>
      <c r="B149" s="6"/>
      <c r="C149" s="304" t="s">
        <v>3735</v>
      </c>
      <c r="D149" s="305"/>
      <c r="E149" s="8"/>
      <c r="F149" s="306" t="s">
        <v>3736</v>
      </c>
      <c r="G149" s="30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3739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3740</v>
      </c>
      <c r="B155" s="153"/>
      <c r="C155" s="153"/>
      <c r="D155" s="154"/>
      <c r="E155" s="154"/>
      <c r="F155" s="154"/>
      <c r="G155" s="154"/>
      <c r="H155" s="154"/>
      <c r="I155" s="154"/>
      <c r="J155" s="154"/>
      <c r="K155" s="154"/>
      <c r="L155" s="154"/>
      <c r="M155" s="154"/>
      <c r="N155" s="6"/>
      <c r="O155" s="6"/>
      <c r="P155" s="8"/>
    </row>
    <row r="156" spans="1:16" hidden="1" x14ac:dyDescent="0.25">
      <c r="A156" s="308" t="s">
        <v>3740</v>
      </c>
      <c r="B156" s="309"/>
      <c r="C156" s="309"/>
      <c r="D156" s="309"/>
      <c r="E156" s="309"/>
      <c r="F156" s="309"/>
      <c r="G156" s="309"/>
      <c r="H156" s="309"/>
      <c r="I156" s="309"/>
      <c r="J156" s="309"/>
      <c r="K156" s="309"/>
      <c r="L156" s="309"/>
      <c r="M156" s="309"/>
      <c r="N156" s="11"/>
      <c r="O156" s="6"/>
      <c r="P156" s="8"/>
    </row>
    <row r="157" spans="1:16" hidden="1" x14ac:dyDescent="0.25">
      <c r="A157" s="155" t="s">
        <v>3740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1"/>
  <sheetViews>
    <sheetView topLeftCell="A1004" zoomScale="86" zoomScaleNormal="86" zoomScaleSheetLayoutView="70" zoomScalePageLayoutView="70" workbookViewId="0">
      <selection activeCell="M17" sqref="M17"/>
    </sheetView>
  </sheetViews>
  <sheetFormatPr defaultRowHeight="15" x14ac:dyDescent="0.25"/>
  <cols>
    <col min="1" max="1" width="53.7109375" style="1" customWidth="1"/>
    <col min="2" max="2" width="29.5703125" style="1" customWidth="1"/>
    <col min="3" max="3" width="21.7109375" style="1" customWidth="1"/>
    <col min="4" max="4" width="20.42578125" style="1" customWidth="1"/>
    <col min="5" max="5" width="14.140625" style="1" customWidth="1"/>
    <col min="6" max="6" width="9.140625" style="1"/>
    <col min="7" max="7" width="19.5703125" style="1" bestFit="1" customWidth="1"/>
    <col min="8" max="16384" width="9.140625" style="1"/>
  </cols>
  <sheetData>
    <row r="1" spans="1:5" ht="17.100000000000001" customHeight="1" x14ac:dyDescent="0.25">
      <c r="A1" s="316" t="s">
        <v>3766</v>
      </c>
      <c r="B1" s="316"/>
      <c r="C1" s="316"/>
      <c r="D1" s="316"/>
      <c r="E1" s="316"/>
    </row>
    <row r="2" spans="1:5" ht="12.75" customHeight="1" x14ac:dyDescent="0.25">
      <c r="A2" s="316"/>
      <c r="B2" s="316"/>
      <c r="C2" s="316"/>
      <c r="D2" s="316"/>
      <c r="E2" s="316"/>
    </row>
    <row r="3" spans="1:5" ht="13.5" hidden="1" customHeight="1" x14ac:dyDescent="0.25">
      <c r="A3" s="316"/>
      <c r="B3" s="316"/>
      <c r="C3" s="316"/>
      <c r="D3" s="316"/>
      <c r="E3" s="316"/>
    </row>
    <row r="4" spans="1:5" ht="14.1" customHeight="1" x14ac:dyDescent="0.25">
      <c r="A4" s="316"/>
      <c r="B4" s="316"/>
      <c r="C4" s="316"/>
      <c r="D4" s="316"/>
      <c r="E4" s="316"/>
    </row>
    <row r="5" spans="1:5" ht="15" customHeight="1" x14ac:dyDescent="0.25">
      <c r="A5" s="316"/>
      <c r="B5" s="316"/>
      <c r="C5" s="316"/>
      <c r="D5" s="316"/>
      <c r="E5" s="316"/>
    </row>
    <row r="6" spans="1:5" ht="24.75" customHeight="1" thickBot="1" x14ac:dyDescent="0.3">
      <c r="A6" s="158"/>
      <c r="B6" s="159"/>
      <c r="C6" s="160"/>
      <c r="D6" s="161"/>
      <c r="E6" s="157" t="s">
        <v>3741</v>
      </c>
    </row>
    <row r="7" spans="1:5" ht="11.45" customHeight="1" x14ac:dyDescent="0.25">
      <c r="A7" s="323" t="s">
        <v>23</v>
      </c>
      <c r="B7" s="323" t="s">
        <v>3742</v>
      </c>
      <c r="C7" s="323" t="s">
        <v>3743</v>
      </c>
      <c r="D7" s="326" t="s">
        <v>3745</v>
      </c>
      <c r="E7" s="328" t="s">
        <v>3744</v>
      </c>
    </row>
    <row r="8" spans="1:5" ht="140.44999999999999" customHeight="1" thickBot="1" x14ac:dyDescent="0.3">
      <c r="A8" s="324"/>
      <c r="B8" s="324"/>
      <c r="C8" s="325"/>
      <c r="D8" s="327"/>
      <c r="E8" s="329"/>
    </row>
    <row r="9" spans="1:5" ht="18.75" customHeight="1" thickBot="1" x14ac:dyDescent="0.3">
      <c r="A9" s="177" t="s">
        <v>41</v>
      </c>
      <c r="B9" s="173" t="s">
        <v>43</v>
      </c>
      <c r="C9" s="174" t="s">
        <v>44</v>
      </c>
      <c r="D9" s="175" t="s">
        <v>45</v>
      </c>
      <c r="E9" s="176">
        <v>6</v>
      </c>
    </row>
    <row r="10" spans="1:5" ht="22.5" customHeight="1" x14ac:dyDescent="0.25">
      <c r="A10" s="317" t="s">
        <v>3746</v>
      </c>
      <c r="B10" s="318"/>
      <c r="C10" s="318"/>
      <c r="D10" s="318"/>
      <c r="E10" s="319"/>
    </row>
    <row r="11" spans="1:5" ht="21.75" customHeight="1" x14ac:dyDescent="0.25">
      <c r="A11" s="183" t="s">
        <v>72</v>
      </c>
      <c r="B11" s="184" t="s">
        <v>74</v>
      </c>
      <c r="C11" s="185">
        <v>142131327756.76999</v>
      </c>
      <c r="D11" s="185">
        <v>71846632557.809998</v>
      </c>
      <c r="E11" s="186">
        <f>D11/C11*100</f>
        <v>50.549469769790292</v>
      </c>
    </row>
    <row r="12" spans="1:5" ht="15" customHeight="1" x14ac:dyDescent="0.25">
      <c r="A12" s="165" t="s">
        <v>76</v>
      </c>
      <c r="B12" s="166"/>
      <c r="C12" s="166"/>
      <c r="D12" s="166"/>
      <c r="E12" s="163"/>
    </row>
    <row r="13" spans="1:5" ht="15.75" x14ac:dyDescent="0.25">
      <c r="A13" s="187" t="s">
        <v>77</v>
      </c>
      <c r="B13" s="188" t="s">
        <v>78</v>
      </c>
      <c r="C13" s="189">
        <v>80796502682.869995</v>
      </c>
      <c r="D13" s="189">
        <v>48767181396.559998</v>
      </c>
      <c r="E13" s="190">
        <f t="shared" ref="E13:E65" si="0">D13/C13*100</f>
        <v>60.358035035221057</v>
      </c>
    </row>
    <row r="14" spans="1:5" ht="15.75" x14ac:dyDescent="0.25">
      <c r="A14" s="187" t="s">
        <v>79</v>
      </c>
      <c r="B14" s="188" t="s">
        <v>80</v>
      </c>
      <c r="C14" s="189">
        <v>52346967270.330002</v>
      </c>
      <c r="D14" s="189">
        <v>32668372859.349998</v>
      </c>
      <c r="E14" s="190">
        <f t="shared" si="0"/>
        <v>62.407383966761856</v>
      </c>
    </row>
    <row r="15" spans="1:5" ht="15.75" x14ac:dyDescent="0.25">
      <c r="A15" s="167" t="s">
        <v>81</v>
      </c>
      <c r="B15" s="168" t="s">
        <v>82</v>
      </c>
      <c r="C15" s="164">
        <v>23477597100</v>
      </c>
      <c r="D15" s="164">
        <v>19492013915.889999</v>
      </c>
      <c r="E15" s="162">
        <f t="shared" si="0"/>
        <v>83.023887976551052</v>
      </c>
    </row>
    <row r="16" spans="1:5" ht="47.25" x14ac:dyDescent="0.25">
      <c r="A16" s="167" t="s">
        <v>83</v>
      </c>
      <c r="B16" s="168" t="s">
        <v>84</v>
      </c>
      <c r="C16" s="164">
        <v>23477597100</v>
      </c>
      <c r="D16" s="164">
        <v>19492013915.889999</v>
      </c>
      <c r="E16" s="162">
        <f t="shared" si="0"/>
        <v>83.023887976551052</v>
      </c>
    </row>
    <row r="17" spans="1:5" ht="63" x14ac:dyDescent="0.25">
      <c r="A17" s="167" t="s">
        <v>85</v>
      </c>
      <c r="B17" s="168" t="s">
        <v>86</v>
      </c>
      <c r="C17" s="164">
        <v>19139110800</v>
      </c>
      <c r="D17" s="164">
        <v>11078854984.52</v>
      </c>
      <c r="E17" s="162">
        <f t="shared" si="0"/>
        <v>57.885944129233003</v>
      </c>
    </row>
    <row r="18" spans="1:5" ht="63" x14ac:dyDescent="0.25">
      <c r="A18" s="167" t="s">
        <v>87</v>
      </c>
      <c r="B18" s="168" t="s">
        <v>88</v>
      </c>
      <c r="C18" s="164">
        <v>4338486300</v>
      </c>
      <c r="D18" s="164">
        <v>8413158931.3699999</v>
      </c>
      <c r="E18" s="162">
        <f t="shared" si="0"/>
        <v>193.91922319473497</v>
      </c>
    </row>
    <row r="19" spans="1:5" ht="15.75" x14ac:dyDescent="0.25">
      <c r="A19" s="167" t="s">
        <v>89</v>
      </c>
      <c r="B19" s="168" t="s">
        <v>90</v>
      </c>
      <c r="C19" s="164">
        <v>28869370170.330002</v>
      </c>
      <c r="D19" s="164">
        <v>13176358943.459999</v>
      </c>
      <c r="E19" s="162">
        <f t="shared" si="0"/>
        <v>45.641310723854225</v>
      </c>
    </row>
    <row r="20" spans="1:5" ht="94.5" x14ac:dyDescent="0.25">
      <c r="A20" s="167" t="s">
        <v>91</v>
      </c>
      <c r="B20" s="168" t="s">
        <v>92</v>
      </c>
      <c r="C20" s="164">
        <v>28443802770.330002</v>
      </c>
      <c r="D20" s="164">
        <v>12180621336.41</v>
      </c>
      <c r="E20" s="162">
        <f t="shared" si="0"/>
        <v>42.823462934132422</v>
      </c>
    </row>
    <row r="21" spans="1:5" ht="141.75" x14ac:dyDescent="0.25">
      <c r="A21" s="167" t="s">
        <v>93</v>
      </c>
      <c r="B21" s="168" t="s">
        <v>94</v>
      </c>
      <c r="C21" s="164">
        <v>420188800</v>
      </c>
      <c r="D21" s="164">
        <v>77893776.060000002</v>
      </c>
      <c r="E21" s="162">
        <f t="shared" si="0"/>
        <v>18.537803972880763</v>
      </c>
    </row>
    <row r="22" spans="1:5" ht="63" x14ac:dyDescent="0.25">
      <c r="A22" s="167" t="s">
        <v>95</v>
      </c>
      <c r="B22" s="168" t="s">
        <v>96</v>
      </c>
      <c r="C22" s="164">
        <v>5378600</v>
      </c>
      <c r="D22" s="164">
        <v>204080718.28999999</v>
      </c>
      <c r="E22" s="162">
        <f t="shared" si="0"/>
        <v>3794.3092680251366</v>
      </c>
    </row>
    <row r="23" spans="1:5" ht="110.25" x14ac:dyDescent="0.25">
      <c r="A23" s="167" t="s">
        <v>97</v>
      </c>
      <c r="B23" s="168" t="s">
        <v>98</v>
      </c>
      <c r="C23" s="164"/>
      <c r="D23" s="164">
        <v>109201525.67</v>
      </c>
      <c r="E23" s="162"/>
    </row>
    <row r="24" spans="1:5" ht="126" x14ac:dyDescent="0.25">
      <c r="A24" s="167" t="s">
        <v>99</v>
      </c>
      <c r="B24" s="168" t="s">
        <v>100</v>
      </c>
      <c r="C24" s="164"/>
      <c r="D24" s="164">
        <v>604557455.08000004</v>
      </c>
      <c r="E24" s="162"/>
    </row>
    <row r="25" spans="1:5" ht="141.75" x14ac:dyDescent="0.25">
      <c r="A25" s="167" t="s">
        <v>101</v>
      </c>
      <c r="B25" s="168" t="s">
        <v>102</v>
      </c>
      <c r="C25" s="164"/>
      <c r="D25" s="164">
        <v>4131.95</v>
      </c>
      <c r="E25" s="162"/>
    </row>
    <row r="26" spans="1:5" ht="63" x14ac:dyDescent="0.25">
      <c r="A26" s="187" t="s">
        <v>103</v>
      </c>
      <c r="B26" s="188" t="s">
        <v>104</v>
      </c>
      <c r="C26" s="189">
        <v>11621013000</v>
      </c>
      <c r="D26" s="189">
        <v>6208928026.6899996</v>
      </c>
      <c r="E26" s="190">
        <f t="shared" si="0"/>
        <v>53.428457800451646</v>
      </c>
    </row>
    <row r="27" spans="1:5" ht="47.25" x14ac:dyDescent="0.25">
      <c r="A27" s="167" t="s">
        <v>105</v>
      </c>
      <c r="B27" s="168" t="s">
        <v>106</v>
      </c>
      <c r="C27" s="164">
        <v>11621013000</v>
      </c>
      <c r="D27" s="164">
        <v>6208928026.6899996</v>
      </c>
      <c r="E27" s="162">
        <f t="shared" si="0"/>
        <v>53.428457800451646</v>
      </c>
    </row>
    <row r="28" spans="1:5" ht="47.25" x14ac:dyDescent="0.25">
      <c r="A28" s="167" t="s">
        <v>107</v>
      </c>
      <c r="B28" s="168" t="s">
        <v>108</v>
      </c>
      <c r="C28" s="164">
        <v>623520000</v>
      </c>
      <c r="D28" s="164">
        <v>208162115.99000001</v>
      </c>
      <c r="E28" s="162">
        <f t="shared" si="0"/>
        <v>33.384994224724146</v>
      </c>
    </row>
    <row r="29" spans="1:5" ht="31.5" x14ac:dyDescent="0.25">
      <c r="A29" s="167" t="s">
        <v>109</v>
      </c>
      <c r="B29" s="168" t="s">
        <v>110</v>
      </c>
      <c r="C29" s="164"/>
      <c r="D29" s="164">
        <v>268918.93</v>
      </c>
      <c r="E29" s="162"/>
    </row>
    <row r="30" spans="1:5" ht="252" x14ac:dyDescent="0.25">
      <c r="A30" s="167" t="s">
        <v>111</v>
      </c>
      <c r="B30" s="168" t="s">
        <v>112</v>
      </c>
      <c r="C30" s="164">
        <v>1687568300</v>
      </c>
      <c r="D30" s="164">
        <v>841457059.29999995</v>
      </c>
      <c r="E30" s="162">
        <f t="shared" si="0"/>
        <v>49.862103910105446</v>
      </c>
    </row>
    <row r="31" spans="1:5" ht="283.5" x14ac:dyDescent="0.25">
      <c r="A31" s="167" t="s">
        <v>113</v>
      </c>
      <c r="B31" s="168" t="s">
        <v>114</v>
      </c>
      <c r="C31" s="164">
        <v>957540800</v>
      </c>
      <c r="D31" s="164">
        <v>489055524.44999999</v>
      </c>
      <c r="E31" s="162">
        <f t="shared" si="0"/>
        <v>51.074118664186422</v>
      </c>
    </row>
    <row r="32" spans="1:5" ht="362.25" x14ac:dyDescent="0.25">
      <c r="A32" s="167" t="s">
        <v>115</v>
      </c>
      <c r="B32" s="168" t="s">
        <v>116</v>
      </c>
      <c r="C32" s="164">
        <v>730027500</v>
      </c>
      <c r="D32" s="164">
        <v>352401534.85000002</v>
      </c>
      <c r="E32" s="162">
        <f t="shared" si="0"/>
        <v>48.272364376684443</v>
      </c>
    </row>
    <row r="33" spans="1:5" ht="189" x14ac:dyDescent="0.25">
      <c r="A33" s="167" t="s">
        <v>117</v>
      </c>
      <c r="B33" s="168" t="s">
        <v>118</v>
      </c>
      <c r="C33" s="164">
        <v>3337900</v>
      </c>
      <c r="D33" s="164">
        <v>1194846.44</v>
      </c>
      <c r="E33" s="162">
        <f t="shared" si="0"/>
        <v>35.796352197489441</v>
      </c>
    </row>
    <row r="34" spans="1:5" ht="173.25" x14ac:dyDescent="0.25">
      <c r="A34" s="167" t="s">
        <v>119</v>
      </c>
      <c r="B34" s="168" t="s">
        <v>120</v>
      </c>
      <c r="C34" s="164"/>
      <c r="D34" s="164">
        <v>-4406.84</v>
      </c>
      <c r="E34" s="162"/>
    </row>
    <row r="35" spans="1:5" ht="141.75" x14ac:dyDescent="0.25">
      <c r="A35" s="167" t="s">
        <v>121</v>
      </c>
      <c r="B35" s="168" t="s">
        <v>122</v>
      </c>
      <c r="C35" s="164">
        <v>161400</v>
      </c>
      <c r="D35" s="164">
        <v>110386.77</v>
      </c>
      <c r="E35" s="162">
        <f t="shared" si="0"/>
        <v>68.393289962825278</v>
      </c>
    </row>
    <row r="36" spans="1:5" ht="141.75" x14ac:dyDescent="0.25">
      <c r="A36" s="167" t="s">
        <v>123</v>
      </c>
      <c r="B36" s="168" t="s">
        <v>124</v>
      </c>
      <c r="C36" s="164">
        <v>1486700</v>
      </c>
      <c r="D36" s="164">
        <v>614399.73</v>
      </c>
      <c r="E36" s="162">
        <f t="shared" si="0"/>
        <v>41.326409497544894</v>
      </c>
    </row>
    <row r="37" spans="1:5" ht="94.5" x14ac:dyDescent="0.25">
      <c r="A37" s="167" t="s">
        <v>125</v>
      </c>
      <c r="B37" s="168" t="s">
        <v>126</v>
      </c>
      <c r="C37" s="164">
        <v>4277653700</v>
      </c>
      <c r="D37" s="164">
        <v>2503263288.6999998</v>
      </c>
      <c r="E37" s="162">
        <f t="shared" si="0"/>
        <v>58.519540483139153</v>
      </c>
    </row>
    <row r="38" spans="1:5" ht="157.5" x14ac:dyDescent="0.25">
      <c r="A38" s="167" t="s">
        <v>127</v>
      </c>
      <c r="B38" s="168" t="s">
        <v>128</v>
      </c>
      <c r="C38" s="164">
        <v>2779717400</v>
      </c>
      <c r="D38" s="164">
        <v>1625616347.97</v>
      </c>
      <c r="E38" s="162">
        <f t="shared" si="0"/>
        <v>58.48135310337662</v>
      </c>
    </row>
    <row r="39" spans="1:5" ht="157.5" x14ac:dyDescent="0.25">
      <c r="A39" s="167" t="s">
        <v>129</v>
      </c>
      <c r="B39" s="168" t="s">
        <v>130</v>
      </c>
      <c r="C39" s="164">
        <v>1497936300</v>
      </c>
      <c r="D39" s="164">
        <v>877646940.73000002</v>
      </c>
      <c r="E39" s="162">
        <f t="shared" si="0"/>
        <v>58.59040472749075</v>
      </c>
    </row>
    <row r="40" spans="1:5" ht="110.25" x14ac:dyDescent="0.25">
      <c r="A40" s="167" t="s">
        <v>131</v>
      </c>
      <c r="B40" s="168" t="s">
        <v>132</v>
      </c>
      <c r="C40" s="164">
        <v>24136700</v>
      </c>
      <c r="D40" s="164">
        <v>14736508.49</v>
      </c>
      <c r="E40" s="162">
        <f t="shared" si="0"/>
        <v>61.054363231096218</v>
      </c>
    </row>
    <row r="41" spans="1:5" ht="173.25" x14ac:dyDescent="0.25">
      <c r="A41" s="167" t="s">
        <v>133</v>
      </c>
      <c r="B41" s="168" t="s">
        <v>134</v>
      </c>
      <c r="C41" s="164">
        <v>15684600</v>
      </c>
      <c r="D41" s="164">
        <v>9569871.9299999997</v>
      </c>
      <c r="E41" s="162">
        <f t="shared" si="0"/>
        <v>61.0144468459508</v>
      </c>
    </row>
    <row r="42" spans="1:5" ht="173.25" x14ac:dyDescent="0.25">
      <c r="A42" s="167" t="s">
        <v>135</v>
      </c>
      <c r="B42" s="168" t="s">
        <v>136</v>
      </c>
      <c r="C42" s="164">
        <v>8452100</v>
      </c>
      <c r="D42" s="164">
        <v>5166636.5599999996</v>
      </c>
      <c r="E42" s="162">
        <f t="shared" si="0"/>
        <v>61.128436246613262</v>
      </c>
    </row>
    <row r="43" spans="1:5" ht="94.5" x14ac:dyDescent="0.25">
      <c r="A43" s="167" t="s">
        <v>137</v>
      </c>
      <c r="B43" s="168" t="s">
        <v>138</v>
      </c>
      <c r="C43" s="164">
        <v>5612505200</v>
      </c>
      <c r="D43" s="164">
        <v>2883595547.46</v>
      </c>
      <c r="E43" s="162">
        <f t="shared" si="0"/>
        <v>51.378046784883161</v>
      </c>
    </row>
    <row r="44" spans="1:5" ht="157.5" x14ac:dyDescent="0.25">
      <c r="A44" s="167" t="s">
        <v>139</v>
      </c>
      <c r="B44" s="168" t="s">
        <v>140</v>
      </c>
      <c r="C44" s="164">
        <v>3647134500</v>
      </c>
      <c r="D44" s="164">
        <v>1872603686.54</v>
      </c>
      <c r="E44" s="162">
        <f t="shared" si="0"/>
        <v>51.344519554735371</v>
      </c>
    </row>
    <row r="45" spans="1:5" ht="157.5" x14ac:dyDescent="0.25">
      <c r="A45" s="167" t="s">
        <v>141</v>
      </c>
      <c r="B45" s="168" t="s">
        <v>142</v>
      </c>
      <c r="C45" s="164">
        <v>1965370700</v>
      </c>
      <c r="D45" s="164">
        <v>1010991860.92</v>
      </c>
      <c r="E45" s="162">
        <f t="shared" si="0"/>
        <v>51.440263199202064</v>
      </c>
    </row>
    <row r="46" spans="1:5" ht="94.5" x14ac:dyDescent="0.25">
      <c r="A46" s="167" t="s">
        <v>143</v>
      </c>
      <c r="B46" s="168" t="s">
        <v>144</v>
      </c>
      <c r="C46" s="164">
        <v>-609356900</v>
      </c>
      <c r="D46" s="164">
        <v>-315952930.00999999</v>
      </c>
      <c r="E46" s="162">
        <f t="shared" si="0"/>
        <v>51.850226035021507</v>
      </c>
    </row>
    <row r="47" spans="1:5" ht="157.5" x14ac:dyDescent="0.25">
      <c r="A47" s="167" t="s">
        <v>145</v>
      </c>
      <c r="B47" s="168" t="s">
        <v>146</v>
      </c>
      <c r="C47" s="164">
        <v>-395974100</v>
      </c>
      <c r="D47" s="164">
        <v>-205179475.31999999</v>
      </c>
      <c r="E47" s="162">
        <f t="shared" si="0"/>
        <v>51.816387819304346</v>
      </c>
    </row>
    <row r="48" spans="1:5" ht="157.5" x14ac:dyDescent="0.25">
      <c r="A48" s="167" t="s">
        <v>147</v>
      </c>
      <c r="B48" s="168" t="s">
        <v>148</v>
      </c>
      <c r="C48" s="164">
        <v>-213382800</v>
      </c>
      <c r="D48" s="164">
        <v>-110773454.69</v>
      </c>
      <c r="E48" s="162">
        <f t="shared" si="0"/>
        <v>51.913019554528297</v>
      </c>
    </row>
    <row r="49" spans="1:5" ht="110.25" x14ac:dyDescent="0.25">
      <c r="A49" s="167" t="s">
        <v>149</v>
      </c>
      <c r="B49" s="168" t="s">
        <v>150</v>
      </c>
      <c r="C49" s="164"/>
      <c r="D49" s="164">
        <v>71482291.730000004</v>
      </c>
      <c r="E49" s="162"/>
    </row>
    <row r="50" spans="1:5" ht="15.75" x14ac:dyDescent="0.25">
      <c r="A50" s="187" t="s">
        <v>151</v>
      </c>
      <c r="B50" s="188" t="s">
        <v>152</v>
      </c>
      <c r="C50" s="189">
        <v>6928623800</v>
      </c>
      <c r="D50" s="189">
        <v>4276089934.25</v>
      </c>
      <c r="E50" s="190">
        <f t="shared" si="0"/>
        <v>61.716295438785409</v>
      </c>
    </row>
    <row r="51" spans="1:5" ht="31.5" x14ac:dyDescent="0.25">
      <c r="A51" s="167" t="s">
        <v>153</v>
      </c>
      <c r="B51" s="168" t="s">
        <v>154</v>
      </c>
      <c r="C51" s="164">
        <v>6872433800</v>
      </c>
      <c r="D51" s="164">
        <v>4209378526.6900001</v>
      </c>
      <c r="E51" s="162">
        <f t="shared" si="0"/>
        <v>61.250186603325304</v>
      </c>
    </row>
    <row r="52" spans="1:5" ht="47.25" x14ac:dyDescent="0.25">
      <c r="A52" s="167" t="s">
        <v>155</v>
      </c>
      <c r="B52" s="168" t="s">
        <v>156</v>
      </c>
      <c r="C52" s="164">
        <v>4839479200</v>
      </c>
      <c r="D52" s="164">
        <v>2899673557.6799998</v>
      </c>
      <c r="E52" s="162">
        <f t="shared" si="0"/>
        <v>59.917057969378185</v>
      </c>
    </row>
    <row r="53" spans="1:5" ht="47.25" x14ac:dyDescent="0.25">
      <c r="A53" s="167" t="s">
        <v>155</v>
      </c>
      <c r="B53" s="168" t="s">
        <v>157</v>
      </c>
      <c r="C53" s="164">
        <v>4839479200</v>
      </c>
      <c r="D53" s="164">
        <v>2899848928.79</v>
      </c>
      <c r="E53" s="162">
        <f t="shared" si="0"/>
        <v>59.920681729348068</v>
      </c>
    </row>
    <row r="54" spans="1:5" ht="63" x14ac:dyDescent="0.25">
      <c r="A54" s="167" t="s">
        <v>158</v>
      </c>
      <c r="B54" s="168" t="s">
        <v>159</v>
      </c>
      <c r="C54" s="164"/>
      <c r="D54" s="164">
        <v>-175371.11</v>
      </c>
      <c r="E54" s="162"/>
    </row>
    <row r="55" spans="1:5" ht="47.25" x14ac:dyDescent="0.25">
      <c r="A55" s="167" t="s">
        <v>160</v>
      </c>
      <c r="B55" s="168" t="s">
        <v>161</v>
      </c>
      <c r="C55" s="164">
        <v>2032954600</v>
      </c>
      <c r="D55" s="164">
        <v>1309650100.3599999</v>
      </c>
      <c r="E55" s="162">
        <f t="shared" si="0"/>
        <v>64.421020536316945</v>
      </c>
    </row>
    <row r="56" spans="1:5" ht="78.75" x14ac:dyDescent="0.25">
      <c r="A56" s="167" t="s">
        <v>162</v>
      </c>
      <c r="B56" s="168" t="s">
        <v>163</v>
      </c>
      <c r="C56" s="164">
        <v>2032954600</v>
      </c>
      <c r="D56" s="164">
        <v>1309746093.73</v>
      </c>
      <c r="E56" s="162">
        <f t="shared" si="0"/>
        <v>64.425742401232185</v>
      </c>
    </row>
    <row r="57" spans="1:5" ht="78.75" x14ac:dyDescent="0.25">
      <c r="A57" s="167" t="s">
        <v>164</v>
      </c>
      <c r="B57" s="168" t="s">
        <v>165</v>
      </c>
      <c r="C57" s="164"/>
      <c r="D57" s="164">
        <v>-95993.37</v>
      </c>
      <c r="E57" s="162"/>
    </row>
    <row r="58" spans="1:5" ht="47.25" x14ac:dyDescent="0.25">
      <c r="A58" s="167" t="s">
        <v>166</v>
      </c>
      <c r="B58" s="168" t="s">
        <v>167</v>
      </c>
      <c r="C58" s="164"/>
      <c r="D58" s="164">
        <v>54868.65</v>
      </c>
      <c r="E58" s="162"/>
    </row>
    <row r="59" spans="1:5" ht="15.75" x14ac:dyDescent="0.25">
      <c r="A59" s="167" t="s">
        <v>173</v>
      </c>
      <c r="B59" s="168" t="s">
        <v>174</v>
      </c>
      <c r="C59" s="164"/>
      <c r="D59" s="164">
        <v>1323.02</v>
      </c>
      <c r="E59" s="162"/>
    </row>
    <row r="60" spans="1:5" ht="47.25" x14ac:dyDescent="0.25">
      <c r="A60" s="167" t="s">
        <v>176</v>
      </c>
      <c r="B60" s="168" t="s">
        <v>177</v>
      </c>
      <c r="C60" s="164"/>
      <c r="D60" s="164">
        <v>1323.02</v>
      </c>
      <c r="E60" s="162"/>
    </row>
    <row r="61" spans="1:5" ht="15.75" x14ac:dyDescent="0.25">
      <c r="A61" s="167" t="s">
        <v>184</v>
      </c>
      <c r="B61" s="168" t="s">
        <v>185</v>
      </c>
      <c r="C61" s="164">
        <v>56190000</v>
      </c>
      <c r="D61" s="164">
        <v>66710084.539999999</v>
      </c>
      <c r="E61" s="162">
        <f t="shared" si="0"/>
        <v>118.72234301477131</v>
      </c>
    </row>
    <row r="62" spans="1:5" ht="15.75" x14ac:dyDescent="0.25">
      <c r="A62" s="187" t="s">
        <v>186</v>
      </c>
      <c r="B62" s="188" t="s">
        <v>187</v>
      </c>
      <c r="C62" s="189">
        <v>8259068900</v>
      </c>
      <c r="D62" s="189">
        <v>4534949412.46</v>
      </c>
      <c r="E62" s="190">
        <f t="shared" si="0"/>
        <v>54.908724789304031</v>
      </c>
    </row>
    <row r="63" spans="1:5" ht="15.75" x14ac:dyDescent="0.25">
      <c r="A63" s="167" t="s">
        <v>196</v>
      </c>
      <c r="B63" s="168" t="s">
        <v>197</v>
      </c>
      <c r="C63" s="164">
        <v>8253188900</v>
      </c>
      <c r="D63" s="164">
        <v>4532302156.29</v>
      </c>
      <c r="E63" s="162">
        <f t="shared" si="0"/>
        <v>54.915769058551412</v>
      </c>
    </row>
    <row r="64" spans="1:5" ht="31.5" x14ac:dyDescent="0.25">
      <c r="A64" s="167" t="s">
        <v>198</v>
      </c>
      <c r="B64" s="168" t="s">
        <v>199</v>
      </c>
      <c r="C64" s="164">
        <v>7238557200</v>
      </c>
      <c r="D64" s="164">
        <v>3805559760.8699999</v>
      </c>
      <c r="E64" s="162">
        <f t="shared" si="0"/>
        <v>52.573457053983077</v>
      </c>
    </row>
    <row r="65" spans="1:5" ht="31.5" x14ac:dyDescent="0.25">
      <c r="A65" s="167" t="s">
        <v>200</v>
      </c>
      <c r="B65" s="168" t="s">
        <v>201</v>
      </c>
      <c r="C65" s="164">
        <v>1014631700</v>
      </c>
      <c r="D65" s="164">
        <v>726742395.41999996</v>
      </c>
      <c r="E65" s="162">
        <f t="shared" si="0"/>
        <v>71.626226089723005</v>
      </c>
    </row>
    <row r="66" spans="1:5" ht="15.75" x14ac:dyDescent="0.25">
      <c r="A66" s="167" t="s">
        <v>208</v>
      </c>
      <c r="B66" s="168" t="s">
        <v>209</v>
      </c>
      <c r="C66" s="164">
        <v>5880000</v>
      </c>
      <c r="D66" s="164">
        <v>2647256.17</v>
      </c>
      <c r="E66" s="162">
        <f t="shared" ref="E66:E98" si="1">D66/C66*100</f>
        <v>45.021363435374148</v>
      </c>
    </row>
    <row r="67" spans="1:5" ht="47.25" x14ac:dyDescent="0.25">
      <c r="A67" s="187" t="s">
        <v>228</v>
      </c>
      <c r="B67" s="188" t="s">
        <v>229</v>
      </c>
      <c r="C67" s="189">
        <v>71811000</v>
      </c>
      <c r="D67" s="189">
        <v>48496264.829999998</v>
      </c>
      <c r="E67" s="190">
        <f t="shared" si="1"/>
        <v>67.533198019801972</v>
      </c>
    </row>
    <row r="68" spans="1:5" ht="15.75" x14ac:dyDescent="0.25">
      <c r="A68" s="167" t="s">
        <v>230</v>
      </c>
      <c r="B68" s="168" t="s">
        <v>231</v>
      </c>
      <c r="C68" s="164">
        <v>69651000</v>
      </c>
      <c r="D68" s="164">
        <v>47367032.259999998</v>
      </c>
      <c r="E68" s="162">
        <f t="shared" si="1"/>
        <v>68.006248668360826</v>
      </c>
    </row>
    <row r="69" spans="1:5" ht="31.5" x14ac:dyDescent="0.25">
      <c r="A69" s="167" t="s">
        <v>232</v>
      </c>
      <c r="B69" s="168" t="s">
        <v>233</v>
      </c>
      <c r="C69" s="164">
        <v>69599000</v>
      </c>
      <c r="D69" s="164">
        <v>47337794.859999999</v>
      </c>
      <c r="E69" s="162">
        <f t="shared" si="1"/>
        <v>68.01505030244688</v>
      </c>
    </row>
    <row r="70" spans="1:5" ht="173.25" x14ac:dyDescent="0.25">
      <c r="A70" s="167" t="s">
        <v>234</v>
      </c>
      <c r="B70" s="168" t="s">
        <v>235</v>
      </c>
      <c r="C70" s="164">
        <v>52000</v>
      </c>
      <c r="D70" s="164">
        <v>29237.4</v>
      </c>
      <c r="E70" s="162">
        <f t="shared" si="1"/>
        <v>56.225769230769231</v>
      </c>
    </row>
    <row r="71" spans="1:5" ht="47.25" x14ac:dyDescent="0.25">
      <c r="A71" s="167" t="s">
        <v>236</v>
      </c>
      <c r="B71" s="168" t="s">
        <v>237</v>
      </c>
      <c r="C71" s="164">
        <v>2160000</v>
      </c>
      <c r="D71" s="164">
        <v>1129232.57</v>
      </c>
      <c r="E71" s="162">
        <f t="shared" si="1"/>
        <v>52.279285648148154</v>
      </c>
    </row>
    <row r="72" spans="1:5" ht="15.75" x14ac:dyDescent="0.25">
      <c r="A72" s="167" t="s">
        <v>238</v>
      </c>
      <c r="B72" s="168" t="s">
        <v>239</v>
      </c>
      <c r="C72" s="164">
        <v>1350000</v>
      </c>
      <c r="D72" s="164">
        <v>857763.44</v>
      </c>
      <c r="E72" s="162">
        <f t="shared" si="1"/>
        <v>63.538032592592586</v>
      </c>
    </row>
    <row r="73" spans="1:5" ht="47.25" x14ac:dyDescent="0.25">
      <c r="A73" s="167" t="s">
        <v>240</v>
      </c>
      <c r="B73" s="168" t="s">
        <v>241</v>
      </c>
      <c r="C73" s="164">
        <v>810000</v>
      </c>
      <c r="D73" s="164">
        <v>271469.13</v>
      </c>
      <c r="E73" s="162">
        <f t="shared" si="1"/>
        <v>33.514707407407407</v>
      </c>
    </row>
    <row r="74" spans="1:5" ht="15.75" x14ac:dyDescent="0.25">
      <c r="A74" s="187" t="s">
        <v>242</v>
      </c>
      <c r="B74" s="188" t="s">
        <v>243</v>
      </c>
      <c r="C74" s="189">
        <v>326001200</v>
      </c>
      <c r="D74" s="189">
        <v>121340099.3</v>
      </c>
      <c r="E74" s="190">
        <f t="shared" si="1"/>
        <v>37.220752346923874</v>
      </c>
    </row>
    <row r="75" spans="1:5" ht="78.75" x14ac:dyDescent="0.25">
      <c r="A75" s="167" t="s">
        <v>244</v>
      </c>
      <c r="B75" s="168" t="s">
        <v>245</v>
      </c>
      <c r="C75" s="164"/>
      <c r="D75" s="164">
        <v>1574691.22</v>
      </c>
      <c r="E75" s="162"/>
    </row>
    <row r="76" spans="1:5" ht="63" x14ac:dyDescent="0.25">
      <c r="A76" s="167" t="s">
        <v>246</v>
      </c>
      <c r="B76" s="168" t="s">
        <v>247</v>
      </c>
      <c r="C76" s="164"/>
      <c r="D76" s="164">
        <v>1574691.22</v>
      </c>
      <c r="E76" s="162"/>
    </row>
    <row r="77" spans="1:5" ht="94.5" x14ac:dyDescent="0.25">
      <c r="A77" s="167" t="s">
        <v>256</v>
      </c>
      <c r="B77" s="168" t="s">
        <v>257</v>
      </c>
      <c r="C77" s="164">
        <v>7430000</v>
      </c>
      <c r="D77" s="164">
        <v>5154550</v>
      </c>
      <c r="E77" s="162">
        <f t="shared" si="1"/>
        <v>69.374831763122486</v>
      </c>
    </row>
    <row r="78" spans="1:5" ht="47.25" x14ac:dyDescent="0.25">
      <c r="A78" s="167" t="s">
        <v>258</v>
      </c>
      <c r="B78" s="168" t="s">
        <v>259</v>
      </c>
      <c r="C78" s="164">
        <v>318571200</v>
      </c>
      <c r="D78" s="164">
        <v>114610858.08</v>
      </c>
      <c r="E78" s="162">
        <f t="shared" si="1"/>
        <v>35.976528349078635</v>
      </c>
    </row>
    <row r="79" spans="1:5" ht="47.25" x14ac:dyDescent="0.25">
      <c r="A79" s="167" t="s">
        <v>260</v>
      </c>
      <c r="B79" s="168" t="s">
        <v>261</v>
      </c>
      <c r="C79" s="164">
        <v>195832200</v>
      </c>
      <c r="D79" s="164">
        <v>78116580.180000007</v>
      </c>
      <c r="E79" s="162">
        <f t="shared" si="1"/>
        <v>39.889548388875781</v>
      </c>
    </row>
    <row r="80" spans="1:5" ht="78.75" x14ac:dyDescent="0.25">
      <c r="A80" s="167" t="s">
        <v>262</v>
      </c>
      <c r="B80" s="168" t="s">
        <v>263</v>
      </c>
      <c r="C80" s="164">
        <v>44268000</v>
      </c>
      <c r="D80" s="164">
        <v>5169440</v>
      </c>
      <c r="E80" s="162">
        <f t="shared" si="1"/>
        <v>11.67760007228698</v>
      </c>
    </row>
    <row r="81" spans="1:5" ht="94.5" x14ac:dyDescent="0.25">
      <c r="A81" s="167" t="s">
        <v>264</v>
      </c>
      <c r="B81" s="168" t="s">
        <v>265</v>
      </c>
      <c r="C81" s="164">
        <v>44268000</v>
      </c>
      <c r="D81" s="164">
        <v>5169440</v>
      </c>
      <c r="E81" s="162">
        <f t="shared" si="1"/>
        <v>11.67760007228698</v>
      </c>
    </row>
    <row r="82" spans="1:5" ht="31.5" x14ac:dyDescent="0.25">
      <c r="A82" s="167" t="s">
        <v>266</v>
      </c>
      <c r="B82" s="168" t="s">
        <v>267</v>
      </c>
      <c r="C82" s="164">
        <v>10800000</v>
      </c>
      <c r="D82" s="164">
        <v>4310775</v>
      </c>
      <c r="E82" s="162">
        <f t="shared" si="1"/>
        <v>39.914583333333333</v>
      </c>
    </row>
    <row r="83" spans="1:5" ht="94.5" x14ac:dyDescent="0.25">
      <c r="A83" s="167" t="s">
        <v>268</v>
      </c>
      <c r="B83" s="168" t="s">
        <v>269</v>
      </c>
      <c r="C83" s="164">
        <v>180000</v>
      </c>
      <c r="D83" s="164">
        <v>27000</v>
      </c>
      <c r="E83" s="162">
        <f t="shared" si="1"/>
        <v>15</v>
      </c>
    </row>
    <row r="84" spans="1:5" ht="47.25" x14ac:dyDescent="0.25">
      <c r="A84" s="167" t="s">
        <v>270</v>
      </c>
      <c r="B84" s="168" t="s">
        <v>271</v>
      </c>
      <c r="C84" s="164">
        <v>3500</v>
      </c>
      <c r="D84" s="164">
        <v>28800</v>
      </c>
      <c r="E84" s="162">
        <f t="shared" si="1"/>
        <v>822.85714285714278</v>
      </c>
    </row>
    <row r="85" spans="1:5" ht="157.5" x14ac:dyDescent="0.25">
      <c r="A85" s="167" t="s">
        <v>272</v>
      </c>
      <c r="B85" s="168" t="s">
        <v>273</v>
      </c>
      <c r="C85" s="164">
        <v>50000</v>
      </c>
      <c r="D85" s="164">
        <v>4000</v>
      </c>
      <c r="E85" s="162">
        <f t="shared" si="1"/>
        <v>8</v>
      </c>
    </row>
    <row r="86" spans="1:5" ht="94.5" x14ac:dyDescent="0.25">
      <c r="A86" s="167" t="s">
        <v>274</v>
      </c>
      <c r="B86" s="168" t="s">
        <v>275</v>
      </c>
      <c r="C86" s="164">
        <v>63000000</v>
      </c>
      <c r="D86" s="164">
        <v>25621029.899999999</v>
      </c>
      <c r="E86" s="162">
        <f t="shared" si="1"/>
        <v>40.668301428571425</v>
      </c>
    </row>
    <row r="87" spans="1:5" ht="126" x14ac:dyDescent="0.25">
      <c r="A87" s="167" t="s">
        <v>276</v>
      </c>
      <c r="B87" s="168" t="s">
        <v>277</v>
      </c>
      <c r="C87" s="164">
        <v>35000000</v>
      </c>
      <c r="D87" s="164">
        <v>5826635</v>
      </c>
      <c r="E87" s="162">
        <f t="shared" si="1"/>
        <v>16.647528571428573</v>
      </c>
    </row>
    <row r="88" spans="1:5" ht="252" x14ac:dyDescent="0.25">
      <c r="A88" s="167" t="s">
        <v>278</v>
      </c>
      <c r="B88" s="168" t="s">
        <v>279</v>
      </c>
      <c r="C88" s="164">
        <v>28000000</v>
      </c>
      <c r="D88" s="164">
        <v>19794394.899999999</v>
      </c>
      <c r="E88" s="162">
        <f t="shared" si="1"/>
        <v>70.694267499999995</v>
      </c>
    </row>
    <row r="89" spans="1:5" ht="78.75" x14ac:dyDescent="0.25">
      <c r="A89" s="167" t="s">
        <v>282</v>
      </c>
      <c r="B89" s="168" t="s">
        <v>283</v>
      </c>
      <c r="C89" s="164">
        <v>25000</v>
      </c>
      <c r="D89" s="164">
        <v>6400</v>
      </c>
      <c r="E89" s="162">
        <f t="shared" si="1"/>
        <v>25.6</v>
      </c>
    </row>
    <row r="90" spans="1:5" ht="126" x14ac:dyDescent="0.25">
      <c r="A90" s="167" t="s">
        <v>284</v>
      </c>
      <c r="B90" s="168" t="s">
        <v>285</v>
      </c>
      <c r="C90" s="164">
        <v>25000</v>
      </c>
      <c r="D90" s="164">
        <v>6400</v>
      </c>
      <c r="E90" s="162">
        <f t="shared" si="1"/>
        <v>25.6</v>
      </c>
    </row>
    <row r="91" spans="1:5" ht="63" x14ac:dyDescent="0.25">
      <c r="A91" s="167" t="s">
        <v>288</v>
      </c>
      <c r="B91" s="168" t="s">
        <v>289</v>
      </c>
      <c r="C91" s="164">
        <v>420000</v>
      </c>
      <c r="D91" s="164">
        <v>305000</v>
      </c>
      <c r="E91" s="162">
        <f t="shared" si="1"/>
        <v>72.61904761904762</v>
      </c>
    </row>
    <row r="92" spans="1:5" ht="47.25" x14ac:dyDescent="0.25">
      <c r="A92" s="167" t="s">
        <v>290</v>
      </c>
      <c r="B92" s="168" t="s">
        <v>291</v>
      </c>
      <c r="C92" s="164"/>
      <c r="D92" s="164">
        <v>194290</v>
      </c>
      <c r="E92" s="162"/>
    </row>
    <row r="93" spans="1:5" ht="47.25" x14ac:dyDescent="0.25">
      <c r="A93" s="167" t="s">
        <v>292</v>
      </c>
      <c r="B93" s="168" t="s">
        <v>293</v>
      </c>
      <c r="C93" s="164">
        <v>80000</v>
      </c>
      <c r="D93" s="164">
        <v>15000</v>
      </c>
      <c r="E93" s="162">
        <f t="shared" si="1"/>
        <v>18.75</v>
      </c>
    </row>
    <row r="94" spans="1:5" ht="110.25" x14ac:dyDescent="0.25">
      <c r="A94" s="167" t="s">
        <v>294</v>
      </c>
      <c r="B94" s="168" t="s">
        <v>295</v>
      </c>
      <c r="C94" s="164">
        <v>1050000</v>
      </c>
      <c r="D94" s="164">
        <v>-98250</v>
      </c>
      <c r="E94" s="162">
        <f t="shared" si="1"/>
        <v>-9.3571428571428577</v>
      </c>
    </row>
    <row r="95" spans="1:5" ht="110.25" x14ac:dyDescent="0.25">
      <c r="A95" s="167" t="s">
        <v>296</v>
      </c>
      <c r="B95" s="168" t="s">
        <v>297</v>
      </c>
      <c r="C95" s="164">
        <v>562500</v>
      </c>
      <c r="D95" s="164">
        <v>595000</v>
      </c>
      <c r="E95" s="162">
        <f t="shared" si="1"/>
        <v>105.77777777777777</v>
      </c>
    </row>
    <row r="96" spans="1:5" ht="78.75" x14ac:dyDescent="0.25">
      <c r="A96" s="167" t="s">
        <v>298</v>
      </c>
      <c r="B96" s="168" t="s">
        <v>299</v>
      </c>
      <c r="C96" s="164">
        <v>2300000</v>
      </c>
      <c r="D96" s="164">
        <v>315793</v>
      </c>
      <c r="E96" s="162">
        <f t="shared" si="1"/>
        <v>13.730130434782609</v>
      </c>
    </row>
    <row r="97" spans="1:5" ht="47.25" x14ac:dyDescent="0.25">
      <c r="A97" s="187" t="s">
        <v>300</v>
      </c>
      <c r="B97" s="188" t="s">
        <v>301</v>
      </c>
      <c r="C97" s="189">
        <v>1379200</v>
      </c>
      <c r="D97" s="189">
        <v>747.11</v>
      </c>
      <c r="E97" s="190">
        <f t="shared" si="1"/>
        <v>5.4169808584686778E-2</v>
      </c>
    </row>
    <row r="98" spans="1:5" ht="31.5" x14ac:dyDescent="0.25">
      <c r="A98" s="167" t="s">
        <v>302</v>
      </c>
      <c r="B98" s="168" t="s">
        <v>303</v>
      </c>
      <c r="C98" s="164">
        <v>200100</v>
      </c>
      <c r="D98" s="164">
        <v>319.42</v>
      </c>
      <c r="E98" s="162">
        <f t="shared" si="1"/>
        <v>0.15963018490754624</v>
      </c>
    </row>
    <row r="99" spans="1:5" ht="63" x14ac:dyDescent="0.25">
      <c r="A99" s="167" t="s">
        <v>304</v>
      </c>
      <c r="B99" s="168" t="s">
        <v>305</v>
      </c>
      <c r="C99" s="164"/>
      <c r="D99" s="164">
        <v>319.42</v>
      </c>
      <c r="E99" s="162"/>
    </row>
    <row r="100" spans="1:5" ht="63" x14ac:dyDescent="0.25">
      <c r="A100" s="167" t="s">
        <v>306</v>
      </c>
      <c r="B100" s="168" t="s">
        <v>307</v>
      </c>
      <c r="C100" s="164">
        <v>200100</v>
      </c>
      <c r="D100" s="164"/>
      <c r="E100" s="162"/>
    </row>
    <row r="101" spans="1:5" ht="15.75" x14ac:dyDescent="0.25">
      <c r="A101" s="167" t="s">
        <v>308</v>
      </c>
      <c r="B101" s="168" t="s">
        <v>309</v>
      </c>
      <c r="C101" s="164">
        <v>1179100</v>
      </c>
      <c r="D101" s="164">
        <v>412.62</v>
      </c>
      <c r="E101" s="162"/>
    </row>
    <row r="102" spans="1:5" ht="15.75" x14ac:dyDescent="0.25">
      <c r="A102" s="167" t="s">
        <v>310</v>
      </c>
      <c r="B102" s="168" t="s">
        <v>311</v>
      </c>
      <c r="C102" s="164">
        <v>1104600</v>
      </c>
      <c r="D102" s="164">
        <v>412.62</v>
      </c>
      <c r="E102" s="162"/>
    </row>
    <row r="103" spans="1:5" ht="47.25" x14ac:dyDescent="0.25">
      <c r="A103" s="167" t="s">
        <v>312</v>
      </c>
      <c r="B103" s="168" t="s">
        <v>313</v>
      </c>
      <c r="C103" s="164">
        <v>1300</v>
      </c>
      <c r="D103" s="164"/>
      <c r="E103" s="162"/>
    </row>
    <row r="104" spans="1:5" ht="15.75" x14ac:dyDescent="0.25">
      <c r="A104" s="167" t="s">
        <v>314</v>
      </c>
      <c r="B104" s="168" t="s">
        <v>315</v>
      </c>
      <c r="C104" s="164">
        <v>73200</v>
      </c>
      <c r="D104" s="164"/>
      <c r="E104" s="162"/>
    </row>
    <row r="105" spans="1:5" ht="47.25" x14ac:dyDescent="0.25">
      <c r="A105" s="167" t="s">
        <v>330</v>
      </c>
      <c r="B105" s="168" t="s">
        <v>331</v>
      </c>
      <c r="C105" s="164"/>
      <c r="D105" s="164">
        <v>15.07</v>
      </c>
      <c r="E105" s="162"/>
    </row>
    <row r="106" spans="1:5" ht="47.25" x14ac:dyDescent="0.25">
      <c r="A106" s="167" t="s">
        <v>330</v>
      </c>
      <c r="B106" s="168" t="s">
        <v>332</v>
      </c>
      <c r="C106" s="164"/>
      <c r="D106" s="164">
        <v>15.07</v>
      </c>
      <c r="E106" s="162"/>
    </row>
    <row r="107" spans="1:5" ht="63" x14ac:dyDescent="0.25">
      <c r="A107" s="187" t="s">
        <v>333</v>
      </c>
      <c r="B107" s="188" t="s">
        <v>334</v>
      </c>
      <c r="C107" s="189">
        <v>95217922.540000007</v>
      </c>
      <c r="D107" s="189">
        <v>179629246.59999999</v>
      </c>
      <c r="E107" s="190">
        <f t="shared" ref="E107:E125" si="2">D107/C107*100</f>
        <v>188.65066765612295</v>
      </c>
    </row>
    <row r="108" spans="1:5" ht="94.5" x14ac:dyDescent="0.25">
      <c r="A108" s="167" t="s">
        <v>335</v>
      </c>
      <c r="B108" s="168" t="s">
        <v>336</v>
      </c>
      <c r="C108" s="164">
        <v>4156000</v>
      </c>
      <c r="D108" s="164">
        <v>2578029.7000000002</v>
      </c>
      <c r="E108" s="162">
        <f t="shared" si="2"/>
        <v>62.031513474494716</v>
      </c>
    </row>
    <row r="109" spans="1:5" ht="78.75" x14ac:dyDescent="0.25">
      <c r="A109" s="167" t="s">
        <v>337</v>
      </c>
      <c r="B109" s="168" t="s">
        <v>338</v>
      </c>
      <c r="C109" s="164">
        <v>4156000</v>
      </c>
      <c r="D109" s="164">
        <v>2578029.7000000002</v>
      </c>
      <c r="E109" s="162">
        <f t="shared" si="2"/>
        <v>62.031513474494716</v>
      </c>
    </row>
    <row r="110" spans="1:5" ht="15.75" x14ac:dyDescent="0.25">
      <c r="A110" s="167" t="s">
        <v>343</v>
      </c>
      <c r="B110" s="168" t="s">
        <v>344</v>
      </c>
      <c r="C110" s="164">
        <v>80000000</v>
      </c>
      <c r="D110" s="164">
        <v>169159994.86000001</v>
      </c>
      <c r="E110" s="162">
        <f t="shared" si="2"/>
        <v>211.44999357500001</v>
      </c>
    </row>
    <row r="111" spans="1:5" ht="63" x14ac:dyDescent="0.25">
      <c r="A111" s="167" t="s">
        <v>345</v>
      </c>
      <c r="B111" s="168" t="s">
        <v>346</v>
      </c>
      <c r="C111" s="164">
        <v>80000000</v>
      </c>
      <c r="D111" s="164">
        <v>169159994.86000001</v>
      </c>
      <c r="E111" s="162">
        <f t="shared" si="2"/>
        <v>211.44999357500001</v>
      </c>
    </row>
    <row r="112" spans="1:5" ht="63" x14ac:dyDescent="0.25">
      <c r="A112" s="167" t="s">
        <v>347</v>
      </c>
      <c r="B112" s="168" t="s">
        <v>348</v>
      </c>
      <c r="C112" s="164">
        <v>80000000</v>
      </c>
      <c r="D112" s="164">
        <v>169159994.86000001</v>
      </c>
      <c r="E112" s="162">
        <f t="shared" si="2"/>
        <v>211.44999357500001</v>
      </c>
    </row>
    <row r="113" spans="1:5" ht="31.5" x14ac:dyDescent="0.25">
      <c r="A113" s="167" t="s">
        <v>349</v>
      </c>
      <c r="B113" s="168" t="s">
        <v>350</v>
      </c>
      <c r="C113" s="164">
        <v>519922.54</v>
      </c>
      <c r="D113" s="164">
        <v>111857.87</v>
      </c>
      <c r="E113" s="162">
        <f t="shared" si="2"/>
        <v>21.51433365439398</v>
      </c>
    </row>
    <row r="114" spans="1:5" ht="63" x14ac:dyDescent="0.25">
      <c r="A114" s="167" t="s">
        <v>351</v>
      </c>
      <c r="B114" s="168" t="s">
        <v>352</v>
      </c>
      <c r="C114" s="164">
        <v>519922.54</v>
      </c>
      <c r="D114" s="164">
        <v>111857.87</v>
      </c>
      <c r="E114" s="162">
        <f t="shared" si="2"/>
        <v>21.51433365439398</v>
      </c>
    </row>
    <row r="115" spans="1:5" ht="110.25" x14ac:dyDescent="0.25">
      <c r="A115" s="167" t="s">
        <v>355</v>
      </c>
      <c r="B115" s="168" t="s">
        <v>356</v>
      </c>
      <c r="C115" s="164">
        <v>9243000</v>
      </c>
      <c r="D115" s="164">
        <v>6397423.0800000001</v>
      </c>
      <c r="E115" s="162">
        <f t="shared" si="2"/>
        <v>69.213708536189543</v>
      </c>
    </row>
    <row r="116" spans="1:5" ht="110.25" x14ac:dyDescent="0.25">
      <c r="A116" s="167" t="s">
        <v>365</v>
      </c>
      <c r="B116" s="168" t="s">
        <v>366</v>
      </c>
      <c r="C116" s="164">
        <v>7998000</v>
      </c>
      <c r="D116" s="164">
        <v>4604716.88</v>
      </c>
      <c r="E116" s="162">
        <f t="shared" si="2"/>
        <v>57.57335433858465</v>
      </c>
    </row>
    <row r="117" spans="1:5" ht="110.25" x14ac:dyDescent="0.25">
      <c r="A117" s="167" t="s">
        <v>367</v>
      </c>
      <c r="B117" s="168" t="s">
        <v>368</v>
      </c>
      <c r="C117" s="164">
        <v>7998000</v>
      </c>
      <c r="D117" s="164">
        <v>4604716.88</v>
      </c>
      <c r="E117" s="162">
        <f t="shared" si="2"/>
        <v>57.57335433858465</v>
      </c>
    </row>
    <row r="118" spans="1:5" ht="126" x14ac:dyDescent="0.25">
      <c r="A118" s="167" t="s">
        <v>377</v>
      </c>
      <c r="B118" s="168" t="s">
        <v>378</v>
      </c>
      <c r="C118" s="164">
        <v>1232000</v>
      </c>
      <c r="D118" s="164">
        <v>1780706.07</v>
      </c>
      <c r="E118" s="162">
        <f t="shared" si="2"/>
        <v>144.53783035714287</v>
      </c>
    </row>
    <row r="119" spans="1:5" ht="110.25" x14ac:dyDescent="0.25">
      <c r="A119" s="167" t="s">
        <v>379</v>
      </c>
      <c r="B119" s="168" t="s">
        <v>380</v>
      </c>
      <c r="C119" s="164">
        <v>1232000</v>
      </c>
      <c r="D119" s="164">
        <v>1780706.07</v>
      </c>
      <c r="E119" s="162">
        <f t="shared" si="2"/>
        <v>144.53783035714287</v>
      </c>
    </row>
    <row r="120" spans="1:5" ht="63" x14ac:dyDescent="0.25">
      <c r="A120" s="167" t="s">
        <v>389</v>
      </c>
      <c r="B120" s="168" t="s">
        <v>390</v>
      </c>
      <c r="C120" s="164">
        <v>12000</v>
      </c>
      <c r="D120" s="164">
        <v>12000</v>
      </c>
      <c r="E120" s="162">
        <f t="shared" si="2"/>
        <v>100</v>
      </c>
    </row>
    <row r="121" spans="1:5" ht="63" x14ac:dyDescent="0.25">
      <c r="A121" s="167" t="s">
        <v>391</v>
      </c>
      <c r="B121" s="168" t="s">
        <v>392</v>
      </c>
      <c r="C121" s="164">
        <v>12000</v>
      </c>
      <c r="D121" s="164">
        <v>12000</v>
      </c>
      <c r="E121" s="162">
        <f t="shared" si="2"/>
        <v>100</v>
      </c>
    </row>
    <row r="122" spans="1:5" ht="173.25" x14ac:dyDescent="0.25">
      <c r="A122" s="167" t="s">
        <v>401</v>
      </c>
      <c r="B122" s="168" t="s">
        <v>402</v>
      </c>
      <c r="C122" s="164">
        <v>1000</v>
      </c>
      <c r="D122" s="164">
        <v>0.13</v>
      </c>
      <c r="E122" s="162"/>
    </row>
    <row r="123" spans="1:5" ht="31.5" x14ac:dyDescent="0.25">
      <c r="A123" s="167" t="s">
        <v>425</v>
      </c>
      <c r="B123" s="168" t="s">
        <v>426</v>
      </c>
      <c r="C123" s="164">
        <v>1299000</v>
      </c>
      <c r="D123" s="164">
        <v>1381187.35</v>
      </c>
      <c r="E123" s="162">
        <f t="shared" si="2"/>
        <v>106.32697074672825</v>
      </c>
    </row>
    <row r="124" spans="1:5" ht="63" x14ac:dyDescent="0.25">
      <c r="A124" s="167" t="s">
        <v>427</v>
      </c>
      <c r="B124" s="168" t="s">
        <v>428</v>
      </c>
      <c r="C124" s="164">
        <v>1299000</v>
      </c>
      <c r="D124" s="164">
        <v>1381187.35</v>
      </c>
      <c r="E124" s="162">
        <f t="shared" si="2"/>
        <v>106.32697074672825</v>
      </c>
    </row>
    <row r="125" spans="1:5" ht="78.75" x14ac:dyDescent="0.25">
      <c r="A125" s="167" t="s">
        <v>429</v>
      </c>
      <c r="B125" s="168" t="s">
        <v>430</v>
      </c>
      <c r="C125" s="164">
        <v>1299000</v>
      </c>
      <c r="D125" s="164">
        <v>1381187.35</v>
      </c>
      <c r="E125" s="162">
        <f t="shared" si="2"/>
        <v>106.32697074672825</v>
      </c>
    </row>
    <row r="126" spans="1:5" ht="110.25" x14ac:dyDescent="0.25">
      <c r="A126" s="167" t="s">
        <v>439</v>
      </c>
      <c r="B126" s="168" t="s">
        <v>440</v>
      </c>
      <c r="C126" s="164"/>
      <c r="D126" s="164">
        <v>753.74</v>
      </c>
      <c r="E126" s="162"/>
    </row>
    <row r="127" spans="1:5" ht="110.25" x14ac:dyDescent="0.25">
      <c r="A127" s="167" t="s">
        <v>441</v>
      </c>
      <c r="B127" s="168" t="s">
        <v>442</v>
      </c>
      <c r="C127" s="164"/>
      <c r="D127" s="164">
        <v>753.74</v>
      </c>
      <c r="E127" s="162"/>
    </row>
    <row r="128" spans="1:5" ht="126" x14ac:dyDescent="0.25">
      <c r="A128" s="167" t="s">
        <v>443</v>
      </c>
      <c r="B128" s="168" t="s">
        <v>444</v>
      </c>
      <c r="C128" s="164"/>
      <c r="D128" s="164">
        <v>753.74</v>
      </c>
      <c r="E128" s="162"/>
    </row>
    <row r="129" spans="1:5" ht="31.5" x14ac:dyDescent="0.25">
      <c r="A129" s="187" t="s">
        <v>461</v>
      </c>
      <c r="B129" s="188" t="s">
        <v>462</v>
      </c>
      <c r="C129" s="189">
        <v>101192400</v>
      </c>
      <c r="D129" s="189">
        <v>62819688.729999997</v>
      </c>
      <c r="E129" s="190">
        <f t="shared" ref="E129:E165" si="3">D129/C129*100</f>
        <v>62.079453328510837</v>
      </c>
    </row>
    <row r="130" spans="1:5" ht="31.5" x14ac:dyDescent="0.25">
      <c r="A130" s="167" t="s">
        <v>463</v>
      </c>
      <c r="B130" s="168" t="s">
        <v>464</v>
      </c>
      <c r="C130" s="164">
        <v>66580400</v>
      </c>
      <c r="D130" s="164">
        <v>45877547.829999998</v>
      </c>
      <c r="E130" s="162">
        <f t="shared" si="3"/>
        <v>68.905485443163457</v>
      </c>
    </row>
    <row r="131" spans="1:5" ht="31.5" x14ac:dyDescent="0.25">
      <c r="A131" s="167" t="s">
        <v>465</v>
      </c>
      <c r="B131" s="168" t="s">
        <v>466</v>
      </c>
      <c r="C131" s="164">
        <v>4341600</v>
      </c>
      <c r="D131" s="164">
        <v>13805011.529999999</v>
      </c>
      <c r="E131" s="162">
        <f t="shared" si="3"/>
        <v>317.97059908789385</v>
      </c>
    </row>
    <row r="132" spans="1:5" ht="31.5" x14ac:dyDescent="0.25">
      <c r="A132" s="167" t="s">
        <v>467</v>
      </c>
      <c r="B132" s="168" t="s">
        <v>468</v>
      </c>
      <c r="C132" s="164">
        <v>5284800</v>
      </c>
      <c r="D132" s="164">
        <v>556999.15</v>
      </c>
      <c r="E132" s="162">
        <f t="shared" si="3"/>
        <v>10.53964483045716</v>
      </c>
    </row>
    <row r="133" spans="1:5" ht="31.5" x14ac:dyDescent="0.25">
      <c r="A133" s="167" t="s">
        <v>469</v>
      </c>
      <c r="B133" s="168" t="s">
        <v>470</v>
      </c>
      <c r="C133" s="164">
        <v>56339700</v>
      </c>
      <c r="D133" s="164">
        <v>30799344.07</v>
      </c>
      <c r="E133" s="162">
        <f t="shared" si="3"/>
        <v>54.667213474690136</v>
      </c>
    </row>
    <row r="134" spans="1:5" ht="15.75" x14ac:dyDescent="0.25">
      <c r="A134" s="167" t="s">
        <v>471</v>
      </c>
      <c r="B134" s="168" t="s">
        <v>472</v>
      </c>
      <c r="C134" s="164">
        <v>53212900</v>
      </c>
      <c r="D134" s="164">
        <v>28894560.039999999</v>
      </c>
      <c r="E134" s="162">
        <f t="shared" si="3"/>
        <v>54.299916072982299</v>
      </c>
    </row>
    <row r="135" spans="1:5" ht="31.5" x14ac:dyDescent="0.25">
      <c r="A135" s="167" t="s">
        <v>473</v>
      </c>
      <c r="B135" s="168" t="s">
        <v>474</v>
      </c>
      <c r="C135" s="164">
        <v>3126800</v>
      </c>
      <c r="D135" s="164">
        <v>1904784.03</v>
      </c>
      <c r="E135" s="162">
        <f t="shared" si="3"/>
        <v>60.918000191889476</v>
      </c>
    </row>
    <row r="136" spans="1:5" ht="63" x14ac:dyDescent="0.25">
      <c r="A136" s="167" t="s">
        <v>475</v>
      </c>
      <c r="B136" s="168" t="s">
        <v>476</v>
      </c>
      <c r="C136" s="164">
        <v>614300</v>
      </c>
      <c r="D136" s="164">
        <v>716193.08</v>
      </c>
      <c r="E136" s="162">
        <f t="shared" si="3"/>
        <v>116.58685984046882</v>
      </c>
    </row>
    <row r="137" spans="1:5" ht="15.75" x14ac:dyDescent="0.25">
      <c r="A137" s="167" t="s">
        <v>477</v>
      </c>
      <c r="B137" s="168" t="s">
        <v>478</v>
      </c>
      <c r="C137" s="164">
        <v>30107000</v>
      </c>
      <c r="D137" s="164">
        <v>14412729.689999999</v>
      </c>
      <c r="E137" s="162">
        <f t="shared" si="3"/>
        <v>47.871689939216793</v>
      </c>
    </row>
    <row r="138" spans="1:5" ht="63" x14ac:dyDescent="0.25">
      <c r="A138" s="167" t="s">
        <v>479</v>
      </c>
      <c r="B138" s="168" t="s">
        <v>480</v>
      </c>
      <c r="C138" s="164">
        <v>6900000</v>
      </c>
      <c r="D138" s="164">
        <v>2921416</v>
      </c>
      <c r="E138" s="162">
        <f t="shared" si="3"/>
        <v>42.339362318840578</v>
      </c>
    </row>
    <row r="139" spans="1:5" ht="78.75" x14ac:dyDescent="0.25">
      <c r="A139" s="167" t="s">
        <v>481</v>
      </c>
      <c r="B139" s="168" t="s">
        <v>482</v>
      </c>
      <c r="C139" s="164">
        <v>6900000</v>
      </c>
      <c r="D139" s="164">
        <v>2921416</v>
      </c>
      <c r="E139" s="162">
        <f t="shared" si="3"/>
        <v>42.339362318840578</v>
      </c>
    </row>
    <row r="140" spans="1:5" ht="47.25" x14ac:dyDescent="0.25">
      <c r="A140" s="167" t="s">
        <v>483</v>
      </c>
      <c r="B140" s="168" t="s">
        <v>484</v>
      </c>
      <c r="C140" s="164">
        <v>22087000</v>
      </c>
      <c r="D140" s="164">
        <v>11276313.689999999</v>
      </c>
      <c r="E140" s="162">
        <f t="shared" si="3"/>
        <v>51.054075655362887</v>
      </c>
    </row>
    <row r="141" spans="1:5" ht="63" x14ac:dyDescent="0.25">
      <c r="A141" s="167" t="s">
        <v>485</v>
      </c>
      <c r="B141" s="168" t="s">
        <v>486</v>
      </c>
      <c r="C141" s="164">
        <v>575000</v>
      </c>
      <c r="D141" s="164">
        <v>215000</v>
      </c>
      <c r="E141" s="162">
        <f t="shared" si="3"/>
        <v>37.391304347826086</v>
      </c>
    </row>
    <row r="142" spans="1:5" ht="173.25" x14ac:dyDescent="0.25">
      <c r="A142" s="167" t="s">
        <v>487</v>
      </c>
      <c r="B142" s="168" t="s">
        <v>488</v>
      </c>
      <c r="C142" s="164">
        <v>575000</v>
      </c>
      <c r="D142" s="164">
        <v>215000</v>
      </c>
      <c r="E142" s="162">
        <f t="shared" si="3"/>
        <v>37.391304347826086</v>
      </c>
    </row>
    <row r="143" spans="1:5" ht="31.5" x14ac:dyDescent="0.25">
      <c r="A143" s="167" t="s">
        <v>489</v>
      </c>
      <c r="B143" s="168" t="s">
        <v>490</v>
      </c>
      <c r="C143" s="164">
        <v>545000</v>
      </c>
      <c r="D143" s="164"/>
      <c r="E143" s="162"/>
    </row>
    <row r="144" spans="1:5" ht="47.25" x14ac:dyDescent="0.25">
      <c r="A144" s="167" t="s">
        <v>491</v>
      </c>
      <c r="B144" s="168" t="s">
        <v>492</v>
      </c>
      <c r="C144" s="164">
        <v>545000</v>
      </c>
      <c r="D144" s="164"/>
      <c r="E144" s="162"/>
    </row>
    <row r="145" spans="1:5" ht="15.75" x14ac:dyDescent="0.25">
      <c r="A145" s="167" t="s">
        <v>493</v>
      </c>
      <c r="B145" s="168" t="s">
        <v>494</v>
      </c>
      <c r="C145" s="164">
        <v>4505000</v>
      </c>
      <c r="D145" s="164">
        <v>2529411.21</v>
      </c>
      <c r="E145" s="162">
        <f t="shared" si="3"/>
        <v>56.14675271920089</v>
      </c>
    </row>
    <row r="146" spans="1:5" ht="31.5" x14ac:dyDescent="0.25">
      <c r="A146" s="167" t="s">
        <v>495</v>
      </c>
      <c r="B146" s="168" t="s">
        <v>496</v>
      </c>
      <c r="C146" s="164">
        <v>4505000</v>
      </c>
      <c r="D146" s="164">
        <v>2529411.21</v>
      </c>
      <c r="E146" s="162">
        <f t="shared" si="3"/>
        <v>56.14675271920089</v>
      </c>
    </row>
    <row r="147" spans="1:5" ht="47.25" x14ac:dyDescent="0.25">
      <c r="A147" s="167" t="s">
        <v>497</v>
      </c>
      <c r="B147" s="168" t="s">
        <v>498</v>
      </c>
      <c r="C147" s="164">
        <v>4505000</v>
      </c>
      <c r="D147" s="164">
        <v>2529411.21</v>
      </c>
      <c r="E147" s="162">
        <f t="shared" si="3"/>
        <v>56.14675271920089</v>
      </c>
    </row>
    <row r="148" spans="1:5" ht="47.25" x14ac:dyDescent="0.25">
      <c r="A148" s="187" t="s">
        <v>499</v>
      </c>
      <c r="B148" s="188" t="s">
        <v>500</v>
      </c>
      <c r="C148" s="189">
        <v>219813300</v>
      </c>
      <c r="D148" s="189">
        <v>189600954.66999999</v>
      </c>
      <c r="E148" s="190">
        <f t="shared" si="3"/>
        <v>86.255451635547061</v>
      </c>
    </row>
    <row r="149" spans="1:5" ht="15.75" x14ac:dyDescent="0.25">
      <c r="A149" s="167" t="s">
        <v>501</v>
      </c>
      <c r="B149" s="168" t="s">
        <v>502</v>
      </c>
      <c r="C149" s="164">
        <v>4100000</v>
      </c>
      <c r="D149" s="164">
        <v>3515256.81</v>
      </c>
      <c r="E149" s="162">
        <f t="shared" si="3"/>
        <v>85.737970975609755</v>
      </c>
    </row>
    <row r="150" spans="1:5" ht="78.75" x14ac:dyDescent="0.25">
      <c r="A150" s="167" t="s">
        <v>503</v>
      </c>
      <c r="B150" s="168" t="s">
        <v>504</v>
      </c>
      <c r="C150" s="164"/>
      <c r="D150" s="164">
        <v>77850</v>
      </c>
      <c r="E150" s="162"/>
    </row>
    <row r="151" spans="1:5" ht="31.5" x14ac:dyDescent="0.25">
      <c r="A151" s="167" t="s">
        <v>505</v>
      </c>
      <c r="B151" s="168" t="s">
        <v>506</v>
      </c>
      <c r="C151" s="164"/>
      <c r="D151" s="164">
        <v>-395</v>
      </c>
      <c r="E151" s="162"/>
    </row>
    <row r="152" spans="1:5" ht="31.5" x14ac:dyDescent="0.25">
      <c r="A152" s="167" t="s">
        <v>511</v>
      </c>
      <c r="B152" s="168" t="s">
        <v>512</v>
      </c>
      <c r="C152" s="164"/>
      <c r="D152" s="164">
        <v>5950</v>
      </c>
      <c r="E152" s="162"/>
    </row>
    <row r="153" spans="1:5" ht="47.25" x14ac:dyDescent="0.25">
      <c r="A153" s="167" t="s">
        <v>513</v>
      </c>
      <c r="B153" s="168" t="s">
        <v>514</v>
      </c>
      <c r="C153" s="164">
        <v>80000</v>
      </c>
      <c r="D153" s="164">
        <v>51250</v>
      </c>
      <c r="E153" s="162">
        <f t="shared" si="3"/>
        <v>64.0625</v>
      </c>
    </row>
    <row r="154" spans="1:5" ht="110.25" x14ac:dyDescent="0.25">
      <c r="A154" s="167" t="s">
        <v>515</v>
      </c>
      <c r="B154" s="168" t="s">
        <v>516</v>
      </c>
      <c r="C154" s="164">
        <v>80000</v>
      </c>
      <c r="D154" s="164">
        <v>51250</v>
      </c>
      <c r="E154" s="162">
        <f t="shared" si="3"/>
        <v>64.0625</v>
      </c>
    </row>
    <row r="155" spans="1:5" ht="47.25" x14ac:dyDescent="0.25">
      <c r="A155" s="167" t="s">
        <v>517</v>
      </c>
      <c r="B155" s="168" t="s">
        <v>518</v>
      </c>
      <c r="C155" s="164">
        <v>50000</v>
      </c>
      <c r="D155" s="164">
        <v>67685</v>
      </c>
      <c r="E155" s="162">
        <f t="shared" si="3"/>
        <v>135.37</v>
      </c>
    </row>
    <row r="156" spans="1:5" ht="78.75" x14ac:dyDescent="0.25">
      <c r="A156" s="167" t="s">
        <v>519</v>
      </c>
      <c r="B156" s="168" t="s">
        <v>520</v>
      </c>
      <c r="C156" s="164">
        <v>50000</v>
      </c>
      <c r="D156" s="164">
        <v>67685</v>
      </c>
      <c r="E156" s="162">
        <f t="shared" si="3"/>
        <v>135.37</v>
      </c>
    </row>
    <row r="157" spans="1:5" ht="31.5" x14ac:dyDescent="0.25">
      <c r="A157" s="167" t="s">
        <v>523</v>
      </c>
      <c r="B157" s="168" t="s">
        <v>524</v>
      </c>
      <c r="C157" s="164">
        <v>3970000</v>
      </c>
      <c r="D157" s="164">
        <v>3312916.81</v>
      </c>
      <c r="E157" s="162">
        <f t="shared" si="3"/>
        <v>83.448786146095728</v>
      </c>
    </row>
    <row r="158" spans="1:5" ht="47.25" x14ac:dyDescent="0.25">
      <c r="A158" s="167" t="s">
        <v>525</v>
      </c>
      <c r="B158" s="168" t="s">
        <v>526</v>
      </c>
      <c r="C158" s="164"/>
      <c r="D158" s="164">
        <v>400</v>
      </c>
      <c r="E158" s="162"/>
    </row>
    <row r="159" spans="1:5" ht="47.25" x14ac:dyDescent="0.25">
      <c r="A159" s="167" t="s">
        <v>527</v>
      </c>
      <c r="B159" s="168" t="s">
        <v>528</v>
      </c>
      <c r="C159" s="164">
        <v>3970000</v>
      </c>
      <c r="D159" s="164">
        <v>3312516.81</v>
      </c>
      <c r="E159" s="162">
        <f t="shared" si="3"/>
        <v>83.438710579345084</v>
      </c>
    </row>
    <row r="160" spans="1:5" ht="15.75" x14ac:dyDescent="0.25">
      <c r="A160" s="167" t="s">
        <v>537</v>
      </c>
      <c r="B160" s="168" t="s">
        <v>538</v>
      </c>
      <c r="C160" s="164">
        <v>215713300</v>
      </c>
      <c r="D160" s="164">
        <v>186085697.86000001</v>
      </c>
      <c r="E160" s="162">
        <f t="shared" si="3"/>
        <v>86.265287240054278</v>
      </c>
    </row>
    <row r="161" spans="1:5" ht="63" x14ac:dyDescent="0.25">
      <c r="A161" s="167" t="s">
        <v>539</v>
      </c>
      <c r="B161" s="168" t="s">
        <v>540</v>
      </c>
      <c r="C161" s="164"/>
      <c r="D161" s="164">
        <v>645.19000000000005</v>
      </c>
      <c r="E161" s="162"/>
    </row>
    <row r="162" spans="1:5" ht="47.25" x14ac:dyDescent="0.25">
      <c r="A162" s="167" t="s">
        <v>541</v>
      </c>
      <c r="B162" s="168" t="s">
        <v>542</v>
      </c>
      <c r="C162" s="164"/>
      <c r="D162" s="164">
        <v>148433</v>
      </c>
      <c r="E162" s="162"/>
    </row>
    <row r="163" spans="1:5" ht="47.25" x14ac:dyDescent="0.25">
      <c r="A163" s="167" t="s">
        <v>543</v>
      </c>
      <c r="B163" s="168" t="s">
        <v>544</v>
      </c>
      <c r="C163" s="164"/>
      <c r="D163" s="164">
        <v>148433</v>
      </c>
      <c r="E163" s="162"/>
    </row>
    <row r="164" spans="1:5" ht="31.5" x14ac:dyDescent="0.25">
      <c r="A164" s="167" t="s">
        <v>553</v>
      </c>
      <c r="B164" s="168" t="s">
        <v>554</v>
      </c>
      <c r="C164" s="164">
        <v>215713300</v>
      </c>
      <c r="D164" s="164">
        <v>185936619.66999999</v>
      </c>
      <c r="E164" s="162">
        <f t="shared" si="3"/>
        <v>86.196177829554316</v>
      </c>
    </row>
    <row r="165" spans="1:5" ht="31.5" x14ac:dyDescent="0.25">
      <c r="A165" s="167" t="s">
        <v>555</v>
      </c>
      <c r="B165" s="168" t="s">
        <v>556</v>
      </c>
      <c r="C165" s="164">
        <v>215713300</v>
      </c>
      <c r="D165" s="164">
        <v>185936619.66999999</v>
      </c>
      <c r="E165" s="162">
        <f t="shared" si="3"/>
        <v>86.196177829554316</v>
      </c>
    </row>
    <row r="166" spans="1:5" ht="31.5" x14ac:dyDescent="0.25">
      <c r="A166" s="187" t="s">
        <v>567</v>
      </c>
      <c r="B166" s="188" t="s">
        <v>568</v>
      </c>
      <c r="C166" s="189"/>
      <c r="D166" s="189">
        <v>69083.59</v>
      </c>
      <c r="E166" s="190"/>
    </row>
    <row r="167" spans="1:5" ht="110.25" x14ac:dyDescent="0.25">
      <c r="A167" s="167" t="s">
        <v>569</v>
      </c>
      <c r="B167" s="168" t="s">
        <v>570</v>
      </c>
      <c r="C167" s="164"/>
      <c r="D167" s="164">
        <v>40765.82</v>
      </c>
      <c r="E167" s="162"/>
    </row>
    <row r="168" spans="1:5" ht="141.75" x14ac:dyDescent="0.25">
      <c r="A168" s="167" t="s">
        <v>571</v>
      </c>
      <c r="B168" s="168" t="s">
        <v>572</v>
      </c>
      <c r="C168" s="164"/>
      <c r="D168" s="164">
        <v>40765.82</v>
      </c>
      <c r="E168" s="162"/>
    </row>
    <row r="169" spans="1:5" ht="141.75" x14ac:dyDescent="0.25">
      <c r="A169" s="167" t="s">
        <v>573</v>
      </c>
      <c r="B169" s="168" t="s">
        <v>574</v>
      </c>
      <c r="C169" s="164"/>
      <c r="D169" s="164">
        <v>40765.82</v>
      </c>
      <c r="E169" s="162"/>
    </row>
    <row r="170" spans="1:5" ht="47.25" x14ac:dyDescent="0.25">
      <c r="A170" s="167" t="s">
        <v>613</v>
      </c>
      <c r="B170" s="168" t="s">
        <v>614</v>
      </c>
      <c r="C170" s="164"/>
      <c r="D170" s="164">
        <v>28317.77</v>
      </c>
      <c r="E170" s="162"/>
    </row>
    <row r="171" spans="1:5" ht="63" x14ac:dyDescent="0.25">
      <c r="A171" s="167" t="s">
        <v>623</v>
      </c>
      <c r="B171" s="168" t="s">
        <v>624</v>
      </c>
      <c r="C171" s="164"/>
      <c r="D171" s="164">
        <v>28317.77</v>
      </c>
      <c r="E171" s="162"/>
    </row>
    <row r="172" spans="1:5" ht="78.75" x14ac:dyDescent="0.25">
      <c r="A172" s="167" t="s">
        <v>625</v>
      </c>
      <c r="B172" s="168" t="s">
        <v>626</v>
      </c>
      <c r="C172" s="164"/>
      <c r="D172" s="164">
        <v>28317.77</v>
      </c>
      <c r="E172" s="162"/>
    </row>
    <row r="173" spans="1:5" ht="31.5" x14ac:dyDescent="0.25">
      <c r="A173" s="187" t="s">
        <v>657</v>
      </c>
      <c r="B173" s="188" t="s">
        <v>658</v>
      </c>
      <c r="C173" s="189">
        <v>13150000</v>
      </c>
      <c r="D173" s="189">
        <v>12646225.34</v>
      </c>
      <c r="E173" s="190">
        <f t="shared" ref="E173:E197" si="4">D173/C173*100</f>
        <v>96.169013992395435</v>
      </c>
    </row>
    <row r="174" spans="1:5" ht="47.25" x14ac:dyDescent="0.25">
      <c r="A174" s="167" t="s">
        <v>659</v>
      </c>
      <c r="B174" s="168" t="s">
        <v>660</v>
      </c>
      <c r="C174" s="164">
        <v>13150000</v>
      </c>
      <c r="D174" s="164">
        <v>12646225.34</v>
      </c>
      <c r="E174" s="162">
        <f t="shared" si="4"/>
        <v>96.169013992395435</v>
      </c>
    </row>
    <row r="175" spans="1:5" ht="63" x14ac:dyDescent="0.25">
      <c r="A175" s="167" t="s">
        <v>661</v>
      </c>
      <c r="B175" s="168" t="s">
        <v>662</v>
      </c>
      <c r="C175" s="164">
        <v>13150000</v>
      </c>
      <c r="D175" s="164">
        <v>12646225.34</v>
      </c>
      <c r="E175" s="162">
        <f t="shared" si="4"/>
        <v>96.169013992395435</v>
      </c>
    </row>
    <row r="176" spans="1:5" ht="31.5" x14ac:dyDescent="0.25">
      <c r="A176" s="187" t="s">
        <v>665</v>
      </c>
      <c r="B176" s="188" t="s">
        <v>666</v>
      </c>
      <c r="C176" s="189">
        <v>808264690</v>
      </c>
      <c r="D176" s="189">
        <v>457703418.44999999</v>
      </c>
      <c r="E176" s="190">
        <f t="shared" si="4"/>
        <v>56.627912132348627</v>
      </c>
    </row>
    <row r="177" spans="1:5" ht="47.25" x14ac:dyDescent="0.25">
      <c r="A177" s="167" t="s">
        <v>667</v>
      </c>
      <c r="B177" s="168" t="s">
        <v>668</v>
      </c>
      <c r="C177" s="164">
        <v>783579200</v>
      </c>
      <c r="D177" s="164">
        <v>447223402.69999999</v>
      </c>
      <c r="E177" s="162">
        <f t="shared" si="4"/>
        <v>57.074435194298168</v>
      </c>
    </row>
    <row r="178" spans="1:5" ht="78.75" x14ac:dyDescent="0.25">
      <c r="A178" s="167" t="s">
        <v>669</v>
      </c>
      <c r="B178" s="168" t="s">
        <v>670</v>
      </c>
      <c r="C178" s="164">
        <v>1225500</v>
      </c>
      <c r="D178" s="164">
        <v>566636.1</v>
      </c>
      <c r="E178" s="162">
        <f t="shared" si="4"/>
        <v>46.237135862913092</v>
      </c>
    </row>
    <row r="179" spans="1:5" ht="110.25" x14ac:dyDescent="0.25">
      <c r="A179" s="167" t="s">
        <v>671</v>
      </c>
      <c r="B179" s="168" t="s">
        <v>672</v>
      </c>
      <c r="C179" s="164">
        <v>1225500</v>
      </c>
      <c r="D179" s="164">
        <v>566636.1</v>
      </c>
      <c r="E179" s="162">
        <f t="shared" si="4"/>
        <v>46.237135862913092</v>
      </c>
    </row>
    <row r="180" spans="1:5" ht="110.25" x14ac:dyDescent="0.25">
      <c r="A180" s="167" t="s">
        <v>673</v>
      </c>
      <c r="B180" s="168" t="s">
        <v>674</v>
      </c>
      <c r="C180" s="164">
        <v>4484600</v>
      </c>
      <c r="D180" s="164">
        <v>2750763.46</v>
      </c>
      <c r="E180" s="162">
        <f t="shared" si="4"/>
        <v>61.337989118316017</v>
      </c>
    </row>
    <row r="181" spans="1:5" ht="141.75" x14ac:dyDescent="0.25">
      <c r="A181" s="167" t="s">
        <v>675</v>
      </c>
      <c r="B181" s="168" t="s">
        <v>676</v>
      </c>
      <c r="C181" s="164">
        <v>4484600</v>
      </c>
      <c r="D181" s="164">
        <v>2750763.46</v>
      </c>
      <c r="E181" s="162">
        <f t="shared" si="4"/>
        <v>61.337989118316017</v>
      </c>
    </row>
    <row r="182" spans="1:5" ht="78.75" x14ac:dyDescent="0.25">
      <c r="A182" s="167" t="s">
        <v>677</v>
      </c>
      <c r="B182" s="168" t="s">
        <v>678</v>
      </c>
      <c r="C182" s="164">
        <v>6551300</v>
      </c>
      <c r="D182" s="164">
        <v>3070585.28</v>
      </c>
      <c r="E182" s="162">
        <f t="shared" si="4"/>
        <v>46.869862164761187</v>
      </c>
    </row>
    <row r="183" spans="1:5" ht="126" x14ac:dyDescent="0.25">
      <c r="A183" s="167" t="s">
        <v>679</v>
      </c>
      <c r="B183" s="168" t="s">
        <v>680</v>
      </c>
      <c r="C183" s="164">
        <v>5350500</v>
      </c>
      <c r="D183" s="164">
        <v>1914771.38</v>
      </c>
      <c r="E183" s="162">
        <f t="shared" si="4"/>
        <v>35.786774693953831</v>
      </c>
    </row>
    <row r="184" spans="1:5" ht="110.25" x14ac:dyDescent="0.25">
      <c r="A184" s="167" t="s">
        <v>681</v>
      </c>
      <c r="B184" s="168" t="s">
        <v>682</v>
      </c>
      <c r="C184" s="164">
        <v>1200800</v>
      </c>
      <c r="D184" s="164">
        <v>1155813.8999999999</v>
      </c>
      <c r="E184" s="162">
        <f t="shared" si="4"/>
        <v>96.253655896069276</v>
      </c>
    </row>
    <row r="185" spans="1:5" ht="94.5" x14ac:dyDescent="0.25">
      <c r="A185" s="167" t="s">
        <v>685</v>
      </c>
      <c r="B185" s="168" t="s">
        <v>686</v>
      </c>
      <c r="C185" s="164">
        <v>2317300</v>
      </c>
      <c r="D185" s="164">
        <v>2300056.12</v>
      </c>
      <c r="E185" s="162">
        <f t="shared" si="4"/>
        <v>99.255863289172751</v>
      </c>
    </row>
    <row r="186" spans="1:5" ht="141.75" x14ac:dyDescent="0.25">
      <c r="A186" s="167" t="s">
        <v>687</v>
      </c>
      <c r="B186" s="168" t="s">
        <v>688</v>
      </c>
      <c r="C186" s="164">
        <v>1851000</v>
      </c>
      <c r="D186" s="164">
        <v>1842294.43</v>
      </c>
      <c r="E186" s="162">
        <f t="shared" si="4"/>
        <v>99.529682874122088</v>
      </c>
    </row>
    <row r="187" spans="1:5" ht="126" x14ac:dyDescent="0.25">
      <c r="A187" s="167" t="s">
        <v>689</v>
      </c>
      <c r="B187" s="168" t="s">
        <v>690</v>
      </c>
      <c r="C187" s="164">
        <v>466300</v>
      </c>
      <c r="D187" s="164">
        <v>457761.69</v>
      </c>
      <c r="E187" s="162">
        <f t="shared" si="4"/>
        <v>98.168923439845585</v>
      </c>
    </row>
    <row r="188" spans="1:5" ht="78.75" x14ac:dyDescent="0.25">
      <c r="A188" s="167" t="s">
        <v>693</v>
      </c>
      <c r="B188" s="168" t="s">
        <v>694</v>
      </c>
      <c r="C188" s="164">
        <v>6707300</v>
      </c>
      <c r="D188" s="164">
        <v>3701775.83</v>
      </c>
      <c r="E188" s="162">
        <f t="shared" si="4"/>
        <v>55.19025285882546</v>
      </c>
    </row>
    <row r="189" spans="1:5" ht="141.75" x14ac:dyDescent="0.25">
      <c r="A189" s="167" t="s">
        <v>695</v>
      </c>
      <c r="B189" s="168" t="s">
        <v>696</v>
      </c>
      <c r="C189" s="164">
        <v>6581800</v>
      </c>
      <c r="D189" s="164">
        <v>3627375.63</v>
      </c>
      <c r="E189" s="162">
        <f t="shared" si="4"/>
        <v>55.112212920477674</v>
      </c>
    </row>
    <row r="190" spans="1:5" ht="110.25" x14ac:dyDescent="0.25">
      <c r="A190" s="167" t="s">
        <v>697</v>
      </c>
      <c r="B190" s="168" t="s">
        <v>698</v>
      </c>
      <c r="C190" s="164">
        <v>125500</v>
      </c>
      <c r="D190" s="164">
        <v>74400.2</v>
      </c>
      <c r="E190" s="162">
        <f t="shared" si="4"/>
        <v>59.283027888446213</v>
      </c>
    </row>
    <row r="191" spans="1:5" ht="78.75" x14ac:dyDescent="0.25">
      <c r="A191" s="167" t="s">
        <v>699</v>
      </c>
      <c r="B191" s="168" t="s">
        <v>700</v>
      </c>
      <c r="C191" s="164">
        <v>3000</v>
      </c>
      <c r="D191" s="164">
        <v>16000</v>
      </c>
      <c r="E191" s="162">
        <f t="shared" si="4"/>
        <v>533.33333333333326</v>
      </c>
    </row>
    <row r="192" spans="1:5" ht="110.25" x14ac:dyDescent="0.25">
      <c r="A192" s="167" t="s">
        <v>701</v>
      </c>
      <c r="B192" s="168" t="s">
        <v>702</v>
      </c>
      <c r="C192" s="164">
        <v>3000</v>
      </c>
      <c r="D192" s="164">
        <v>16000</v>
      </c>
      <c r="E192" s="162">
        <f t="shared" si="4"/>
        <v>533.33333333333326</v>
      </c>
    </row>
    <row r="193" spans="1:5" ht="78.75" x14ac:dyDescent="0.25">
      <c r="A193" s="167" t="s">
        <v>703</v>
      </c>
      <c r="B193" s="168" t="s">
        <v>704</v>
      </c>
      <c r="C193" s="164">
        <v>8900</v>
      </c>
      <c r="D193" s="164">
        <v>10433.959999999999</v>
      </c>
      <c r="E193" s="162">
        <f t="shared" si="4"/>
        <v>117.23550561797751</v>
      </c>
    </row>
    <row r="194" spans="1:5" ht="110.25" x14ac:dyDescent="0.25">
      <c r="A194" s="167" t="s">
        <v>705</v>
      </c>
      <c r="B194" s="168" t="s">
        <v>706</v>
      </c>
      <c r="C194" s="164">
        <v>8900</v>
      </c>
      <c r="D194" s="164">
        <v>10433.959999999999</v>
      </c>
      <c r="E194" s="162">
        <f t="shared" si="4"/>
        <v>117.23550561797751</v>
      </c>
    </row>
    <row r="195" spans="1:5" ht="78.75" x14ac:dyDescent="0.25">
      <c r="A195" s="167" t="s">
        <v>707</v>
      </c>
      <c r="B195" s="168" t="s">
        <v>708</v>
      </c>
      <c r="C195" s="164">
        <v>733164400</v>
      </c>
      <c r="D195" s="164">
        <v>407579270.79000002</v>
      </c>
      <c r="E195" s="162">
        <f t="shared" si="4"/>
        <v>55.591797800056852</v>
      </c>
    </row>
    <row r="196" spans="1:5" ht="126" x14ac:dyDescent="0.25">
      <c r="A196" s="167" t="s">
        <v>709</v>
      </c>
      <c r="B196" s="168" t="s">
        <v>710</v>
      </c>
      <c r="C196" s="164">
        <v>583126400</v>
      </c>
      <c r="D196" s="164">
        <v>346412810.33999997</v>
      </c>
      <c r="E196" s="162">
        <f t="shared" si="4"/>
        <v>59.406127100402237</v>
      </c>
    </row>
    <row r="197" spans="1:5" ht="126" x14ac:dyDescent="0.25">
      <c r="A197" s="167" t="s">
        <v>711</v>
      </c>
      <c r="B197" s="168" t="s">
        <v>712</v>
      </c>
      <c r="C197" s="164">
        <v>38000</v>
      </c>
      <c r="D197" s="164">
        <v>3200</v>
      </c>
      <c r="E197" s="162">
        <f t="shared" si="4"/>
        <v>8.4210526315789469</v>
      </c>
    </row>
    <row r="198" spans="1:5" ht="110.25" x14ac:dyDescent="0.25">
      <c r="A198" s="167" t="s">
        <v>713</v>
      </c>
      <c r="B198" s="168" t="s">
        <v>714</v>
      </c>
      <c r="C198" s="164">
        <v>150000000</v>
      </c>
      <c r="D198" s="164">
        <v>61163260.450000003</v>
      </c>
      <c r="E198" s="162">
        <f t="shared" ref="E198:E243" si="5">D198/C198*100</f>
        <v>40.775506966666669</v>
      </c>
    </row>
    <row r="199" spans="1:5" ht="78.75" x14ac:dyDescent="0.25">
      <c r="A199" s="167" t="s">
        <v>715</v>
      </c>
      <c r="B199" s="168" t="s">
        <v>716</v>
      </c>
      <c r="C199" s="164">
        <v>1062600</v>
      </c>
      <c r="D199" s="164">
        <v>383602.53</v>
      </c>
      <c r="E199" s="162">
        <f t="shared" si="5"/>
        <v>36.10036984754376</v>
      </c>
    </row>
    <row r="200" spans="1:5" ht="126" x14ac:dyDescent="0.25">
      <c r="A200" s="167" t="s">
        <v>717</v>
      </c>
      <c r="B200" s="168" t="s">
        <v>718</v>
      </c>
      <c r="C200" s="164"/>
      <c r="D200" s="164">
        <v>65095.83</v>
      </c>
      <c r="E200" s="162"/>
    </row>
    <row r="201" spans="1:5" ht="110.25" x14ac:dyDescent="0.25">
      <c r="A201" s="167" t="s">
        <v>719</v>
      </c>
      <c r="B201" s="168" t="s">
        <v>720</v>
      </c>
      <c r="C201" s="164">
        <v>1062600</v>
      </c>
      <c r="D201" s="164">
        <v>318506.7</v>
      </c>
      <c r="E201" s="162">
        <f t="shared" si="5"/>
        <v>29.974280067758329</v>
      </c>
    </row>
    <row r="202" spans="1:5" ht="94.5" x14ac:dyDescent="0.25">
      <c r="A202" s="167" t="s">
        <v>721</v>
      </c>
      <c r="B202" s="168" t="s">
        <v>722</v>
      </c>
      <c r="C202" s="164">
        <v>9960700</v>
      </c>
      <c r="D202" s="164">
        <v>4687259.71</v>
      </c>
      <c r="E202" s="162">
        <f t="shared" si="5"/>
        <v>47.057533205497606</v>
      </c>
    </row>
    <row r="203" spans="1:5" ht="157.5" x14ac:dyDescent="0.25">
      <c r="A203" s="167" t="s">
        <v>723</v>
      </c>
      <c r="B203" s="168" t="s">
        <v>724</v>
      </c>
      <c r="C203" s="164">
        <v>5055600</v>
      </c>
      <c r="D203" s="164">
        <v>1720128.01</v>
      </c>
      <c r="E203" s="162">
        <f t="shared" si="5"/>
        <v>34.02421097396946</v>
      </c>
    </row>
    <row r="204" spans="1:5" ht="126" x14ac:dyDescent="0.25">
      <c r="A204" s="167" t="s">
        <v>725</v>
      </c>
      <c r="B204" s="168" t="s">
        <v>726</v>
      </c>
      <c r="C204" s="164">
        <v>4905100</v>
      </c>
      <c r="D204" s="164">
        <v>2967131.7</v>
      </c>
      <c r="E204" s="162">
        <f t="shared" si="5"/>
        <v>60.490748404721614</v>
      </c>
    </row>
    <row r="205" spans="1:5" ht="94.5" x14ac:dyDescent="0.25">
      <c r="A205" s="167" t="s">
        <v>727</v>
      </c>
      <c r="B205" s="168" t="s">
        <v>728</v>
      </c>
      <c r="C205" s="164">
        <v>1715400</v>
      </c>
      <c r="D205" s="164">
        <v>1123600.97</v>
      </c>
      <c r="E205" s="162">
        <f t="shared" si="5"/>
        <v>65.500814387314904</v>
      </c>
    </row>
    <row r="206" spans="1:5" ht="173.25" x14ac:dyDescent="0.25">
      <c r="A206" s="167" t="s">
        <v>729</v>
      </c>
      <c r="B206" s="168" t="s">
        <v>730</v>
      </c>
      <c r="C206" s="164">
        <v>15000</v>
      </c>
      <c r="D206" s="164">
        <v>15000</v>
      </c>
      <c r="E206" s="162">
        <f t="shared" si="5"/>
        <v>100</v>
      </c>
    </row>
    <row r="207" spans="1:5" ht="157.5" x14ac:dyDescent="0.25">
      <c r="A207" s="167" t="s">
        <v>731</v>
      </c>
      <c r="B207" s="168" t="s">
        <v>732</v>
      </c>
      <c r="C207" s="164">
        <v>1630400</v>
      </c>
      <c r="D207" s="164">
        <v>926269.36</v>
      </c>
      <c r="E207" s="162">
        <f t="shared" si="5"/>
        <v>56.812399411187442</v>
      </c>
    </row>
    <row r="208" spans="1:5" ht="299.25" x14ac:dyDescent="0.25">
      <c r="A208" s="167" t="s">
        <v>735</v>
      </c>
      <c r="B208" s="168" t="s">
        <v>736</v>
      </c>
      <c r="C208" s="164">
        <v>70000</v>
      </c>
      <c r="D208" s="164">
        <v>182331.61</v>
      </c>
      <c r="E208" s="162">
        <f t="shared" si="5"/>
        <v>260.47372857142858</v>
      </c>
    </row>
    <row r="209" spans="1:5" ht="94.5" x14ac:dyDescent="0.25">
      <c r="A209" s="167" t="s">
        <v>739</v>
      </c>
      <c r="B209" s="168" t="s">
        <v>740</v>
      </c>
      <c r="C209" s="164">
        <v>39200</v>
      </c>
      <c r="D209" s="164">
        <v>3353.16</v>
      </c>
      <c r="E209" s="162">
        <f t="shared" si="5"/>
        <v>8.5539795918367343</v>
      </c>
    </row>
    <row r="210" spans="1:5" ht="126" x14ac:dyDescent="0.25">
      <c r="A210" s="167" t="s">
        <v>741</v>
      </c>
      <c r="B210" s="168" t="s">
        <v>742</v>
      </c>
      <c r="C210" s="164">
        <v>39200</v>
      </c>
      <c r="D210" s="164">
        <v>3353.16</v>
      </c>
      <c r="E210" s="162">
        <f t="shared" si="5"/>
        <v>8.5539795918367343</v>
      </c>
    </row>
    <row r="211" spans="1:5" ht="94.5" x14ac:dyDescent="0.25">
      <c r="A211" s="167" t="s">
        <v>743</v>
      </c>
      <c r="B211" s="168" t="s">
        <v>744</v>
      </c>
      <c r="C211" s="164">
        <v>160300</v>
      </c>
      <c r="D211" s="164">
        <v>115534.96</v>
      </c>
      <c r="E211" s="162">
        <f t="shared" si="5"/>
        <v>72.074210854647532</v>
      </c>
    </row>
    <row r="212" spans="1:5" ht="126" x14ac:dyDescent="0.25">
      <c r="A212" s="167" t="s">
        <v>745</v>
      </c>
      <c r="B212" s="168" t="s">
        <v>746</v>
      </c>
      <c r="C212" s="164">
        <v>160300</v>
      </c>
      <c r="D212" s="164">
        <v>115534.96</v>
      </c>
      <c r="E212" s="162">
        <f t="shared" si="5"/>
        <v>72.074210854647532</v>
      </c>
    </row>
    <row r="213" spans="1:5" ht="126" x14ac:dyDescent="0.25">
      <c r="A213" s="167" t="s">
        <v>747</v>
      </c>
      <c r="B213" s="168" t="s">
        <v>748</v>
      </c>
      <c r="C213" s="164">
        <v>69300</v>
      </c>
      <c r="D213" s="164">
        <v>61928.160000000003</v>
      </c>
      <c r="E213" s="162">
        <f t="shared" si="5"/>
        <v>89.36242424242424</v>
      </c>
    </row>
    <row r="214" spans="1:5" ht="157.5" x14ac:dyDescent="0.25">
      <c r="A214" s="167" t="s">
        <v>749</v>
      </c>
      <c r="B214" s="168" t="s">
        <v>750</v>
      </c>
      <c r="C214" s="164">
        <v>69300</v>
      </c>
      <c r="D214" s="164">
        <v>61928.160000000003</v>
      </c>
      <c r="E214" s="162">
        <f t="shared" si="5"/>
        <v>89.36242424242424</v>
      </c>
    </row>
    <row r="215" spans="1:5" ht="78.75" x14ac:dyDescent="0.25">
      <c r="A215" s="167" t="s">
        <v>751</v>
      </c>
      <c r="B215" s="168" t="s">
        <v>752</v>
      </c>
      <c r="C215" s="164">
        <v>9163300</v>
      </c>
      <c r="D215" s="164">
        <v>14825550.699999999</v>
      </c>
      <c r="E215" s="162">
        <f t="shared" si="5"/>
        <v>161.79270241070355</v>
      </c>
    </row>
    <row r="216" spans="1:5" ht="126" x14ac:dyDescent="0.25">
      <c r="A216" s="167" t="s">
        <v>753</v>
      </c>
      <c r="B216" s="168" t="s">
        <v>754</v>
      </c>
      <c r="C216" s="164">
        <v>984200</v>
      </c>
      <c r="D216" s="164">
        <v>454431.6</v>
      </c>
      <c r="E216" s="162">
        <f t="shared" si="5"/>
        <v>46.172688477951631</v>
      </c>
    </row>
    <row r="217" spans="1:5" ht="110.25" x14ac:dyDescent="0.25">
      <c r="A217" s="167" t="s">
        <v>755</v>
      </c>
      <c r="B217" s="168" t="s">
        <v>756</v>
      </c>
      <c r="C217" s="164">
        <v>8179100</v>
      </c>
      <c r="D217" s="164">
        <v>14351119.1</v>
      </c>
      <c r="E217" s="162">
        <f t="shared" si="5"/>
        <v>175.46085877419276</v>
      </c>
    </row>
    <row r="218" spans="1:5" ht="110.25" x14ac:dyDescent="0.25">
      <c r="A218" s="167" t="s">
        <v>759</v>
      </c>
      <c r="B218" s="168" t="s">
        <v>760</v>
      </c>
      <c r="C218" s="164"/>
      <c r="D218" s="164">
        <v>20000</v>
      </c>
      <c r="E218" s="162"/>
    </row>
    <row r="219" spans="1:5" ht="94.5" x14ac:dyDescent="0.25">
      <c r="A219" s="167" t="s">
        <v>761</v>
      </c>
      <c r="B219" s="168" t="s">
        <v>762</v>
      </c>
      <c r="C219" s="164">
        <v>6779100</v>
      </c>
      <c r="D219" s="164">
        <v>5977050.9699999997</v>
      </c>
      <c r="E219" s="162">
        <f t="shared" si="5"/>
        <v>88.168797775515912</v>
      </c>
    </row>
    <row r="220" spans="1:5" ht="141.75" x14ac:dyDescent="0.25">
      <c r="A220" s="167" t="s">
        <v>763</v>
      </c>
      <c r="B220" s="168" t="s">
        <v>764</v>
      </c>
      <c r="C220" s="164">
        <v>25000</v>
      </c>
      <c r="D220" s="164">
        <v>20000</v>
      </c>
      <c r="E220" s="162">
        <f t="shared" si="5"/>
        <v>80</v>
      </c>
    </row>
    <row r="221" spans="1:5" ht="126" x14ac:dyDescent="0.25">
      <c r="A221" s="167" t="s">
        <v>765</v>
      </c>
      <c r="B221" s="168" t="s">
        <v>766</v>
      </c>
      <c r="C221" s="164">
        <v>6754100</v>
      </c>
      <c r="D221" s="164">
        <v>5924050.9699999997</v>
      </c>
      <c r="E221" s="162">
        <f t="shared" si="5"/>
        <v>87.710442101834445</v>
      </c>
    </row>
    <row r="222" spans="1:5" ht="204.75" x14ac:dyDescent="0.25">
      <c r="A222" s="167" t="s">
        <v>767</v>
      </c>
      <c r="B222" s="168" t="s">
        <v>768</v>
      </c>
      <c r="C222" s="164"/>
      <c r="D222" s="164">
        <v>33000</v>
      </c>
      <c r="E222" s="162"/>
    </row>
    <row r="223" spans="1:5" ht="189" x14ac:dyDescent="0.25">
      <c r="A223" s="167" t="s">
        <v>769</v>
      </c>
      <c r="B223" s="168" t="s">
        <v>770</v>
      </c>
      <c r="C223" s="164">
        <v>167000</v>
      </c>
      <c r="D223" s="164">
        <v>50000</v>
      </c>
      <c r="E223" s="162">
        <f t="shared" si="5"/>
        <v>29.940119760479039</v>
      </c>
    </row>
    <row r="224" spans="1:5" ht="157.5" x14ac:dyDescent="0.25">
      <c r="A224" s="167" t="s">
        <v>771</v>
      </c>
      <c r="B224" s="168" t="s">
        <v>772</v>
      </c>
      <c r="C224" s="164">
        <v>167000</v>
      </c>
      <c r="D224" s="164">
        <v>50000</v>
      </c>
      <c r="E224" s="162">
        <f t="shared" si="5"/>
        <v>29.940119760479039</v>
      </c>
    </row>
    <row r="225" spans="1:5" ht="157.5" x14ac:dyDescent="0.25">
      <c r="A225" s="167" t="s">
        <v>773</v>
      </c>
      <c r="B225" s="168" t="s">
        <v>774</v>
      </c>
      <c r="C225" s="164">
        <v>550000</v>
      </c>
      <c r="D225" s="164">
        <v>33787.699999999997</v>
      </c>
      <c r="E225" s="162">
        <f t="shared" si="5"/>
        <v>6.1432181818181819</v>
      </c>
    </row>
    <row r="226" spans="1:5" ht="204.75" x14ac:dyDescent="0.25">
      <c r="A226" s="167" t="s">
        <v>775</v>
      </c>
      <c r="B226" s="168" t="s">
        <v>776</v>
      </c>
      <c r="C226" s="164">
        <v>550000</v>
      </c>
      <c r="D226" s="164">
        <v>33787.699999999997</v>
      </c>
      <c r="E226" s="162">
        <f t="shared" si="5"/>
        <v>6.1432181818181819</v>
      </c>
    </row>
    <row r="227" spans="1:5" ht="47.25" x14ac:dyDescent="0.25">
      <c r="A227" s="167" t="s">
        <v>777</v>
      </c>
      <c r="B227" s="168" t="s">
        <v>778</v>
      </c>
      <c r="C227" s="164">
        <v>228400</v>
      </c>
      <c r="D227" s="164">
        <v>76346.570000000007</v>
      </c>
      <c r="E227" s="162">
        <f t="shared" si="5"/>
        <v>33.426694395796851</v>
      </c>
    </row>
    <row r="228" spans="1:5" ht="94.5" x14ac:dyDescent="0.25">
      <c r="A228" s="167" t="s">
        <v>779</v>
      </c>
      <c r="B228" s="168" t="s">
        <v>780</v>
      </c>
      <c r="C228" s="164">
        <v>228400</v>
      </c>
      <c r="D228" s="164">
        <v>76346.570000000007</v>
      </c>
      <c r="E228" s="162">
        <f t="shared" si="5"/>
        <v>33.426694395796851</v>
      </c>
    </row>
    <row r="229" spans="1:5" ht="141.75" x14ac:dyDescent="0.25">
      <c r="A229" s="167" t="s">
        <v>783</v>
      </c>
      <c r="B229" s="168" t="s">
        <v>784</v>
      </c>
      <c r="C229" s="164">
        <v>6725500</v>
      </c>
      <c r="D229" s="164">
        <v>5511038.29</v>
      </c>
      <c r="E229" s="162">
        <f t="shared" si="5"/>
        <v>81.942432384209354</v>
      </c>
    </row>
    <row r="230" spans="1:5" ht="78.75" x14ac:dyDescent="0.25">
      <c r="A230" s="167" t="s">
        <v>785</v>
      </c>
      <c r="B230" s="168" t="s">
        <v>786</v>
      </c>
      <c r="C230" s="164">
        <v>5210800</v>
      </c>
      <c r="D230" s="164">
        <v>730479.43</v>
      </c>
      <c r="E230" s="162">
        <f t="shared" si="5"/>
        <v>14.018565863207186</v>
      </c>
    </row>
    <row r="231" spans="1:5" ht="110.25" x14ac:dyDescent="0.25">
      <c r="A231" s="167" t="s">
        <v>787</v>
      </c>
      <c r="B231" s="168" t="s">
        <v>788</v>
      </c>
      <c r="C231" s="164">
        <v>5210800</v>
      </c>
      <c r="D231" s="164">
        <v>730479.43</v>
      </c>
      <c r="E231" s="162">
        <f t="shared" si="5"/>
        <v>14.018565863207186</v>
      </c>
    </row>
    <row r="232" spans="1:5" ht="110.25" x14ac:dyDescent="0.25">
      <c r="A232" s="167" t="s">
        <v>799</v>
      </c>
      <c r="B232" s="168" t="s">
        <v>800</v>
      </c>
      <c r="C232" s="164">
        <v>60000</v>
      </c>
      <c r="D232" s="164">
        <v>55721.22</v>
      </c>
      <c r="E232" s="162">
        <f t="shared" si="5"/>
        <v>92.868700000000004</v>
      </c>
    </row>
    <row r="233" spans="1:5" ht="126" x14ac:dyDescent="0.25">
      <c r="A233" s="167" t="s">
        <v>801</v>
      </c>
      <c r="B233" s="168" t="s">
        <v>802</v>
      </c>
      <c r="C233" s="164">
        <v>60000</v>
      </c>
      <c r="D233" s="164">
        <v>55721.22</v>
      </c>
      <c r="E233" s="162">
        <f t="shared" si="5"/>
        <v>92.868700000000004</v>
      </c>
    </row>
    <row r="234" spans="1:5" ht="94.5" x14ac:dyDescent="0.25">
      <c r="A234" s="167" t="s">
        <v>803</v>
      </c>
      <c r="B234" s="168" t="s">
        <v>804</v>
      </c>
      <c r="C234" s="164">
        <v>2200</v>
      </c>
      <c r="D234" s="164">
        <v>334.91</v>
      </c>
      <c r="E234" s="162">
        <f t="shared" si="5"/>
        <v>15.223181818181819</v>
      </c>
    </row>
    <row r="235" spans="1:5" ht="110.25" x14ac:dyDescent="0.25">
      <c r="A235" s="167" t="s">
        <v>805</v>
      </c>
      <c r="B235" s="168" t="s">
        <v>806</v>
      </c>
      <c r="C235" s="164">
        <v>2200</v>
      </c>
      <c r="D235" s="164">
        <v>334.91</v>
      </c>
      <c r="E235" s="162">
        <f t="shared" si="5"/>
        <v>15.223181818181819</v>
      </c>
    </row>
    <row r="236" spans="1:5" ht="110.25" x14ac:dyDescent="0.25">
      <c r="A236" s="167" t="s">
        <v>807</v>
      </c>
      <c r="B236" s="168" t="s">
        <v>808</v>
      </c>
      <c r="C236" s="164">
        <v>1452500</v>
      </c>
      <c r="D236" s="164">
        <v>4724502.7300000004</v>
      </c>
      <c r="E236" s="162">
        <f t="shared" si="5"/>
        <v>325.26696936316699</v>
      </c>
    </row>
    <row r="237" spans="1:5" ht="94.5" x14ac:dyDescent="0.25">
      <c r="A237" s="167" t="s">
        <v>809</v>
      </c>
      <c r="B237" s="168" t="s">
        <v>810</v>
      </c>
      <c r="C237" s="164">
        <v>1452500</v>
      </c>
      <c r="D237" s="164">
        <v>4724502.7300000004</v>
      </c>
      <c r="E237" s="162">
        <f t="shared" si="5"/>
        <v>325.26696936316699</v>
      </c>
    </row>
    <row r="238" spans="1:5" ht="78.75" x14ac:dyDescent="0.25">
      <c r="A238" s="167" t="s">
        <v>821</v>
      </c>
      <c r="B238" s="168" t="s">
        <v>822</v>
      </c>
      <c r="C238" s="164"/>
      <c r="D238" s="164">
        <v>44598.14</v>
      </c>
      <c r="E238" s="162"/>
    </row>
    <row r="239" spans="1:5" ht="63" x14ac:dyDescent="0.25">
      <c r="A239" s="167" t="s">
        <v>823</v>
      </c>
      <c r="B239" s="168" t="s">
        <v>824</v>
      </c>
      <c r="C239" s="164"/>
      <c r="D239" s="164">
        <v>44598.14</v>
      </c>
      <c r="E239" s="162"/>
    </row>
    <row r="240" spans="1:5" ht="31.5" x14ac:dyDescent="0.25">
      <c r="A240" s="167" t="s">
        <v>827</v>
      </c>
      <c r="B240" s="168" t="s">
        <v>828</v>
      </c>
      <c r="C240" s="164">
        <v>16631590</v>
      </c>
      <c r="D240" s="164">
        <v>4447594.84</v>
      </c>
      <c r="E240" s="162">
        <f t="shared" si="5"/>
        <v>26.741849937378205</v>
      </c>
    </row>
    <row r="241" spans="1:5" ht="141.75" x14ac:dyDescent="0.25">
      <c r="A241" s="167" t="s">
        <v>829</v>
      </c>
      <c r="B241" s="168" t="s">
        <v>830</v>
      </c>
      <c r="C241" s="164">
        <v>15970</v>
      </c>
      <c r="D241" s="164">
        <v>54034.31</v>
      </c>
      <c r="E241" s="162">
        <f t="shared" si="5"/>
        <v>338.34884157795864</v>
      </c>
    </row>
    <row r="242" spans="1:5" ht="78.75" x14ac:dyDescent="0.25">
      <c r="A242" s="167" t="s">
        <v>831</v>
      </c>
      <c r="B242" s="168" t="s">
        <v>832</v>
      </c>
      <c r="C242" s="164"/>
      <c r="D242" s="164">
        <v>38450</v>
      </c>
      <c r="E242" s="162"/>
    </row>
    <row r="243" spans="1:5" ht="110.25" x14ac:dyDescent="0.25">
      <c r="A243" s="167" t="s">
        <v>833</v>
      </c>
      <c r="B243" s="168" t="s">
        <v>834</v>
      </c>
      <c r="C243" s="164">
        <v>15970</v>
      </c>
      <c r="D243" s="164">
        <v>15584.31</v>
      </c>
      <c r="E243" s="162">
        <f t="shared" si="5"/>
        <v>97.584909204758915</v>
      </c>
    </row>
    <row r="244" spans="1:5" ht="47.25" x14ac:dyDescent="0.25">
      <c r="A244" s="167" t="s">
        <v>849</v>
      </c>
      <c r="B244" s="168" t="s">
        <v>850</v>
      </c>
      <c r="C244" s="164">
        <v>440000</v>
      </c>
      <c r="D244" s="164">
        <v>154085.91</v>
      </c>
      <c r="E244" s="162">
        <f t="shared" ref="E244:E272" si="6">D244/C244*100</f>
        <v>35.019525000000002</v>
      </c>
    </row>
    <row r="245" spans="1:5" ht="236.25" x14ac:dyDescent="0.25">
      <c r="A245" s="167" t="s">
        <v>851</v>
      </c>
      <c r="B245" s="168" t="s">
        <v>852</v>
      </c>
      <c r="C245" s="164">
        <v>440000</v>
      </c>
      <c r="D245" s="164">
        <v>40655.78</v>
      </c>
      <c r="E245" s="162">
        <f t="shared" si="6"/>
        <v>9.2399500000000003</v>
      </c>
    </row>
    <row r="246" spans="1:5" ht="220.5" x14ac:dyDescent="0.25">
      <c r="A246" s="167" t="s">
        <v>853</v>
      </c>
      <c r="B246" s="168" t="s">
        <v>854</v>
      </c>
      <c r="C246" s="164"/>
      <c r="D246" s="164">
        <v>113430.13</v>
      </c>
      <c r="E246" s="162"/>
    </row>
    <row r="247" spans="1:5" ht="63" x14ac:dyDescent="0.25">
      <c r="A247" s="167" t="s">
        <v>863</v>
      </c>
      <c r="B247" s="168" t="s">
        <v>864</v>
      </c>
      <c r="C247" s="164"/>
      <c r="D247" s="164">
        <v>18861.63</v>
      </c>
      <c r="E247" s="162"/>
    </row>
    <row r="248" spans="1:5" ht="78.75" x14ac:dyDescent="0.25">
      <c r="A248" s="167" t="s">
        <v>865</v>
      </c>
      <c r="B248" s="168" t="s">
        <v>866</v>
      </c>
      <c r="C248" s="164"/>
      <c r="D248" s="164">
        <v>18861.63</v>
      </c>
      <c r="E248" s="162"/>
    </row>
    <row r="249" spans="1:5" ht="94.5" x14ac:dyDescent="0.25">
      <c r="A249" s="167" t="s">
        <v>873</v>
      </c>
      <c r="B249" s="168" t="s">
        <v>874</v>
      </c>
      <c r="C249" s="164">
        <v>16175620</v>
      </c>
      <c r="D249" s="164">
        <v>4220612.99</v>
      </c>
      <c r="E249" s="162">
        <f t="shared" si="6"/>
        <v>26.092434107626172</v>
      </c>
    </row>
    <row r="250" spans="1:5" ht="94.5" x14ac:dyDescent="0.25">
      <c r="A250" s="167" t="s">
        <v>875</v>
      </c>
      <c r="B250" s="168" t="s">
        <v>876</v>
      </c>
      <c r="C250" s="164">
        <v>16175620</v>
      </c>
      <c r="D250" s="164">
        <v>4141206.32</v>
      </c>
      <c r="E250" s="162">
        <f t="shared" si="6"/>
        <v>25.601530698668736</v>
      </c>
    </row>
    <row r="251" spans="1:5" ht="94.5" x14ac:dyDescent="0.25">
      <c r="A251" s="167" t="s">
        <v>881</v>
      </c>
      <c r="B251" s="168" t="s">
        <v>882</v>
      </c>
      <c r="C251" s="164"/>
      <c r="D251" s="164">
        <v>79406.67</v>
      </c>
      <c r="E251" s="162"/>
    </row>
    <row r="252" spans="1:5" ht="31.5" x14ac:dyDescent="0.25">
      <c r="A252" s="167" t="s">
        <v>885</v>
      </c>
      <c r="B252" s="168" t="s">
        <v>886</v>
      </c>
      <c r="C252" s="164">
        <v>550000</v>
      </c>
      <c r="D252" s="164">
        <v>366650.21</v>
      </c>
      <c r="E252" s="162">
        <f t="shared" si="6"/>
        <v>66.663674545454555</v>
      </c>
    </row>
    <row r="253" spans="1:5" ht="94.5" x14ac:dyDescent="0.25">
      <c r="A253" s="167" t="s">
        <v>887</v>
      </c>
      <c r="B253" s="168" t="s">
        <v>888</v>
      </c>
      <c r="C253" s="164"/>
      <c r="D253" s="164">
        <v>11194.83</v>
      </c>
      <c r="E253" s="162"/>
    </row>
    <row r="254" spans="1:5" ht="31.5" x14ac:dyDescent="0.25">
      <c r="A254" s="167" t="s">
        <v>891</v>
      </c>
      <c r="B254" s="168" t="s">
        <v>892</v>
      </c>
      <c r="C254" s="164">
        <v>550000</v>
      </c>
      <c r="D254" s="164">
        <v>355455.38</v>
      </c>
      <c r="E254" s="162">
        <f t="shared" si="6"/>
        <v>64.628250909090909</v>
      </c>
    </row>
    <row r="255" spans="1:5" ht="94.5" x14ac:dyDescent="0.25">
      <c r="A255" s="167" t="s">
        <v>893</v>
      </c>
      <c r="B255" s="168" t="s">
        <v>894</v>
      </c>
      <c r="C255" s="164">
        <v>550000</v>
      </c>
      <c r="D255" s="164">
        <v>355455.38</v>
      </c>
      <c r="E255" s="162">
        <f t="shared" si="6"/>
        <v>64.628250909090909</v>
      </c>
    </row>
    <row r="256" spans="1:5" ht="15.75" x14ac:dyDescent="0.25">
      <c r="A256" s="187" t="s">
        <v>895</v>
      </c>
      <c r="B256" s="188" t="s">
        <v>896</v>
      </c>
      <c r="C256" s="189">
        <v>4000000</v>
      </c>
      <c r="D256" s="189">
        <v>6535435.1900000004</v>
      </c>
      <c r="E256" s="190">
        <f t="shared" si="6"/>
        <v>163.38587975000002</v>
      </c>
    </row>
    <row r="257" spans="1:5" ht="15.75" x14ac:dyDescent="0.25">
      <c r="A257" s="167" t="s">
        <v>897</v>
      </c>
      <c r="B257" s="168" t="s">
        <v>898</v>
      </c>
      <c r="C257" s="164"/>
      <c r="D257" s="164">
        <v>616380.16000000003</v>
      </c>
      <c r="E257" s="162"/>
    </row>
    <row r="258" spans="1:5" ht="31.5" x14ac:dyDescent="0.25">
      <c r="A258" s="167" t="s">
        <v>899</v>
      </c>
      <c r="B258" s="168" t="s">
        <v>900</v>
      </c>
      <c r="C258" s="164"/>
      <c r="D258" s="164">
        <v>616380.16000000003</v>
      </c>
      <c r="E258" s="162"/>
    </row>
    <row r="259" spans="1:5" ht="15.75" x14ac:dyDescent="0.25">
      <c r="A259" s="167" t="s">
        <v>909</v>
      </c>
      <c r="B259" s="168" t="s">
        <v>910</v>
      </c>
      <c r="C259" s="164">
        <v>4000000</v>
      </c>
      <c r="D259" s="164">
        <v>2984283.46</v>
      </c>
      <c r="E259" s="162">
        <f t="shared" si="6"/>
        <v>74.607086499999994</v>
      </c>
    </row>
    <row r="260" spans="1:5" ht="31.5" x14ac:dyDescent="0.25">
      <c r="A260" s="167" t="s">
        <v>911</v>
      </c>
      <c r="B260" s="168" t="s">
        <v>912</v>
      </c>
      <c r="C260" s="164">
        <v>4000000</v>
      </c>
      <c r="D260" s="164">
        <v>2984283.46</v>
      </c>
      <c r="E260" s="162">
        <f t="shared" si="6"/>
        <v>74.607086499999994</v>
      </c>
    </row>
    <row r="261" spans="1:5" ht="94.5" x14ac:dyDescent="0.25">
      <c r="A261" s="167" t="s">
        <v>929</v>
      </c>
      <c r="B261" s="168" t="s">
        <v>930</v>
      </c>
      <c r="C261" s="164"/>
      <c r="D261" s="164">
        <v>2934771.57</v>
      </c>
      <c r="E261" s="162"/>
    </row>
    <row r="262" spans="1:5" ht="94.5" x14ac:dyDescent="0.25">
      <c r="A262" s="167" t="s">
        <v>931</v>
      </c>
      <c r="B262" s="168" t="s">
        <v>932</v>
      </c>
      <c r="C262" s="164"/>
      <c r="D262" s="164">
        <v>2934771.57</v>
      </c>
      <c r="E262" s="162"/>
    </row>
    <row r="263" spans="1:5" ht="15.75" x14ac:dyDescent="0.25">
      <c r="A263" s="187" t="s">
        <v>933</v>
      </c>
      <c r="B263" s="188" t="s">
        <v>934</v>
      </c>
      <c r="C263" s="189">
        <v>61334825073.900002</v>
      </c>
      <c r="D263" s="189">
        <v>23079451161.25</v>
      </c>
      <c r="E263" s="190">
        <f t="shared" si="6"/>
        <v>37.62862473878819</v>
      </c>
    </row>
    <row r="264" spans="1:5" ht="47.25" x14ac:dyDescent="0.25">
      <c r="A264" s="187" t="s">
        <v>935</v>
      </c>
      <c r="B264" s="188" t="s">
        <v>936</v>
      </c>
      <c r="C264" s="189">
        <v>60416905663</v>
      </c>
      <c r="D264" s="189">
        <v>22362530029.360001</v>
      </c>
      <c r="E264" s="190">
        <f t="shared" si="6"/>
        <v>37.013696388385327</v>
      </c>
    </row>
    <row r="265" spans="1:5" ht="31.5" x14ac:dyDescent="0.25">
      <c r="A265" s="167" t="s">
        <v>937</v>
      </c>
      <c r="B265" s="168" t="s">
        <v>938</v>
      </c>
      <c r="C265" s="164">
        <v>13230219100</v>
      </c>
      <c r="D265" s="164">
        <v>6940416700</v>
      </c>
      <c r="E265" s="162">
        <f t="shared" si="6"/>
        <v>52.458819068234476</v>
      </c>
    </row>
    <row r="266" spans="1:5" ht="31.5" x14ac:dyDescent="0.25">
      <c r="A266" s="167" t="s">
        <v>939</v>
      </c>
      <c r="B266" s="168" t="s">
        <v>940</v>
      </c>
      <c r="C266" s="164">
        <v>10527398400</v>
      </c>
      <c r="D266" s="164">
        <v>5263698000</v>
      </c>
      <c r="E266" s="162">
        <f t="shared" si="6"/>
        <v>49.999988601172348</v>
      </c>
    </row>
    <row r="267" spans="1:5" ht="47.25" x14ac:dyDescent="0.25">
      <c r="A267" s="167" t="s">
        <v>941</v>
      </c>
      <c r="B267" s="168" t="s">
        <v>942</v>
      </c>
      <c r="C267" s="164">
        <v>10527398400</v>
      </c>
      <c r="D267" s="164">
        <v>5263698000</v>
      </c>
      <c r="E267" s="162">
        <f t="shared" si="6"/>
        <v>49.999988601172348</v>
      </c>
    </row>
    <row r="268" spans="1:5" ht="63" x14ac:dyDescent="0.25">
      <c r="A268" s="167" t="s">
        <v>953</v>
      </c>
      <c r="B268" s="168" t="s">
        <v>954</v>
      </c>
      <c r="C268" s="164">
        <v>2014473000</v>
      </c>
      <c r="D268" s="164">
        <v>1007238000</v>
      </c>
      <c r="E268" s="162">
        <f t="shared" si="6"/>
        <v>50.000074461161802</v>
      </c>
    </row>
    <row r="269" spans="1:5" ht="78.75" x14ac:dyDescent="0.25">
      <c r="A269" s="167" t="s">
        <v>955</v>
      </c>
      <c r="B269" s="168" t="s">
        <v>956</v>
      </c>
      <c r="C269" s="164">
        <v>2014473000</v>
      </c>
      <c r="D269" s="164">
        <v>1007238000</v>
      </c>
      <c r="E269" s="162">
        <f t="shared" si="6"/>
        <v>50.000074461161802</v>
      </c>
    </row>
    <row r="270" spans="1:5" ht="63" x14ac:dyDescent="0.25">
      <c r="A270" s="167" t="s">
        <v>957</v>
      </c>
      <c r="B270" s="168" t="s">
        <v>958</v>
      </c>
      <c r="C270" s="164">
        <v>37735000</v>
      </c>
      <c r="D270" s="164">
        <v>18868000</v>
      </c>
      <c r="E270" s="162">
        <f t="shared" si="6"/>
        <v>50.001325029813174</v>
      </c>
    </row>
    <row r="271" spans="1:5" ht="63" x14ac:dyDescent="0.25">
      <c r="A271" s="167" t="s">
        <v>959</v>
      </c>
      <c r="B271" s="168" t="s">
        <v>960</v>
      </c>
      <c r="C271" s="164">
        <v>37735000</v>
      </c>
      <c r="D271" s="164">
        <v>18868000</v>
      </c>
      <c r="E271" s="162">
        <f t="shared" si="6"/>
        <v>50.001325029813174</v>
      </c>
    </row>
    <row r="272" spans="1:5" ht="78.75" x14ac:dyDescent="0.25">
      <c r="A272" s="167" t="s">
        <v>963</v>
      </c>
      <c r="B272" s="168" t="s">
        <v>964</v>
      </c>
      <c r="C272" s="164">
        <v>650612700</v>
      </c>
      <c r="D272" s="164">
        <v>650612700</v>
      </c>
      <c r="E272" s="162">
        <f t="shared" si="6"/>
        <v>100</v>
      </c>
    </row>
    <row r="273" spans="1:5" ht="47.25" x14ac:dyDescent="0.25">
      <c r="A273" s="167" t="s">
        <v>977</v>
      </c>
      <c r="B273" s="168" t="s">
        <v>978</v>
      </c>
      <c r="C273" s="164">
        <v>27719709500</v>
      </c>
      <c r="D273" s="164">
        <v>10333496322.25</v>
      </c>
      <c r="E273" s="162">
        <f t="shared" ref="E273:E310" si="7">D273/C273*100</f>
        <v>37.27851593195809</v>
      </c>
    </row>
    <row r="274" spans="1:5" ht="31.5" x14ac:dyDescent="0.25">
      <c r="A274" s="167" t="s">
        <v>995</v>
      </c>
      <c r="B274" s="168" t="s">
        <v>996</v>
      </c>
      <c r="C274" s="164">
        <v>68959000</v>
      </c>
      <c r="D274" s="164">
        <v>39017637.460000001</v>
      </c>
      <c r="E274" s="162">
        <f t="shared" si="7"/>
        <v>56.580921214054726</v>
      </c>
    </row>
    <row r="275" spans="1:5" ht="47.25" x14ac:dyDescent="0.25">
      <c r="A275" s="167" t="s">
        <v>997</v>
      </c>
      <c r="B275" s="168" t="s">
        <v>998</v>
      </c>
      <c r="C275" s="164">
        <v>68959000</v>
      </c>
      <c r="D275" s="164">
        <v>39017637.460000001</v>
      </c>
      <c r="E275" s="162">
        <f t="shared" si="7"/>
        <v>56.580921214054726</v>
      </c>
    </row>
    <row r="276" spans="1:5" ht="63" x14ac:dyDescent="0.25">
      <c r="A276" s="167" t="s">
        <v>1001</v>
      </c>
      <c r="B276" s="168" t="s">
        <v>1002</v>
      </c>
      <c r="C276" s="164">
        <v>881882400</v>
      </c>
      <c r="D276" s="164">
        <v>347206445.68000001</v>
      </c>
      <c r="E276" s="162">
        <f t="shared" si="7"/>
        <v>39.371059642419439</v>
      </c>
    </row>
    <row r="277" spans="1:5" ht="63" x14ac:dyDescent="0.25">
      <c r="A277" s="167" t="s">
        <v>1003</v>
      </c>
      <c r="B277" s="168" t="s">
        <v>1004</v>
      </c>
      <c r="C277" s="164">
        <v>881882400</v>
      </c>
      <c r="D277" s="164">
        <v>347206445.68000001</v>
      </c>
      <c r="E277" s="162">
        <f t="shared" si="7"/>
        <v>39.371059642419439</v>
      </c>
    </row>
    <row r="278" spans="1:5" ht="47.25" x14ac:dyDescent="0.25">
      <c r="A278" s="167" t="s">
        <v>1009</v>
      </c>
      <c r="B278" s="168" t="s">
        <v>1010</v>
      </c>
      <c r="C278" s="164">
        <v>4193800</v>
      </c>
      <c r="D278" s="164"/>
      <c r="E278" s="162"/>
    </row>
    <row r="279" spans="1:5" ht="47.25" x14ac:dyDescent="0.25">
      <c r="A279" s="167" t="s">
        <v>1011</v>
      </c>
      <c r="B279" s="168" t="s">
        <v>1012</v>
      </c>
      <c r="C279" s="164">
        <v>4193800</v>
      </c>
      <c r="D279" s="164"/>
      <c r="E279" s="162"/>
    </row>
    <row r="280" spans="1:5" ht="63" x14ac:dyDescent="0.25">
      <c r="A280" s="167" t="s">
        <v>1013</v>
      </c>
      <c r="B280" s="168" t="s">
        <v>1014</v>
      </c>
      <c r="C280" s="164">
        <v>126101800</v>
      </c>
      <c r="D280" s="164">
        <v>37841083.119999997</v>
      </c>
      <c r="E280" s="162">
        <f t="shared" si="7"/>
        <v>30.008360800559547</v>
      </c>
    </row>
    <row r="281" spans="1:5" ht="78.75" x14ac:dyDescent="0.25">
      <c r="A281" s="167" t="s">
        <v>1015</v>
      </c>
      <c r="B281" s="168" t="s">
        <v>1016</v>
      </c>
      <c r="C281" s="164">
        <v>126101800</v>
      </c>
      <c r="D281" s="164">
        <v>37841083.119999997</v>
      </c>
      <c r="E281" s="162">
        <f t="shared" si="7"/>
        <v>30.008360800559547</v>
      </c>
    </row>
    <row r="282" spans="1:5" ht="63" x14ac:dyDescent="0.25">
      <c r="A282" s="167" t="s">
        <v>1017</v>
      </c>
      <c r="B282" s="168" t="s">
        <v>1018</v>
      </c>
      <c r="C282" s="164">
        <v>809400</v>
      </c>
      <c r="D282" s="164">
        <v>171434.34</v>
      </c>
      <c r="E282" s="162">
        <f t="shared" si="7"/>
        <v>21.180422535211267</v>
      </c>
    </row>
    <row r="283" spans="1:5" ht="94.5" x14ac:dyDescent="0.25">
      <c r="A283" s="167" t="s">
        <v>1019</v>
      </c>
      <c r="B283" s="168" t="s">
        <v>1020</v>
      </c>
      <c r="C283" s="164">
        <v>7922600</v>
      </c>
      <c r="D283" s="164">
        <v>7884649.2699999996</v>
      </c>
      <c r="E283" s="162">
        <f t="shared" si="7"/>
        <v>99.520981369752349</v>
      </c>
    </row>
    <row r="284" spans="1:5" ht="94.5" x14ac:dyDescent="0.25">
      <c r="A284" s="167" t="s">
        <v>1021</v>
      </c>
      <c r="B284" s="168" t="s">
        <v>1022</v>
      </c>
      <c r="C284" s="164">
        <v>7922600</v>
      </c>
      <c r="D284" s="164">
        <v>7884649.2699999996</v>
      </c>
      <c r="E284" s="162">
        <f t="shared" si="7"/>
        <v>99.520981369752349</v>
      </c>
    </row>
    <row r="285" spans="1:5" ht="94.5" x14ac:dyDescent="0.25">
      <c r="A285" s="167" t="s">
        <v>1025</v>
      </c>
      <c r="B285" s="168" t="s">
        <v>1026</v>
      </c>
      <c r="C285" s="164">
        <v>224298200</v>
      </c>
      <c r="D285" s="164">
        <v>99711894.400000006</v>
      </c>
      <c r="E285" s="162">
        <f t="shared" si="7"/>
        <v>44.455057775764587</v>
      </c>
    </row>
    <row r="286" spans="1:5" ht="78.75" x14ac:dyDescent="0.25">
      <c r="A286" s="167" t="s">
        <v>1027</v>
      </c>
      <c r="B286" s="168" t="s">
        <v>1028</v>
      </c>
      <c r="C286" s="164">
        <v>1352513200</v>
      </c>
      <c r="D286" s="164">
        <v>711680221.15999997</v>
      </c>
      <c r="E286" s="162">
        <f t="shared" si="7"/>
        <v>52.619096150780628</v>
      </c>
    </row>
    <row r="287" spans="1:5" ht="110.25" x14ac:dyDescent="0.25">
      <c r="A287" s="167" t="s">
        <v>1029</v>
      </c>
      <c r="B287" s="168" t="s">
        <v>1030</v>
      </c>
      <c r="C287" s="164">
        <v>6995400</v>
      </c>
      <c r="D287" s="164">
        <v>3163006.6</v>
      </c>
      <c r="E287" s="162">
        <f t="shared" si="7"/>
        <v>45.215521628498728</v>
      </c>
    </row>
    <row r="288" spans="1:5" ht="126" x14ac:dyDescent="0.25">
      <c r="A288" s="167" t="s">
        <v>1031</v>
      </c>
      <c r="B288" s="168" t="s">
        <v>1032</v>
      </c>
      <c r="C288" s="164">
        <v>6995400</v>
      </c>
      <c r="D288" s="164">
        <v>3163006.6</v>
      </c>
      <c r="E288" s="162">
        <f t="shared" si="7"/>
        <v>45.215521628498728</v>
      </c>
    </row>
    <row r="289" spans="1:5" ht="78.75" x14ac:dyDescent="0.25">
      <c r="A289" s="167" t="s">
        <v>1033</v>
      </c>
      <c r="B289" s="168" t="s">
        <v>1034</v>
      </c>
      <c r="C289" s="164">
        <v>16345200</v>
      </c>
      <c r="D289" s="164">
        <v>5619897.4699999997</v>
      </c>
      <c r="E289" s="162">
        <f t="shared" si="7"/>
        <v>34.382555551476884</v>
      </c>
    </row>
    <row r="290" spans="1:5" ht="78.75" x14ac:dyDescent="0.25">
      <c r="A290" s="167" t="s">
        <v>1035</v>
      </c>
      <c r="B290" s="168" t="s">
        <v>1036</v>
      </c>
      <c r="C290" s="164">
        <v>16345200</v>
      </c>
      <c r="D290" s="164">
        <v>5619897.4699999997</v>
      </c>
      <c r="E290" s="162">
        <f t="shared" si="7"/>
        <v>34.382555551476884</v>
      </c>
    </row>
    <row r="291" spans="1:5" ht="126" x14ac:dyDescent="0.25">
      <c r="A291" s="167" t="s">
        <v>1039</v>
      </c>
      <c r="B291" s="168" t="s">
        <v>1040</v>
      </c>
      <c r="C291" s="164">
        <v>334224900</v>
      </c>
      <c r="D291" s="164">
        <v>334224900</v>
      </c>
      <c r="E291" s="162">
        <f t="shared" si="7"/>
        <v>100</v>
      </c>
    </row>
    <row r="292" spans="1:5" ht="141.75" x14ac:dyDescent="0.25">
      <c r="A292" s="167" t="s">
        <v>1041</v>
      </c>
      <c r="B292" s="168" t="s">
        <v>1042</v>
      </c>
      <c r="C292" s="164">
        <v>334224900</v>
      </c>
      <c r="D292" s="164">
        <v>334224900</v>
      </c>
      <c r="E292" s="162">
        <f t="shared" si="7"/>
        <v>100</v>
      </c>
    </row>
    <row r="293" spans="1:5" ht="78.75" x14ac:dyDescent="0.25">
      <c r="A293" s="167" t="s">
        <v>1043</v>
      </c>
      <c r="B293" s="168" t="s">
        <v>1044</v>
      </c>
      <c r="C293" s="164">
        <v>162010900</v>
      </c>
      <c r="D293" s="164">
        <v>44609581.640000001</v>
      </c>
      <c r="E293" s="162">
        <f t="shared" si="7"/>
        <v>27.534926131513377</v>
      </c>
    </row>
    <row r="294" spans="1:5" ht="94.5" x14ac:dyDescent="0.25">
      <c r="A294" s="167" t="s">
        <v>1045</v>
      </c>
      <c r="B294" s="168" t="s">
        <v>1046</v>
      </c>
      <c r="C294" s="164">
        <v>162010900</v>
      </c>
      <c r="D294" s="164">
        <v>44609581.640000001</v>
      </c>
      <c r="E294" s="162">
        <f t="shared" si="7"/>
        <v>27.534926131513377</v>
      </c>
    </row>
    <row r="295" spans="1:5" ht="141.75" x14ac:dyDescent="0.25">
      <c r="A295" s="167" t="s">
        <v>1047</v>
      </c>
      <c r="B295" s="168" t="s">
        <v>1048</v>
      </c>
      <c r="C295" s="164">
        <v>70755000</v>
      </c>
      <c r="D295" s="164">
        <v>8232500</v>
      </c>
      <c r="E295" s="162">
        <f t="shared" si="7"/>
        <v>11.635220125786164</v>
      </c>
    </row>
    <row r="296" spans="1:5" ht="157.5" x14ac:dyDescent="0.25">
      <c r="A296" s="167" t="s">
        <v>1049</v>
      </c>
      <c r="B296" s="168" t="s">
        <v>1050</v>
      </c>
      <c r="C296" s="164">
        <v>70755000</v>
      </c>
      <c r="D296" s="164">
        <v>8232500</v>
      </c>
      <c r="E296" s="162">
        <f t="shared" si="7"/>
        <v>11.635220125786164</v>
      </c>
    </row>
    <row r="297" spans="1:5" ht="94.5" x14ac:dyDescent="0.25">
      <c r="A297" s="167" t="s">
        <v>1051</v>
      </c>
      <c r="B297" s="168" t="s">
        <v>1052</v>
      </c>
      <c r="C297" s="164">
        <v>101466500</v>
      </c>
      <c r="D297" s="164">
        <v>29800795.989999998</v>
      </c>
      <c r="E297" s="162">
        <f t="shared" si="7"/>
        <v>29.370083712358262</v>
      </c>
    </row>
    <row r="298" spans="1:5" ht="110.25" x14ac:dyDescent="0.25">
      <c r="A298" s="167" t="s">
        <v>1053</v>
      </c>
      <c r="B298" s="168" t="s">
        <v>1054</v>
      </c>
      <c r="C298" s="164">
        <v>101466500</v>
      </c>
      <c r="D298" s="164">
        <v>29800795.989999998</v>
      </c>
      <c r="E298" s="162">
        <f t="shared" si="7"/>
        <v>29.370083712358262</v>
      </c>
    </row>
    <row r="299" spans="1:5" ht="31.5" x14ac:dyDescent="0.25">
      <c r="A299" s="167" t="s">
        <v>1059</v>
      </c>
      <c r="B299" s="168" t="s">
        <v>1060</v>
      </c>
      <c r="C299" s="164">
        <v>21015300</v>
      </c>
      <c r="D299" s="164">
        <v>2021893.84</v>
      </c>
      <c r="E299" s="162">
        <f t="shared" si="7"/>
        <v>9.6210562780450442</v>
      </c>
    </row>
    <row r="300" spans="1:5" ht="47.25" x14ac:dyDescent="0.25">
      <c r="A300" s="167" t="s">
        <v>1061</v>
      </c>
      <c r="B300" s="168" t="s">
        <v>1062</v>
      </c>
      <c r="C300" s="164">
        <v>21015300</v>
      </c>
      <c r="D300" s="164">
        <v>2021893.84</v>
      </c>
      <c r="E300" s="162">
        <f t="shared" si="7"/>
        <v>9.6210562780450442</v>
      </c>
    </row>
    <row r="301" spans="1:5" ht="78.75" x14ac:dyDescent="0.25">
      <c r="A301" s="167" t="s">
        <v>1065</v>
      </c>
      <c r="B301" s="168" t="s">
        <v>1066</v>
      </c>
      <c r="C301" s="164">
        <v>15581600</v>
      </c>
      <c r="D301" s="164">
        <v>15581600</v>
      </c>
      <c r="E301" s="162">
        <f t="shared" si="7"/>
        <v>100</v>
      </c>
    </row>
    <row r="302" spans="1:5" ht="94.5" x14ac:dyDescent="0.25">
      <c r="A302" s="167" t="s">
        <v>1067</v>
      </c>
      <c r="B302" s="168" t="s">
        <v>1068</v>
      </c>
      <c r="C302" s="164">
        <v>15581600</v>
      </c>
      <c r="D302" s="164">
        <v>15581600</v>
      </c>
      <c r="E302" s="162">
        <f t="shared" si="7"/>
        <v>100</v>
      </c>
    </row>
    <row r="303" spans="1:5" ht="31.5" x14ac:dyDescent="0.25">
      <c r="A303" s="167" t="s">
        <v>1069</v>
      </c>
      <c r="B303" s="168" t="s">
        <v>1070</v>
      </c>
      <c r="C303" s="164">
        <v>85590700</v>
      </c>
      <c r="D303" s="164">
        <v>4547131.5999999996</v>
      </c>
      <c r="E303" s="162">
        <f t="shared" si="7"/>
        <v>5.3126468179369954</v>
      </c>
    </row>
    <row r="304" spans="1:5" ht="47.25" x14ac:dyDescent="0.25">
      <c r="A304" s="167" t="s">
        <v>1071</v>
      </c>
      <c r="B304" s="168" t="s">
        <v>1072</v>
      </c>
      <c r="C304" s="164">
        <v>85590700</v>
      </c>
      <c r="D304" s="164">
        <v>4547131.5999999996</v>
      </c>
      <c r="E304" s="162">
        <f t="shared" si="7"/>
        <v>5.3126468179369954</v>
      </c>
    </row>
    <row r="305" spans="1:5" ht="63" x14ac:dyDescent="0.25">
      <c r="A305" s="167" t="s">
        <v>1073</v>
      </c>
      <c r="B305" s="168" t="s">
        <v>1074</v>
      </c>
      <c r="C305" s="164">
        <v>39116300</v>
      </c>
      <c r="D305" s="164">
        <v>39116300</v>
      </c>
      <c r="E305" s="162">
        <f t="shared" si="7"/>
        <v>100</v>
      </c>
    </row>
    <row r="306" spans="1:5" ht="63" x14ac:dyDescent="0.25">
      <c r="A306" s="167" t="s">
        <v>1075</v>
      </c>
      <c r="B306" s="168" t="s">
        <v>1076</v>
      </c>
      <c r="C306" s="164">
        <v>39116300</v>
      </c>
      <c r="D306" s="164">
        <v>39116300</v>
      </c>
      <c r="E306" s="162">
        <f t="shared" si="7"/>
        <v>100</v>
      </c>
    </row>
    <row r="307" spans="1:5" ht="63" x14ac:dyDescent="0.25">
      <c r="A307" s="167" t="s">
        <v>1077</v>
      </c>
      <c r="B307" s="168" t="s">
        <v>1078</v>
      </c>
      <c r="C307" s="164">
        <v>279575200</v>
      </c>
      <c r="D307" s="164">
        <v>64770207.520000003</v>
      </c>
      <c r="E307" s="162">
        <f t="shared" si="7"/>
        <v>23.16736517402116</v>
      </c>
    </row>
    <row r="308" spans="1:5" ht="63" x14ac:dyDescent="0.25">
      <c r="A308" s="167" t="s">
        <v>1079</v>
      </c>
      <c r="B308" s="168" t="s">
        <v>1080</v>
      </c>
      <c r="C308" s="164">
        <v>279575200</v>
      </c>
      <c r="D308" s="164">
        <v>64770207.520000003</v>
      </c>
      <c r="E308" s="162">
        <f t="shared" si="7"/>
        <v>23.16736517402116</v>
      </c>
    </row>
    <row r="309" spans="1:5" ht="31.5" x14ac:dyDescent="0.25">
      <c r="A309" s="167" t="s">
        <v>1085</v>
      </c>
      <c r="B309" s="168" t="s">
        <v>1086</v>
      </c>
      <c r="C309" s="164">
        <v>17094600</v>
      </c>
      <c r="D309" s="164">
        <v>8000000</v>
      </c>
      <c r="E309" s="162">
        <f t="shared" si="7"/>
        <v>46.798404174417655</v>
      </c>
    </row>
    <row r="310" spans="1:5" ht="47.25" x14ac:dyDescent="0.25">
      <c r="A310" s="167" t="s">
        <v>1087</v>
      </c>
      <c r="B310" s="168" t="s">
        <v>1088</v>
      </c>
      <c r="C310" s="164">
        <v>17094600</v>
      </c>
      <c r="D310" s="164">
        <v>8000000</v>
      </c>
      <c r="E310" s="162">
        <f t="shared" si="7"/>
        <v>46.798404174417655</v>
      </c>
    </row>
    <row r="311" spans="1:5" ht="47.25" x14ac:dyDescent="0.25">
      <c r="A311" s="167" t="s">
        <v>1091</v>
      </c>
      <c r="B311" s="168" t="s">
        <v>1092</v>
      </c>
      <c r="C311" s="164">
        <v>18760600</v>
      </c>
      <c r="D311" s="164"/>
      <c r="E311" s="162"/>
    </row>
    <row r="312" spans="1:5" ht="63" x14ac:dyDescent="0.25">
      <c r="A312" s="167" t="s">
        <v>1093</v>
      </c>
      <c r="B312" s="168" t="s">
        <v>1094</v>
      </c>
      <c r="C312" s="164">
        <v>18760600</v>
      </c>
      <c r="D312" s="164"/>
      <c r="E312" s="162"/>
    </row>
    <row r="313" spans="1:5" ht="63" x14ac:dyDescent="0.25">
      <c r="A313" s="167" t="s">
        <v>1099</v>
      </c>
      <c r="B313" s="168" t="s">
        <v>1100</v>
      </c>
      <c r="C313" s="164">
        <v>9345900</v>
      </c>
      <c r="D313" s="164">
        <v>9345792.1999999993</v>
      </c>
      <c r="E313" s="162">
        <f t="shared" ref="E313:E359" si="8">D313/C313*100</f>
        <v>99.998846553033943</v>
      </c>
    </row>
    <row r="314" spans="1:5" ht="78.75" x14ac:dyDescent="0.25">
      <c r="A314" s="167" t="s">
        <v>1101</v>
      </c>
      <c r="B314" s="168" t="s">
        <v>1102</v>
      </c>
      <c r="C314" s="164">
        <v>9345900</v>
      </c>
      <c r="D314" s="164">
        <v>9345792.1999999993</v>
      </c>
      <c r="E314" s="162">
        <f t="shared" si="8"/>
        <v>99.998846553033943</v>
      </c>
    </row>
    <row r="315" spans="1:5" ht="63" x14ac:dyDescent="0.25">
      <c r="A315" s="167" t="s">
        <v>1103</v>
      </c>
      <c r="B315" s="168" t="s">
        <v>1104</v>
      </c>
      <c r="C315" s="164">
        <v>71005700</v>
      </c>
      <c r="D315" s="164"/>
      <c r="E315" s="162"/>
    </row>
    <row r="316" spans="1:5" ht="78.75" x14ac:dyDescent="0.25">
      <c r="A316" s="167" t="s">
        <v>1105</v>
      </c>
      <c r="B316" s="168" t="s">
        <v>1106</v>
      </c>
      <c r="C316" s="164">
        <v>71005700</v>
      </c>
      <c r="D316" s="164"/>
      <c r="E316" s="162"/>
    </row>
    <row r="317" spans="1:5" ht="94.5" x14ac:dyDescent="0.25">
      <c r="A317" s="167" t="s">
        <v>1109</v>
      </c>
      <c r="B317" s="168" t="s">
        <v>1110</v>
      </c>
      <c r="C317" s="164">
        <v>55126200</v>
      </c>
      <c r="D317" s="164">
        <v>55126200</v>
      </c>
      <c r="E317" s="162">
        <f t="shared" si="8"/>
        <v>100</v>
      </c>
    </row>
    <row r="318" spans="1:5" ht="110.25" x14ac:dyDescent="0.25">
      <c r="A318" s="167" t="s">
        <v>1111</v>
      </c>
      <c r="B318" s="168" t="s">
        <v>1112</v>
      </c>
      <c r="C318" s="164">
        <v>55126200</v>
      </c>
      <c r="D318" s="164">
        <v>55126200</v>
      </c>
      <c r="E318" s="162">
        <f t="shared" si="8"/>
        <v>100</v>
      </c>
    </row>
    <row r="319" spans="1:5" ht="47.25" x14ac:dyDescent="0.25">
      <c r="A319" s="167" t="s">
        <v>1115</v>
      </c>
      <c r="B319" s="168" t="s">
        <v>1116</v>
      </c>
      <c r="C319" s="164">
        <v>404500600</v>
      </c>
      <c r="D319" s="164">
        <v>137964709.05000001</v>
      </c>
      <c r="E319" s="162">
        <f t="shared" si="8"/>
        <v>34.107417652779752</v>
      </c>
    </row>
    <row r="320" spans="1:5" ht="63" x14ac:dyDescent="0.25">
      <c r="A320" s="167" t="s">
        <v>1117</v>
      </c>
      <c r="B320" s="168" t="s">
        <v>1118</v>
      </c>
      <c r="C320" s="164">
        <v>404500600</v>
      </c>
      <c r="D320" s="164">
        <v>137964709.05000001</v>
      </c>
      <c r="E320" s="162">
        <f t="shared" si="8"/>
        <v>34.107417652779752</v>
      </c>
    </row>
    <row r="321" spans="1:5" ht="63" x14ac:dyDescent="0.25">
      <c r="A321" s="167" t="s">
        <v>1127</v>
      </c>
      <c r="B321" s="168" t="s">
        <v>1128</v>
      </c>
      <c r="C321" s="164">
        <v>3919800</v>
      </c>
      <c r="D321" s="164"/>
      <c r="E321" s="162"/>
    </row>
    <row r="322" spans="1:5" ht="63" x14ac:dyDescent="0.25">
      <c r="A322" s="167" t="s">
        <v>1129</v>
      </c>
      <c r="B322" s="168" t="s">
        <v>1130</v>
      </c>
      <c r="C322" s="164">
        <v>3919800</v>
      </c>
      <c r="D322" s="164"/>
      <c r="E322" s="162"/>
    </row>
    <row r="323" spans="1:5" ht="173.25" x14ac:dyDescent="0.25">
      <c r="A323" s="167" t="s">
        <v>1131</v>
      </c>
      <c r="B323" s="168" t="s">
        <v>1132</v>
      </c>
      <c r="C323" s="164">
        <v>2418600</v>
      </c>
      <c r="D323" s="164"/>
      <c r="E323" s="162"/>
    </row>
    <row r="324" spans="1:5" ht="189" x14ac:dyDescent="0.25">
      <c r="A324" s="167" t="s">
        <v>1133</v>
      </c>
      <c r="B324" s="168" t="s">
        <v>1134</v>
      </c>
      <c r="C324" s="164">
        <v>2418600</v>
      </c>
      <c r="D324" s="164"/>
      <c r="E324" s="162"/>
    </row>
    <row r="325" spans="1:5" ht="110.25" x14ac:dyDescent="0.25">
      <c r="A325" s="167" t="s">
        <v>1135</v>
      </c>
      <c r="B325" s="168" t="s">
        <v>1136</v>
      </c>
      <c r="C325" s="164">
        <v>24920000</v>
      </c>
      <c r="D325" s="164"/>
      <c r="E325" s="162"/>
    </row>
    <row r="326" spans="1:5" ht="126" x14ac:dyDescent="0.25">
      <c r="A326" s="167" t="s">
        <v>1137</v>
      </c>
      <c r="B326" s="168" t="s">
        <v>1138</v>
      </c>
      <c r="C326" s="164">
        <v>24920000</v>
      </c>
      <c r="D326" s="164"/>
      <c r="E326" s="162"/>
    </row>
    <row r="327" spans="1:5" ht="63" x14ac:dyDescent="0.25">
      <c r="A327" s="167" t="s">
        <v>1139</v>
      </c>
      <c r="B327" s="168" t="s">
        <v>1140</v>
      </c>
      <c r="C327" s="164">
        <v>11450600</v>
      </c>
      <c r="D327" s="164"/>
      <c r="E327" s="162"/>
    </row>
    <row r="328" spans="1:5" ht="47.25" x14ac:dyDescent="0.25">
      <c r="A328" s="167" t="s">
        <v>1141</v>
      </c>
      <c r="B328" s="168" t="s">
        <v>1142</v>
      </c>
      <c r="C328" s="164">
        <v>96120000</v>
      </c>
      <c r="D328" s="164"/>
      <c r="E328" s="162"/>
    </row>
    <row r="329" spans="1:5" ht="63" x14ac:dyDescent="0.25">
      <c r="A329" s="167" t="s">
        <v>1143</v>
      </c>
      <c r="B329" s="168" t="s">
        <v>1144</v>
      </c>
      <c r="C329" s="164">
        <v>96120000</v>
      </c>
      <c r="D329" s="164"/>
      <c r="E329" s="162"/>
    </row>
    <row r="330" spans="1:5" ht="126" x14ac:dyDescent="0.25">
      <c r="A330" s="167" t="s">
        <v>1145</v>
      </c>
      <c r="B330" s="168" t="s">
        <v>1146</v>
      </c>
      <c r="C330" s="164">
        <v>15600000</v>
      </c>
      <c r="D330" s="164">
        <v>713690.59</v>
      </c>
      <c r="E330" s="162">
        <f t="shared" si="8"/>
        <v>4.5749396794871791</v>
      </c>
    </row>
    <row r="331" spans="1:5" ht="126" x14ac:dyDescent="0.25">
      <c r="A331" s="167" t="s">
        <v>1147</v>
      </c>
      <c r="B331" s="168" t="s">
        <v>1148</v>
      </c>
      <c r="C331" s="164">
        <v>15600000</v>
      </c>
      <c r="D331" s="164">
        <v>713690.59</v>
      </c>
      <c r="E331" s="162">
        <f t="shared" si="8"/>
        <v>4.5749396794871791</v>
      </c>
    </row>
    <row r="332" spans="1:5" ht="31.5" x14ac:dyDescent="0.25">
      <c r="A332" s="167" t="s">
        <v>1149</v>
      </c>
      <c r="B332" s="168" t="s">
        <v>1150</v>
      </c>
      <c r="C332" s="164">
        <v>1951200</v>
      </c>
      <c r="D332" s="164">
        <v>276760.33</v>
      </c>
      <c r="E332" s="162">
        <f t="shared" si="8"/>
        <v>14.184108753587537</v>
      </c>
    </row>
    <row r="333" spans="1:5" ht="47.25" x14ac:dyDescent="0.25">
      <c r="A333" s="167" t="s">
        <v>1151</v>
      </c>
      <c r="B333" s="168" t="s">
        <v>1152</v>
      </c>
      <c r="C333" s="164">
        <v>1951200</v>
      </c>
      <c r="D333" s="164">
        <v>276760.33</v>
      </c>
      <c r="E333" s="162">
        <f t="shared" si="8"/>
        <v>14.184108753587537</v>
      </c>
    </row>
    <row r="334" spans="1:5" ht="94.5" x14ac:dyDescent="0.25">
      <c r="A334" s="167" t="s">
        <v>1153</v>
      </c>
      <c r="B334" s="168" t="s">
        <v>1154</v>
      </c>
      <c r="C334" s="164">
        <v>6655700</v>
      </c>
      <c r="D334" s="164">
        <v>4851018.38</v>
      </c>
      <c r="E334" s="162">
        <f t="shared" si="8"/>
        <v>72.885171807623536</v>
      </c>
    </row>
    <row r="335" spans="1:5" ht="94.5" x14ac:dyDescent="0.25">
      <c r="A335" s="167" t="s">
        <v>1155</v>
      </c>
      <c r="B335" s="168" t="s">
        <v>1156</v>
      </c>
      <c r="C335" s="164">
        <v>6655700</v>
      </c>
      <c r="D335" s="164">
        <v>4851018.38</v>
      </c>
      <c r="E335" s="162">
        <f t="shared" si="8"/>
        <v>72.885171807623536</v>
      </c>
    </row>
    <row r="336" spans="1:5" ht="63" x14ac:dyDescent="0.25">
      <c r="A336" s="167" t="s">
        <v>1163</v>
      </c>
      <c r="B336" s="168" t="s">
        <v>1164</v>
      </c>
      <c r="C336" s="164">
        <v>4836912500</v>
      </c>
      <c r="D336" s="164">
        <v>2226776831.6700001</v>
      </c>
      <c r="E336" s="162">
        <f t="shared" si="8"/>
        <v>46.037153487271063</v>
      </c>
    </row>
    <row r="337" spans="1:5" ht="78.75" x14ac:dyDescent="0.25">
      <c r="A337" s="167" t="s">
        <v>1165</v>
      </c>
      <c r="B337" s="168" t="s">
        <v>1166</v>
      </c>
      <c r="C337" s="164">
        <v>900224500</v>
      </c>
      <c r="D337" s="164">
        <v>424752414.26999998</v>
      </c>
      <c r="E337" s="162">
        <f t="shared" si="8"/>
        <v>47.182943173619471</v>
      </c>
    </row>
    <row r="338" spans="1:5" ht="94.5" x14ac:dyDescent="0.25">
      <c r="A338" s="167" t="s">
        <v>1167</v>
      </c>
      <c r="B338" s="168" t="s">
        <v>1168</v>
      </c>
      <c r="C338" s="164">
        <v>900224500</v>
      </c>
      <c r="D338" s="164">
        <v>424752414.26999998</v>
      </c>
      <c r="E338" s="162">
        <f t="shared" si="8"/>
        <v>47.182943173619471</v>
      </c>
    </row>
    <row r="339" spans="1:5" ht="63" x14ac:dyDescent="0.25">
      <c r="A339" s="167" t="s">
        <v>1173</v>
      </c>
      <c r="B339" s="168" t="s">
        <v>1174</v>
      </c>
      <c r="C339" s="164">
        <v>493918200</v>
      </c>
      <c r="D339" s="164">
        <v>133260787.28</v>
      </c>
      <c r="E339" s="162">
        <f t="shared" si="8"/>
        <v>26.98033546445545</v>
      </c>
    </row>
    <row r="340" spans="1:5" ht="78.75" x14ac:dyDescent="0.25">
      <c r="A340" s="167" t="s">
        <v>1175</v>
      </c>
      <c r="B340" s="168" t="s">
        <v>1176</v>
      </c>
      <c r="C340" s="164">
        <v>493918200</v>
      </c>
      <c r="D340" s="164">
        <v>133260787.28</v>
      </c>
      <c r="E340" s="162">
        <f t="shared" si="8"/>
        <v>26.98033546445545</v>
      </c>
    </row>
    <row r="341" spans="1:5" ht="31.5" x14ac:dyDescent="0.25">
      <c r="A341" s="167" t="s">
        <v>1179</v>
      </c>
      <c r="B341" s="168" t="s">
        <v>1180</v>
      </c>
      <c r="C341" s="164">
        <v>52449000</v>
      </c>
      <c r="D341" s="164">
        <v>34989999.340000004</v>
      </c>
      <c r="E341" s="162">
        <f t="shared" si="8"/>
        <v>66.712424145360259</v>
      </c>
    </row>
    <row r="342" spans="1:5" ht="47.25" x14ac:dyDescent="0.25">
      <c r="A342" s="167" t="s">
        <v>1181</v>
      </c>
      <c r="B342" s="168" t="s">
        <v>1182</v>
      </c>
      <c r="C342" s="164">
        <v>52449000</v>
      </c>
      <c r="D342" s="164">
        <v>34989999.340000004</v>
      </c>
      <c r="E342" s="162">
        <f t="shared" si="8"/>
        <v>66.712424145360259</v>
      </c>
    </row>
    <row r="343" spans="1:5" ht="63" x14ac:dyDescent="0.25">
      <c r="A343" s="167" t="s">
        <v>1183</v>
      </c>
      <c r="B343" s="168" t="s">
        <v>1184</v>
      </c>
      <c r="C343" s="164">
        <v>60965300</v>
      </c>
      <c r="D343" s="164">
        <v>60965300</v>
      </c>
      <c r="E343" s="162">
        <f t="shared" si="8"/>
        <v>100</v>
      </c>
    </row>
    <row r="344" spans="1:5" ht="78.75" x14ac:dyDescent="0.25">
      <c r="A344" s="167" t="s">
        <v>1185</v>
      </c>
      <c r="B344" s="168" t="s">
        <v>1186</v>
      </c>
      <c r="C344" s="164">
        <v>60965300</v>
      </c>
      <c r="D344" s="164">
        <v>60965300</v>
      </c>
      <c r="E344" s="162">
        <f t="shared" si="8"/>
        <v>100</v>
      </c>
    </row>
    <row r="345" spans="1:5" ht="47.25" x14ac:dyDescent="0.25">
      <c r="A345" s="167" t="s">
        <v>1187</v>
      </c>
      <c r="B345" s="168" t="s">
        <v>1188</v>
      </c>
      <c r="C345" s="164">
        <v>1961249400</v>
      </c>
      <c r="D345" s="164">
        <v>683497389.15999997</v>
      </c>
      <c r="E345" s="162">
        <f t="shared" si="8"/>
        <v>34.850100612395337</v>
      </c>
    </row>
    <row r="346" spans="1:5" ht="63" x14ac:dyDescent="0.25">
      <c r="A346" s="167" t="s">
        <v>1189</v>
      </c>
      <c r="B346" s="168" t="s">
        <v>1190</v>
      </c>
      <c r="C346" s="164">
        <v>1961249400</v>
      </c>
      <c r="D346" s="164">
        <v>683497389.15999997</v>
      </c>
      <c r="E346" s="162">
        <f t="shared" si="8"/>
        <v>34.850100612395337</v>
      </c>
    </row>
    <row r="347" spans="1:5" ht="31.5" x14ac:dyDescent="0.25">
      <c r="A347" s="167" t="s">
        <v>1191</v>
      </c>
      <c r="B347" s="168" t="s">
        <v>1192</v>
      </c>
      <c r="C347" s="164">
        <v>155911400</v>
      </c>
      <c r="D347" s="164">
        <v>10588383.109999999</v>
      </c>
      <c r="E347" s="162">
        <f t="shared" si="8"/>
        <v>6.7912821705147923</v>
      </c>
    </row>
    <row r="348" spans="1:5" ht="47.25" x14ac:dyDescent="0.25">
      <c r="A348" s="167" t="s">
        <v>1193</v>
      </c>
      <c r="B348" s="168" t="s">
        <v>1194</v>
      </c>
      <c r="C348" s="164">
        <v>155911400</v>
      </c>
      <c r="D348" s="164">
        <v>10588383.109999999</v>
      </c>
      <c r="E348" s="162">
        <f t="shared" si="8"/>
        <v>6.7912821705147923</v>
      </c>
    </row>
    <row r="349" spans="1:5" ht="78.75" x14ac:dyDescent="0.25">
      <c r="A349" s="167" t="s">
        <v>1199</v>
      </c>
      <c r="B349" s="168" t="s">
        <v>1200</v>
      </c>
      <c r="C349" s="164">
        <v>1655764400</v>
      </c>
      <c r="D349" s="164">
        <v>433744316.27999997</v>
      </c>
      <c r="E349" s="162">
        <f t="shared" si="8"/>
        <v>26.196016551630169</v>
      </c>
    </row>
    <row r="350" spans="1:5" ht="94.5" x14ac:dyDescent="0.25">
      <c r="A350" s="167" t="s">
        <v>1201</v>
      </c>
      <c r="B350" s="168" t="s">
        <v>1202</v>
      </c>
      <c r="C350" s="164">
        <v>1655764400</v>
      </c>
      <c r="D350" s="164">
        <v>433744316.27999997</v>
      </c>
      <c r="E350" s="162">
        <f t="shared" si="8"/>
        <v>26.196016551630169</v>
      </c>
    </row>
    <row r="351" spans="1:5" ht="110.25" x14ac:dyDescent="0.25">
      <c r="A351" s="167" t="s">
        <v>1203</v>
      </c>
      <c r="B351" s="168" t="s">
        <v>1204</v>
      </c>
      <c r="C351" s="164">
        <v>24262900</v>
      </c>
      <c r="D351" s="164">
        <v>24262900</v>
      </c>
      <c r="E351" s="162">
        <f t="shared" si="8"/>
        <v>100</v>
      </c>
    </row>
    <row r="352" spans="1:5" ht="78.75" x14ac:dyDescent="0.25">
      <c r="A352" s="167" t="s">
        <v>1205</v>
      </c>
      <c r="B352" s="168" t="s">
        <v>1206</v>
      </c>
      <c r="C352" s="164">
        <v>450488100</v>
      </c>
      <c r="D352" s="164">
        <v>285817090.75999999</v>
      </c>
      <c r="E352" s="162">
        <f t="shared" si="8"/>
        <v>63.446091197525526</v>
      </c>
    </row>
    <row r="353" spans="1:5" ht="31.5" x14ac:dyDescent="0.25">
      <c r="A353" s="167" t="s">
        <v>1207</v>
      </c>
      <c r="B353" s="168" t="s">
        <v>1208</v>
      </c>
      <c r="C353" s="164">
        <v>102655800</v>
      </c>
      <c r="D353" s="164"/>
      <c r="E353" s="162"/>
    </row>
    <row r="354" spans="1:5" ht="47.25" x14ac:dyDescent="0.25">
      <c r="A354" s="167" t="s">
        <v>1209</v>
      </c>
      <c r="B354" s="168" t="s">
        <v>1210</v>
      </c>
      <c r="C354" s="164">
        <v>102655800</v>
      </c>
      <c r="D354" s="164"/>
      <c r="E354" s="162"/>
    </row>
    <row r="355" spans="1:5" ht="78.75" x14ac:dyDescent="0.25">
      <c r="A355" s="167" t="s">
        <v>1211</v>
      </c>
      <c r="B355" s="168" t="s">
        <v>1212</v>
      </c>
      <c r="C355" s="164">
        <v>5826100</v>
      </c>
      <c r="D355" s="164">
        <v>5826009.9800000004</v>
      </c>
      <c r="E355" s="162">
        <f t="shared" si="8"/>
        <v>99.998454884056244</v>
      </c>
    </row>
    <row r="356" spans="1:5" ht="78.75" x14ac:dyDescent="0.25">
      <c r="A356" s="167" t="s">
        <v>1213</v>
      </c>
      <c r="B356" s="168" t="s">
        <v>1214</v>
      </c>
      <c r="C356" s="164">
        <v>11439300</v>
      </c>
      <c r="D356" s="164">
        <v>11439300</v>
      </c>
      <c r="E356" s="162">
        <f t="shared" si="8"/>
        <v>100</v>
      </c>
    </row>
    <row r="357" spans="1:5" ht="94.5" x14ac:dyDescent="0.25">
      <c r="A357" s="167" t="s">
        <v>1215</v>
      </c>
      <c r="B357" s="168" t="s">
        <v>1216</v>
      </c>
      <c r="C357" s="164">
        <v>11439300</v>
      </c>
      <c r="D357" s="164">
        <v>11439300</v>
      </c>
      <c r="E357" s="162">
        <f t="shared" si="8"/>
        <v>100</v>
      </c>
    </row>
    <row r="358" spans="1:5" ht="63" x14ac:dyDescent="0.25">
      <c r="A358" s="167" t="s">
        <v>1221</v>
      </c>
      <c r="B358" s="168" t="s">
        <v>1222</v>
      </c>
      <c r="C358" s="164">
        <v>32775700</v>
      </c>
      <c r="D358" s="164">
        <v>31261137.309999999</v>
      </c>
      <c r="E358" s="162">
        <f t="shared" si="8"/>
        <v>95.379007343855349</v>
      </c>
    </row>
    <row r="359" spans="1:5" ht="78.75" x14ac:dyDescent="0.25">
      <c r="A359" s="167" t="s">
        <v>1223</v>
      </c>
      <c r="B359" s="168" t="s">
        <v>1224</v>
      </c>
      <c r="C359" s="164">
        <v>32775700</v>
      </c>
      <c r="D359" s="164">
        <v>31261137.309999999</v>
      </c>
      <c r="E359" s="162">
        <f t="shared" si="8"/>
        <v>95.379007343855349</v>
      </c>
    </row>
    <row r="360" spans="1:5" ht="47.25" x14ac:dyDescent="0.25">
      <c r="A360" s="167" t="s">
        <v>1229</v>
      </c>
      <c r="B360" s="168" t="s">
        <v>1230</v>
      </c>
      <c r="C360" s="164">
        <v>63084000</v>
      </c>
      <c r="D360" s="164">
        <v>60920055.329999998</v>
      </c>
      <c r="E360" s="162">
        <f t="shared" ref="E360:E401" si="9">D360/C360*100</f>
        <v>96.569740869317101</v>
      </c>
    </row>
    <row r="361" spans="1:5" ht="47.25" x14ac:dyDescent="0.25">
      <c r="A361" s="167" t="s">
        <v>1231</v>
      </c>
      <c r="B361" s="168" t="s">
        <v>1232</v>
      </c>
      <c r="C361" s="164">
        <v>63084000</v>
      </c>
      <c r="D361" s="164">
        <v>60920055.329999998</v>
      </c>
      <c r="E361" s="162">
        <f t="shared" si="9"/>
        <v>96.569740869317101</v>
      </c>
    </row>
    <row r="362" spans="1:5" ht="78.75" x14ac:dyDescent="0.25">
      <c r="A362" s="167" t="s">
        <v>1233</v>
      </c>
      <c r="B362" s="168" t="s">
        <v>1234</v>
      </c>
      <c r="C362" s="164">
        <v>4488500</v>
      </c>
      <c r="D362" s="164">
        <v>2430798.9</v>
      </c>
      <c r="E362" s="162">
        <f t="shared" si="9"/>
        <v>54.156152389439683</v>
      </c>
    </row>
    <row r="363" spans="1:5" ht="94.5" x14ac:dyDescent="0.25">
      <c r="A363" s="167" t="s">
        <v>1235</v>
      </c>
      <c r="B363" s="168" t="s">
        <v>1236</v>
      </c>
      <c r="C363" s="164">
        <v>4488500</v>
      </c>
      <c r="D363" s="164">
        <v>2430798.9</v>
      </c>
      <c r="E363" s="162">
        <f t="shared" si="9"/>
        <v>54.156152389439683</v>
      </c>
    </row>
    <row r="364" spans="1:5" ht="47.25" x14ac:dyDescent="0.25">
      <c r="A364" s="167" t="s">
        <v>1241</v>
      </c>
      <c r="B364" s="168" t="s">
        <v>1242</v>
      </c>
      <c r="C364" s="164">
        <v>19232500</v>
      </c>
      <c r="D364" s="164">
        <v>18710823.870000001</v>
      </c>
      <c r="E364" s="162">
        <f t="shared" si="9"/>
        <v>97.287528246457825</v>
      </c>
    </row>
    <row r="365" spans="1:5" ht="47.25" x14ac:dyDescent="0.25">
      <c r="A365" s="167" t="s">
        <v>1243</v>
      </c>
      <c r="B365" s="168" t="s">
        <v>1244</v>
      </c>
      <c r="C365" s="164">
        <v>19232500</v>
      </c>
      <c r="D365" s="164">
        <v>18710823.870000001</v>
      </c>
      <c r="E365" s="162">
        <f t="shared" si="9"/>
        <v>97.287528246457825</v>
      </c>
    </row>
    <row r="366" spans="1:5" ht="63" x14ac:dyDescent="0.25">
      <c r="A366" s="167" t="s">
        <v>1249</v>
      </c>
      <c r="B366" s="168" t="s">
        <v>1250</v>
      </c>
      <c r="C366" s="164">
        <v>355553900</v>
      </c>
      <c r="D366" s="164">
        <v>256741911.90000001</v>
      </c>
      <c r="E366" s="162">
        <f t="shared" si="9"/>
        <v>72.208998945026337</v>
      </c>
    </row>
    <row r="367" spans="1:5" ht="78.75" x14ac:dyDescent="0.25">
      <c r="A367" s="167" t="s">
        <v>1251</v>
      </c>
      <c r="B367" s="168" t="s">
        <v>1252</v>
      </c>
      <c r="C367" s="164">
        <v>355553900</v>
      </c>
      <c r="D367" s="164">
        <v>256741911.90000001</v>
      </c>
      <c r="E367" s="162">
        <f t="shared" si="9"/>
        <v>72.208998945026337</v>
      </c>
    </row>
    <row r="368" spans="1:5" ht="63" x14ac:dyDescent="0.25">
      <c r="A368" s="167" t="s">
        <v>1253</v>
      </c>
      <c r="B368" s="168" t="s">
        <v>1254</v>
      </c>
      <c r="C368" s="164">
        <v>723892400</v>
      </c>
      <c r="D368" s="164">
        <v>570936778.97000003</v>
      </c>
      <c r="E368" s="162">
        <f t="shared" si="9"/>
        <v>78.870392750359031</v>
      </c>
    </row>
    <row r="369" spans="1:5" ht="63" x14ac:dyDescent="0.25">
      <c r="A369" s="167" t="s">
        <v>1255</v>
      </c>
      <c r="B369" s="168" t="s">
        <v>1256</v>
      </c>
      <c r="C369" s="164">
        <v>723892400</v>
      </c>
      <c r="D369" s="164">
        <v>570936778.97000003</v>
      </c>
      <c r="E369" s="162">
        <f t="shared" si="9"/>
        <v>78.870392750359031</v>
      </c>
    </row>
    <row r="370" spans="1:5" ht="31.5" x14ac:dyDescent="0.25">
      <c r="A370" s="167" t="s">
        <v>1257</v>
      </c>
      <c r="B370" s="168" t="s">
        <v>1258</v>
      </c>
      <c r="C370" s="164">
        <v>14415800</v>
      </c>
      <c r="D370" s="164"/>
      <c r="E370" s="162"/>
    </row>
    <row r="371" spans="1:5" ht="47.25" x14ac:dyDescent="0.25">
      <c r="A371" s="167" t="s">
        <v>1259</v>
      </c>
      <c r="B371" s="168" t="s">
        <v>1260</v>
      </c>
      <c r="C371" s="164">
        <v>14415800</v>
      </c>
      <c r="D371" s="164"/>
      <c r="E371" s="162"/>
    </row>
    <row r="372" spans="1:5" ht="31.5" x14ac:dyDescent="0.25">
      <c r="A372" s="167" t="s">
        <v>1263</v>
      </c>
      <c r="B372" s="168" t="s">
        <v>1264</v>
      </c>
      <c r="C372" s="164">
        <v>72212500</v>
      </c>
      <c r="D372" s="164">
        <v>29482500</v>
      </c>
      <c r="E372" s="162">
        <f t="shared" si="9"/>
        <v>40.827419075644798</v>
      </c>
    </row>
    <row r="373" spans="1:5" ht="47.25" x14ac:dyDescent="0.25">
      <c r="A373" s="167" t="s">
        <v>1265</v>
      </c>
      <c r="B373" s="168" t="s">
        <v>1266</v>
      </c>
      <c r="C373" s="164">
        <v>72212500</v>
      </c>
      <c r="D373" s="164">
        <v>29482500</v>
      </c>
      <c r="E373" s="162">
        <f t="shared" si="9"/>
        <v>40.827419075644798</v>
      </c>
    </row>
    <row r="374" spans="1:5" ht="47.25" x14ac:dyDescent="0.25">
      <c r="A374" s="167" t="s">
        <v>1271</v>
      </c>
      <c r="B374" s="168" t="s">
        <v>1272</v>
      </c>
      <c r="C374" s="164">
        <v>16594200</v>
      </c>
      <c r="D374" s="164">
        <v>11320316.439999999</v>
      </c>
      <c r="E374" s="162">
        <f t="shared" si="9"/>
        <v>68.218512733364662</v>
      </c>
    </row>
    <row r="375" spans="1:5" ht="63" x14ac:dyDescent="0.25">
      <c r="A375" s="167" t="s">
        <v>1273</v>
      </c>
      <c r="B375" s="168" t="s">
        <v>1274</v>
      </c>
      <c r="C375" s="164">
        <v>16594200</v>
      </c>
      <c r="D375" s="164">
        <v>11320316.439999999</v>
      </c>
      <c r="E375" s="162">
        <f t="shared" si="9"/>
        <v>68.218512733364662</v>
      </c>
    </row>
    <row r="376" spans="1:5" ht="63" x14ac:dyDescent="0.25">
      <c r="A376" s="167" t="s">
        <v>1275</v>
      </c>
      <c r="B376" s="168" t="s">
        <v>1276</v>
      </c>
      <c r="C376" s="164">
        <v>5663600</v>
      </c>
      <c r="D376" s="164">
        <v>1630035</v>
      </c>
      <c r="E376" s="162">
        <f t="shared" si="9"/>
        <v>28.780899074793421</v>
      </c>
    </row>
    <row r="377" spans="1:5" ht="63" x14ac:dyDescent="0.25">
      <c r="A377" s="167" t="s">
        <v>1277</v>
      </c>
      <c r="B377" s="168" t="s">
        <v>1278</v>
      </c>
      <c r="C377" s="164">
        <v>5663600</v>
      </c>
      <c r="D377" s="164">
        <v>1630035</v>
      </c>
      <c r="E377" s="162">
        <f t="shared" si="9"/>
        <v>28.780899074793421</v>
      </c>
    </row>
    <row r="378" spans="1:5" ht="47.25" x14ac:dyDescent="0.25">
      <c r="A378" s="167" t="s">
        <v>1279</v>
      </c>
      <c r="B378" s="168" t="s">
        <v>1280</v>
      </c>
      <c r="C378" s="164">
        <v>20390200</v>
      </c>
      <c r="D378" s="164">
        <v>20390200</v>
      </c>
      <c r="E378" s="162">
        <f t="shared" si="9"/>
        <v>100</v>
      </c>
    </row>
    <row r="379" spans="1:5" ht="63" x14ac:dyDescent="0.25">
      <c r="A379" s="167" t="s">
        <v>1281</v>
      </c>
      <c r="B379" s="168" t="s">
        <v>1282</v>
      </c>
      <c r="C379" s="164">
        <v>20390200</v>
      </c>
      <c r="D379" s="164">
        <v>20390200</v>
      </c>
      <c r="E379" s="162">
        <f t="shared" si="9"/>
        <v>100</v>
      </c>
    </row>
    <row r="380" spans="1:5" ht="31.5" x14ac:dyDescent="0.25">
      <c r="A380" s="167" t="s">
        <v>1285</v>
      </c>
      <c r="B380" s="168" t="s">
        <v>1286</v>
      </c>
      <c r="C380" s="164">
        <v>82670500</v>
      </c>
      <c r="D380" s="164">
        <v>73539700</v>
      </c>
      <c r="E380" s="162">
        <f t="shared" si="9"/>
        <v>88.955189577902644</v>
      </c>
    </row>
    <row r="381" spans="1:5" ht="31.5" x14ac:dyDescent="0.25">
      <c r="A381" s="167" t="s">
        <v>1287</v>
      </c>
      <c r="B381" s="168" t="s">
        <v>1288</v>
      </c>
      <c r="C381" s="164">
        <v>82670500</v>
      </c>
      <c r="D381" s="164">
        <v>73539700</v>
      </c>
      <c r="E381" s="162">
        <f t="shared" si="9"/>
        <v>88.955189577902644</v>
      </c>
    </row>
    <row r="382" spans="1:5" ht="63" x14ac:dyDescent="0.25">
      <c r="A382" s="167" t="s">
        <v>1297</v>
      </c>
      <c r="B382" s="168" t="s">
        <v>1298</v>
      </c>
      <c r="C382" s="164">
        <v>402039500</v>
      </c>
      <c r="D382" s="164">
        <v>190291043.88</v>
      </c>
      <c r="E382" s="162">
        <f t="shared" si="9"/>
        <v>47.331429842092632</v>
      </c>
    </row>
    <row r="383" spans="1:5" ht="78.75" x14ac:dyDescent="0.25">
      <c r="A383" s="167" t="s">
        <v>1299</v>
      </c>
      <c r="B383" s="168" t="s">
        <v>1300</v>
      </c>
      <c r="C383" s="164">
        <v>402039500</v>
      </c>
      <c r="D383" s="164">
        <v>190291043.88</v>
      </c>
      <c r="E383" s="162">
        <f t="shared" si="9"/>
        <v>47.331429842092632</v>
      </c>
    </row>
    <row r="384" spans="1:5" ht="94.5" x14ac:dyDescent="0.25">
      <c r="A384" s="167" t="s">
        <v>1303</v>
      </c>
      <c r="B384" s="168" t="s">
        <v>1304</v>
      </c>
      <c r="C384" s="164">
        <v>159307300</v>
      </c>
      <c r="D384" s="164">
        <v>106970599.94</v>
      </c>
      <c r="E384" s="162">
        <f t="shared" si="9"/>
        <v>67.147330938381359</v>
      </c>
    </row>
    <row r="385" spans="1:5" ht="94.5" x14ac:dyDescent="0.25">
      <c r="A385" s="167" t="s">
        <v>1305</v>
      </c>
      <c r="B385" s="168" t="s">
        <v>1306</v>
      </c>
      <c r="C385" s="164">
        <v>159307300</v>
      </c>
      <c r="D385" s="164">
        <v>106970599.94</v>
      </c>
      <c r="E385" s="162">
        <f t="shared" si="9"/>
        <v>67.147330938381359</v>
      </c>
    </row>
    <row r="386" spans="1:5" ht="63" x14ac:dyDescent="0.25">
      <c r="A386" s="167" t="s">
        <v>1307</v>
      </c>
      <c r="B386" s="168" t="s">
        <v>1308</v>
      </c>
      <c r="C386" s="164">
        <v>57406800</v>
      </c>
      <c r="D386" s="164">
        <v>57406800</v>
      </c>
      <c r="E386" s="162">
        <f t="shared" si="9"/>
        <v>100</v>
      </c>
    </row>
    <row r="387" spans="1:5" ht="31.5" x14ac:dyDescent="0.25">
      <c r="A387" s="167" t="s">
        <v>1309</v>
      </c>
      <c r="B387" s="168" t="s">
        <v>1310</v>
      </c>
      <c r="C387" s="164">
        <v>679505600</v>
      </c>
      <c r="D387" s="164">
        <v>399307007.92000002</v>
      </c>
      <c r="E387" s="162">
        <f t="shared" si="9"/>
        <v>58.764343946539952</v>
      </c>
    </row>
    <row r="388" spans="1:5" ht="47.25" x14ac:dyDescent="0.25">
      <c r="A388" s="167" t="s">
        <v>1311</v>
      </c>
      <c r="B388" s="168" t="s">
        <v>1312</v>
      </c>
      <c r="C388" s="164">
        <v>679505600</v>
      </c>
      <c r="D388" s="164">
        <v>399307007.92000002</v>
      </c>
      <c r="E388" s="162">
        <f t="shared" si="9"/>
        <v>58.764343946539952</v>
      </c>
    </row>
    <row r="389" spans="1:5" ht="63" x14ac:dyDescent="0.25">
      <c r="A389" s="167" t="s">
        <v>1319</v>
      </c>
      <c r="B389" s="168" t="s">
        <v>1320</v>
      </c>
      <c r="C389" s="164">
        <v>601574100</v>
      </c>
      <c r="D389" s="164"/>
      <c r="E389" s="162"/>
    </row>
    <row r="390" spans="1:5" ht="31.5" x14ac:dyDescent="0.25">
      <c r="A390" s="167" t="s">
        <v>1321</v>
      </c>
      <c r="B390" s="168" t="s">
        <v>1322</v>
      </c>
      <c r="C390" s="164">
        <v>12226000</v>
      </c>
      <c r="D390" s="164">
        <v>6402458.7800000003</v>
      </c>
      <c r="E390" s="162">
        <f t="shared" si="9"/>
        <v>52.367567315557004</v>
      </c>
    </row>
    <row r="391" spans="1:5" ht="47.25" x14ac:dyDescent="0.25">
      <c r="A391" s="167" t="s">
        <v>1323</v>
      </c>
      <c r="B391" s="168" t="s">
        <v>1324</v>
      </c>
      <c r="C391" s="164">
        <v>12226000</v>
      </c>
      <c r="D391" s="164">
        <v>6402458.7800000003</v>
      </c>
      <c r="E391" s="162">
        <f t="shared" si="9"/>
        <v>52.367567315557004</v>
      </c>
    </row>
    <row r="392" spans="1:5" ht="94.5" x14ac:dyDescent="0.25">
      <c r="A392" s="167" t="s">
        <v>1327</v>
      </c>
      <c r="B392" s="168" t="s">
        <v>1328</v>
      </c>
      <c r="C392" s="164">
        <v>242565000</v>
      </c>
      <c r="D392" s="164">
        <v>161239739.03999999</v>
      </c>
      <c r="E392" s="162">
        <f t="shared" si="9"/>
        <v>66.472796586481977</v>
      </c>
    </row>
    <row r="393" spans="1:5" ht="157.5" x14ac:dyDescent="0.25">
      <c r="A393" s="167" t="s">
        <v>1329</v>
      </c>
      <c r="B393" s="168" t="s">
        <v>1330</v>
      </c>
      <c r="C393" s="164">
        <v>83079900</v>
      </c>
      <c r="D393" s="164"/>
      <c r="E393" s="162"/>
    </row>
    <row r="394" spans="1:5" ht="157.5" x14ac:dyDescent="0.25">
      <c r="A394" s="167" t="s">
        <v>1331</v>
      </c>
      <c r="B394" s="168" t="s">
        <v>1332</v>
      </c>
      <c r="C394" s="164">
        <v>83079900</v>
      </c>
      <c r="D394" s="164"/>
      <c r="E394" s="162"/>
    </row>
    <row r="395" spans="1:5" ht="31.5" x14ac:dyDescent="0.25">
      <c r="A395" s="167" t="s">
        <v>1333</v>
      </c>
      <c r="B395" s="168" t="s">
        <v>1334</v>
      </c>
      <c r="C395" s="164">
        <v>13403500</v>
      </c>
      <c r="D395" s="164">
        <v>13403500</v>
      </c>
      <c r="E395" s="162">
        <f t="shared" si="9"/>
        <v>100</v>
      </c>
    </row>
    <row r="396" spans="1:5" ht="47.25" x14ac:dyDescent="0.25">
      <c r="A396" s="167" t="s">
        <v>1335</v>
      </c>
      <c r="B396" s="168" t="s">
        <v>1336</v>
      </c>
      <c r="C396" s="164">
        <v>13403500</v>
      </c>
      <c r="D396" s="164">
        <v>13403500</v>
      </c>
      <c r="E396" s="162">
        <f t="shared" si="9"/>
        <v>100</v>
      </c>
    </row>
    <row r="397" spans="1:5" ht="78.75" x14ac:dyDescent="0.25">
      <c r="A397" s="167" t="s">
        <v>1339</v>
      </c>
      <c r="B397" s="168" t="s">
        <v>1340</v>
      </c>
      <c r="C397" s="164">
        <v>920645100</v>
      </c>
      <c r="D397" s="164">
        <v>199359529.66</v>
      </c>
      <c r="E397" s="162">
        <f t="shared" si="9"/>
        <v>21.654330171311397</v>
      </c>
    </row>
    <row r="398" spans="1:5" ht="94.5" x14ac:dyDescent="0.25">
      <c r="A398" s="167" t="s">
        <v>1341</v>
      </c>
      <c r="B398" s="168" t="s">
        <v>1342</v>
      </c>
      <c r="C398" s="164">
        <v>920645100</v>
      </c>
      <c r="D398" s="164">
        <v>199359529.66</v>
      </c>
      <c r="E398" s="162">
        <f t="shared" si="9"/>
        <v>21.654330171311397</v>
      </c>
    </row>
    <row r="399" spans="1:5" ht="47.25" x14ac:dyDescent="0.25">
      <c r="A399" s="167" t="s">
        <v>1343</v>
      </c>
      <c r="B399" s="168" t="s">
        <v>1344</v>
      </c>
      <c r="C399" s="164">
        <v>6238500</v>
      </c>
      <c r="D399" s="164"/>
      <c r="E399" s="162"/>
    </row>
    <row r="400" spans="1:5" ht="63" x14ac:dyDescent="0.25">
      <c r="A400" s="167" t="s">
        <v>1345</v>
      </c>
      <c r="B400" s="168" t="s">
        <v>1346</v>
      </c>
      <c r="C400" s="164">
        <v>6238500</v>
      </c>
      <c r="D400" s="164"/>
      <c r="E400" s="162"/>
    </row>
    <row r="401" spans="1:5" ht="47.25" x14ac:dyDescent="0.25">
      <c r="A401" s="167" t="s">
        <v>1351</v>
      </c>
      <c r="B401" s="168" t="s">
        <v>1352</v>
      </c>
      <c r="C401" s="164">
        <v>961064000</v>
      </c>
      <c r="D401" s="164">
        <v>381569303.69</v>
      </c>
      <c r="E401" s="162">
        <f t="shared" si="9"/>
        <v>39.702798532667963</v>
      </c>
    </row>
    <row r="402" spans="1:5" ht="47.25" x14ac:dyDescent="0.25">
      <c r="A402" s="167" t="s">
        <v>1353</v>
      </c>
      <c r="B402" s="168" t="s">
        <v>1354</v>
      </c>
      <c r="C402" s="164">
        <v>961064000</v>
      </c>
      <c r="D402" s="164">
        <v>381569303.69</v>
      </c>
      <c r="E402" s="162">
        <f t="shared" ref="E402:E443" si="10">D402/C402*100</f>
        <v>39.702798532667963</v>
      </c>
    </row>
    <row r="403" spans="1:5" ht="94.5" x14ac:dyDescent="0.25">
      <c r="A403" s="167" t="s">
        <v>1359</v>
      </c>
      <c r="B403" s="168" t="s">
        <v>1360</v>
      </c>
      <c r="C403" s="164">
        <v>70523500</v>
      </c>
      <c r="D403" s="164"/>
      <c r="E403" s="162"/>
    </row>
    <row r="404" spans="1:5" ht="110.25" x14ac:dyDescent="0.25">
      <c r="A404" s="167" t="s">
        <v>1361</v>
      </c>
      <c r="B404" s="168" t="s">
        <v>1362</v>
      </c>
      <c r="C404" s="164">
        <v>70523500</v>
      </c>
      <c r="D404" s="164"/>
      <c r="E404" s="162"/>
    </row>
    <row r="405" spans="1:5" ht="47.25" x14ac:dyDescent="0.25">
      <c r="A405" s="167" t="s">
        <v>1363</v>
      </c>
      <c r="B405" s="168" t="s">
        <v>1364</v>
      </c>
      <c r="C405" s="164">
        <v>130000000</v>
      </c>
      <c r="D405" s="164"/>
      <c r="E405" s="162"/>
    </row>
    <row r="406" spans="1:5" ht="63" x14ac:dyDescent="0.25">
      <c r="A406" s="167" t="s">
        <v>1365</v>
      </c>
      <c r="B406" s="168" t="s">
        <v>1366</v>
      </c>
      <c r="C406" s="164">
        <v>130000000</v>
      </c>
      <c r="D406" s="164"/>
      <c r="E406" s="162"/>
    </row>
    <row r="407" spans="1:5" ht="63" x14ac:dyDescent="0.25">
      <c r="A407" s="167" t="s">
        <v>1369</v>
      </c>
      <c r="B407" s="168" t="s">
        <v>1370</v>
      </c>
      <c r="C407" s="164">
        <v>2140286200</v>
      </c>
      <c r="D407" s="164">
        <v>230703504.13999999</v>
      </c>
      <c r="E407" s="162">
        <f t="shared" si="10"/>
        <v>10.779095998469737</v>
      </c>
    </row>
    <row r="408" spans="1:5" ht="126" x14ac:dyDescent="0.25">
      <c r="A408" s="167" t="s">
        <v>1371</v>
      </c>
      <c r="B408" s="168" t="s">
        <v>1372</v>
      </c>
      <c r="C408" s="164">
        <v>168574800</v>
      </c>
      <c r="D408" s="164">
        <v>65518710.729999997</v>
      </c>
      <c r="E408" s="162">
        <f t="shared" si="10"/>
        <v>38.866254463893775</v>
      </c>
    </row>
    <row r="409" spans="1:5" ht="141.75" x14ac:dyDescent="0.25">
      <c r="A409" s="167" t="s">
        <v>1373</v>
      </c>
      <c r="B409" s="168" t="s">
        <v>1374</v>
      </c>
      <c r="C409" s="164">
        <v>168574800</v>
      </c>
      <c r="D409" s="164">
        <v>65518710.729999997</v>
      </c>
      <c r="E409" s="162">
        <f t="shared" si="10"/>
        <v>38.866254463893775</v>
      </c>
    </row>
    <row r="410" spans="1:5" ht="126" x14ac:dyDescent="0.25">
      <c r="A410" s="167" t="s">
        <v>1375</v>
      </c>
      <c r="B410" s="168" t="s">
        <v>1376</v>
      </c>
      <c r="C410" s="164">
        <v>71036300</v>
      </c>
      <c r="D410" s="164">
        <v>17797367.300000001</v>
      </c>
      <c r="E410" s="162">
        <f t="shared" si="10"/>
        <v>25.053905256889784</v>
      </c>
    </row>
    <row r="411" spans="1:5" ht="126" x14ac:dyDescent="0.25">
      <c r="A411" s="167" t="s">
        <v>1377</v>
      </c>
      <c r="B411" s="168" t="s">
        <v>1378</v>
      </c>
      <c r="C411" s="164">
        <v>71036300</v>
      </c>
      <c r="D411" s="164">
        <v>17797367.300000001</v>
      </c>
      <c r="E411" s="162">
        <f t="shared" si="10"/>
        <v>25.053905256889784</v>
      </c>
    </row>
    <row r="412" spans="1:5" ht="78.75" x14ac:dyDescent="0.25">
      <c r="A412" s="167" t="s">
        <v>1379</v>
      </c>
      <c r="B412" s="168" t="s">
        <v>1380</v>
      </c>
      <c r="C412" s="164">
        <v>3895355600</v>
      </c>
      <c r="D412" s="164">
        <v>1070018033.0700001</v>
      </c>
      <c r="E412" s="162">
        <f t="shared" si="10"/>
        <v>27.469071965342522</v>
      </c>
    </row>
    <row r="413" spans="1:5" ht="78.75" x14ac:dyDescent="0.25">
      <c r="A413" s="167" t="s">
        <v>1381</v>
      </c>
      <c r="B413" s="168" t="s">
        <v>1382</v>
      </c>
      <c r="C413" s="164">
        <v>3895355600</v>
      </c>
      <c r="D413" s="164">
        <v>1070018033.0700001</v>
      </c>
      <c r="E413" s="162">
        <f t="shared" si="10"/>
        <v>27.469071965342522</v>
      </c>
    </row>
    <row r="414" spans="1:5" ht="78.75" x14ac:dyDescent="0.25">
      <c r="A414" s="167" t="s">
        <v>1383</v>
      </c>
      <c r="B414" s="168" t="s">
        <v>1384</v>
      </c>
      <c r="C414" s="164">
        <v>392120000</v>
      </c>
      <c r="D414" s="164"/>
      <c r="E414" s="162"/>
    </row>
    <row r="415" spans="1:5" ht="94.5" x14ac:dyDescent="0.25">
      <c r="A415" s="167" t="s">
        <v>1385</v>
      </c>
      <c r="B415" s="168" t="s">
        <v>1386</v>
      </c>
      <c r="C415" s="164">
        <v>392120000</v>
      </c>
      <c r="D415" s="164"/>
      <c r="E415" s="162"/>
    </row>
    <row r="416" spans="1:5" ht="78.75" x14ac:dyDescent="0.25">
      <c r="A416" s="167" t="s">
        <v>1387</v>
      </c>
      <c r="B416" s="168" t="s">
        <v>1388</v>
      </c>
      <c r="C416" s="164">
        <v>23436900</v>
      </c>
      <c r="D416" s="164">
        <v>8744393.8900000006</v>
      </c>
      <c r="E416" s="162">
        <f t="shared" si="10"/>
        <v>37.310369076115016</v>
      </c>
    </row>
    <row r="417" spans="1:5" ht="94.5" x14ac:dyDescent="0.25">
      <c r="A417" s="167" t="s">
        <v>1389</v>
      </c>
      <c r="B417" s="168" t="s">
        <v>1390</v>
      </c>
      <c r="C417" s="164">
        <v>23436900</v>
      </c>
      <c r="D417" s="164">
        <v>8744393.8900000006</v>
      </c>
      <c r="E417" s="162">
        <f t="shared" si="10"/>
        <v>37.310369076115016</v>
      </c>
    </row>
    <row r="418" spans="1:5" ht="15.75" x14ac:dyDescent="0.25">
      <c r="A418" s="167" t="s">
        <v>1399</v>
      </c>
      <c r="B418" s="168" t="s">
        <v>1400</v>
      </c>
      <c r="C418" s="164">
        <v>28053300</v>
      </c>
      <c r="D418" s="164"/>
      <c r="E418" s="162"/>
    </row>
    <row r="419" spans="1:5" ht="31.5" x14ac:dyDescent="0.25">
      <c r="A419" s="167" t="s">
        <v>1401</v>
      </c>
      <c r="B419" s="168" t="s">
        <v>1402</v>
      </c>
      <c r="C419" s="164">
        <v>28053300</v>
      </c>
      <c r="D419" s="164"/>
      <c r="E419" s="162"/>
    </row>
    <row r="420" spans="1:5" ht="31.5" x14ac:dyDescent="0.25">
      <c r="A420" s="167" t="s">
        <v>1411</v>
      </c>
      <c r="B420" s="168" t="s">
        <v>1412</v>
      </c>
      <c r="C420" s="164">
        <v>5100085100</v>
      </c>
      <c r="D420" s="164">
        <v>2424210414.5300002</v>
      </c>
      <c r="E420" s="162">
        <f t="shared" si="10"/>
        <v>47.532744395382743</v>
      </c>
    </row>
    <row r="421" spans="1:5" ht="47.25" x14ac:dyDescent="0.25">
      <c r="A421" s="167" t="s">
        <v>1419</v>
      </c>
      <c r="B421" s="168" t="s">
        <v>1420</v>
      </c>
      <c r="C421" s="164">
        <v>21582000</v>
      </c>
      <c r="D421" s="164">
        <v>15581998.970000001</v>
      </c>
      <c r="E421" s="162">
        <f t="shared" si="10"/>
        <v>72.199049995366522</v>
      </c>
    </row>
    <row r="422" spans="1:5" ht="47.25" x14ac:dyDescent="0.25">
      <c r="A422" s="167" t="s">
        <v>1421</v>
      </c>
      <c r="B422" s="168" t="s">
        <v>1422</v>
      </c>
      <c r="C422" s="164">
        <v>21582000</v>
      </c>
      <c r="D422" s="164">
        <v>15581998.970000001</v>
      </c>
      <c r="E422" s="162">
        <f t="shared" si="10"/>
        <v>72.199049995366522</v>
      </c>
    </row>
    <row r="423" spans="1:5" ht="63" x14ac:dyDescent="0.25">
      <c r="A423" s="167" t="s">
        <v>1423</v>
      </c>
      <c r="B423" s="168" t="s">
        <v>1424</v>
      </c>
      <c r="C423" s="164">
        <v>51502600</v>
      </c>
      <c r="D423" s="164">
        <v>20480602.48</v>
      </c>
      <c r="E423" s="162">
        <f t="shared" si="10"/>
        <v>39.766152543755076</v>
      </c>
    </row>
    <row r="424" spans="1:5" ht="78.75" x14ac:dyDescent="0.25">
      <c r="A424" s="167" t="s">
        <v>1425</v>
      </c>
      <c r="B424" s="168" t="s">
        <v>1426</v>
      </c>
      <c r="C424" s="164">
        <v>51502600</v>
      </c>
      <c r="D424" s="164">
        <v>20480602.48</v>
      </c>
      <c r="E424" s="162">
        <f t="shared" si="10"/>
        <v>39.766152543755076</v>
      </c>
    </row>
    <row r="425" spans="1:5" ht="78.75" x14ac:dyDescent="0.25">
      <c r="A425" s="167" t="s">
        <v>1433</v>
      </c>
      <c r="B425" s="168" t="s">
        <v>1434</v>
      </c>
      <c r="C425" s="164">
        <v>1883200</v>
      </c>
      <c r="D425" s="164">
        <v>812316.04</v>
      </c>
      <c r="E425" s="162">
        <f t="shared" si="10"/>
        <v>43.134878929481737</v>
      </c>
    </row>
    <row r="426" spans="1:5" ht="78.75" x14ac:dyDescent="0.25">
      <c r="A426" s="167" t="s">
        <v>1435</v>
      </c>
      <c r="B426" s="168" t="s">
        <v>1436</v>
      </c>
      <c r="C426" s="164">
        <v>1883200</v>
      </c>
      <c r="D426" s="164">
        <v>812316.04</v>
      </c>
      <c r="E426" s="162">
        <f t="shared" si="10"/>
        <v>43.134878929481737</v>
      </c>
    </row>
    <row r="427" spans="1:5" ht="47.25" x14ac:dyDescent="0.25">
      <c r="A427" s="167" t="s">
        <v>1441</v>
      </c>
      <c r="B427" s="168" t="s">
        <v>1442</v>
      </c>
      <c r="C427" s="164">
        <v>29767600</v>
      </c>
      <c r="D427" s="164">
        <v>21776277.960000001</v>
      </c>
      <c r="E427" s="162">
        <f t="shared" si="10"/>
        <v>73.154295139682063</v>
      </c>
    </row>
    <row r="428" spans="1:5" ht="47.25" x14ac:dyDescent="0.25">
      <c r="A428" s="167" t="s">
        <v>1443</v>
      </c>
      <c r="B428" s="168" t="s">
        <v>1444</v>
      </c>
      <c r="C428" s="164">
        <v>121968900</v>
      </c>
      <c r="D428" s="164">
        <v>48071701.049999997</v>
      </c>
      <c r="E428" s="162">
        <f t="shared" si="10"/>
        <v>39.413080752552496</v>
      </c>
    </row>
    <row r="429" spans="1:5" ht="141.75" x14ac:dyDescent="0.25">
      <c r="A429" s="167" t="s">
        <v>1445</v>
      </c>
      <c r="B429" s="168" t="s">
        <v>1446</v>
      </c>
      <c r="C429" s="164">
        <v>13852600</v>
      </c>
      <c r="D429" s="164">
        <v>6780528</v>
      </c>
      <c r="E429" s="162">
        <f t="shared" si="10"/>
        <v>48.947692129997257</v>
      </c>
    </row>
    <row r="430" spans="1:5" ht="141.75" x14ac:dyDescent="0.25">
      <c r="A430" s="167" t="s">
        <v>1447</v>
      </c>
      <c r="B430" s="168" t="s">
        <v>1448</v>
      </c>
      <c r="C430" s="164">
        <v>13852600</v>
      </c>
      <c r="D430" s="164">
        <v>6780528</v>
      </c>
      <c r="E430" s="162">
        <f t="shared" si="10"/>
        <v>48.947692129997257</v>
      </c>
    </row>
    <row r="431" spans="1:5" ht="78.75" x14ac:dyDescent="0.25">
      <c r="A431" s="167" t="s">
        <v>1449</v>
      </c>
      <c r="B431" s="168" t="s">
        <v>1450</v>
      </c>
      <c r="C431" s="164">
        <v>33560800</v>
      </c>
      <c r="D431" s="164">
        <v>669996</v>
      </c>
      <c r="E431" s="162">
        <f t="shared" si="10"/>
        <v>1.9963648065600341</v>
      </c>
    </row>
    <row r="432" spans="1:5" ht="78.75" x14ac:dyDescent="0.25">
      <c r="A432" s="167" t="s">
        <v>1451</v>
      </c>
      <c r="B432" s="168" t="s">
        <v>1452</v>
      </c>
      <c r="C432" s="164">
        <v>33560800</v>
      </c>
      <c r="D432" s="164">
        <v>669996</v>
      </c>
      <c r="E432" s="162">
        <f t="shared" si="10"/>
        <v>1.9963648065600341</v>
      </c>
    </row>
    <row r="433" spans="1:5" ht="94.5" x14ac:dyDescent="0.25">
      <c r="A433" s="167" t="s">
        <v>1453</v>
      </c>
      <c r="B433" s="168" t="s">
        <v>1454</v>
      </c>
      <c r="C433" s="164">
        <v>37440400</v>
      </c>
      <c r="D433" s="164">
        <v>920430</v>
      </c>
      <c r="E433" s="162">
        <f t="shared" si="10"/>
        <v>2.4583871967179838</v>
      </c>
    </row>
    <row r="434" spans="1:5" ht="94.5" x14ac:dyDescent="0.25">
      <c r="A434" s="167" t="s">
        <v>1455</v>
      </c>
      <c r="B434" s="168" t="s">
        <v>1456</v>
      </c>
      <c r="C434" s="164">
        <v>37440400</v>
      </c>
      <c r="D434" s="164">
        <v>920430</v>
      </c>
      <c r="E434" s="162">
        <f t="shared" si="10"/>
        <v>2.4583871967179838</v>
      </c>
    </row>
    <row r="435" spans="1:5" ht="78.75" x14ac:dyDescent="0.25">
      <c r="A435" s="167" t="s">
        <v>1457</v>
      </c>
      <c r="B435" s="168" t="s">
        <v>1458</v>
      </c>
      <c r="C435" s="164">
        <v>117199400</v>
      </c>
      <c r="D435" s="164">
        <v>110104655.81</v>
      </c>
      <c r="E435" s="162">
        <f t="shared" si="10"/>
        <v>93.946433010749203</v>
      </c>
    </row>
    <row r="436" spans="1:5" ht="94.5" x14ac:dyDescent="0.25">
      <c r="A436" s="167" t="s">
        <v>1459</v>
      </c>
      <c r="B436" s="168" t="s">
        <v>1460</v>
      </c>
      <c r="C436" s="164">
        <v>117199400</v>
      </c>
      <c r="D436" s="164">
        <v>110104655.81</v>
      </c>
      <c r="E436" s="162">
        <f t="shared" si="10"/>
        <v>93.946433010749203</v>
      </c>
    </row>
    <row r="437" spans="1:5" ht="110.25" x14ac:dyDescent="0.25">
      <c r="A437" s="167" t="s">
        <v>1461</v>
      </c>
      <c r="B437" s="168" t="s">
        <v>1462</v>
      </c>
      <c r="C437" s="164">
        <v>27900</v>
      </c>
      <c r="D437" s="164">
        <v>8905.44</v>
      </c>
      <c r="E437" s="162">
        <f t="shared" si="10"/>
        <v>31.919139784946239</v>
      </c>
    </row>
    <row r="438" spans="1:5" ht="126" x14ac:dyDescent="0.25">
      <c r="A438" s="167" t="s">
        <v>1463</v>
      </c>
      <c r="B438" s="168" t="s">
        <v>1464</v>
      </c>
      <c r="C438" s="164">
        <v>27900</v>
      </c>
      <c r="D438" s="164">
        <v>8905.44</v>
      </c>
      <c r="E438" s="162">
        <f t="shared" si="10"/>
        <v>31.919139784946239</v>
      </c>
    </row>
    <row r="439" spans="1:5" ht="47.25" x14ac:dyDescent="0.25">
      <c r="A439" s="167" t="s">
        <v>1465</v>
      </c>
      <c r="B439" s="168" t="s">
        <v>1466</v>
      </c>
      <c r="C439" s="164">
        <v>908581400</v>
      </c>
      <c r="D439" s="164">
        <v>346211179.06999999</v>
      </c>
      <c r="E439" s="162">
        <f t="shared" si="10"/>
        <v>38.104585793854021</v>
      </c>
    </row>
    <row r="440" spans="1:5" ht="47.25" x14ac:dyDescent="0.25">
      <c r="A440" s="167" t="s">
        <v>1467</v>
      </c>
      <c r="B440" s="168" t="s">
        <v>1468</v>
      </c>
      <c r="C440" s="164">
        <v>908581400</v>
      </c>
      <c r="D440" s="164">
        <v>346211179.06999999</v>
      </c>
      <c r="E440" s="162">
        <f t="shared" si="10"/>
        <v>38.104585793854021</v>
      </c>
    </row>
    <row r="441" spans="1:5" ht="110.25" x14ac:dyDescent="0.25">
      <c r="A441" s="167" t="s">
        <v>1469</v>
      </c>
      <c r="B441" s="168" t="s">
        <v>1470</v>
      </c>
      <c r="C441" s="164">
        <v>1020868800</v>
      </c>
      <c r="D441" s="164">
        <v>385232485.63</v>
      </c>
      <c r="E441" s="162">
        <f t="shared" si="10"/>
        <v>37.735748769087664</v>
      </c>
    </row>
    <row r="442" spans="1:5" ht="47.25" x14ac:dyDescent="0.25">
      <c r="A442" s="167" t="s">
        <v>1477</v>
      </c>
      <c r="B442" s="168" t="s">
        <v>1478</v>
      </c>
      <c r="C442" s="164">
        <v>52886000</v>
      </c>
      <c r="D442" s="164">
        <v>27081639.210000001</v>
      </c>
      <c r="E442" s="162">
        <f t="shared" si="10"/>
        <v>51.207577071436674</v>
      </c>
    </row>
    <row r="443" spans="1:5" ht="47.25" x14ac:dyDescent="0.25">
      <c r="A443" s="167" t="s">
        <v>1479</v>
      </c>
      <c r="B443" s="168" t="s">
        <v>1480</v>
      </c>
      <c r="C443" s="164">
        <v>52886000</v>
      </c>
      <c r="D443" s="164">
        <v>27081639.210000001</v>
      </c>
      <c r="E443" s="162">
        <f t="shared" si="10"/>
        <v>51.207577071436674</v>
      </c>
    </row>
    <row r="444" spans="1:5" ht="31.5" x14ac:dyDescent="0.25">
      <c r="A444" s="167" t="s">
        <v>1481</v>
      </c>
      <c r="B444" s="168" t="s">
        <v>1482</v>
      </c>
      <c r="C444" s="164">
        <v>14212200</v>
      </c>
      <c r="D444" s="164">
        <v>12102100</v>
      </c>
      <c r="E444" s="162">
        <f t="shared" ref="E444:E498" si="11">D444/C444*100</f>
        <v>85.152896806968656</v>
      </c>
    </row>
    <row r="445" spans="1:5" ht="47.25" x14ac:dyDescent="0.25">
      <c r="A445" s="167" t="s">
        <v>1483</v>
      </c>
      <c r="B445" s="168" t="s">
        <v>1484</v>
      </c>
      <c r="C445" s="164">
        <v>14212200</v>
      </c>
      <c r="D445" s="164">
        <v>12102100</v>
      </c>
      <c r="E445" s="162">
        <f t="shared" si="11"/>
        <v>85.152896806968656</v>
      </c>
    </row>
    <row r="446" spans="1:5" ht="31.5" x14ac:dyDescent="0.25">
      <c r="A446" s="167" t="s">
        <v>1485</v>
      </c>
      <c r="B446" s="168" t="s">
        <v>1486</v>
      </c>
      <c r="C446" s="164">
        <v>180300</v>
      </c>
      <c r="D446" s="164">
        <v>140500</v>
      </c>
      <c r="E446" s="162">
        <f t="shared" si="11"/>
        <v>77.925679423183581</v>
      </c>
    </row>
    <row r="447" spans="1:5" ht="47.25" x14ac:dyDescent="0.25">
      <c r="A447" s="167" t="s">
        <v>1487</v>
      </c>
      <c r="B447" s="168" t="s">
        <v>1488</v>
      </c>
      <c r="C447" s="164">
        <v>180300</v>
      </c>
      <c r="D447" s="164">
        <v>140500</v>
      </c>
      <c r="E447" s="162">
        <f t="shared" si="11"/>
        <v>77.925679423183581</v>
      </c>
    </row>
    <row r="448" spans="1:5" ht="94.5" x14ac:dyDescent="0.25">
      <c r="A448" s="167" t="s">
        <v>1489</v>
      </c>
      <c r="B448" s="168" t="s">
        <v>1490</v>
      </c>
      <c r="C448" s="164">
        <v>7803500</v>
      </c>
      <c r="D448" s="164">
        <v>1474000</v>
      </c>
      <c r="E448" s="162">
        <f t="shared" si="11"/>
        <v>18.888960082014481</v>
      </c>
    </row>
    <row r="449" spans="1:5" ht="110.25" x14ac:dyDescent="0.25">
      <c r="A449" s="167" t="s">
        <v>1491</v>
      </c>
      <c r="B449" s="168" t="s">
        <v>1492</v>
      </c>
      <c r="C449" s="164">
        <v>7803500</v>
      </c>
      <c r="D449" s="164">
        <v>1474000</v>
      </c>
      <c r="E449" s="162">
        <f t="shared" si="11"/>
        <v>18.888960082014481</v>
      </c>
    </row>
    <row r="450" spans="1:5" ht="126" x14ac:dyDescent="0.25">
      <c r="A450" s="167" t="s">
        <v>1493</v>
      </c>
      <c r="B450" s="168" t="s">
        <v>1494</v>
      </c>
      <c r="C450" s="164">
        <v>343966500</v>
      </c>
      <c r="D450" s="164">
        <v>325919503.51999998</v>
      </c>
      <c r="E450" s="162">
        <f t="shared" si="11"/>
        <v>94.753269146850045</v>
      </c>
    </row>
    <row r="451" spans="1:5" ht="141.75" x14ac:dyDescent="0.25">
      <c r="A451" s="167" t="s">
        <v>1495</v>
      </c>
      <c r="B451" s="168" t="s">
        <v>1496</v>
      </c>
      <c r="C451" s="164">
        <v>343966500</v>
      </c>
      <c r="D451" s="164">
        <v>325919503.51999998</v>
      </c>
      <c r="E451" s="162">
        <f t="shared" si="11"/>
        <v>94.753269146850045</v>
      </c>
    </row>
    <row r="452" spans="1:5" ht="47.25" x14ac:dyDescent="0.25">
      <c r="A452" s="167" t="s">
        <v>1497</v>
      </c>
      <c r="B452" s="168" t="s">
        <v>1498</v>
      </c>
      <c r="C452" s="164">
        <v>5829400</v>
      </c>
      <c r="D452" s="164">
        <v>5537934</v>
      </c>
      <c r="E452" s="162">
        <f t="shared" si="11"/>
        <v>95.000068617696513</v>
      </c>
    </row>
    <row r="453" spans="1:5" ht="63" x14ac:dyDescent="0.25">
      <c r="A453" s="167" t="s">
        <v>1499</v>
      </c>
      <c r="B453" s="168" t="s">
        <v>1500</v>
      </c>
      <c r="C453" s="164">
        <v>5829400</v>
      </c>
      <c r="D453" s="164">
        <v>5537934</v>
      </c>
      <c r="E453" s="162">
        <f t="shared" si="11"/>
        <v>95.000068617696513</v>
      </c>
    </row>
    <row r="454" spans="1:5" ht="47.25" x14ac:dyDescent="0.25">
      <c r="A454" s="167" t="s">
        <v>1501</v>
      </c>
      <c r="B454" s="168" t="s">
        <v>1502</v>
      </c>
      <c r="C454" s="164">
        <v>2140467100</v>
      </c>
      <c r="D454" s="164">
        <v>1022023237.51</v>
      </c>
      <c r="E454" s="162">
        <f t="shared" si="11"/>
        <v>47.747673277015096</v>
      </c>
    </row>
    <row r="455" spans="1:5" ht="63" x14ac:dyDescent="0.25">
      <c r="A455" s="167" t="s">
        <v>1503</v>
      </c>
      <c r="B455" s="168" t="s">
        <v>1504</v>
      </c>
      <c r="C455" s="164">
        <v>2140467100</v>
      </c>
      <c r="D455" s="164">
        <v>1022023237.51</v>
      </c>
      <c r="E455" s="162">
        <f t="shared" si="11"/>
        <v>47.747673277015096</v>
      </c>
    </row>
    <row r="456" spans="1:5" ht="31.5" x14ac:dyDescent="0.25">
      <c r="A456" s="167" t="s">
        <v>1505</v>
      </c>
      <c r="B456" s="168" t="s">
        <v>1506</v>
      </c>
      <c r="C456" s="164">
        <v>176504500</v>
      </c>
      <c r="D456" s="164">
        <v>73280423.840000004</v>
      </c>
      <c r="E456" s="162">
        <f t="shared" si="11"/>
        <v>41.517595211453532</v>
      </c>
    </row>
    <row r="457" spans="1:5" ht="15.75" x14ac:dyDescent="0.25">
      <c r="A457" s="167" t="s">
        <v>1507</v>
      </c>
      <c r="B457" s="168" t="s">
        <v>1508</v>
      </c>
      <c r="C457" s="164">
        <v>14366891963</v>
      </c>
      <c r="D457" s="164">
        <v>2664406592.5799999</v>
      </c>
      <c r="E457" s="162">
        <f t="shared" si="11"/>
        <v>18.545462716931546</v>
      </c>
    </row>
    <row r="458" spans="1:5" ht="78.75" x14ac:dyDescent="0.25">
      <c r="A458" s="167" t="s">
        <v>1517</v>
      </c>
      <c r="B458" s="168" t="s">
        <v>1518</v>
      </c>
      <c r="C458" s="164">
        <v>28341000</v>
      </c>
      <c r="D458" s="164">
        <v>12982367.550000001</v>
      </c>
      <c r="E458" s="162">
        <f t="shared" si="11"/>
        <v>45.807725733036946</v>
      </c>
    </row>
    <row r="459" spans="1:5" ht="78.75" x14ac:dyDescent="0.25">
      <c r="A459" s="167" t="s">
        <v>1519</v>
      </c>
      <c r="B459" s="168" t="s">
        <v>1520</v>
      </c>
      <c r="C459" s="164">
        <v>4578000</v>
      </c>
      <c r="D459" s="164">
        <v>1628821.63</v>
      </c>
      <c r="E459" s="162">
        <f t="shared" si="11"/>
        <v>35.579327872433375</v>
      </c>
    </row>
    <row r="460" spans="1:5" ht="63" x14ac:dyDescent="0.25">
      <c r="A460" s="167" t="s">
        <v>1521</v>
      </c>
      <c r="B460" s="168" t="s">
        <v>1522</v>
      </c>
      <c r="C460" s="164">
        <v>120967800</v>
      </c>
      <c r="D460" s="164">
        <v>81701100.239999995</v>
      </c>
      <c r="E460" s="162">
        <f t="shared" si="11"/>
        <v>67.539543779418992</v>
      </c>
    </row>
    <row r="461" spans="1:5" ht="63" x14ac:dyDescent="0.25">
      <c r="A461" s="167" t="s">
        <v>1523</v>
      </c>
      <c r="B461" s="168" t="s">
        <v>1524</v>
      </c>
      <c r="C461" s="164">
        <v>120967800</v>
      </c>
      <c r="D461" s="164">
        <v>81701100.239999995</v>
      </c>
      <c r="E461" s="162">
        <f t="shared" si="11"/>
        <v>67.539543779418992</v>
      </c>
    </row>
    <row r="462" spans="1:5" ht="78.75" x14ac:dyDescent="0.25">
      <c r="A462" s="167" t="s">
        <v>1525</v>
      </c>
      <c r="B462" s="168" t="s">
        <v>1526</v>
      </c>
      <c r="C462" s="164">
        <v>501773500</v>
      </c>
      <c r="D462" s="164">
        <v>192165249.93000001</v>
      </c>
      <c r="E462" s="162">
        <f t="shared" si="11"/>
        <v>38.297209782900055</v>
      </c>
    </row>
    <row r="463" spans="1:5" ht="63" x14ac:dyDescent="0.25">
      <c r="A463" s="167" t="s">
        <v>1527</v>
      </c>
      <c r="B463" s="168" t="s">
        <v>1528</v>
      </c>
      <c r="C463" s="164">
        <v>416793100</v>
      </c>
      <c r="D463" s="164">
        <v>349156755</v>
      </c>
      <c r="E463" s="162">
        <f t="shared" si="11"/>
        <v>83.772201363218343</v>
      </c>
    </row>
    <row r="464" spans="1:5" ht="78.75" x14ac:dyDescent="0.25">
      <c r="A464" s="167" t="s">
        <v>1529</v>
      </c>
      <c r="B464" s="168" t="s">
        <v>1530</v>
      </c>
      <c r="C464" s="164">
        <v>416793100</v>
      </c>
      <c r="D464" s="164">
        <v>349156755</v>
      </c>
      <c r="E464" s="162">
        <f t="shared" si="11"/>
        <v>83.772201363218343</v>
      </c>
    </row>
    <row r="465" spans="1:5" ht="267.75" x14ac:dyDescent="0.25">
      <c r="A465" s="167" t="s">
        <v>1531</v>
      </c>
      <c r="B465" s="168" t="s">
        <v>1532</v>
      </c>
      <c r="C465" s="164">
        <v>5282500</v>
      </c>
      <c r="D465" s="164">
        <v>5282500</v>
      </c>
      <c r="E465" s="162">
        <f t="shared" si="11"/>
        <v>100</v>
      </c>
    </row>
    <row r="466" spans="1:5" ht="283.5" x14ac:dyDescent="0.25">
      <c r="A466" s="167" t="s">
        <v>1533</v>
      </c>
      <c r="B466" s="168" t="s">
        <v>1534</v>
      </c>
      <c r="C466" s="164">
        <v>5282500</v>
      </c>
      <c r="D466" s="164">
        <v>5282500</v>
      </c>
      <c r="E466" s="162">
        <f t="shared" si="11"/>
        <v>100</v>
      </c>
    </row>
    <row r="467" spans="1:5" ht="78.75" x14ac:dyDescent="0.25">
      <c r="A467" s="167" t="s">
        <v>1535</v>
      </c>
      <c r="B467" s="168" t="s">
        <v>1536</v>
      </c>
      <c r="C467" s="164">
        <v>88863</v>
      </c>
      <c r="D467" s="164">
        <v>88863</v>
      </c>
      <c r="E467" s="162">
        <f t="shared" si="11"/>
        <v>100</v>
      </c>
    </row>
    <row r="468" spans="1:5" ht="94.5" x14ac:dyDescent="0.25">
      <c r="A468" s="167" t="s">
        <v>1537</v>
      </c>
      <c r="B468" s="168" t="s">
        <v>1538</v>
      </c>
      <c r="C468" s="164">
        <v>1121595700</v>
      </c>
      <c r="D468" s="164">
        <v>648527249.83000004</v>
      </c>
      <c r="E468" s="162">
        <f t="shared" si="11"/>
        <v>57.821838103516264</v>
      </c>
    </row>
    <row r="469" spans="1:5" ht="94.5" x14ac:dyDescent="0.25">
      <c r="A469" s="167" t="s">
        <v>1539</v>
      </c>
      <c r="B469" s="168" t="s">
        <v>1540</v>
      </c>
      <c r="C469" s="164">
        <v>1121595700</v>
      </c>
      <c r="D469" s="164">
        <v>648527249.83000004</v>
      </c>
      <c r="E469" s="162">
        <f t="shared" si="11"/>
        <v>57.821838103516264</v>
      </c>
    </row>
    <row r="470" spans="1:5" ht="94.5" x14ac:dyDescent="0.25">
      <c r="A470" s="167" t="s">
        <v>1541</v>
      </c>
      <c r="B470" s="168" t="s">
        <v>1542</v>
      </c>
      <c r="C470" s="164">
        <v>10500200</v>
      </c>
      <c r="D470" s="164"/>
      <c r="E470" s="162"/>
    </row>
    <row r="471" spans="1:5" ht="63" x14ac:dyDescent="0.25">
      <c r="A471" s="167" t="s">
        <v>1543</v>
      </c>
      <c r="B471" s="168" t="s">
        <v>1544</v>
      </c>
      <c r="C471" s="164">
        <v>432878600</v>
      </c>
      <c r="D471" s="164"/>
      <c r="E471" s="162"/>
    </row>
    <row r="472" spans="1:5" ht="78.75" x14ac:dyDescent="0.25">
      <c r="A472" s="167" t="s">
        <v>1545</v>
      </c>
      <c r="B472" s="168" t="s">
        <v>1546</v>
      </c>
      <c r="C472" s="164">
        <v>432878600</v>
      </c>
      <c r="D472" s="164"/>
      <c r="E472" s="162"/>
    </row>
    <row r="473" spans="1:5" ht="189" x14ac:dyDescent="0.25">
      <c r="A473" s="167" t="s">
        <v>1547</v>
      </c>
      <c r="B473" s="168" t="s">
        <v>1548</v>
      </c>
      <c r="C473" s="164">
        <v>97695500</v>
      </c>
      <c r="D473" s="164">
        <v>63247260</v>
      </c>
      <c r="E473" s="162">
        <f t="shared" si="11"/>
        <v>64.739174271076976</v>
      </c>
    </row>
    <row r="474" spans="1:5" ht="204.75" x14ac:dyDescent="0.25">
      <c r="A474" s="167" t="s">
        <v>1549</v>
      </c>
      <c r="B474" s="168" t="s">
        <v>1550</v>
      </c>
      <c r="C474" s="164">
        <v>97695500</v>
      </c>
      <c r="D474" s="164">
        <v>63247260</v>
      </c>
      <c r="E474" s="162">
        <f t="shared" si="11"/>
        <v>64.739174271076976</v>
      </c>
    </row>
    <row r="475" spans="1:5" ht="47.25" x14ac:dyDescent="0.25">
      <c r="A475" s="167" t="s">
        <v>1551</v>
      </c>
      <c r="B475" s="168" t="s">
        <v>1552</v>
      </c>
      <c r="C475" s="164">
        <v>402801000</v>
      </c>
      <c r="D475" s="164">
        <v>123127614.63</v>
      </c>
      <c r="E475" s="162">
        <f t="shared" si="11"/>
        <v>30.567852271965563</v>
      </c>
    </row>
    <row r="476" spans="1:5" ht="47.25" x14ac:dyDescent="0.25">
      <c r="A476" s="167" t="s">
        <v>1553</v>
      </c>
      <c r="B476" s="168" t="s">
        <v>1554</v>
      </c>
      <c r="C476" s="164">
        <v>402801000</v>
      </c>
      <c r="D476" s="164">
        <v>123127614.63</v>
      </c>
      <c r="E476" s="162">
        <f t="shared" si="11"/>
        <v>30.567852271965563</v>
      </c>
    </row>
    <row r="477" spans="1:5" ht="110.25" x14ac:dyDescent="0.25">
      <c r="A477" s="167" t="s">
        <v>1555</v>
      </c>
      <c r="B477" s="168" t="s">
        <v>1556</v>
      </c>
      <c r="C477" s="164">
        <v>197630100</v>
      </c>
      <c r="D477" s="164">
        <v>8280693</v>
      </c>
      <c r="E477" s="162">
        <f t="shared" si="11"/>
        <v>4.1899958558944208</v>
      </c>
    </row>
    <row r="478" spans="1:5" ht="110.25" x14ac:dyDescent="0.25">
      <c r="A478" s="167" t="s">
        <v>1557</v>
      </c>
      <c r="B478" s="168" t="s">
        <v>1558</v>
      </c>
      <c r="C478" s="164">
        <v>197630100</v>
      </c>
      <c r="D478" s="164">
        <v>8280693</v>
      </c>
      <c r="E478" s="162">
        <f t="shared" si="11"/>
        <v>4.1899958558944208</v>
      </c>
    </row>
    <row r="479" spans="1:5" ht="189" x14ac:dyDescent="0.25">
      <c r="A479" s="167" t="s">
        <v>1559</v>
      </c>
      <c r="B479" s="168" t="s">
        <v>1560</v>
      </c>
      <c r="C479" s="164">
        <v>6818500</v>
      </c>
      <c r="D479" s="164"/>
      <c r="E479" s="162"/>
    </row>
    <row r="480" spans="1:5" ht="94.5" x14ac:dyDescent="0.25">
      <c r="A480" s="167" t="s">
        <v>1561</v>
      </c>
      <c r="B480" s="168" t="s">
        <v>1562</v>
      </c>
      <c r="C480" s="164">
        <v>290000000</v>
      </c>
      <c r="D480" s="164">
        <v>288601273.49000001</v>
      </c>
      <c r="E480" s="162">
        <f t="shared" si="11"/>
        <v>99.51768051379311</v>
      </c>
    </row>
    <row r="481" spans="1:5" ht="94.5" x14ac:dyDescent="0.25">
      <c r="A481" s="167" t="s">
        <v>1563</v>
      </c>
      <c r="B481" s="168" t="s">
        <v>1564</v>
      </c>
      <c r="C481" s="164">
        <v>290000000</v>
      </c>
      <c r="D481" s="164">
        <v>288601273.49000001</v>
      </c>
      <c r="E481" s="162">
        <f t="shared" si="11"/>
        <v>99.51768051379311</v>
      </c>
    </row>
    <row r="482" spans="1:5" ht="94.5" x14ac:dyDescent="0.25">
      <c r="A482" s="167" t="s">
        <v>1567</v>
      </c>
      <c r="B482" s="168" t="s">
        <v>1568</v>
      </c>
      <c r="C482" s="164">
        <v>15067000</v>
      </c>
      <c r="D482" s="164"/>
      <c r="E482" s="162"/>
    </row>
    <row r="483" spans="1:5" ht="94.5" x14ac:dyDescent="0.25">
      <c r="A483" s="167" t="s">
        <v>1569</v>
      </c>
      <c r="B483" s="168" t="s">
        <v>1570</v>
      </c>
      <c r="C483" s="164">
        <v>15067000</v>
      </c>
      <c r="D483" s="164"/>
      <c r="E483" s="162"/>
    </row>
    <row r="484" spans="1:5" ht="63" x14ac:dyDescent="0.25">
      <c r="A484" s="167" t="s">
        <v>1573</v>
      </c>
      <c r="B484" s="168" t="s">
        <v>1574</v>
      </c>
      <c r="C484" s="164">
        <v>14371000</v>
      </c>
      <c r="D484" s="164">
        <v>7124999.9900000002</v>
      </c>
      <c r="E484" s="162">
        <f t="shared" si="11"/>
        <v>49.579013221070213</v>
      </c>
    </row>
    <row r="485" spans="1:5" ht="78.75" x14ac:dyDescent="0.25">
      <c r="A485" s="167" t="s">
        <v>1575</v>
      </c>
      <c r="B485" s="168" t="s">
        <v>1576</v>
      </c>
      <c r="C485" s="164">
        <v>14371000</v>
      </c>
      <c r="D485" s="164">
        <v>7124999.9900000002</v>
      </c>
      <c r="E485" s="162">
        <f t="shared" si="11"/>
        <v>49.579013221070213</v>
      </c>
    </row>
    <row r="486" spans="1:5" ht="47.25" x14ac:dyDescent="0.25">
      <c r="A486" s="167" t="s">
        <v>1577</v>
      </c>
      <c r="B486" s="168" t="s">
        <v>1578</v>
      </c>
      <c r="C486" s="164">
        <v>1000000</v>
      </c>
      <c r="D486" s="164">
        <v>1000000</v>
      </c>
      <c r="E486" s="162">
        <f t="shared" si="11"/>
        <v>100</v>
      </c>
    </row>
    <row r="487" spans="1:5" ht="47.25" x14ac:dyDescent="0.25">
      <c r="A487" s="167" t="s">
        <v>1579</v>
      </c>
      <c r="B487" s="168" t="s">
        <v>1580</v>
      </c>
      <c r="C487" s="164">
        <v>1000000</v>
      </c>
      <c r="D487" s="164">
        <v>1000000</v>
      </c>
      <c r="E487" s="162">
        <f t="shared" si="11"/>
        <v>100</v>
      </c>
    </row>
    <row r="488" spans="1:5" ht="47.25" x14ac:dyDescent="0.25">
      <c r="A488" s="167" t="s">
        <v>1583</v>
      </c>
      <c r="B488" s="168" t="s">
        <v>1584</v>
      </c>
      <c r="C488" s="164">
        <v>25000000</v>
      </c>
      <c r="D488" s="164">
        <v>25000000</v>
      </c>
      <c r="E488" s="162">
        <f t="shared" si="11"/>
        <v>100</v>
      </c>
    </row>
    <row r="489" spans="1:5" ht="47.25" x14ac:dyDescent="0.25">
      <c r="A489" s="167" t="s">
        <v>1585</v>
      </c>
      <c r="B489" s="168" t="s">
        <v>1586</v>
      </c>
      <c r="C489" s="164">
        <v>25000000</v>
      </c>
      <c r="D489" s="164">
        <v>25000000</v>
      </c>
      <c r="E489" s="162">
        <f t="shared" si="11"/>
        <v>100</v>
      </c>
    </row>
    <row r="490" spans="1:5" ht="94.5" x14ac:dyDescent="0.25">
      <c r="A490" s="167" t="s">
        <v>1589</v>
      </c>
      <c r="B490" s="168" t="s">
        <v>1590</v>
      </c>
      <c r="C490" s="164">
        <v>304700</v>
      </c>
      <c r="D490" s="164">
        <v>257131.14</v>
      </c>
      <c r="E490" s="162">
        <f t="shared" si="11"/>
        <v>84.388296685264194</v>
      </c>
    </row>
    <row r="491" spans="1:5" ht="94.5" x14ac:dyDescent="0.25">
      <c r="A491" s="167" t="s">
        <v>1591</v>
      </c>
      <c r="B491" s="168" t="s">
        <v>1592</v>
      </c>
      <c r="C491" s="164">
        <v>304700</v>
      </c>
      <c r="D491" s="164">
        <v>257131.14</v>
      </c>
      <c r="E491" s="162">
        <f t="shared" si="11"/>
        <v>84.388296685264194</v>
      </c>
    </row>
    <row r="492" spans="1:5" ht="94.5" x14ac:dyDescent="0.25">
      <c r="A492" s="167" t="s">
        <v>1593</v>
      </c>
      <c r="B492" s="168" t="s">
        <v>1594</v>
      </c>
      <c r="C492" s="164">
        <v>310408800</v>
      </c>
      <c r="D492" s="164">
        <v>122100000</v>
      </c>
      <c r="E492" s="162">
        <f t="shared" si="11"/>
        <v>39.335225032280015</v>
      </c>
    </row>
    <row r="493" spans="1:5" ht="110.25" x14ac:dyDescent="0.25">
      <c r="A493" s="167" t="s">
        <v>1595</v>
      </c>
      <c r="B493" s="168" t="s">
        <v>1596</v>
      </c>
      <c r="C493" s="164">
        <v>310408800</v>
      </c>
      <c r="D493" s="164">
        <v>122100000</v>
      </c>
      <c r="E493" s="162">
        <f t="shared" si="11"/>
        <v>39.335225032280015</v>
      </c>
    </row>
    <row r="494" spans="1:5" ht="78.75" x14ac:dyDescent="0.25">
      <c r="A494" s="167" t="s">
        <v>1599</v>
      </c>
      <c r="B494" s="168" t="s">
        <v>1600</v>
      </c>
      <c r="C494" s="164">
        <v>42814800</v>
      </c>
      <c r="D494" s="164"/>
      <c r="E494" s="162"/>
    </row>
    <row r="495" spans="1:5" ht="94.5" x14ac:dyDescent="0.25">
      <c r="A495" s="167" t="s">
        <v>1601</v>
      </c>
      <c r="B495" s="168" t="s">
        <v>1602</v>
      </c>
      <c r="C495" s="164">
        <v>42814800</v>
      </c>
      <c r="D495" s="164"/>
      <c r="E495" s="162"/>
    </row>
    <row r="496" spans="1:5" ht="78.75" x14ac:dyDescent="0.25">
      <c r="A496" s="167" t="s">
        <v>1603</v>
      </c>
      <c r="B496" s="168" t="s">
        <v>1604</v>
      </c>
      <c r="C496" s="164">
        <v>8809035800</v>
      </c>
      <c r="D496" s="164">
        <v>348972516.61000001</v>
      </c>
      <c r="E496" s="162">
        <f t="shared" si="11"/>
        <v>3.9615290995865857</v>
      </c>
    </row>
    <row r="497" spans="1:5" ht="94.5" x14ac:dyDescent="0.25">
      <c r="A497" s="167" t="s">
        <v>1605</v>
      </c>
      <c r="B497" s="168" t="s">
        <v>1606</v>
      </c>
      <c r="C497" s="164">
        <v>8809035800</v>
      </c>
      <c r="D497" s="164">
        <v>348972516.61000001</v>
      </c>
      <c r="E497" s="162">
        <f t="shared" si="11"/>
        <v>3.9615290995865857</v>
      </c>
    </row>
    <row r="498" spans="1:5" ht="126" x14ac:dyDescent="0.25">
      <c r="A498" s="167" t="s">
        <v>1607</v>
      </c>
      <c r="B498" s="168" t="s">
        <v>1608</v>
      </c>
      <c r="C498" s="164">
        <v>47219900</v>
      </c>
      <c r="D498" s="164">
        <v>15558910.359999999</v>
      </c>
      <c r="E498" s="162">
        <f t="shared" si="11"/>
        <v>32.949901122196366</v>
      </c>
    </row>
    <row r="499" spans="1:5" ht="47.25" x14ac:dyDescent="0.25">
      <c r="A499" s="167" t="s">
        <v>1609</v>
      </c>
      <c r="B499" s="168" t="s">
        <v>1610</v>
      </c>
      <c r="C499" s="164">
        <v>741925600</v>
      </c>
      <c r="D499" s="164">
        <v>275128109.76999998</v>
      </c>
      <c r="E499" s="162">
        <f t="shared" ref="E499:E513" si="12">D499/C499*100</f>
        <v>37.082978370068368</v>
      </c>
    </row>
    <row r="500" spans="1:5" ht="63" x14ac:dyDescent="0.25">
      <c r="A500" s="167" t="s">
        <v>1611</v>
      </c>
      <c r="B500" s="168" t="s">
        <v>1612</v>
      </c>
      <c r="C500" s="164">
        <v>741925600</v>
      </c>
      <c r="D500" s="164">
        <v>275128109.76999998</v>
      </c>
      <c r="E500" s="162">
        <f t="shared" si="12"/>
        <v>37.082978370068368</v>
      </c>
    </row>
    <row r="501" spans="1:5" ht="31.5" x14ac:dyDescent="0.25">
      <c r="A501" s="167" t="s">
        <v>1613</v>
      </c>
      <c r="B501" s="168" t="s">
        <v>1614</v>
      </c>
      <c r="C501" s="164">
        <v>722000000</v>
      </c>
      <c r="D501" s="164">
        <v>94475176.409999996</v>
      </c>
      <c r="E501" s="162">
        <f t="shared" si="12"/>
        <v>13.085204488919667</v>
      </c>
    </row>
    <row r="502" spans="1:5" ht="47.25" x14ac:dyDescent="0.25">
      <c r="A502" s="167" t="s">
        <v>1615</v>
      </c>
      <c r="B502" s="168" t="s">
        <v>1616</v>
      </c>
      <c r="C502" s="164">
        <v>722000000</v>
      </c>
      <c r="D502" s="164">
        <v>94475176.409999996</v>
      </c>
      <c r="E502" s="162">
        <f t="shared" si="12"/>
        <v>13.085204488919667</v>
      </c>
    </row>
    <row r="503" spans="1:5" ht="47.25" x14ac:dyDescent="0.25">
      <c r="A503" s="187" t="s">
        <v>1641</v>
      </c>
      <c r="B503" s="188" t="s">
        <v>1642</v>
      </c>
      <c r="C503" s="189">
        <v>906312611.13999999</v>
      </c>
      <c r="D503" s="189">
        <v>535477158.69999999</v>
      </c>
      <c r="E503" s="190">
        <f t="shared" si="12"/>
        <v>59.083052814023318</v>
      </c>
    </row>
    <row r="504" spans="1:5" ht="47.25" x14ac:dyDescent="0.25">
      <c r="A504" s="167" t="s">
        <v>1643</v>
      </c>
      <c r="B504" s="168" t="s">
        <v>1644</v>
      </c>
      <c r="C504" s="164">
        <v>906312611.13999999</v>
      </c>
      <c r="D504" s="164">
        <v>535477158.69999999</v>
      </c>
      <c r="E504" s="162">
        <f t="shared" si="12"/>
        <v>59.083052814023318</v>
      </c>
    </row>
    <row r="505" spans="1:5" ht="157.5" x14ac:dyDescent="0.25">
      <c r="A505" s="167" t="s">
        <v>1645</v>
      </c>
      <c r="B505" s="168" t="s">
        <v>1646</v>
      </c>
      <c r="C505" s="164">
        <v>906312611.13999999</v>
      </c>
      <c r="D505" s="164">
        <v>535477158.69999999</v>
      </c>
      <c r="E505" s="162">
        <f t="shared" si="12"/>
        <v>59.083052814023318</v>
      </c>
    </row>
    <row r="506" spans="1:5" ht="31.5" x14ac:dyDescent="0.25">
      <c r="A506" s="187" t="s">
        <v>1647</v>
      </c>
      <c r="B506" s="188" t="s">
        <v>1648</v>
      </c>
      <c r="C506" s="189">
        <v>3340497</v>
      </c>
      <c r="D506" s="189">
        <v>3295520.32</v>
      </c>
      <c r="E506" s="190">
        <f t="shared" si="12"/>
        <v>98.653593162933532</v>
      </c>
    </row>
    <row r="507" spans="1:5" ht="47.25" x14ac:dyDescent="0.25">
      <c r="A507" s="167" t="s">
        <v>1649</v>
      </c>
      <c r="B507" s="168" t="s">
        <v>1650</v>
      </c>
      <c r="C507" s="164">
        <v>3340497</v>
      </c>
      <c r="D507" s="164">
        <v>3295520.32</v>
      </c>
      <c r="E507" s="162">
        <f t="shared" si="12"/>
        <v>98.653593162933532</v>
      </c>
    </row>
    <row r="508" spans="1:5" ht="47.25" x14ac:dyDescent="0.25">
      <c r="A508" s="167" t="s">
        <v>1651</v>
      </c>
      <c r="B508" s="168" t="s">
        <v>1652</v>
      </c>
      <c r="C508" s="164">
        <v>3340497</v>
      </c>
      <c r="D508" s="164">
        <v>3295520.32</v>
      </c>
      <c r="E508" s="162">
        <f t="shared" si="12"/>
        <v>98.653593162933532</v>
      </c>
    </row>
    <row r="509" spans="1:5" ht="94.5" x14ac:dyDescent="0.25">
      <c r="A509" s="187" t="s">
        <v>1678</v>
      </c>
      <c r="B509" s="188" t="s">
        <v>1679</v>
      </c>
      <c r="C509" s="189">
        <v>8267778.7699999996</v>
      </c>
      <c r="D509" s="189">
        <v>254811660.97</v>
      </c>
      <c r="E509" s="190">
        <f t="shared" si="12"/>
        <v>3081.9845094863372</v>
      </c>
    </row>
    <row r="510" spans="1:5" ht="110.25" x14ac:dyDescent="0.25">
      <c r="A510" s="167" t="s">
        <v>1680</v>
      </c>
      <c r="B510" s="168" t="s">
        <v>1681</v>
      </c>
      <c r="C510" s="164">
        <v>8267778.7699999996</v>
      </c>
      <c r="D510" s="164">
        <v>254811660.97</v>
      </c>
      <c r="E510" s="162">
        <f t="shared" si="12"/>
        <v>3081.9845094863372</v>
      </c>
    </row>
    <row r="511" spans="1:5" ht="110.25" x14ac:dyDescent="0.25">
      <c r="A511" s="167" t="s">
        <v>1682</v>
      </c>
      <c r="B511" s="168" t="s">
        <v>1683</v>
      </c>
      <c r="C511" s="164">
        <v>8267778.7699999996</v>
      </c>
      <c r="D511" s="164">
        <v>254811660.97</v>
      </c>
      <c r="E511" s="162">
        <f t="shared" si="12"/>
        <v>3081.9845094863372</v>
      </c>
    </row>
    <row r="512" spans="1:5" ht="47.25" x14ac:dyDescent="0.25">
      <c r="A512" s="167" t="s">
        <v>1694</v>
      </c>
      <c r="B512" s="168" t="s">
        <v>1695</v>
      </c>
      <c r="C512" s="164">
        <v>8089446.7699999996</v>
      </c>
      <c r="D512" s="164">
        <v>191917266</v>
      </c>
      <c r="E512" s="162">
        <f t="shared" si="12"/>
        <v>2372.4399388068414</v>
      </c>
    </row>
    <row r="513" spans="1:5" ht="47.25" x14ac:dyDescent="0.25">
      <c r="A513" s="167" t="s">
        <v>1696</v>
      </c>
      <c r="B513" s="168" t="s">
        <v>1697</v>
      </c>
      <c r="C513" s="164">
        <v>8089446.7699999996</v>
      </c>
      <c r="D513" s="164">
        <v>147906762.05000001</v>
      </c>
      <c r="E513" s="162">
        <f t="shared" si="12"/>
        <v>1828.3915607000158</v>
      </c>
    </row>
    <row r="514" spans="1:5" ht="47.25" x14ac:dyDescent="0.25">
      <c r="A514" s="167" t="s">
        <v>1698</v>
      </c>
      <c r="B514" s="168" t="s">
        <v>1699</v>
      </c>
      <c r="C514" s="164"/>
      <c r="D514" s="164">
        <v>32414193.940000001</v>
      </c>
      <c r="E514" s="162"/>
    </row>
    <row r="515" spans="1:5" ht="47.25" x14ac:dyDescent="0.25">
      <c r="A515" s="167" t="s">
        <v>1700</v>
      </c>
      <c r="B515" s="168" t="s">
        <v>1701</v>
      </c>
      <c r="C515" s="164"/>
      <c r="D515" s="164">
        <v>11596310.01</v>
      </c>
      <c r="E515" s="162"/>
    </row>
    <row r="516" spans="1:5" ht="110.25" x14ac:dyDescent="0.25">
      <c r="A516" s="167" t="s">
        <v>1724</v>
      </c>
      <c r="B516" s="168" t="s">
        <v>1725</v>
      </c>
      <c r="C516" s="164"/>
      <c r="D516" s="164">
        <v>20658</v>
      </c>
      <c r="E516" s="162"/>
    </row>
    <row r="517" spans="1:5" ht="94.5" x14ac:dyDescent="0.25">
      <c r="A517" s="167" t="s">
        <v>1726</v>
      </c>
      <c r="B517" s="168" t="s">
        <v>1727</v>
      </c>
      <c r="C517" s="164"/>
      <c r="D517" s="164">
        <v>557994.23999999999</v>
      </c>
      <c r="E517" s="162"/>
    </row>
    <row r="518" spans="1:5" ht="78.75" x14ac:dyDescent="0.25">
      <c r="A518" s="167" t="s">
        <v>1728</v>
      </c>
      <c r="B518" s="168" t="s">
        <v>1729</v>
      </c>
      <c r="C518" s="164"/>
      <c r="D518" s="164">
        <v>381113.87</v>
      </c>
      <c r="E518" s="162"/>
    </row>
    <row r="519" spans="1:5" ht="110.25" x14ac:dyDescent="0.25">
      <c r="A519" s="167" t="s">
        <v>1730</v>
      </c>
      <c r="B519" s="168" t="s">
        <v>1731</v>
      </c>
      <c r="C519" s="164"/>
      <c r="D519" s="164">
        <v>44077.53</v>
      </c>
      <c r="E519" s="162"/>
    </row>
    <row r="520" spans="1:5" ht="110.25" x14ac:dyDescent="0.25">
      <c r="A520" s="167" t="s">
        <v>1732</v>
      </c>
      <c r="B520" s="168" t="s">
        <v>1733</v>
      </c>
      <c r="C520" s="164"/>
      <c r="D520" s="164">
        <v>14180847.32</v>
      </c>
      <c r="E520" s="162"/>
    </row>
    <row r="521" spans="1:5" ht="78.75" x14ac:dyDescent="0.25">
      <c r="A521" s="167" t="s">
        <v>1734</v>
      </c>
      <c r="B521" s="168" t="s">
        <v>1735</v>
      </c>
      <c r="C521" s="164"/>
      <c r="D521" s="164">
        <v>1155479.1599999999</v>
      </c>
      <c r="E521" s="162"/>
    </row>
    <row r="522" spans="1:5" ht="126" x14ac:dyDescent="0.25">
      <c r="A522" s="167" t="s">
        <v>1736</v>
      </c>
      <c r="B522" s="168" t="s">
        <v>1737</v>
      </c>
      <c r="C522" s="164">
        <v>178332</v>
      </c>
      <c r="D522" s="164">
        <v>178332</v>
      </c>
      <c r="E522" s="162">
        <f t="shared" ref="E522:E527" si="13">D522/C522*100</f>
        <v>100</v>
      </c>
    </row>
    <row r="523" spans="1:5" ht="141.75" x14ac:dyDescent="0.25">
      <c r="A523" s="167" t="s">
        <v>1740</v>
      </c>
      <c r="B523" s="168" t="s">
        <v>1741</v>
      </c>
      <c r="C523" s="164"/>
      <c r="D523" s="164">
        <v>7506916.5800000001</v>
      </c>
      <c r="E523" s="162"/>
    </row>
    <row r="524" spans="1:5" ht="315" x14ac:dyDescent="0.25">
      <c r="A524" s="167" t="s">
        <v>1742</v>
      </c>
      <c r="B524" s="168" t="s">
        <v>1743</v>
      </c>
      <c r="C524" s="164"/>
      <c r="D524" s="164">
        <v>16832500.41</v>
      </c>
      <c r="E524" s="162"/>
    </row>
    <row r="525" spans="1:5" ht="94.5" x14ac:dyDescent="0.25">
      <c r="A525" s="167" t="s">
        <v>1744</v>
      </c>
      <c r="B525" s="168" t="s">
        <v>1745</v>
      </c>
      <c r="C525" s="164"/>
      <c r="D525" s="164">
        <v>22036475.859999999</v>
      </c>
      <c r="E525" s="162"/>
    </row>
    <row r="526" spans="1:5" ht="63" x14ac:dyDescent="0.25">
      <c r="A526" s="187" t="s">
        <v>1753</v>
      </c>
      <c r="B526" s="188" t="s">
        <v>1754</v>
      </c>
      <c r="C526" s="189">
        <v>-1476.01</v>
      </c>
      <c r="D526" s="189">
        <v>-76663208.099999994</v>
      </c>
      <c r="E526" s="190">
        <f t="shared" si="13"/>
        <v>5193949.0992608452</v>
      </c>
    </row>
    <row r="527" spans="1:5" ht="63" x14ac:dyDescent="0.25">
      <c r="A527" s="167" t="s">
        <v>1755</v>
      </c>
      <c r="B527" s="168" t="s">
        <v>1756</v>
      </c>
      <c r="C527" s="164">
        <v>-1476.01</v>
      </c>
      <c r="D527" s="164">
        <v>-76663208.099999994</v>
      </c>
      <c r="E527" s="162">
        <f t="shared" si="13"/>
        <v>5193949.0992608452</v>
      </c>
    </row>
    <row r="528" spans="1:5" ht="94.5" x14ac:dyDescent="0.25">
      <c r="A528" s="167" t="s">
        <v>1767</v>
      </c>
      <c r="B528" s="168" t="s">
        <v>1768</v>
      </c>
      <c r="C528" s="164"/>
      <c r="D528" s="164">
        <v>-3080886.3</v>
      </c>
      <c r="E528" s="162"/>
    </row>
    <row r="529" spans="1:5" ht="78.75" x14ac:dyDescent="0.25">
      <c r="A529" s="167" t="s">
        <v>1769</v>
      </c>
      <c r="B529" s="168" t="s">
        <v>1770</v>
      </c>
      <c r="C529" s="164"/>
      <c r="D529" s="164">
        <v>-2581</v>
      </c>
      <c r="E529" s="162"/>
    </row>
    <row r="530" spans="1:5" ht="94.5" x14ac:dyDescent="0.25">
      <c r="A530" s="167" t="s">
        <v>1771</v>
      </c>
      <c r="B530" s="168" t="s">
        <v>1772</v>
      </c>
      <c r="C530" s="164"/>
      <c r="D530" s="164">
        <v>-18385.62</v>
      </c>
      <c r="E530" s="162"/>
    </row>
    <row r="531" spans="1:5" ht="157.5" x14ac:dyDescent="0.25">
      <c r="A531" s="167" t="s">
        <v>1775</v>
      </c>
      <c r="B531" s="168" t="s">
        <v>1776</v>
      </c>
      <c r="C531" s="164"/>
      <c r="D531" s="164">
        <v>-8900</v>
      </c>
      <c r="E531" s="162"/>
    </row>
    <row r="532" spans="1:5" ht="47.25" x14ac:dyDescent="0.25">
      <c r="A532" s="167" t="s">
        <v>1777</v>
      </c>
      <c r="B532" s="168" t="s">
        <v>1778</v>
      </c>
      <c r="C532" s="164"/>
      <c r="D532" s="164">
        <v>-9.65</v>
      </c>
      <c r="E532" s="162"/>
    </row>
    <row r="533" spans="1:5" ht="63" x14ac:dyDescent="0.25">
      <c r="A533" s="167" t="s">
        <v>1779</v>
      </c>
      <c r="B533" s="168" t="s">
        <v>1780</v>
      </c>
      <c r="C533" s="164"/>
      <c r="D533" s="164">
        <v>-546834.28</v>
      </c>
      <c r="E533" s="162"/>
    </row>
    <row r="534" spans="1:5" ht="63" x14ac:dyDescent="0.25">
      <c r="A534" s="167" t="s">
        <v>1783</v>
      </c>
      <c r="B534" s="168" t="s">
        <v>1784</v>
      </c>
      <c r="C534" s="164"/>
      <c r="D534" s="164">
        <v>-457872.89</v>
      </c>
      <c r="E534" s="162"/>
    </row>
    <row r="535" spans="1:5" ht="63" x14ac:dyDescent="0.25">
      <c r="A535" s="167" t="s">
        <v>1789</v>
      </c>
      <c r="B535" s="168" t="s">
        <v>1790</v>
      </c>
      <c r="C535" s="164"/>
      <c r="D535" s="164">
        <v>-790198.46</v>
      </c>
      <c r="E535" s="162"/>
    </row>
    <row r="536" spans="1:5" ht="94.5" x14ac:dyDescent="0.25">
      <c r="A536" s="167" t="s">
        <v>1791</v>
      </c>
      <c r="B536" s="168" t="s">
        <v>1792</v>
      </c>
      <c r="C536" s="164"/>
      <c r="D536" s="164">
        <v>-56123.51</v>
      </c>
      <c r="E536" s="162"/>
    </row>
    <row r="537" spans="1:5" ht="78.75" x14ac:dyDescent="0.25">
      <c r="A537" s="167" t="s">
        <v>1795</v>
      </c>
      <c r="B537" s="168" t="s">
        <v>1796</v>
      </c>
      <c r="C537" s="164"/>
      <c r="D537" s="164">
        <v>-13897230.369999999</v>
      </c>
      <c r="E537" s="162"/>
    </row>
    <row r="538" spans="1:5" ht="110.25" x14ac:dyDescent="0.25">
      <c r="A538" s="167" t="s">
        <v>1799</v>
      </c>
      <c r="B538" s="168" t="s">
        <v>1800</v>
      </c>
      <c r="C538" s="164"/>
      <c r="D538" s="164">
        <v>-48186.02</v>
      </c>
      <c r="E538" s="162"/>
    </row>
    <row r="539" spans="1:5" ht="78.75" x14ac:dyDescent="0.25">
      <c r="A539" s="167" t="s">
        <v>1801</v>
      </c>
      <c r="B539" s="168" t="s">
        <v>1802</v>
      </c>
      <c r="C539" s="164"/>
      <c r="D539" s="164">
        <v>-2215.0500000000002</v>
      </c>
      <c r="E539" s="162"/>
    </row>
    <row r="540" spans="1:5" ht="63" x14ac:dyDescent="0.25">
      <c r="A540" s="167" t="s">
        <v>1803</v>
      </c>
      <c r="B540" s="168" t="s">
        <v>1804</v>
      </c>
      <c r="C540" s="164"/>
      <c r="D540" s="164">
        <v>-474584.28</v>
      </c>
      <c r="E540" s="162"/>
    </row>
    <row r="541" spans="1:5" ht="78.75" x14ac:dyDescent="0.25">
      <c r="A541" s="167" t="s">
        <v>1807</v>
      </c>
      <c r="B541" s="168" t="s">
        <v>1808</v>
      </c>
      <c r="C541" s="164"/>
      <c r="D541" s="164">
        <v>-1203017.98</v>
      </c>
      <c r="E541" s="162"/>
    </row>
    <row r="542" spans="1:5" ht="78.75" x14ac:dyDescent="0.25">
      <c r="A542" s="167" t="s">
        <v>1809</v>
      </c>
      <c r="B542" s="168" t="s">
        <v>1810</v>
      </c>
      <c r="C542" s="164"/>
      <c r="D542" s="164">
        <v>-2077233.9</v>
      </c>
      <c r="E542" s="162"/>
    </row>
    <row r="543" spans="1:5" ht="63" x14ac:dyDescent="0.25">
      <c r="A543" s="167" t="s">
        <v>1811</v>
      </c>
      <c r="B543" s="168" t="s">
        <v>1812</v>
      </c>
      <c r="C543" s="164"/>
      <c r="D543" s="164">
        <v>-4081.96</v>
      </c>
      <c r="E543" s="162"/>
    </row>
    <row r="544" spans="1:5" ht="47.25" x14ac:dyDescent="0.25">
      <c r="A544" s="167" t="s">
        <v>1813</v>
      </c>
      <c r="B544" s="168" t="s">
        <v>1814</v>
      </c>
      <c r="C544" s="164"/>
      <c r="D544" s="164">
        <v>-165312.29</v>
      </c>
      <c r="E544" s="162"/>
    </row>
    <row r="545" spans="1:5" ht="63" x14ac:dyDescent="0.25">
      <c r="A545" s="167" t="s">
        <v>1815</v>
      </c>
      <c r="B545" s="168" t="s">
        <v>1816</v>
      </c>
      <c r="C545" s="164"/>
      <c r="D545" s="164">
        <v>-136652.67000000001</v>
      </c>
      <c r="E545" s="162"/>
    </row>
    <row r="546" spans="1:5" ht="63" x14ac:dyDescent="0.25">
      <c r="A546" s="167" t="s">
        <v>1817</v>
      </c>
      <c r="B546" s="168" t="s">
        <v>1818</v>
      </c>
      <c r="C546" s="164"/>
      <c r="D546" s="164">
        <v>-3798.09</v>
      </c>
      <c r="E546" s="162"/>
    </row>
    <row r="547" spans="1:5" ht="63" x14ac:dyDescent="0.25">
      <c r="A547" s="167" t="s">
        <v>1819</v>
      </c>
      <c r="B547" s="168" t="s">
        <v>1820</v>
      </c>
      <c r="C547" s="164"/>
      <c r="D547" s="164">
        <v>-161669.68</v>
      </c>
      <c r="E547" s="162"/>
    </row>
    <row r="548" spans="1:5" ht="94.5" x14ac:dyDescent="0.25">
      <c r="A548" s="167" t="s">
        <v>1821</v>
      </c>
      <c r="B548" s="168" t="s">
        <v>1822</v>
      </c>
      <c r="C548" s="164"/>
      <c r="D548" s="164">
        <v>-900748.4</v>
      </c>
      <c r="E548" s="162"/>
    </row>
    <row r="549" spans="1:5" ht="189" x14ac:dyDescent="0.25">
      <c r="A549" s="167" t="s">
        <v>1823</v>
      </c>
      <c r="B549" s="168" t="s">
        <v>1824</v>
      </c>
      <c r="C549" s="164"/>
      <c r="D549" s="164">
        <v>-123827.07</v>
      </c>
      <c r="E549" s="162"/>
    </row>
    <row r="550" spans="1:5" ht="78.75" x14ac:dyDescent="0.25">
      <c r="A550" s="167" t="s">
        <v>1825</v>
      </c>
      <c r="B550" s="168" t="s">
        <v>1826</v>
      </c>
      <c r="C550" s="164"/>
      <c r="D550" s="164">
        <v>-60000</v>
      </c>
      <c r="E550" s="162"/>
    </row>
    <row r="551" spans="1:5" ht="31.5" x14ac:dyDescent="0.25">
      <c r="A551" s="167" t="s">
        <v>1827</v>
      </c>
      <c r="B551" s="168" t="s">
        <v>1828</v>
      </c>
      <c r="C551" s="164"/>
      <c r="D551" s="164">
        <v>-23187.65</v>
      </c>
      <c r="E551" s="162"/>
    </row>
    <row r="552" spans="1:5" ht="63" x14ac:dyDescent="0.25">
      <c r="A552" s="167" t="s">
        <v>1829</v>
      </c>
      <c r="B552" s="168" t="s">
        <v>1830</v>
      </c>
      <c r="C552" s="164"/>
      <c r="D552" s="164">
        <v>-79544.31</v>
      </c>
      <c r="E552" s="162"/>
    </row>
    <row r="553" spans="1:5" ht="94.5" x14ac:dyDescent="0.25">
      <c r="A553" s="167" t="s">
        <v>1831</v>
      </c>
      <c r="B553" s="168" t="s">
        <v>1832</v>
      </c>
      <c r="C553" s="164"/>
      <c r="D553" s="164">
        <v>-9094428.0999999996</v>
      </c>
      <c r="E553" s="162"/>
    </row>
    <row r="554" spans="1:5" ht="110.25" x14ac:dyDescent="0.25">
      <c r="A554" s="167" t="s">
        <v>1833</v>
      </c>
      <c r="B554" s="168" t="s">
        <v>1834</v>
      </c>
      <c r="C554" s="164"/>
      <c r="D554" s="164">
        <v>-439118.4</v>
      </c>
      <c r="E554" s="162"/>
    </row>
    <row r="555" spans="1:5" ht="110.25" x14ac:dyDescent="0.25">
      <c r="A555" s="167" t="s">
        <v>1835</v>
      </c>
      <c r="B555" s="168" t="s">
        <v>1836</v>
      </c>
      <c r="C555" s="164"/>
      <c r="D555" s="164">
        <v>-1213318.51</v>
      </c>
      <c r="E555" s="162"/>
    </row>
    <row r="556" spans="1:5" ht="78.75" x14ac:dyDescent="0.25">
      <c r="A556" s="167" t="s">
        <v>1839</v>
      </c>
      <c r="B556" s="168" t="s">
        <v>1840</v>
      </c>
      <c r="C556" s="164"/>
      <c r="D556" s="164">
        <v>-0.01</v>
      </c>
      <c r="E556" s="162"/>
    </row>
    <row r="557" spans="1:5" ht="126" x14ac:dyDescent="0.25">
      <c r="A557" s="167" t="s">
        <v>1841</v>
      </c>
      <c r="B557" s="168" t="s">
        <v>1842</v>
      </c>
      <c r="C557" s="164"/>
      <c r="D557" s="164">
        <v>-7506916.5800000001</v>
      </c>
      <c r="E557" s="162"/>
    </row>
    <row r="558" spans="1:5" ht="267.75" x14ac:dyDescent="0.25">
      <c r="A558" s="167" t="s">
        <v>1845</v>
      </c>
      <c r="B558" s="168" t="s">
        <v>1846</v>
      </c>
      <c r="C558" s="164"/>
      <c r="D558" s="164">
        <v>-16739514.609999999</v>
      </c>
      <c r="E558" s="162"/>
    </row>
    <row r="559" spans="1:5" ht="236.25" x14ac:dyDescent="0.25">
      <c r="A559" s="167" t="s">
        <v>1847</v>
      </c>
      <c r="B559" s="168" t="s">
        <v>1848</v>
      </c>
      <c r="C559" s="164"/>
      <c r="D559" s="164">
        <v>-52088.5</v>
      </c>
      <c r="E559" s="162"/>
    </row>
    <row r="560" spans="1:5" ht="236.25" x14ac:dyDescent="0.25">
      <c r="A560" s="167" t="s">
        <v>1849</v>
      </c>
      <c r="B560" s="168" t="s">
        <v>1850</v>
      </c>
      <c r="C560" s="164"/>
      <c r="D560" s="164">
        <v>-6031500</v>
      </c>
      <c r="E560" s="162"/>
    </row>
    <row r="561" spans="1:5" ht="252" x14ac:dyDescent="0.25">
      <c r="A561" s="167" t="s">
        <v>1851</v>
      </c>
      <c r="B561" s="168" t="s">
        <v>1852</v>
      </c>
      <c r="C561" s="164"/>
      <c r="D561" s="164">
        <v>-8320150.2300000004</v>
      </c>
      <c r="E561" s="162"/>
    </row>
    <row r="562" spans="1:5" ht="252" x14ac:dyDescent="0.25">
      <c r="A562" s="167" t="s">
        <v>1853</v>
      </c>
      <c r="B562" s="168" t="s">
        <v>1854</v>
      </c>
      <c r="C562" s="164"/>
      <c r="D562" s="164">
        <v>-1133525.42</v>
      </c>
      <c r="E562" s="162"/>
    </row>
    <row r="563" spans="1:5" ht="315" x14ac:dyDescent="0.25">
      <c r="A563" s="167" t="s">
        <v>1855</v>
      </c>
      <c r="B563" s="168" t="s">
        <v>1856</v>
      </c>
      <c r="C563" s="164"/>
      <c r="D563" s="164">
        <v>-10264.56</v>
      </c>
      <c r="E563" s="162"/>
    </row>
    <row r="564" spans="1:5" ht="157.5" x14ac:dyDescent="0.25">
      <c r="A564" s="167" t="s">
        <v>1857</v>
      </c>
      <c r="B564" s="168" t="s">
        <v>1858</v>
      </c>
      <c r="C564" s="164"/>
      <c r="D564" s="164">
        <v>-1309.44</v>
      </c>
      <c r="E564" s="162"/>
    </row>
    <row r="565" spans="1:5" ht="63" x14ac:dyDescent="0.25">
      <c r="A565" s="167" t="s">
        <v>1879</v>
      </c>
      <c r="B565" s="168" t="s">
        <v>1880</v>
      </c>
      <c r="C565" s="164">
        <v>-1476.01</v>
      </c>
      <c r="D565" s="164">
        <v>-1797992.31</v>
      </c>
      <c r="E565" s="162">
        <f t="shared" ref="E565:E604" si="14">D565/C565*100</f>
        <v>121814.37185384922</v>
      </c>
    </row>
    <row r="566" spans="1:5" ht="24" customHeight="1" x14ac:dyDescent="0.25">
      <c r="A566" s="317" t="s">
        <v>3747</v>
      </c>
      <c r="B566" s="318"/>
      <c r="C566" s="318"/>
      <c r="D566" s="318"/>
      <c r="E566" s="319"/>
    </row>
    <row r="567" spans="1:5" ht="18.75" customHeight="1" x14ac:dyDescent="0.25">
      <c r="A567" s="191" t="s">
        <v>1886</v>
      </c>
      <c r="B567" s="192" t="s">
        <v>74</v>
      </c>
      <c r="C567" s="193">
        <v>154251871579.54999</v>
      </c>
      <c r="D567" s="193">
        <v>66979026699.699997</v>
      </c>
      <c r="E567" s="190">
        <f t="shared" si="14"/>
        <v>43.421856742372114</v>
      </c>
    </row>
    <row r="568" spans="1:5" ht="15.75" x14ac:dyDescent="0.25">
      <c r="A568" s="165" t="s">
        <v>76</v>
      </c>
      <c r="B568" s="179"/>
      <c r="C568" s="179"/>
      <c r="D568" s="179"/>
      <c r="E568" s="178"/>
    </row>
    <row r="569" spans="1:5" ht="15.75" x14ac:dyDescent="0.25">
      <c r="A569" s="187" t="s">
        <v>1888</v>
      </c>
      <c r="B569" s="188" t="s">
        <v>1889</v>
      </c>
      <c r="C569" s="189">
        <v>5108041842.5500002</v>
      </c>
      <c r="D569" s="189">
        <v>1712602385.1600001</v>
      </c>
      <c r="E569" s="190">
        <f t="shared" si="14"/>
        <v>33.527571581227434</v>
      </c>
    </row>
    <row r="570" spans="1:5" ht="47.25" x14ac:dyDescent="0.25">
      <c r="A570" s="187" t="s">
        <v>1890</v>
      </c>
      <c r="B570" s="188" t="s">
        <v>1891</v>
      </c>
      <c r="C570" s="189">
        <v>231295100</v>
      </c>
      <c r="D570" s="189">
        <v>109368772.68000001</v>
      </c>
      <c r="E570" s="190">
        <f t="shared" si="14"/>
        <v>47.285382474596311</v>
      </c>
    </row>
    <row r="571" spans="1:5" ht="78.75" x14ac:dyDescent="0.25">
      <c r="A571" s="167" t="s">
        <v>1892</v>
      </c>
      <c r="B571" s="168" t="s">
        <v>1893</v>
      </c>
      <c r="C571" s="164">
        <v>229319800</v>
      </c>
      <c r="D571" s="164">
        <v>109353904.84</v>
      </c>
      <c r="E571" s="162">
        <f t="shared" si="14"/>
        <v>47.686202778826775</v>
      </c>
    </row>
    <row r="572" spans="1:5" ht="31.5" x14ac:dyDescent="0.25">
      <c r="A572" s="167" t="s">
        <v>1894</v>
      </c>
      <c r="B572" s="168" t="s">
        <v>1895</v>
      </c>
      <c r="C572" s="164">
        <v>229319800</v>
      </c>
      <c r="D572" s="164">
        <v>109353904.84</v>
      </c>
      <c r="E572" s="162">
        <f t="shared" si="14"/>
        <v>47.686202778826775</v>
      </c>
    </row>
    <row r="573" spans="1:5" ht="31.5" x14ac:dyDescent="0.25">
      <c r="A573" s="167" t="s">
        <v>1896</v>
      </c>
      <c r="B573" s="168" t="s">
        <v>1897</v>
      </c>
      <c r="C573" s="164">
        <v>167385600</v>
      </c>
      <c r="D573" s="164">
        <v>79972709.870000005</v>
      </c>
      <c r="E573" s="162">
        <f t="shared" si="14"/>
        <v>47.777532756700694</v>
      </c>
    </row>
    <row r="574" spans="1:5" ht="47.25" x14ac:dyDescent="0.25">
      <c r="A574" s="167" t="s">
        <v>1898</v>
      </c>
      <c r="B574" s="168" t="s">
        <v>1899</v>
      </c>
      <c r="C574" s="164">
        <v>9168200</v>
      </c>
      <c r="D574" s="164">
        <v>6545918</v>
      </c>
      <c r="E574" s="162">
        <f t="shared" si="14"/>
        <v>71.398071595296784</v>
      </c>
    </row>
    <row r="575" spans="1:5" ht="63" x14ac:dyDescent="0.25">
      <c r="A575" s="167" t="s">
        <v>1900</v>
      </c>
      <c r="B575" s="168" t="s">
        <v>1901</v>
      </c>
      <c r="C575" s="164">
        <v>52766000</v>
      </c>
      <c r="D575" s="164">
        <v>22835276.969999999</v>
      </c>
      <c r="E575" s="162">
        <f t="shared" si="14"/>
        <v>43.276498066937044</v>
      </c>
    </row>
    <row r="576" spans="1:5" ht="31.5" x14ac:dyDescent="0.25">
      <c r="A576" s="167" t="s">
        <v>1902</v>
      </c>
      <c r="B576" s="168" t="s">
        <v>1903</v>
      </c>
      <c r="C576" s="164">
        <v>1975300</v>
      </c>
      <c r="D576" s="164">
        <v>14867.84</v>
      </c>
      <c r="E576" s="162">
        <f t="shared" si="14"/>
        <v>0.7526876930086569</v>
      </c>
    </row>
    <row r="577" spans="1:5" ht="47.25" x14ac:dyDescent="0.25">
      <c r="A577" s="167" t="s">
        <v>1904</v>
      </c>
      <c r="B577" s="168" t="s">
        <v>1905</v>
      </c>
      <c r="C577" s="164">
        <v>1975300</v>
      </c>
      <c r="D577" s="164">
        <v>14867.84</v>
      </c>
      <c r="E577" s="162">
        <f t="shared" si="14"/>
        <v>0.7526876930086569</v>
      </c>
    </row>
    <row r="578" spans="1:5" ht="15.75" x14ac:dyDescent="0.25">
      <c r="A578" s="167" t="s">
        <v>1906</v>
      </c>
      <c r="B578" s="168" t="s">
        <v>1907</v>
      </c>
      <c r="C578" s="164">
        <v>1975300</v>
      </c>
      <c r="D578" s="164">
        <v>14867.84</v>
      </c>
      <c r="E578" s="162">
        <f t="shared" si="14"/>
        <v>0.7526876930086569</v>
      </c>
    </row>
    <row r="579" spans="1:5" ht="63" x14ac:dyDescent="0.25">
      <c r="A579" s="187" t="s">
        <v>1914</v>
      </c>
      <c r="B579" s="188" t="s">
        <v>1915</v>
      </c>
      <c r="C579" s="189">
        <v>275588900</v>
      </c>
      <c r="D579" s="189">
        <v>119137417.67</v>
      </c>
      <c r="E579" s="190">
        <f t="shared" si="14"/>
        <v>43.230121993302348</v>
      </c>
    </row>
    <row r="580" spans="1:5" ht="78.75" x14ac:dyDescent="0.25">
      <c r="A580" s="167" t="s">
        <v>1892</v>
      </c>
      <c r="B580" s="168" t="s">
        <v>1916</v>
      </c>
      <c r="C580" s="164">
        <v>243024600</v>
      </c>
      <c r="D580" s="164">
        <v>108907111.79000001</v>
      </c>
      <c r="E580" s="162">
        <f t="shared" si="14"/>
        <v>44.813204831938826</v>
      </c>
    </row>
    <row r="581" spans="1:5" ht="31.5" x14ac:dyDescent="0.25">
      <c r="A581" s="167" t="s">
        <v>1894</v>
      </c>
      <c r="B581" s="168" t="s">
        <v>1917</v>
      </c>
      <c r="C581" s="164">
        <v>243024600</v>
      </c>
      <c r="D581" s="164">
        <v>108907111.79000001</v>
      </c>
      <c r="E581" s="162">
        <f t="shared" si="14"/>
        <v>44.813204831938826</v>
      </c>
    </row>
    <row r="582" spans="1:5" ht="31.5" x14ac:dyDescent="0.25">
      <c r="A582" s="167" t="s">
        <v>1896</v>
      </c>
      <c r="B582" s="168" t="s">
        <v>1918</v>
      </c>
      <c r="C582" s="164">
        <v>182239300</v>
      </c>
      <c r="D582" s="164">
        <v>82763143.680000007</v>
      </c>
      <c r="E582" s="162">
        <f t="shared" si="14"/>
        <v>45.414542132240413</v>
      </c>
    </row>
    <row r="583" spans="1:5" ht="47.25" x14ac:dyDescent="0.25">
      <c r="A583" s="167" t="s">
        <v>1898</v>
      </c>
      <c r="B583" s="168" t="s">
        <v>1919</v>
      </c>
      <c r="C583" s="164">
        <v>5607800</v>
      </c>
      <c r="D583" s="164">
        <v>3258405.8</v>
      </c>
      <c r="E583" s="162">
        <f t="shared" si="14"/>
        <v>58.104886051571029</v>
      </c>
    </row>
    <row r="584" spans="1:5" ht="63" x14ac:dyDescent="0.25">
      <c r="A584" s="167" t="s">
        <v>1900</v>
      </c>
      <c r="B584" s="168" t="s">
        <v>1920</v>
      </c>
      <c r="C584" s="164">
        <v>55177500</v>
      </c>
      <c r="D584" s="164">
        <v>22885562.309999999</v>
      </c>
      <c r="E584" s="162">
        <f t="shared" si="14"/>
        <v>41.476258094331925</v>
      </c>
    </row>
    <row r="585" spans="1:5" ht="31.5" x14ac:dyDescent="0.25">
      <c r="A585" s="167" t="s">
        <v>1902</v>
      </c>
      <c r="B585" s="168" t="s">
        <v>1921</v>
      </c>
      <c r="C585" s="164">
        <v>28847800</v>
      </c>
      <c r="D585" s="164">
        <v>9731909.9700000007</v>
      </c>
      <c r="E585" s="162">
        <f t="shared" si="14"/>
        <v>33.735362731300135</v>
      </c>
    </row>
    <row r="586" spans="1:5" ht="47.25" x14ac:dyDescent="0.25">
      <c r="A586" s="167" t="s">
        <v>1904</v>
      </c>
      <c r="B586" s="168" t="s">
        <v>1922</v>
      </c>
      <c r="C586" s="164">
        <v>28847800</v>
      </c>
      <c r="D586" s="164">
        <v>9731909.9700000007</v>
      </c>
      <c r="E586" s="162">
        <f t="shared" si="14"/>
        <v>33.735362731300135</v>
      </c>
    </row>
    <row r="587" spans="1:5" ht="15.75" x14ac:dyDescent="0.25">
      <c r="A587" s="167" t="s">
        <v>1906</v>
      </c>
      <c r="B587" s="168" t="s">
        <v>1925</v>
      </c>
      <c r="C587" s="164">
        <v>23133400</v>
      </c>
      <c r="D587" s="164">
        <v>8151513.5999999996</v>
      </c>
      <c r="E587" s="162">
        <f t="shared" si="14"/>
        <v>35.236988942394973</v>
      </c>
    </row>
    <row r="588" spans="1:5" ht="15.75" x14ac:dyDescent="0.25">
      <c r="A588" s="167" t="s">
        <v>1926</v>
      </c>
      <c r="B588" s="168" t="s">
        <v>1927</v>
      </c>
      <c r="C588" s="164">
        <v>5714400</v>
      </c>
      <c r="D588" s="164">
        <v>1580396.37</v>
      </c>
      <c r="E588" s="162">
        <f t="shared" si="14"/>
        <v>27.656383347333058</v>
      </c>
    </row>
    <row r="589" spans="1:5" ht="47.25" x14ac:dyDescent="0.25">
      <c r="A589" s="167" t="s">
        <v>1939</v>
      </c>
      <c r="B589" s="168" t="s">
        <v>1940</v>
      </c>
      <c r="C589" s="164">
        <v>3000000</v>
      </c>
      <c r="D589" s="164">
        <v>323595.90999999997</v>
      </c>
      <c r="E589" s="162">
        <f t="shared" si="14"/>
        <v>10.786530333333333</v>
      </c>
    </row>
    <row r="590" spans="1:5" ht="15.75" x14ac:dyDescent="0.25">
      <c r="A590" s="167" t="s">
        <v>1941</v>
      </c>
      <c r="B590" s="168" t="s">
        <v>1942</v>
      </c>
      <c r="C590" s="164">
        <v>3000000</v>
      </c>
      <c r="D590" s="164">
        <v>323595.90999999997</v>
      </c>
      <c r="E590" s="162">
        <f t="shared" si="14"/>
        <v>10.786530333333333</v>
      </c>
    </row>
    <row r="591" spans="1:5" ht="31.5" x14ac:dyDescent="0.25">
      <c r="A591" s="167" t="s">
        <v>1943</v>
      </c>
      <c r="B591" s="168" t="s">
        <v>1944</v>
      </c>
      <c r="C591" s="164">
        <v>3000000</v>
      </c>
      <c r="D591" s="164">
        <v>323595.90999999997</v>
      </c>
      <c r="E591" s="162">
        <f t="shared" si="14"/>
        <v>10.786530333333333</v>
      </c>
    </row>
    <row r="592" spans="1:5" ht="15.75" x14ac:dyDescent="0.25">
      <c r="A592" s="167" t="s">
        <v>1908</v>
      </c>
      <c r="B592" s="168" t="s">
        <v>1945</v>
      </c>
      <c r="C592" s="164">
        <v>716500</v>
      </c>
      <c r="D592" s="164">
        <v>174800</v>
      </c>
      <c r="E592" s="162">
        <f t="shared" si="14"/>
        <v>24.396371249127704</v>
      </c>
    </row>
    <row r="593" spans="1:5" ht="15.75" x14ac:dyDescent="0.25">
      <c r="A593" s="167" t="s">
        <v>1910</v>
      </c>
      <c r="B593" s="168" t="s">
        <v>1946</v>
      </c>
      <c r="C593" s="164">
        <v>716500</v>
      </c>
      <c r="D593" s="164">
        <v>174800</v>
      </c>
      <c r="E593" s="162">
        <f t="shared" si="14"/>
        <v>24.396371249127704</v>
      </c>
    </row>
    <row r="594" spans="1:5" ht="31.5" x14ac:dyDescent="0.25">
      <c r="A594" s="167" t="s">
        <v>1947</v>
      </c>
      <c r="B594" s="168" t="s">
        <v>1948</v>
      </c>
      <c r="C594" s="164">
        <v>711500</v>
      </c>
      <c r="D594" s="164">
        <v>174800</v>
      </c>
      <c r="E594" s="162">
        <f t="shared" si="14"/>
        <v>24.567814476458185</v>
      </c>
    </row>
    <row r="595" spans="1:5" ht="15.75" x14ac:dyDescent="0.25">
      <c r="A595" s="167" t="s">
        <v>1912</v>
      </c>
      <c r="B595" s="168" t="s">
        <v>1951</v>
      </c>
      <c r="C595" s="164">
        <v>5000</v>
      </c>
      <c r="D595" s="164"/>
      <c r="E595" s="162"/>
    </row>
    <row r="596" spans="1:5" ht="78.75" x14ac:dyDescent="0.25">
      <c r="A596" s="187" t="s">
        <v>1952</v>
      </c>
      <c r="B596" s="188" t="s">
        <v>1953</v>
      </c>
      <c r="C596" s="189">
        <v>125562000</v>
      </c>
      <c r="D596" s="189">
        <v>57975894.43</v>
      </c>
      <c r="E596" s="190">
        <f t="shared" si="14"/>
        <v>46.173121191124707</v>
      </c>
    </row>
    <row r="597" spans="1:5" ht="78.75" x14ac:dyDescent="0.25">
      <c r="A597" s="167" t="s">
        <v>1892</v>
      </c>
      <c r="B597" s="168" t="s">
        <v>1954</v>
      </c>
      <c r="C597" s="164">
        <v>119664900</v>
      </c>
      <c r="D597" s="164">
        <v>56533356.409999996</v>
      </c>
      <c r="E597" s="162">
        <f t="shared" si="14"/>
        <v>47.243056577158377</v>
      </c>
    </row>
    <row r="598" spans="1:5" ht="31.5" x14ac:dyDescent="0.25">
      <c r="A598" s="167" t="s">
        <v>1894</v>
      </c>
      <c r="B598" s="168" t="s">
        <v>1955</v>
      </c>
      <c r="C598" s="164">
        <v>119664900</v>
      </c>
      <c r="D598" s="164">
        <v>56533356.409999996</v>
      </c>
      <c r="E598" s="162">
        <f t="shared" si="14"/>
        <v>47.243056577158377</v>
      </c>
    </row>
    <row r="599" spans="1:5" ht="31.5" x14ac:dyDescent="0.25">
      <c r="A599" s="167" t="s">
        <v>1896</v>
      </c>
      <c r="B599" s="168" t="s">
        <v>1956</v>
      </c>
      <c r="C599" s="164">
        <v>87294600</v>
      </c>
      <c r="D599" s="164">
        <v>42295455.640000001</v>
      </c>
      <c r="E599" s="162">
        <f t="shared" si="14"/>
        <v>48.451399788761272</v>
      </c>
    </row>
    <row r="600" spans="1:5" ht="47.25" x14ac:dyDescent="0.25">
      <c r="A600" s="167" t="s">
        <v>1898</v>
      </c>
      <c r="B600" s="168" t="s">
        <v>1957</v>
      </c>
      <c r="C600" s="164">
        <v>6377300</v>
      </c>
      <c r="D600" s="164">
        <v>3267092.99</v>
      </c>
      <c r="E600" s="162">
        <f t="shared" si="14"/>
        <v>51.230034497357821</v>
      </c>
    </row>
    <row r="601" spans="1:5" ht="63" x14ac:dyDescent="0.25">
      <c r="A601" s="167" t="s">
        <v>1900</v>
      </c>
      <c r="B601" s="168" t="s">
        <v>1958</v>
      </c>
      <c r="C601" s="164">
        <v>25993000</v>
      </c>
      <c r="D601" s="164">
        <v>10970807.779999999</v>
      </c>
      <c r="E601" s="162">
        <f t="shared" si="14"/>
        <v>42.206777901742775</v>
      </c>
    </row>
    <row r="602" spans="1:5" ht="31.5" x14ac:dyDescent="0.25">
      <c r="A602" s="167" t="s">
        <v>1902</v>
      </c>
      <c r="B602" s="168" t="s">
        <v>1959</v>
      </c>
      <c r="C602" s="164">
        <v>5897100</v>
      </c>
      <c r="D602" s="164">
        <v>1442538.02</v>
      </c>
      <c r="E602" s="162">
        <f t="shared" si="14"/>
        <v>24.461820555866442</v>
      </c>
    </row>
    <row r="603" spans="1:5" ht="47.25" x14ac:dyDescent="0.25">
      <c r="A603" s="167" t="s">
        <v>1904</v>
      </c>
      <c r="B603" s="168" t="s">
        <v>1960</v>
      </c>
      <c r="C603" s="164">
        <v>5897100</v>
      </c>
      <c r="D603" s="164">
        <v>1442538.02</v>
      </c>
      <c r="E603" s="162">
        <f t="shared" si="14"/>
        <v>24.461820555866442</v>
      </c>
    </row>
    <row r="604" spans="1:5" ht="15.75" x14ac:dyDescent="0.25">
      <c r="A604" s="167" t="s">
        <v>1906</v>
      </c>
      <c r="B604" s="168" t="s">
        <v>1962</v>
      </c>
      <c r="C604" s="164">
        <v>5897100</v>
      </c>
      <c r="D604" s="164">
        <v>1442538.02</v>
      </c>
      <c r="E604" s="162">
        <f t="shared" si="14"/>
        <v>24.461820555866442</v>
      </c>
    </row>
    <row r="605" spans="1:5" ht="15.75" x14ac:dyDescent="0.25">
      <c r="A605" s="187" t="s">
        <v>1986</v>
      </c>
      <c r="B605" s="188" t="s">
        <v>1987</v>
      </c>
      <c r="C605" s="189">
        <v>638300108.15999997</v>
      </c>
      <c r="D605" s="189">
        <v>234679345.47999999</v>
      </c>
      <c r="E605" s="190">
        <f t="shared" ref="E605:E650" si="15">D605/C605*100</f>
        <v>36.766302007452254</v>
      </c>
    </row>
    <row r="606" spans="1:5" ht="78.75" x14ac:dyDescent="0.25">
      <c r="A606" s="167" t="s">
        <v>1892</v>
      </c>
      <c r="B606" s="168" t="s">
        <v>1988</v>
      </c>
      <c r="C606" s="164">
        <v>365129100</v>
      </c>
      <c r="D606" s="164">
        <v>149535123.49000001</v>
      </c>
      <c r="E606" s="162">
        <f t="shared" si="15"/>
        <v>40.954041595150869</v>
      </c>
    </row>
    <row r="607" spans="1:5" ht="31.5" x14ac:dyDescent="0.25">
      <c r="A607" s="167" t="s">
        <v>1989</v>
      </c>
      <c r="B607" s="168" t="s">
        <v>1990</v>
      </c>
      <c r="C607" s="164">
        <v>55966200</v>
      </c>
      <c r="D607" s="164">
        <v>21355144.859999999</v>
      </c>
      <c r="E607" s="162">
        <f t="shared" si="15"/>
        <v>38.157217856491954</v>
      </c>
    </row>
    <row r="608" spans="1:5" ht="15.75" x14ac:dyDescent="0.25">
      <c r="A608" s="167" t="s">
        <v>1991</v>
      </c>
      <c r="B608" s="168" t="s">
        <v>1992</v>
      </c>
      <c r="C608" s="164">
        <v>42984800</v>
      </c>
      <c r="D608" s="164">
        <v>16769476.49</v>
      </c>
      <c r="E608" s="162">
        <f t="shared" si="15"/>
        <v>39.012573025813779</v>
      </c>
    </row>
    <row r="609" spans="1:5" ht="63" x14ac:dyDescent="0.25">
      <c r="A609" s="167" t="s">
        <v>1993</v>
      </c>
      <c r="B609" s="168" t="s">
        <v>1994</v>
      </c>
      <c r="C609" s="164">
        <v>12981400</v>
      </c>
      <c r="D609" s="164">
        <v>4585668.37</v>
      </c>
      <c r="E609" s="162">
        <f t="shared" si="15"/>
        <v>35.324913876777543</v>
      </c>
    </row>
    <row r="610" spans="1:5" ht="31.5" x14ac:dyDescent="0.25">
      <c r="A610" s="167" t="s">
        <v>1894</v>
      </c>
      <c r="B610" s="168" t="s">
        <v>1995</v>
      </c>
      <c r="C610" s="164">
        <v>309162900</v>
      </c>
      <c r="D610" s="164">
        <v>128179978.63</v>
      </c>
      <c r="E610" s="162">
        <f t="shared" si="15"/>
        <v>41.460336486040205</v>
      </c>
    </row>
    <row r="611" spans="1:5" ht="31.5" x14ac:dyDescent="0.25">
      <c r="A611" s="167" t="s">
        <v>1896</v>
      </c>
      <c r="B611" s="168" t="s">
        <v>1996</v>
      </c>
      <c r="C611" s="164">
        <v>228842900</v>
      </c>
      <c r="D611" s="164">
        <v>95894323.719999999</v>
      </c>
      <c r="E611" s="162">
        <f t="shared" si="15"/>
        <v>41.903997773144809</v>
      </c>
    </row>
    <row r="612" spans="1:5" ht="47.25" x14ac:dyDescent="0.25">
      <c r="A612" s="167" t="s">
        <v>1898</v>
      </c>
      <c r="B612" s="168" t="s">
        <v>1997</v>
      </c>
      <c r="C612" s="164">
        <v>9010000</v>
      </c>
      <c r="D612" s="164">
        <v>5390000</v>
      </c>
      <c r="E612" s="162">
        <f t="shared" si="15"/>
        <v>59.822419533851281</v>
      </c>
    </row>
    <row r="613" spans="1:5" ht="63" x14ac:dyDescent="0.25">
      <c r="A613" s="167" t="s">
        <v>1900</v>
      </c>
      <c r="B613" s="168" t="s">
        <v>1998</v>
      </c>
      <c r="C613" s="164">
        <v>71310000</v>
      </c>
      <c r="D613" s="164">
        <v>26895654.91</v>
      </c>
      <c r="E613" s="162">
        <f t="shared" si="15"/>
        <v>37.716526307670733</v>
      </c>
    </row>
    <row r="614" spans="1:5" ht="31.5" x14ac:dyDescent="0.25">
      <c r="A614" s="167" t="s">
        <v>1902</v>
      </c>
      <c r="B614" s="168" t="s">
        <v>1999</v>
      </c>
      <c r="C614" s="164">
        <v>269769308.16000003</v>
      </c>
      <c r="D614" s="164">
        <v>83204569.870000005</v>
      </c>
      <c r="E614" s="162">
        <f t="shared" si="15"/>
        <v>30.842859937443816</v>
      </c>
    </row>
    <row r="615" spans="1:5" ht="47.25" x14ac:dyDescent="0.25">
      <c r="A615" s="167" t="s">
        <v>1904</v>
      </c>
      <c r="B615" s="168" t="s">
        <v>2000</v>
      </c>
      <c r="C615" s="164">
        <v>269769308.16000003</v>
      </c>
      <c r="D615" s="164">
        <v>83204569.870000005</v>
      </c>
      <c r="E615" s="162">
        <f t="shared" si="15"/>
        <v>30.842859937443816</v>
      </c>
    </row>
    <row r="616" spans="1:5" ht="47.25" x14ac:dyDescent="0.25">
      <c r="A616" s="167" t="s">
        <v>2001</v>
      </c>
      <c r="B616" s="168" t="s">
        <v>2002</v>
      </c>
      <c r="C616" s="164">
        <v>20400000</v>
      </c>
      <c r="D616" s="164"/>
      <c r="E616" s="162"/>
    </row>
    <row r="617" spans="1:5" ht="15.75" x14ac:dyDescent="0.25">
      <c r="A617" s="167" t="s">
        <v>1906</v>
      </c>
      <c r="B617" s="168" t="s">
        <v>2003</v>
      </c>
      <c r="C617" s="164">
        <v>239426108.16</v>
      </c>
      <c r="D617" s="164">
        <v>78850016.390000001</v>
      </c>
      <c r="E617" s="162">
        <f t="shared" si="15"/>
        <v>32.93292322878478</v>
      </c>
    </row>
    <row r="618" spans="1:5" ht="15.75" x14ac:dyDescent="0.25">
      <c r="A618" s="167" t="s">
        <v>1926</v>
      </c>
      <c r="B618" s="168" t="s">
        <v>2004</v>
      </c>
      <c r="C618" s="164">
        <v>9943200</v>
      </c>
      <c r="D618" s="164">
        <v>4354553.4800000004</v>
      </c>
      <c r="E618" s="162">
        <f t="shared" si="15"/>
        <v>43.794286346447834</v>
      </c>
    </row>
    <row r="619" spans="1:5" ht="15.75" x14ac:dyDescent="0.25">
      <c r="A619" s="167" t="s">
        <v>1936</v>
      </c>
      <c r="B619" s="168" t="s">
        <v>2005</v>
      </c>
      <c r="C619" s="164">
        <v>1883200</v>
      </c>
      <c r="D619" s="164">
        <v>812316.04</v>
      </c>
      <c r="E619" s="162">
        <f t="shared" si="15"/>
        <v>43.134878929481737</v>
      </c>
    </row>
    <row r="620" spans="1:5" ht="15.75" x14ac:dyDescent="0.25">
      <c r="A620" s="167" t="s">
        <v>2006</v>
      </c>
      <c r="B620" s="168" t="s">
        <v>2007</v>
      </c>
      <c r="C620" s="164">
        <v>1883200</v>
      </c>
      <c r="D620" s="164">
        <v>812316.04</v>
      </c>
      <c r="E620" s="162">
        <f t="shared" si="15"/>
        <v>43.134878929481737</v>
      </c>
    </row>
    <row r="621" spans="1:5" ht="15.75" x14ac:dyDescent="0.25">
      <c r="A621" s="167" t="s">
        <v>1908</v>
      </c>
      <c r="B621" s="168" t="s">
        <v>2008</v>
      </c>
      <c r="C621" s="164">
        <v>1518500</v>
      </c>
      <c r="D621" s="164">
        <v>1127336.08</v>
      </c>
      <c r="E621" s="162">
        <f t="shared" si="15"/>
        <v>74.240110635495554</v>
      </c>
    </row>
    <row r="622" spans="1:5" ht="15.75" x14ac:dyDescent="0.25">
      <c r="A622" s="167" t="s">
        <v>1978</v>
      </c>
      <c r="B622" s="168" t="s">
        <v>2009</v>
      </c>
      <c r="C622" s="164">
        <v>995000</v>
      </c>
      <c r="D622" s="164">
        <v>994913.08</v>
      </c>
      <c r="E622" s="162">
        <f t="shared" si="15"/>
        <v>99.991264321608028</v>
      </c>
    </row>
    <row r="623" spans="1:5" ht="47.25" x14ac:dyDescent="0.25">
      <c r="A623" s="167" t="s">
        <v>1980</v>
      </c>
      <c r="B623" s="168" t="s">
        <v>2010</v>
      </c>
      <c r="C623" s="164">
        <v>995000</v>
      </c>
      <c r="D623" s="164">
        <v>994913.08</v>
      </c>
      <c r="E623" s="162">
        <f t="shared" si="15"/>
        <v>99.991264321608028</v>
      </c>
    </row>
    <row r="624" spans="1:5" ht="15.75" x14ac:dyDescent="0.25">
      <c r="A624" s="167" t="s">
        <v>1910</v>
      </c>
      <c r="B624" s="168" t="s">
        <v>2011</v>
      </c>
      <c r="C624" s="164">
        <v>523500</v>
      </c>
      <c r="D624" s="164">
        <v>132423</v>
      </c>
      <c r="E624" s="162">
        <f t="shared" si="15"/>
        <v>25.295702005730657</v>
      </c>
    </row>
    <row r="625" spans="1:7" ht="31.5" x14ac:dyDescent="0.25">
      <c r="A625" s="167" t="s">
        <v>1947</v>
      </c>
      <c r="B625" s="168" t="s">
        <v>2012</v>
      </c>
      <c r="C625" s="164">
        <v>511500</v>
      </c>
      <c r="D625" s="164">
        <v>129491</v>
      </c>
      <c r="E625" s="162">
        <f t="shared" si="15"/>
        <v>25.315933528836755</v>
      </c>
    </row>
    <row r="626" spans="1:7" ht="15.75" x14ac:dyDescent="0.25">
      <c r="A626" s="167" t="s">
        <v>1949</v>
      </c>
      <c r="B626" s="168" t="s">
        <v>2013</v>
      </c>
      <c r="C626" s="164">
        <v>12000</v>
      </c>
      <c r="D626" s="164">
        <v>2932</v>
      </c>
      <c r="E626" s="162">
        <f t="shared" si="15"/>
        <v>24.433333333333334</v>
      </c>
    </row>
    <row r="627" spans="1:7" ht="47.25" x14ac:dyDescent="0.25">
      <c r="A627" s="187" t="s">
        <v>2014</v>
      </c>
      <c r="B627" s="188" t="s">
        <v>2015</v>
      </c>
      <c r="C627" s="189">
        <v>303024163.19999999</v>
      </c>
      <c r="D627" s="189">
        <v>125590704.48</v>
      </c>
      <c r="E627" s="190">
        <f t="shared" si="15"/>
        <v>41.445772229427284</v>
      </c>
    </row>
    <row r="628" spans="1:7" ht="78.75" x14ac:dyDescent="0.25">
      <c r="A628" s="167" t="s">
        <v>1892</v>
      </c>
      <c r="B628" s="168" t="s">
        <v>2016</v>
      </c>
      <c r="C628" s="164">
        <v>226430700</v>
      </c>
      <c r="D628" s="164">
        <v>104854283.73</v>
      </c>
      <c r="E628" s="162">
        <f t="shared" si="15"/>
        <v>46.307450239742224</v>
      </c>
      <c r="G628" s="218"/>
    </row>
    <row r="629" spans="1:7" ht="31.5" x14ac:dyDescent="0.25">
      <c r="A629" s="167" t="s">
        <v>1894</v>
      </c>
      <c r="B629" s="168" t="s">
        <v>2017</v>
      </c>
      <c r="C629" s="164">
        <v>226430700</v>
      </c>
      <c r="D629" s="164">
        <v>104854283.73</v>
      </c>
      <c r="E629" s="162">
        <f t="shared" si="15"/>
        <v>46.307450239742224</v>
      </c>
    </row>
    <row r="630" spans="1:7" ht="31.5" x14ac:dyDescent="0.25">
      <c r="A630" s="167" t="s">
        <v>1896</v>
      </c>
      <c r="B630" s="168" t="s">
        <v>2018</v>
      </c>
      <c r="C630" s="164">
        <v>164215500</v>
      </c>
      <c r="D630" s="164">
        <v>76489296.890000001</v>
      </c>
      <c r="E630" s="162">
        <f t="shared" si="15"/>
        <v>46.578609747557323</v>
      </c>
    </row>
    <row r="631" spans="1:7" ht="47.25" x14ac:dyDescent="0.25">
      <c r="A631" s="167" t="s">
        <v>1898</v>
      </c>
      <c r="B631" s="168" t="s">
        <v>2019</v>
      </c>
      <c r="C631" s="164">
        <v>10488100</v>
      </c>
      <c r="D631" s="164">
        <v>4867372.4000000004</v>
      </c>
      <c r="E631" s="162">
        <f t="shared" si="15"/>
        <v>46.408523946186634</v>
      </c>
    </row>
    <row r="632" spans="1:7" ht="63" x14ac:dyDescent="0.25">
      <c r="A632" s="167" t="s">
        <v>1900</v>
      </c>
      <c r="B632" s="168" t="s">
        <v>2020</v>
      </c>
      <c r="C632" s="164">
        <v>51727100</v>
      </c>
      <c r="D632" s="164">
        <v>23497614.440000001</v>
      </c>
      <c r="E632" s="162">
        <f t="shared" si="15"/>
        <v>45.426119848203363</v>
      </c>
    </row>
    <row r="633" spans="1:7" ht="31.5" x14ac:dyDescent="0.25">
      <c r="A633" s="167" t="s">
        <v>1902</v>
      </c>
      <c r="B633" s="168" t="s">
        <v>2021</v>
      </c>
      <c r="C633" s="164">
        <v>55109763.200000003</v>
      </c>
      <c r="D633" s="164">
        <v>11455523.75</v>
      </c>
      <c r="E633" s="162">
        <f t="shared" si="15"/>
        <v>20.786741014339903</v>
      </c>
    </row>
    <row r="634" spans="1:7" ht="47.25" x14ac:dyDescent="0.25">
      <c r="A634" s="167" t="s">
        <v>1904</v>
      </c>
      <c r="B634" s="168" t="s">
        <v>2022</v>
      </c>
      <c r="C634" s="164">
        <v>55109763.200000003</v>
      </c>
      <c r="D634" s="164">
        <v>11455523.75</v>
      </c>
      <c r="E634" s="162">
        <f t="shared" si="15"/>
        <v>20.786741014339903</v>
      </c>
    </row>
    <row r="635" spans="1:7" ht="15.75" x14ac:dyDescent="0.25">
      <c r="A635" s="167" t="s">
        <v>1906</v>
      </c>
      <c r="B635" s="168" t="s">
        <v>2024</v>
      </c>
      <c r="C635" s="164">
        <v>54771463.200000003</v>
      </c>
      <c r="D635" s="164">
        <v>11353753.029999999</v>
      </c>
      <c r="E635" s="162">
        <f t="shared" si="15"/>
        <v>20.729322108013353</v>
      </c>
    </row>
    <row r="636" spans="1:7" ht="15.75" x14ac:dyDescent="0.25">
      <c r="A636" s="167" t="s">
        <v>1926</v>
      </c>
      <c r="B636" s="168" t="s">
        <v>2025</v>
      </c>
      <c r="C636" s="164">
        <v>338300</v>
      </c>
      <c r="D636" s="164">
        <v>101770.72</v>
      </c>
      <c r="E636" s="162">
        <f t="shared" si="15"/>
        <v>30.082979603901862</v>
      </c>
    </row>
    <row r="637" spans="1:7" ht="15.75" x14ac:dyDescent="0.25">
      <c r="A637" s="167" t="s">
        <v>1936</v>
      </c>
      <c r="B637" s="168" t="s">
        <v>2026</v>
      </c>
      <c r="C637" s="164">
        <v>21363200</v>
      </c>
      <c r="D637" s="164">
        <v>9258980</v>
      </c>
      <c r="E637" s="162">
        <f t="shared" si="15"/>
        <v>43.340791641701621</v>
      </c>
    </row>
    <row r="638" spans="1:7" ht="15.75" x14ac:dyDescent="0.25">
      <c r="A638" s="167" t="s">
        <v>2006</v>
      </c>
      <c r="B638" s="168" t="s">
        <v>2027</v>
      </c>
      <c r="C638" s="164">
        <v>21363200</v>
      </c>
      <c r="D638" s="164">
        <v>9258980</v>
      </c>
      <c r="E638" s="162">
        <f t="shared" si="15"/>
        <v>43.340791641701621</v>
      </c>
    </row>
    <row r="639" spans="1:7" ht="15.75" x14ac:dyDescent="0.25">
      <c r="A639" s="167" t="s">
        <v>1908</v>
      </c>
      <c r="B639" s="168" t="s">
        <v>2029</v>
      </c>
      <c r="C639" s="164">
        <v>120500</v>
      </c>
      <c r="D639" s="164">
        <v>21917</v>
      </c>
      <c r="E639" s="162">
        <f t="shared" si="15"/>
        <v>18.188381742738589</v>
      </c>
    </row>
    <row r="640" spans="1:7" ht="15.75" x14ac:dyDescent="0.25">
      <c r="A640" s="167" t="s">
        <v>1910</v>
      </c>
      <c r="B640" s="168" t="s">
        <v>2032</v>
      </c>
      <c r="C640" s="164">
        <v>120500</v>
      </c>
      <c r="D640" s="164">
        <v>21917</v>
      </c>
      <c r="E640" s="162">
        <f t="shared" si="15"/>
        <v>18.188381742738589</v>
      </c>
    </row>
    <row r="641" spans="1:5" ht="31.5" x14ac:dyDescent="0.25">
      <c r="A641" s="167" t="s">
        <v>1947</v>
      </c>
      <c r="B641" s="168" t="s">
        <v>2033</v>
      </c>
      <c r="C641" s="164">
        <v>55000</v>
      </c>
      <c r="D641" s="164">
        <v>18061</v>
      </c>
      <c r="E641" s="162">
        <f t="shared" si="15"/>
        <v>32.838181818181816</v>
      </c>
    </row>
    <row r="642" spans="1:5" ht="15.75" x14ac:dyDescent="0.25">
      <c r="A642" s="167" t="s">
        <v>1949</v>
      </c>
      <c r="B642" s="168" t="s">
        <v>2034</v>
      </c>
      <c r="C642" s="164">
        <v>15500</v>
      </c>
      <c r="D642" s="164">
        <v>3856</v>
      </c>
      <c r="E642" s="162">
        <f t="shared" si="15"/>
        <v>24.877419354838707</v>
      </c>
    </row>
    <row r="643" spans="1:5" ht="15.75" x14ac:dyDescent="0.25">
      <c r="A643" s="167" t="s">
        <v>1912</v>
      </c>
      <c r="B643" s="168" t="s">
        <v>2035</v>
      </c>
      <c r="C643" s="164">
        <v>50000</v>
      </c>
      <c r="D643" s="164"/>
      <c r="E643" s="162"/>
    </row>
    <row r="644" spans="1:5" ht="31.5" x14ac:dyDescent="0.25">
      <c r="A644" s="187" t="s">
        <v>2036</v>
      </c>
      <c r="B644" s="188" t="s">
        <v>2037</v>
      </c>
      <c r="C644" s="189">
        <v>488631700</v>
      </c>
      <c r="D644" s="189">
        <v>63935184.799999997</v>
      </c>
      <c r="E644" s="190">
        <f t="shared" si="15"/>
        <v>13.084534793792542</v>
      </c>
    </row>
    <row r="645" spans="1:5" ht="78.75" x14ac:dyDescent="0.25">
      <c r="A645" s="167" t="s">
        <v>1892</v>
      </c>
      <c r="B645" s="168" t="s">
        <v>2038</v>
      </c>
      <c r="C645" s="164">
        <v>130307600</v>
      </c>
      <c r="D645" s="164">
        <v>62706156.270000003</v>
      </c>
      <c r="E645" s="162">
        <f t="shared" si="15"/>
        <v>48.121641615684737</v>
      </c>
    </row>
    <row r="646" spans="1:5" ht="31.5" x14ac:dyDescent="0.25">
      <c r="A646" s="167" t="s">
        <v>1894</v>
      </c>
      <c r="B646" s="168" t="s">
        <v>2039</v>
      </c>
      <c r="C646" s="164">
        <v>130307600</v>
      </c>
      <c r="D646" s="164">
        <v>62706156.270000003</v>
      </c>
      <c r="E646" s="162">
        <f t="shared" si="15"/>
        <v>48.121641615684737</v>
      </c>
    </row>
    <row r="647" spans="1:5" ht="31.5" x14ac:dyDescent="0.25">
      <c r="A647" s="167" t="s">
        <v>1896</v>
      </c>
      <c r="B647" s="168" t="s">
        <v>2040</v>
      </c>
      <c r="C647" s="164">
        <v>96750500</v>
      </c>
      <c r="D647" s="164">
        <v>45882539.200000003</v>
      </c>
      <c r="E647" s="162">
        <f t="shared" si="15"/>
        <v>47.423568043576005</v>
      </c>
    </row>
    <row r="648" spans="1:5" ht="47.25" x14ac:dyDescent="0.25">
      <c r="A648" s="167" t="s">
        <v>1898</v>
      </c>
      <c r="B648" s="168" t="s">
        <v>2041</v>
      </c>
      <c r="C648" s="164">
        <v>3564800</v>
      </c>
      <c r="D648" s="164">
        <v>2575175</v>
      </c>
      <c r="E648" s="162">
        <f t="shared" si="15"/>
        <v>72.238975538599632</v>
      </c>
    </row>
    <row r="649" spans="1:5" ht="63" x14ac:dyDescent="0.25">
      <c r="A649" s="167" t="s">
        <v>1900</v>
      </c>
      <c r="B649" s="168" t="s">
        <v>2042</v>
      </c>
      <c r="C649" s="164">
        <v>29992300</v>
      </c>
      <c r="D649" s="164">
        <v>14248442.07</v>
      </c>
      <c r="E649" s="162">
        <f t="shared" si="15"/>
        <v>47.507000363426613</v>
      </c>
    </row>
    <row r="650" spans="1:5" ht="31.5" x14ac:dyDescent="0.25">
      <c r="A650" s="167" t="s">
        <v>1902</v>
      </c>
      <c r="B650" s="168" t="s">
        <v>2043</v>
      </c>
      <c r="C650" s="164">
        <v>5017400</v>
      </c>
      <c r="D650" s="164">
        <v>1216402.8999999999</v>
      </c>
      <c r="E650" s="162">
        <f t="shared" si="15"/>
        <v>24.243689958942877</v>
      </c>
    </row>
    <row r="651" spans="1:5" ht="47.25" x14ac:dyDescent="0.25">
      <c r="A651" s="167" t="s">
        <v>1904</v>
      </c>
      <c r="B651" s="168" t="s">
        <v>2044</v>
      </c>
      <c r="C651" s="164">
        <v>5017400</v>
      </c>
      <c r="D651" s="164">
        <v>1216402.8999999999</v>
      </c>
      <c r="E651" s="162">
        <f t="shared" ref="E651:E696" si="16">D651/C651*100</f>
        <v>24.243689958942877</v>
      </c>
    </row>
    <row r="652" spans="1:5" ht="15.75" x14ac:dyDescent="0.25">
      <c r="A652" s="167" t="s">
        <v>1906</v>
      </c>
      <c r="B652" s="168" t="s">
        <v>2046</v>
      </c>
      <c r="C652" s="164">
        <v>5017400</v>
      </c>
      <c r="D652" s="164">
        <v>1216402.8999999999</v>
      </c>
      <c r="E652" s="162">
        <f t="shared" si="16"/>
        <v>24.243689958942877</v>
      </c>
    </row>
    <row r="653" spans="1:5" ht="15.75" x14ac:dyDescent="0.25">
      <c r="A653" s="167" t="s">
        <v>1908</v>
      </c>
      <c r="B653" s="168" t="s">
        <v>2048</v>
      </c>
      <c r="C653" s="164">
        <v>353306700</v>
      </c>
      <c r="D653" s="164">
        <v>12625.63</v>
      </c>
      <c r="E653" s="162">
        <f t="shared" si="16"/>
        <v>3.5735608750131261E-3</v>
      </c>
    </row>
    <row r="654" spans="1:5" ht="15.75" x14ac:dyDescent="0.25">
      <c r="A654" s="167" t="s">
        <v>1910</v>
      </c>
      <c r="B654" s="168" t="s">
        <v>2049</v>
      </c>
      <c r="C654" s="164">
        <v>22600</v>
      </c>
      <c r="D654" s="164">
        <v>12625.63</v>
      </c>
      <c r="E654" s="162">
        <f t="shared" si="16"/>
        <v>55.865619469026548</v>
      </c>
    </row>
    <row r="655" spans="1:5" ht="15.75" x14ac:dyDescent="0.25">
      <c r="A655" s="167" t="s">
        <v>1949</v>
      </c>
      <c r="B655" s="168" t="s">
        <v>2050</v>
      </c>
      <c r="C655" s="164">
        <v>9674</v>
      </c>
      <c r="D655" s="164"/>
      <c r="E655" s="162"/>
    </row>
    <row r="656" spans="1:5" ht="15.75" x14ac:dyDescent="0.25">
      <c r="A656" s="167" t="s">
        <v>1912</v>
      </c>
      <c r="B656" s="168" t="s">
        <v>2051</v>
      </c>
      <c r="C656" s="164">
        <v>12926</v>
      </c>
      <c r="D656" s="164">
        <v>12625.63</v>
      </c>
      <c r="E656" s="162">
        <f t="shared" si="16"/>
        <v>97.676233947083389</v>
      </c>
    </row>
    <row r="657" spans="1:5" ht="15.75" x14ac:dyDescent="0.25">
      <c r="A657" s="167" t="s">
        <v>2052</v>
      </c>
      <c r="B657" s="168" t="s">
        <v>2053</v>
      </c>
      <c r="C657" s="164">
        <v>353284100</v>
      </c>
      <c r="D657" s="164"/>
      <c r="E657" s="162"/>
    </row>
    <row r="658" spans="1:5" ht="15.75" x14ac:dyDescent="0.25">
      <c r="A658" s="187" t="s">
        <v>2054</v>
      </c>
      <c r="B658" s="188" t="s">
        <v>2055</v>
      </c>
      <c r="C658" s="189">
        <v>337382696.16000003</v>
      </c>
      <c r="D658" s="189"/>
      <c r="E658" s="190"/>
    </row>
    <row r="659" spans="1:5" ht="15.75" x14ac:dyDescent="0.25">
      <c r="A659" s="167" t="s">
        <v>1908</v>
      </c>
      <c r="B659" s="168" t="s">
        <v>2056</v>
      </c>
      <c r="C659" s="164">
        <v>337382696.16000003</v>
      </c>
      <c r="D659" s="164"/>
      <c r="E659" s="162"/>
    </row>
    <row r="660" spans="1:5" ht="15.75" x14ac:dyDescent="0.25">
      <c r="A660" s="167" t="s">
        <v>2057</v>
      </c>
      <c r="B660" s="168" t="s">
        <v>2058</v>
      </c>
      <c r="C660" s="164">
        <v>337382696.16000003</v>
      </c>
      <c r="D660" s="164"/>
      <c r="E660" s="162"/>
    </row>
    <row r="661" spans="1:5" ht="31.5" x14ac:dyDescent="0.25">
      <c r="A661" s="187" t="s">
        <v>2059</v>
      </c>
      <c r="B661" s="188" t="s">
        <v>2060</v>
      </c>
      <c r="C661" s="189">
        <v>199700</v>
      </c>
      <c r="D661" s="189">
        <v>59364</v>
      </c>
      <c r="E661" s="190">
        <f t="shared" si="16"/>
        <v>29.726589884827241</v>
      </c>
    </row>
    <row r="662" spans="1:5" ht="47.25" x14ac:dyDescent="0.25">
      <c r="A662" s="167" t="s">
        <v>1939</v>
      </c>
      <c r="B662" s="168" t="s">
        <v>2061</v>
      </c>
      <c r="C662" s="164">
        <v>199700</v>
      </c>
      <c r="D662" s="164">
        <v>59364</v>
      </c>
      <c r="E662" s="162">
        <f t="shared" si="16"/>
        <v>29.726589884827241</v>
      </c>
    </row>
    <row r="663" spans="1:5" ht="15.75" x14ac:dyDescent="0.25">
      <c r="A663" s="167" t="s">
        <v>2062</v>
      </c>
      <c r="B663" s="168" t="s">
        <v>2063</v>
      </c>
      <c r="C663" s="164">
        <v>199700</v>
      </c>
      <c r="D663" s="164">
        <v>59364</v>
      </c>
      <c r="E663" s="162">
        <f t="shared" si="16"/>
        <v>29.726589884827241</v>
      </c>
    </row>
    <row r="664" spans="1:5" ht="78.75" x14ac:dyDescent="0.25">
      <c r="A664" s="167" t="s">
        <v>2064</v>
      </c>
      <c r="B664" s="168" t="s">
        <v>2065</v>
      </c>
      <c r="C664" s="164">
        <v>199700</v>
      </c>
      <c r="D664" s="164">
        <v>59364</v>
      </c>
      <c r="E664" s="162">
        <f t="shared" si="16"/>
        <v>29.726589884827241</v>
      </c>
    </row>
    <row r="665" spans="1:5" ht="15.75" x14ac:dyDescent="0.25">
      <c r="A665" s="187" t="s">
        <v>2066</v>
      </c>
      <c r="B665" s="188" t="s">
        <v>2067</v>
      </c>
      <c r="C665" s="189">
        <v>2708057475.0300002</v>
      </c>
      <c r="D665" s="189">
        <v>1001855701.62</v>
      </c>
      <c r="E665" s="190">
        <f t="shared" si="16"/>
        <v>36.995363313287925</v>
      </c>
    </row>
    <row r="666" spans="1:5" ht="78.75" x14ac:dyDescent="0.25">
      <c r="A666" s="167" t="s">
        <v>1892</v>
      </c>
      <c r="B666" s="168" t="s">
        <v>2068</v>
      </c>
      <c r="C666" s="164">
        <v>710045812.14999998</v>
      </c>
      <c r="D666" s="164">
        <v>326374120.5</v>
      </c>
      <c r="E666" s="162">
        <f t="shared" si="16"/>
        <v>45.965220118931164</v>
      </c>
    </row>
    <row r="667" spans="1:5" ht="31.5" x14ac:dyDescent="0.25">
      <c r="A667" s="167" t="s">
        <v>1989</v>
      </c>
      <c r="B667" s="168" t="s">
        <v>2069</v>
      </c>
      <c r="C667" s="164">
        <v>271433626.75</v>
      </c>
      <c r="D667" s="164">
        <v>124620270.47</v>
      </c>
      <c r="E667" s="162">
        <f t="shared" si="16"/>
        <v>45.911876123137716</v>
      </c>
    </row>
    <row r="668" spans="1:5" ht="15.75" x14ac:dyDescent="0.25">
      <c r="A668" s="167" t="s">
        <v>1991</v>
      </c>
      <c r="B668" s="168" t="s">
        <v>2070</v>
      </c>
      <c r="C668" s="164">
        <v>207622326.75</v>
      </c>
      <c r="D668" s="164">
        <v>96348870.459999993</v>
      </c>
      <c r="E668" s="162">
        <f t="shared" si="16"/>
        <v>46.40583311447741</v>
      </c>
    </row>
    <row r="669" spans="1:5" ht="31.5" x14ac:dyDescent="0.25">
      <c r="A669" s="167" t="s">
        <v>2071</v>
      </c>
      <c r="B669" s="168" t="s">
        <v>2072</v>
      </c>
      <c r="C669" s="164">
        <v>1108200</v>
      </c>
      <c r="D669" s="164">
        <v>71587.72</v>
      </c>
      <c r="E669" s="162">
        <f t="shared" si="16"/>
        <v>6.4598195271611623</v>
      </c>
    </row>
    <row r="670" spans="1:5" ht="63" x14ac:dyDescent="0.25">
      <c r="A670" s="167" t="s">
        <v>1993</v>
      </c>
      <c r="B670" s="168" t="s">
        <v>2075</v>
      </c>
      <c r="C670" s="164">
        <v>62703100</v>
      </c>
      <c r="D670" s="164">
        <v>28199812.289999999</v>
      </c>
      <c r="E670" s="162">
        <f t="shared" si="16"/>
        <v>44.973553604207765</v>
      </c>
    </row>
    <row r="671" spans="1:5" ht="31.5" x14ac:dyDescent="0.25">
      <c r="A671" s="167" t="s">
        <v>1894</v>
      </c>
      <c r="B671" s="168" t="s">
        <v>2076</v>
      </c>
      <c r="C671" s="164">
        <v>438612185.39999998</v>
      </c>
      <c r="D671" s="164">
        <v>201753850.03</v>
      </c>
      <c r="E671" s="162">
        <f t="shared" si="16"/>
        <v>45.998231865356651</v>
      </c>
    </row>
    <row r="672" spans="1:5" ht="31.5" x14ac:dyDescent="0.25">
      <c r="A672" s="167" t="s">
        <v>1896</v>
      </c>
      <c r="B672" s="168" t="s">
        <v>2077</v>
      </c>
      <c r="C672" s="164">
        <v>320097700</v>
      </c>
      <c r="D672" s="164">
        <v>146318694.80000001</v>
      </c>
      <c r="E672" s="162">
        <f t="shared" si="16"/>
        <v>45.71063609641682</v>
      </c>
    </row>
    <row r="673" spans="1:5" ht="47.25" x14ac:dyDescent="0.25">
      <c r="A673" s="167" t="s">
        <v>1898</v>
      </c>
      <c r="B673" s="168" t="s">
        <v>2078</v>
      </c>
      <c r="C673" s="164">
        <v>17884800</v>
      </c>
      <c r="D673" s="164">
        <v>10844237.9</v>
      </c>
      <c r="E673" s="162">
        <f t="shared" si="16"/>
        <v>60.63382257559492</v>
      </c>
    </row>
    <row r="674" spans="1:5" ht="31.5" x14ac:dyDescent="0.25">
      <c r="A674" s="167" t="s">
        <v>2079</v>
      </c>
      <c r="B674" s="168" t="s">
        <v>2080</v>
      </c>
      <c r="C674" s="164">
        <v>20000</v>
      </c>
      <c r="D674" s="164"/>
      <c r="E674" s="162"/>
    </row>
    <row r="675" spans="1:5" ht="63" x14ac:dyDescent="0.25">
      <c r="A675" s="167" t="s">
        <v>1900</v>
      </c>
      <c r="B675" s="168" t="s">
        <v>2081</v>
      </c>
      <c r="C675" s="164">
        <v>100609685.40000001</v>
      </c>
      <c r="D675" s="164">
        <v>44590917.329999998</v>
      </c>
      <c r="E675" s="162">
        <f t="shared" si="16"/>
        <v>44.320700489935135</v>
      </c>
    </row>
    <row r="676" spans="1:5" ht="31.5" x14ac:dyDescent="0.25">
      <c r="A676" s="167" t="s">
        <v>1902</v>
      </c>
      <c r="B676" s="168" t="s">
        <v>2090</v>
      </c>
      <c r="C676" s="164">
        <v>188538099.68000001</v>
      </c>
      <c r="D676" s="164">
        <v>49213342.850000001</v>
      </c>
      <c r="E676" s="162">
        <f t="shared" si="16"/>
        <v>26.102598325499365</v>
      </c>
    </row>
    <row r="677" spans="1:5" ht="47.25" x14ac:dyDescent="0.25">
      <c r="A677" s="167" t="s">
        <v>1904</v>
      </c>
      <c r="B677" s="168" t="s">
        <v>2091</v>
      </c>
      <c r="C677" s="164">
        <v>188538099.68000001</v>
      </c>
      <c r="D677" s="164">
        <v>49213342.850000001</v>
      </c>
      <c r="E677" s="162">
        <f t="shared" si="16"/>
        <v>26.102598325499365</v>
      </c>
    </row>
    <row r="678" spans="1:5" ht="47.25" x14ac:dyDescent="0.25">
      <c r="A678" s="167" t="s">
        <v>2001</v>
      </c>
      <c r="B678" s="168" t="s">
        <v>2093</v>
      </c>
      <c r="C678" s="164">
        <v>11184000</v>
      </c>
      <c r="D678" s="164">
        <v>24850</v>
      </c>
      <c r="E678" s="162">
        <f t="shared" si="16"/>
        <v>0.22219241773962806</v>
      </c>
    </row>
    <row r="679" spans="1:5" ht="15.75" x14ac:dyDescent="0.25">
      <c r="A679" s="167" t="s">
        <v>1906</v>
      </c>
      <c r="B679" s="168" t="s">
        <v>2094</v>
      </c>
      <c r="C679" s="164">
        <v>149703199.68000001</v>
      </c>
      <c r="D679" s="164">
        <v>36303747.740000002</v>
      </c>
      <c r="E679" s="162">
        <f t="shared" si="16"/>
        <v>24.250482165779719</v>
      </c>
    </row>
    <row r="680" spans="1:5" ht="15.75" x14ac:dyDescent="0.25">
      <c r="A680" s="167" t="s">
        <v>1926</v>
      </c>
      <c r="B680" s="168" t="s">
        <v>2096</v>
      </c>
      <c r="C680" s="164">
        <v>27650900</v>
      </c>
      <c r="D680" s="164">
        <v>12884745.109999999</v>
      </c>
      <c r="E680" s="162">
        <f t="shared" si="16"/>
        <v>46.597923069411848</v>
      </c>
    </row>
    <row r="681" spans="1:5" ht="31.5" x14ac:dyDescent="0.25">
      <c r="A681" s="167" t="s">
        <v>1928</v>
      </c>
      <c r="B681" s="168" t="s">
        <v>2097</v>
      </c>
      <c r="C681" s="164">
        <v>258577.57</v>
      </c>
      <c r="D681" s="164">
        <v>23577.57</v>
      </c>
      <c r="E681" s="162">
        <f t="shared" si="16"/>
        <v>9.118180668184019</v>
      </c>
    </row>
    <row r="682" spans="1:5" ht="31.5" x14ac:dyDescent="0.25">
      <c r="A682" s="167" t="s">
        <v>1930</v>
      </c>
      <c r="B682" s="168" t="s">
        <v>2098</v>
      </c>
      <c r="C682" s="164">
        <v>8577.57</v>
      </c>
      <c r="D682" s="164">
        <v>8577.57</v>
      </c>
      <c r="E682" s="162">
        <f t="shared" si="16"/>
        <v>100</v>
      </c>
    </row>
    <row r="683" spans="1:5" ht="47.25" x14ac:dyDescent="0.25">
      <c r="A683" s="167" t="s">
        <v>1932</v>
      </c>
      <c r="B683" s="168" t="s">
        <v>2099</v>
      </c>
      <c r="C683" s="164">
        <v>8577.57</v>
      </c>
      <c r="D683" s="164">
        <v>8577.57</v>
      </c>
      <c r="E683" s="162">
        <f t="shared" si="16"/>
        <v>100</v>
      </c>
    </row>
    <row r="684" spans="1:5" ht="15.75" x14ac:dyDescent="0.25">
      <c r="A684" s="167" t="s">
        <v>2103</v>
      </c>
      <c r="B684" s="168" t="s">
        <v>2104</v>
      </c>
      <c r="C684" s="164">
        <v>250000</v>
      </c>
      <c r="D684" s="164">
        <v>15000</v>
      </c>
      <c r="E684" s="162">
        <f t="shared" si="16"/>
        <v>6</v>
      </c>
    </row>
    <row r="685" spans="1:5" ht="15.75" x14ac:dyDescent="0.25">
      <c r="A685" s="167" t="s">
        <v>1936</v>
      </c>
      <c r="B685" s="168" t="s">
        <v>2110</v>
      </c>
      <c r="C685" s="164">
        <v>198121200</v>
      </c>
      <c r="D685" s="164">
        <v>26664143.539999999</v>
      </c>
      <c r="E685" s="162">
        <f t="shared" si="16"/>
        <v>13.458500927714953</v>
      </c>
    </row>
    <row r="686" spans="1:5" ht="15.75" x14ac:dyDescent="0.25">
      <c r="A686" s="167" t="s">
        <v>2111</v>
      </c>
      <c r="B686" s="168" t="s">
        <v>2112</v>
      </c>
      <c r="C686" s="164">
        <v>140000000</v>
      </c>
      <c r="D686" s="164">
        <v>2835709.38</v>
      </c>
      <c r="E686" s="162">
        <f t="shared" si="16"/>
        <v>2.0255066999999998</v>
      </c>
    </row>
    <row r="687" spans="1:5" ht="15.75" x14ac:dyDescent="0.25">
      <c r="A687" s="167" t="s">
        <v>2113</v>
      </c>
      <c r="B687" s="168" t="s">
        <v>2114</v>
      </c>
      <c r="C687" s="164">
        <v>140000000</v>
      </c>
      <c r="D687" s="164">
        <v>2835709.38</v>
      </c>
      <c r="E687" s="162">
        <f t="shared" si="16"/>
        <v>2.0255066999999998</v>
      </c>
    </row>
    <row r="688" spans="1:5" ht="15.75" x14ac:dyDescent="0.25">
      <c r="A688" s="167" t="s">
        <v>2006</v>
      </c>
      <c r="B688" s="168" t="s">
        <v>2115</v>
      </c>
      <c r="C688" s="164">
        <v>58121200</v>
      </c>
      <c r="D688" s="164">
        <v>23828434.16</v>
      </c>
      <c r="E688" s="162">
        <f t="shared" si="16"/>
        <v>40.997835832708205</v>
      </c>
    </row>
    <row r="689" spans="1:5" ht="47.25" x14ac:dyDescent="0.25">
      <c r="A689" s="167" t="s">
        <v>1939</v>
      </c>
      <c r="B689" s="168" t="s">
        <v>2117</v>
      </c>
      <c r="C689" s="164">
        <v>1064982530</v>
      </c>
      <c r="D689" s="164">
        <v>577007424.20000005</v>
      </c>
      <c r="E689" s="162">
        <f t="shared" si="16"/>
        <v>54.179989619172439</v>
      </c>
    </row>
    <row r="690" spans="1:5" ht="15.75" x14ac:dyDescent="0.25">
      <c r="A690" s="167" t="s">
        <v>1941</v>
      </c>
      <c r="B690" s="168" t="s">
        <v>2118</v>
      </c>
      <c r="C690" s="164">
        <v>469513700</v>
      </c>
      <c r="D690" s="164">
        <v>250218017.06</v>
      </c>
      <c r="E690" s="162">
        <f t="shared" si="16"/>
        <v>53.293017234640857</v>
      </c>
    </row>
    <row r="691" spans="1:5" ht="78.75" x14ac:dyDescent="0.25">
      <c r="A691" s="167" t="s">
        <v>2119</v>
      </c>
      <c r="B691" s="168" t="s">
        <v>2120</v>
      </c>
      <c r="C691" s="164">
        <v>430317900</v>
      </c>
      <c r="D691" s="164">
        <v>215330229.06</v>
      </c>
      <c r="E691" s="162">
        <f t="shared" si="16"/>
        <v>50.03980291314862</v>
      </c>
    </row>
    <row r="692" spans="1:5" ht="31.5" x14ac:dyDescent="0.25">
      <c r="A692" s="167" t="s">
        <v>1943</v>
      </c>
      <c r="B692" s="168" t="s">
        <v>2121</v>
      </c>
      <c r="C692" s="164">
        <v>39195800</v>
      </c>
      <c r="D692" s="164">
        <v>34887788</v>
      </c>
      <c r="E692" s="162">
        <f t="shared" si="16"/>
        <v>89.008995861801523</v>
      </c>
    </row>
    <row r="693" spans="1:5" ht="15.75" x14ac:dyDescent="0.25">
      <c r="A693" s="167" t="s">
        <v>2062</v>
      </c>
      <c r="B693" s="168" t="s">
        <v>2124</v>
      </c>
      <c r="C693" s="164">
        <v>593617530</v>
      </c>
      <c r="D693" s="164">
        <v>325123237.13999999</v>
      </c>
      <c r="E693" s="162">
        <f t="shared" si="16"/>
        <v>54.769817383930686</v>
      </c>
    </row>
    <row r="694" spans="1:5" ht="78.75" x14ac:dyDescent="0.25">
      <c r="A694" s="167" t="s">
        <v>2064</v>
      </c>
      <c r="B694" s="168" t="s">
        <v>2125</v>
      </c>
      <c r="C694" s="164">
        <v>528681200</v>
      </c>
      <c r="D694" s="164">
        <v>297827840.60000002</v>
      </c>
      <c r="E694" s="162">
        <f t="shared" si="16"/>
        <v>56.334108457043683</v>
      </c>
    </row>
    <row r="695" spans="1:5" ht="31.5" x14ac:dyDescent="0.25">
      <c r="A695" s="167" t="s">
        <v>2126</v>
      </c>
      <c r="B695" s="168" t="s">
        <v>2127</v>
      </c>
      <c r="C695" s="164">
        <v>64936330</v>
      </c>
      <c r="D695" s="164">
        <v>27295396.539999999</v>
      </c>
      <c r="E695" s="162">
        <f t="shared" si="16"/>
        <v>42.034091763424264</v>
      </c>
    </row>
    <row r="696" spans="1:5" ht="78.75" x14ac:dyDescent="0.25">
      <c r="A696" s="167" t="s">
        <v>2130</v>
      </c>
      <c r="B696" s="168" t="s">
        <v>2131</v>
      </c>
      <c r="C696" s="164">
        <v>1851300</v>
      </c>
      <c r="D696" s="164">
        <v>1666170</v>
      </c>
      <c r="E696" s="162">
        <f t="shared" si="16"/>
        <v>90</v>
      </c>
    </row>
    <row r="697" spans="1:5" ht="31.5" x14ac:dyDescent="0.25">
      <c r="A697" s="167" t="s">
        <v>2136</v>
      </c>
      <c r="B697" s="168" t="s">
        <v>2137</v>
      </c>
      <c r="C697" s="164">
        <v>1851300</v>
      </c>
      <c r="D697" s="164">
        <v>1666170</v>
      </c>
      <c r="E697" s="162">
        <f t="shared" ref="E697:E738" si="17">D697/C697*100</f>
        <v>90</v>
      </c>
    </row>
    <row r="698" spans="1:5" ht="15.75" x14ac:dyDescent="0.25">
      <c r="A698" s="167" t="s">
        <v>1908</v>
      </c>
      <c r="B698" s="168" t="s">
        <v>2138</v>
      </c>
      <c r="C698" s="164">
        <v>546111255.63</v>
      </c>
      <c r="D698" s="164">
        <v>22573092.960000001</v>
      </c>
      <c r="E698" s="162">
        <f t="shared" si="17"/>
        <v>4.1334238632308411</v>
      </c>
    </row>
    <row r="699" spans="1:5" ht="63" x14ac:dyDescent="0.25">
      <c r="A699" s="167" t="s">
        <v>2139</v>
      </c>
      <c r="B699" s="168" t="s">
        <v>2140</v>
      </c>
      <c r="C699" s="164">
        <v>8374570</v>
      </c>
      <c r="D699" s="164">
        <v>2351268</v>
      </c>
      <c r="E699" s="162">
        <f t="shared" si="17"/>
        <v>28.076283319621187</v>
      </c>
    </row>
    <row r="700" spans="1:5" ht="78.75" x14ac:dyDescent="0.25">
      <c r="A700" s="167" t="s">
        <v>2141</v>
      </c>
      <c r="B700" s="168" t="s">
        <v>2142</v>
      </c>
      <c r="C700" s="164">
        <v>8374570</v>
      </c>
      <c r="D700" s="164">
        <v>2351268</v>
      </c>
      <c r="E700" s="162">
        <f t="shared" si="17"/>
        <v>28.076283319621187</v>
      </c>
    </row>
    <row r="701" spans="1:5" ht="15.75" x14ac:dyDescent="0.25">
      <c r="A701" s="167" t="s">
        <v>1978</v>
      </c>
      <c r="B701" s="168" t="s">
        <v>2143</v>
      </c>
      <c r="C701" s="164">
        <v>204947778.41999999</v>
      </c>
      <c r="D701" s="164">
        <v>10041332.17</v>
      </c>
      <c r="E701" s="162">
        <f t="shared" si="17"/>
        <v>4.899458899926338</v>
      </c>
    </row>
    <row r="702" spans="1:5" ht="47.25" x14ac:dyDescent="0.25">
      <c r="A702" s="167" t="s">
        <v>1980</v>
      </c>
      <c r="B702" s="168" t="s">
        <v>2144</v>
      </c>
      <c r="C702" s="164">
        <v>204947778.41999999</v>
      </c>
      <c r="D702" s="164">
        <v>10041332.17</v>
      </c>
      <c r="E702" s="162">
        <f t="shared" si="17"/>
        <v>4.899458899926338</v>
      </c>
    </row>
    <row r="703" spans="1:5" ht="15.75" x14ac:dyDescent="0.25">
      <c r="A703" s="167" t="s">
        <v>1910</v>
      </c>
      <c r="B703" s="168" t="s">
        <v>2149</v>
      </c>
      <c r="C703" s="164">
        <v>13233021.710000001</v>
      </c>
      <c r="D703" s="164">
        <v>10180492.789999999</v>
      </c>
      <c r="E703" s="162">
        <f t="shared" si="17"/>
        <v>76.932487629085884</v>
      </c>
    </row>
    <row r="704" spans="1:5" ht="31.5" x14ac:dyDescent="0.25">
      <c r="A704" s="167" t="s">
        <v>1947</v>
      </c>
      <c r="B704" s="168" t="s">
        <v>2150</v>
      </c>
      <c r="C704" s="164">
        <v>5116545</v>
      </c>
      <c r="D704" s="164">
        <v>2573076</v>
      </c>
      <c r="E704" s="162">
        <f t="shared" si="17"/>
        <v>50.289326097982133</v>
      </c>
    </row>
    <row r="705" spans="1:5" ht="15.75" x14ac:dyDescent="0.25">
      <c r="A705" s="167" t="s">
        <v>1949</v>
      </c>
      <c r="B705" s="168" t="s">
        <v>2151</v>
      </c>
      <c r="C705" s="164">
        <v>251208</v>
      </c>
      <c r="D705" s="164">
        <v>204601</v>
      </c>
      <c r="E705" s="162">
        <f t="shared" si="17"/>
        <v>81.4468488264705</v>
      </c>
    </row>
    <row r="706" spans="1:5" ht="15.75" x14ac:dyDescent="0.25">
      <c r="A706" s="167" t="s">
        <v>1912</v>
      </c>
      <c r="B706" s="168" t="s">
        <v>2152</v>
      </c>
      <c r="C706" s="164">
        <v>7865268.71</v>
      </c>
      <c r="D706" s="164">
        <v>7402815.79</v>
      </c>
      <c r="E706" s="162">
        <f t="shared" si="17"/>
        <v>94.120316329281522</v>
      </c>
    </row>
    <row r="707" spans="1:5" ht="15.75" x14ac:dyDescent="0.25">
      <c r="A707" s="167" t="s">
        <v>2057</v>
      </c>
      <c r="B707" s="168" t="s">
        <v>2153</v>
      </c>
      <c r="C707" s="164">
        <v>319555885.5</v>
      </c>
      <c r="D707" s="164"/>
      <c r="E707" s="162"/>
    </row>
    <row r="708" spans="1:5" ht="15.75" x14ac:dyDescent="0.25">
      <c r="A708" s="187" t="s">
        <v>2154</v>
      </c>
      <c r="B708" s="188" t="s">
        <v>2155</v>
      </c>
      <c r="C708" s="189">
        <v>51672600</v>
      </c>
      <c r="D708" s="189">
        <v>20574119.649999999</v>
      </c>
      <c r="E708" s="190">
        <f t="shared" si="17"/>
        <v>39.816304288926816</v>
      </c>
    </row>
    <row r="709" spans="1:5" ht="15.75" x14ac:dyDescent="0.25">
      <c r="A709" s="187" t="s">
        <v>2156</v>
      </c>
      <c r="B709" s="188" t="s">
        <v>2157</v>
      </c>
      <c r="C709" s="189">
        <v>51502600</v>
      </c>
      <c r="D709" s="189">
        <v>20480602.48</v>
      </c>
      <c r="E709" s="190">
        <f t="shared" si="17"/>
        <v>39.766152543755076</v>
      </c>
    </row>
    <row r="710" spans="1:5" ht="15.75" x14ac:dyDescent="0.25">
      <c r="A710" s="167" t="s">
        <v>1936</v>
      </c>
      <c r="B710" s="168" t="s">
        <v>2167</v>
      </c>
      <c r="C710" s="164">
        <v>51502600</v>
      </c>
      <c r="D710" s="164">
        <v>20480602.48</v>
      </c>
      <c r="E710" s="162">
        <f t="shared" si="17"/>
        <v>39.766152543755076</v>
      </c>
    </row>
    <row r="711" spans="1:5" ht="15.75" x14ac:dyDescent="0.25">
      <c r="A711" s="167" t="s">
        <v>2006</v>
      </c>
      <c r="B711" s="168" t="s">
        <v>2168</v>
      </c>
      <c r="C711" s="164">
        <v>51502600</v>
      </c>
      <c r="D711" s="164">
        <v>20480602.48</v>
      </c>
      <c r="E711" s="162">
        <f t="shared" si="17"/>
        <v>39.766152543755076</v>
      </c>
    </row>
    <row r="712" spans="1:5" ht="15.75" x14ac:dyDescent="0.25">
      <c r="A712" s="187" t="s">
        <v>2169</v>
      </c>
      <c r="B712" s="188" t="s">
        <v>2170</v>
      </c>
      <c r="C712" s="189">
        <v>170000</v>
      </c>
      <c r="D712" s="189">
        <v>93517.17</v>
      </c>
      <c r="E712" s="190">
        <f t="shared" si="17"/>
        <v>55.010099999999994</v>
      </c>
    </row>
    <row r="713" spans="1:5" ht="31.5" x14ac:dyDescent="0.25">
      <c r="A713" s="167" t="s">
        <v>1902</v>
      </c>
      <c r="B713" s="168" t="s">
        <v>2171</v>
      </c>
      <c r="C713" s="164">
        <v>170000</v>
      </c>
      <c r="D713" s="164">
        <v>93517.17</v>
      </c>
      <c r="E713" s="162">
        <f t="shared" si="17"/>
        <v>55.010099999999994</v>
      </c>
    </row>
    <row r="714" spans="1:5" ht="47.25" x14ac:dyDescent="0.25">
      <c r="A714" s="167" t="s">
        <v>1904</v>
      </c>
      <c r="B714" s="168" t="s">
        <v>2172</v>
      </c>
      <c r="C714" s="164">
        <v>170000</v>
      </c>
      <c r="D714" s="164">
        <v>93517.17</v>
      </c>
      <c r="E714" s="162">
        <f t="shared" si="17"/>
        <v>55.010099999999994</v>
      </c>
    </row>
    <row r="715" spans="1:5" ht="15.75" x14ac:dyDescent="0.25">
      <c r="A715" s="167" t="s">
        <v>1926</v>
      </c>
      <c r="B715" s="168" t="s">
        <v>2174</v>
      </c>
      <c r="C715" s="164">
        <v>170000</v>
      </c>
      <c r="D715" s="164">
        <v>93517.17</v>
      </c>
      <c r="E715" s="162">
        <f t="shared" si="17"/>
        <v>55.010099999999994</v>
      </c>
    </row>
    <row r="716" spans="1:5" ht="47.25" x14ac:dyDescent="0.25">
      <c r="A716" s="187" t="s">
        <v>2175</v>
      </c>
      <c r="B716" s="188" t="s">
        <v>2176</v>
      </c>
      <c r="C716" s="189">
        <v>773801761</v>
      </c>
      <c r="D716" s="189">
        <v>311981866.05000001</v>
      </c>
      <c r="E716" s="190">
        <f t="shared" si="17"/>
        <v>40.31806100399919</v>
      </c>
    </row>
    <row r="717" spans="1:5" ht="15.75" x14ac:dyDescent="0.25">
      <c r="A717" s="187" t="s">
        <v>2177</v>
      </c>
      <c r="B717" s="188" t="s">
        <v>2178</v>
      </c>
      <c r="C717" s="189">
        <v>183909561</v>
      </c>
      <c r="D717" s="189">
        <v>72835179.340000004</v>
      </c>
      <c r="E717" s="190">
        <f t="shared" si="17"/>
        <v>39.603802512475141</v>
      </c>
    </row>
    <row r="718" spans="1:5" ht="78.75" x14ac:dyDescent="0.25">
      <c r="A718" s="167" t="s">
        <v>1892</v>
      </c>
      <c r="B718" s="168" t="s">
        <v>2179</v>
      </c>
      <c r="C718" s="164">
        <v>166340800</v>
      </c>
      <c r="D718" s="164">
        <v>66087864.229999997</v>
      </c>
      <c r="E718" s="162">
        <f t="shared" si="17"/>
        <v>39.73039941493608</v>
      </c>
    </row>
    <row r="719" spans="1:5" ht="31.5" x14ac:dyDescent="0.25">
      <c r="A719" s="167" t="s">
        <v>1894</v>
      </c>
      <c r="B719" s="168" t="s">
        <v>2180</v>
      </c>
      <c r="C719" s="164">
        <v>166340800</v>
      </c>
      <c r="D719" s="164">
        <v>66087864.229999997</v>
      </c>
      <c r="E719" s="162">
        <f t="shared" si="17"/>
        <v>39.73039941493608</v>
      </c>
    </row>
    <row r="720" spans="1:5" ht="31.5" x14ac:dyDescent="0.25">
      <c r="A720" s="167" t="s">
        <v>1896</v>
      </c>
      <c r="B720" s="168" t="s">
        <v>2181</v>
      </c>
      <c r="C720" s="164">
        <v>122471800</v>
      </c>
      <c r="D720" s="164">
        <v>48058824.310000002</v>
      </c>
      <c r="E720" s="162">
        <f t="shared" si="17"/>
        <v>39.240726689735929</v>
      </c>
    </row>
    <row r="721" spans="1:5" ht="47.25" x14ac:dyDescent="0.25">
      <c r="A721" s="167" t="s">
        <v>1898</v>
      </c>
      <c r="B721" s="168" t="s">
        <v>2182</v>
      </c>
      <c r="C721" s="164">
        <v>5310000</v>
      </c>
      <c r="D721" s="164">
        <v>4122488</v>
      </c>
      <c r="E721" s="162">
        <f t="shared" si="17"/>
        <v>77.636308851224101</v>
      </c>
    </row>
    <row r="722" spans="1:5" ht="63" x14ac:dyDescent="0.25">
      <c r="A722" s="167" t="s">
        <v>1900</v>
      </c>
      <c r="B722" s="168" t="s">
        <v>2183</v>
      </c>
      <c r="C722" s="164">
        <v>38559000</v>
      </c>
      <c r="D722" s="164">
        <v>13906551.92</v>
      </c>
      <c r="E722" s="162">
        <f t="shared" si="17"/>
        <v>36.065644648460797</v>
      </c>
    </row>
    <row r="723" spans="1:5" ht="31.5" x14ac:dyDescent="0.25">
      <c r="A723" s="167" t="s">
        <v>1902</v>
      </c>
      <c r="B723" s="168" t="s">
        <v>2184</v>
      </c>
      <c r="C723" s="164">
        <v>17330261</v>
      </c>
      <c r="D723" s="164">
        <v>6653219.1100000003</v>
      </c>
      <c r="E723" s="162">
        <f t="shared" si="17"/>
        <v>38.390761166262877</v>
      </c>
    </row>
    <row r="724" spans="1:5" ht="47.25" x14ac:dyDescent="0.25">
      <c r="A724" s="167" t="s">
        <v>1904</v>
      </c>
      <c r="B724" s="168" t="s">
        <v>2185</v>
      </c>
      <c r="C724" s="164">
        <v>17330261</v>
      </c>
      <c r="D724" s="164">
        <v>6653219.1100000003</v>
      </c>
      <c r="E724" s="162">
        <f t="shared" si="17"/>
        <v>38.390761166262877</v>
      </c>
    </row>
    <row r="725" spans="1:5" ht="47.25" x14ac:dyDescent="0.25">
      <c r="A725" s="167" t="s">
        <v>2001</v>
      </c>
      <c r="B725" s="168" t="s">
        <v>2186</v>
      </c>
      <c r="C725" s="164">
        <v>43000</v>
      </c>
      <c r="D725" s="164">
        <v>34000</v>
      </c>
      <c r="E725" s="162">
        <f t="shared" si="17"/>
        <v>79.069767441860463</v>
      </c>
    </row>
    <row r="726" spans="1:5" ht="15.75" x14ac:dyDescent="0.25">
      <c r="A726" s="167" t="s">
        <v>1906</v>
      </c>
      <c r="B726" s="168" t="s">
        <v>2187</v>
      </c>
      <c r="C726" s="164">
        <v>12536761</v>
      </c>
      <c r="D726" s="164">
        <v>4418329.91</v>
      </c>
      <c r="E726" s="162">
        <f t="shared" si="17"/>
        <v>35.242993864204642</v>
      </c>
    </row>
    <row r="727" spans="1:5" ht="15.75" x14ac:dyDescent="0.25">
      <c r="A727" s="167" t="s">
        <v>1926</v>
      </c>
      <c r="B727" s="168" t="s">
        <v>2188</v>
      </c>
      <c r="C727" s="164">
        <v>4750500</v>
      </c>
      <c r="D727" s="164">
        <v>2200889.2000000002</v>
      </c>
      <c r="E727" s="162">
        <f t="shared" si="17"/>
        <v>46.329632670245239</v>
      </c>
    </row>
    <row r="728" spans="1:5" ht="15.75" x14ac:dyDescent="0.25">
      <c r="A728" s="167" t="s">
        <v>1908</v>
      </c>
      <c r="B728" s="168" t="s">
        <v>2189</v>
      </c>
      <c r="C728" s="164">
        <v>238500</v>
      </c>
      <c r="D728" s="164">
        <v>94096</v>
      </c>
      <c r="E728" s="162">
        <f t="shared" si="17"/>
        <v>39.453249475890985</v>
      </c>
    </row>
    <row r="729" spans="1:5" ht="15.75" x14ac:dyDescent="0.25">
      <c r="A729" s="167" t="s">
        <v>1978</v>
      </c>
      <c r="B729" s="168" t="s">
        <v>2190</v>
      </c>
      <c r="C729" s="164">
        <v>2000</v>
      </c>
      <c r="D729" s="164">
        <v>2000</v>
      </c>
      <c r="E729" s="162">
        <f t="shared" si="17"/>
        <v>100</v>
      </c>
    </row>
    <row r="730" spans="1:5" ht="47.25" x14ac:dyDescent="0.25">
      <c r="A730" s="167" t="s">
        <v>1980</v>
      </c>
      <c r="B730" s="168" t="s">
        <v>2191</v>
      </c>
      <c r="C730" s="164">
        <v>2000</v>
      </c>
      <c r="D730" s="164">
        <v>2000</v>
      </c>
      <c r="E730" s="162">
        <f t="shared" si="17"/>
        <v>100</v>
      </c>
    </row>
    <row r="731" spans="1:5" ht="15.75" x14ac:dyDescent="0.25">
      <c r="A731" s="167" t="s">
        <v>1910</v>
      </c>
      <c r="B731" s="168" t="s">
        <v>2192</v>
      </c>
      <c r="C731" s="164">
        <v>236500</v>
      </c>
      <c r="D731" s="164">
        <v>92096</v>
      </c>
      <c r="E731" s="162">
        <f t="shared" si="17"/>
        <v>38.941226215644818</v>
      </c>
    </row>
    <row r="732" spans="1:5" ht="31.5" x14ac:dyDescent="0.25">
      <c r="A732" s="167" t="s">
        <v>1947</v>
      </c>
      <c r="B732" s="168" t="s">
        <v>2193</v>
      </c>
      <c r="C732" s="164">
        <v>225952.89</v>
      </c>
      <c r="D732" s="164">
        <v>85952.89</v>
      </c>
      <c r="E732" s="162">
        <f t="shared" si="17"/>
        <v>38.040181738768638</v>
      </c>
    </row>
    <row r="733" spans="1:5" ht="15.75" x14ac:dyDescent="0.25">
      <c r="A733" s="167" t="s">
        <v>1949</v>
      </c>
      <c r="B733" s="168" t="s">
        <v>2194</v>
      </c>
      <c r="C733" s="164">
        <v>8500</v>
      </c>
      <c r="D733" s="164">
        <v>4096</v>
      </c>
      <c r="E733" s="162">
        <f t="shared" si="17"/>
        <v>48.188235294117646</v>
      </c>
    </row>
    <row r="734" spans="1:5" ht="15.75" x14ac:dyDescent="0.25">
      <c r="A734" s="167" t="s">
        <v>1912</v>
      </c>
      <c r="B734" s="168" t="s">
        <v>2195</v>
      </c>
      <c r="C734" s="164">
        <v>2047.11</v>
      </c>
      <c r="D734" s="164">
        <v>2047.11</v>
      </c>
      <c r="E734" s="162">
        <f t="shared" si="17"/>
        <v>100</v>
      </c>
    </row>
    <row r="735" spans="1:5" ht="15.75" x14ac:dyDescent="0.25">
      <c r="A735" s="187" t="s">
        <v>2196</v>
      </c>
      <c r="B735" s="188" t="s">
        <v>2197</v>
      </c>
      <c r="C735" s="189">
        <v>71795300</v>
      </c>
      <c r="D735" s="189">
        <v>1648050.78</v>
      </c>
      <c r="E735" s="190">
        <f t="shared" si="17"/>
        <v>2.295485609782256</v>
      </c>
    </row>
    <row r="736" spans="1:5" ht="31.5" x14ac:dyDescent="0.25">
      <c r="A736" s="167" t="s">
        <v>1902</v>
      </c>
      <c r="B736" s="168" t="s">
        <v>2205</v>
      </c>
      <c r="C736" s="164">
        <v>71792940.75</v>
      </c>
      <c r="D736" s="164">
        <v>1645691.53</v>
      </c>
      <c r="E736" s="162">
        <f t="shared" si="17"/>
        <v>2.2922748571209626</v>
      </c>
    </row>
    <row r="737" spans="1:5" ht="47.25" x14ac:dyDescent="0.25">
      <c r="A737" s="167" t="s">
        <v>1904</v>
      </c>
      <c r="B737" s="168" t="s">
        <v>2206</v>
      </c>
      <c r="C737" s="164">
        <v>71792940.75</v>
      </c>
      <c r="D737" s="164">
        <v>1645691.53</v>
      </c>
      <c r="E737" s="162">
        <f t="shared" si="17"/>
        <v>2.2922748571209626</v>
      </c>
    </row>
    <row r="738" spans="1:5" ht="15.75" x14ac:dyDescent="0.25">
      <c r="A738" s="167" t="s">
        <v>1906</v>
      </c>
      <c r="B738" s="168" t="s">
        <v>2208</v>
      </c>
      <c r="C738" s="164">
        <v>71304640.75</v>
      </c>
      <c r="D738" s="164">
        <v>1247850.95</v>
      </c>
      <c r="E738" s="162">
        <f t="shared" si="17"/>
        <v>1.7500276796500094</v>
      </c>
    </row>
    <row r="739" spans="1:5" ht="15.75" x14ac:dyDescent="0.25">
      <c r="A739" s="167" t="s">
        <v>1926</v>
      </c>
      <c r="B739" s="168" t="s">
        <v>2209</v>
      </c>
      <c r="C739" s="164">
        <v>488300</v>
      </c>
      <c r="D739" s="164">
        <v>397840.58</v>
      </c>
      <c r="E739" s="162">
        <f t="shared" ref="E739:E774" si="18">D739/C739*100</f>
        <v>81.474622158509106</v>
      </c>
    </row>
    <row r="740" spans="1:5" ht="15.75" x14ac:dyDescent="0.25">
      <c r="A740" s="167" t="s">
        <v>1908</v>
      </c>
      <c r="B740" s="168" t="s">
        <v>2212</v>
      </c>
      <c r="C740" s="164">
        <v>2359.25</v>
      </c>
      <c r="D740" s="164">
        <v>2359.25</v>
      </c>
      <c r="E740" s="162">
        <f t="shared" si="18"/>
        <v>100</v>
      </c>
    </row>
    <row r="741" spans="1:5" ht="15.75" x14ac:dyDescent="0.25">
      <c r="A741" s="167" t="s">
        <v>1978</v>
      </c>
      <c r="B741" s="168" t="s">
        <v>2213</v>
      </c>
      <c r="C741" s="164">
        <v>2359.25</v>
      </c>
      <c r="D741" s="164">
        <v>2359.25</v>
      </c>
      <c r="E741" s="162">
        <f t="shared" si="18"/>
        <v>100</v>
      </c>
    </row>
    <row r="742" spans="1:5" ht="47.25" x14ac:dyDescent="0.25">
      <c r="A742" s="167" t="s">
        <v>1980</v>
      </c>
      <c r="B742" s="168" t="s">
        <v>2214</v>
      </c>
      <c r="C742" s="164">
        <v>2359.25</v>
      </c>
      <c r="D742" s="164">
        <v>2359.25</v>
      </c>
      <c r="E742" s="162">
        <f t="shared" si="18"/>
        <v>100</v>
      </c>
    </row>
    <row r="743" spans="1:5" ht="63" x14ac:dyDescent="0.25">
      <c r="A743" s="187" t="s">
        <v>2219</v>
      </c>
      <c r="B743" s="188" t="s">
        <v>2220</v>
      </c>
      <c r="C743" s="189">
        <v>510236900</v>
      </c>
      <c r="D743" s="189">
        <v>233944695.93000001</v>
      </c>
      <c r="E743" s="190">
        <f t="shared" si="18"/>
        <v>45.850211133299062</v>
      </c>
    </row>
    <row r="744" spans="1:5" ht="78.75" x14ac:dyDescent="0.25">
      <c r="A744" s="167" t="s">
        <v>1892</v>
      </c>
      <c r="B744" s="168" t="s">
        <v>2221</v>
      </c>
      <c r="C744" s="164">
        <v>441919012.41000003</v>
      </c>
      <c r="D744" s="164">
        <v>196790289.72999999</v>
      </c>
      <c r="E744" s="162">
        <f t="shared" si="18"/>
        <v>44.530849364639572</v>
      </c>
    </row>
    <row r="745" spans="1:5" ht="31.5" x14ac:dyDescent="0.25">
      <c r="A745" s="167" t="s">
        <v>1989</v>
      </c>
      <c r="B745" s="168" t="s">
        <v>2222</v>
      </c>
      <c r="C745" s="164">
        <v>390856212.41000003</v>
      </c>
      <c r="D745" s="164">
        <v>175680569.68000001</v>
      </c>
      <c r="E745" s="162">
        <f t="shared" si="18"/>
        <v>44.947621171673937</v>
      </c>
    </row>
    <row r="746" spans="1:5" ht="15.75" x14ac:dyDescent="0.25">
      <c r="A746" s="167" t="s">
        <v>1991</v>
      </c>
      <c r="B746" s="168" t="s">
        <v>2223</v>
      </c>
      <c r="C746" s="164">
        <v>300018112.41000003</v>
      </c>
      <c r="D746" s="164">
        <v>137484590.11000001</v>
      </c>
      <c r="E746" s="162">
        <f t="shared" si="18"/>
        <v>45.825430006744305</v>
      </c>
    </row>
    <row r="747" spans="1:5" ht="31.5" x14ac:dyDescent="0.25">
      <c r="A747" s="167" t="s">
        <v>2071</v>
      </c>
      <c r="B747" s="168" t="s">
        <v>2224</v>
      </c>
      <c r="C747" s="164">
        <v>11000</v>
      </c>
      <c r="D747" s="164"/>
      <c r="E747" s="162"/>
    </row>
    <row r="748" spans="1:5" ht="63" x14ac:dyDescent="0.25">
      <c r="A748" s="167" t="s">
        <v>1993</v>
      </c>
      <c r="B748" s="168" t="s">
        <v>2225</v>
      </c>
      <c r="C748" s="164">
        <v>90827100</v>
      </c>
      <c r="D748" s="164">
        <v>38195979.57</v>
      </c>
      <c r="E748" s="162">
        <f t="shared" si="18"/>
        <v>42.053505583685926</v>
      </c>
    </row>
    <row r="749" spans="1:5" ht="31.5" x14ac:dyDescent="0.25">
      <c r="A749" s="167" t="s">
        <v>1894</v>
      </c>
      <c r="B749" s="168" t="s">
        <v>2226</v>
      </c>
      <c r="C749" s="164">
        <v>51062800</v>
      </c>
      <c r="D749" s="164">
        <v>21109720.050000001</v>
      </c>
      <c r="E749" s="162">
        <f t="shared" si="18"/>
        <v>41.340702135409735</v>
      </c>
    </row>
    <row r="750" spans="1:5" ht="31.5" x14ac:dyDescent="0.25">
      <c r="A750" s="167" t="s">
        <v>1896</v>
      </c>
      <c r="B750" s="168" t="s">
        <v>2227</v>
      </c>
      <c r="C750" s="164">
        <v>37185000</v>
      </c>
      <c r="D750" s="164">
        <v>15366872.99</v>
      </c>
      <c r="E750" s="162">
        <f t="shared" si="18"/>
        <v>41.325461852897675</v>
      </c>
    </row>
    <row r="751" spans="1:5" ht="47.25" x14ac:dyDescent="0.25">
      <c r="A751" s="167" t="s">
        <v>1898</v>
      </c>
      <c r="B751" s="168" t="s">
        <v>2228</v>
      </c>
      <c r="C751" s="164">
        <v>2140000</v>
      </c>
      <c r="D751" s="164">
        <v>1334880</v>
      </c>
      <c r="E751" s="162">
        <f t="shared" si="18"/>
        <v>62.377570093457948</v>
      </c>
    </row>
    <row r="752" spans="1:5" ht="63" x14ac:dyDescent="0.25">
      <c r="A752" s="167" t="s">
        <v>1900</v>
      </c>
      <c r="B752" s="168" t="s">
        <v>2229</v>
      </c>
      <c r="C752" s="164">
        <v>11737800</v>
      </c>
      <c r="D752" s="164">
        <v>4407967.0599999996</v>
      </c>
      <c r="E752" s="162">
        <f t="shared" si="18"/>
        <v>37.55360510487484</v>
      </c>
    </row>
    <row r="753" spans="1:5" ht="31.5" x14ac:dyDescent="0.25">
      <c r="A753" s="167" t="s">
        <v>1902</v>
      </c>
      <c r="B753" s="168" t="s">
        <v>2230</v>
      </c>
      <c r="C753" s="164">
        <v>66797122</v>
      </c>
      <c r="D753" s="164">
        <v>36304222.609999999</v>
      </c>
      <c r="E753" s="162">
        <f t="shared" si="18"/>
        <v>54.349980243160779</v>
      </c>
    </row>
    <row r="754" spans="1:5" ht="47.25" x14ac:dyDescent="0.25">
      <c r="A754" s="167" t="s">
        <v>1904</v>
      </c>
      <c r="B754" s="168" t="s">
        <v>2231</v>
      </c>
      <c r="C754" s="164">
        <v>66797122</v>
      </c>
      <c r="D754" s="164">
        <v>36304222.609999999</v>
      </c>
      <c r="E754" s="162">
        <f t="shared" si="18"/>
        <v>54.349980243160779</v>
      </c>
    </row>
    <row r="755" spans="1:5" ht="15.75" x14ac:dyDescent="0.25">
      <c r="A755" s="167" t="s">
        <v>1906</v>
      </c>
      <c r="B755" s="168" t="s">
        <v>2234</v>
      </c>
      <c r="C755" s="164">
        <v>62035422</v>
      </c>
      <c r="D755" s="164">
        <v>33238326.399999999</v>
      </c>
      <c r="E755" s="162">
        <f t="shared" si="18"/>
        <v>53.579592639830828</v>
      </c>
    </row>
    <row r="756" spans="1:5" ht="15.75" x14ac:dyDescent="0.25">
      <c r="A756" s="167" t="s">
        <v>1926</v>
      </c>
      <c r="B756" s="168" t="s">
        <v>2235</v>
      </c>
      <c r="C756" s="164">
        <v>4761700</v>
      </c>
      <c r="D756" s="164">
        <v>3065896.21</v>
      </c>
      <c r="E756" s="162">
        <f t="shared" si="18"/>
        <v>64.386589033328434</v>
      </c>
    </row>
    <row r="757" spans="1:5" ht="31.5" x14ac:dyDescent="0.25">
      <c r="A757" s="167" t="s">
        <v>1928</v>
      </c>
      <c r="B757" s="168" t="s">
        <v>2236</v>
      </c>
      <c r="C757" s="164">
        <v>270987.59000000003</v>
      </c>
      <c r="D757" s="164">
        <v>270987.59000000003</v>
      </c>
      <c r="E757" s="162">
        <f t="shared" si="18"/>
        <v>100</v>
      </c>
    </row>
    <row r="758" spans="1:5" ht="31.5" x14ac:dyDescent="0.25">
      <c r="A758" s="167" t="s">
        <v>1930</v>
      </c>
      <c r="B758" s="168" t="s">
        <v>2237</v>
      </c>
      <c r="C758" s="164">
        <v>270987.59000000003</v>
      </c>
      <c r="D758" s="164">
        <v>270987.59000000003</v>
      </c>
      <c r="E758" s="162">
        <f t="shared" si="18"/>
        <v>100</v>
      </c>
    </row>
    <row r="759" spans="1:5" ht="47.25" x14ac:dyDescent="0.25">
      <c r="A759" s="167" t="s">
        <v>1932</v>
      </c>
      <c r="B759" s="168" t="s">
        <v>2238</v>
      </c>
      <c r="C759" s="164">
        <v>270987.59000000003</v>
      </c>
      <c r="D759" s="164">
        <v>270987.59000000003</v>
      </c>
      <c r="E759" s="162">
        <f t="shared" si="18"/>
        <v>100</v>
      </c>
    </row>
    <row r="760" spans="1:5" ht="15.75" x14ac:dyDescent="0.25">
      <c r="A760" s="167" t="s">
        <v>1908</v>
      </c>
      <c r="B760" s="168" t="s">
        <v>2247</v>
      </c>
      <c r="C760" s="164">
        <v>1249778</v>
      </c>
      <c r="D760" s="164">
        <v>579196</v>
      </c>
      <c r="E760" s="162">
        <f t="shared" si="18"/>
        <v>46.34391067853651</v>
      </c>
    </row>
    <row r="761" spans="1:5" ht="15.75" x14ac:dyDescent="0.25">
      <c r="A761" s="167" t="s">
        <v>1910</v>
      </c>
      <c r="B761" s="168" t="s">
        <v>2250</v>
      </c>
      <c r="C761" s="164">
        <v>1249778</v>
      </c>
      <c r="D761" s="164">
        <v>579196</v>
      </c>
      <c r="E761" s="162">
        <f t="shared" si="18"/>
        <v>46.34391067853651</v>
      </c>
    </row>
    <row r="762" spans="1:5" ht="31.5" x14ac:dyDescent="0.25">
      <c r="A762" s="167" t="s">
        <v>1947</v>
      </c>
      <c r="B762" s="168" t="s">
        <v>2251</v>
      </c>
      <c r="C762" s="164">
        <v>272509</v>
      </c>
      <c r="D762" s="164">
        <v>132423</v>
      </c>
      <c r="E762" s="162">
        <f t="shared" si="18"/>
        <v>48.593991391110016</v>
      </c>
    </row>
    <row r="763" spans="1:5" ht="15.75" x14ac:dyDescent="0.25">
      <c r="A763" s="167" t="s">
        <v>1949</v>
      </c>
      <c r="B763" s="168" t="s">
        <v>2252</v>
      </c>
      <c r="C763" s="164">
        <v>976269</v>
      </c>
      <c r="D763" s="164">
        <v>445773</v>
      </c>
      <c r="E763" s="162">
        <f t="shared" si="18"/>
        <v>45.660878303008701</v>
      </c>
    </row>
    <row r="764" spans="1:5" ht="15.75" x14ac:dyDescent="0.25">
      <c r="A764" s="167" t="s">
        <v>1912</v>
      </c>
      <c r="B764" s="168" t="s">
        <v>2253</v>
      </c>
      <c r="C764" s="164">
        <v>1000</v>
      </c>
      <c r="D764" s="164">
        <v>1000</v>
      </c>
      <c r="E764" s="162">
        <f t="shared" si="18"/>
        <v>100</v>
      </c>
    </row>
    <row r="765" spans="1:5" ht="15.75" x14ac:dyDescent="0.25">
      <c r="A765" s="187" t="s">
        <v>2254</v>
      </c>
      <c r="B765" s="188" t="s">
        <v>2255</v>
      </c>
      <c r="C765" s="189">
        <v>7860000</v>
      </c>
      <c r="D765" s="189">
        <v>3553940</v>
      </c>
      <c r="E765" s="190">
        <f t="shared" si="18"/>
        <v>45.215521628498728</v>
      </c>
    </row>
    <row r="766" spans="1:5" ht="31.5" x14ac:dyDescent="0.25">
      <c r="A766" s="167" t="s">
        <v>1902</v>
      </c>
      <c r="B766" s="168" t="s">
        <v>2256</v>
      </c>
      <c r="C766" s="164">
        <v>450000</v>
      </c>
      <c r="D766" s="164">
        <v>129940</v>
      </c>
      <c r="E766" s="162">
        <f t="shared" si="18"/>
        <v>28.875555555555554</v>
      </c>
    </row>
    <row r="767" spans="1:5" ht="47.25" x14ac:dyDescent="0.25">
      <c r="A767" s="167" t="s">
        <v>1904</v>
      </c>
      <c r="B767" s="168" t="s">
        <v>2257</v>
      </c>
      <c r="C767" s="164">
        <v>450000</v>
      </c>
      <c r="D767" s="164">
        <v>129940</v>
      </c>
      <c r="E767" s="162">
        <f t="shared" si="18"/>
        <v>28.875555555555554</v>
      </c>
    </row>
    <row r="768" spans="1:5" ht="15.75" x14ac:dyDescent="0.25">
      <c r="A768" s="167" t="s">
        <v>1906</v>
      </c>
      <c r="B768" s="168" t="s">
        <v>2258</v>
      </c>
      <c r="C768" s="164">
        <v>450000</v>
      </c>
      <c r="D768" s="164">
        <v>129940</v>
      </c>
      <c r="E768" s="162">
        <f t="shared" si="18"/>
        <v>28.875555555555554</v>
      </c>
    </row>
    <row r="769" spans="1:5" ht="31.5" x14ac:dyDescent="0.25">
      <c r="A769" s="167" t="s">
        <v>1928</v>
      </c>
      <c r="B769" s="168" t="s">
        <v>2259</v>
      </c>
      <c r="C769" s="164">
        <v>7410000</v>
      </c>
      <c r="D769" s="164">
        <v>3424000</v>
      </c>
      <c r="E769" s="162">
        <f t="shared" si="18"/>
        <v>46.207827260458842</v>
      </c>
    </row>
    <row r="770" spans="1:5" ht="31.5" x14ac:dyDescent="0.25">
      <c r="A770" s="167" t="s">
        <v>1930</v>
      </c>
      <c r="B770" s="168" t="s">
        <v>2260</v>
      </c>
      <c r="C770" s="164">
        <v>7410000</v>
      </c>
      <c r="D770" s="164">
        <v>3424000</v>
      </c>
      <c r="E770" s="162">
        <f t="shared" si="18"/>
        <v>46.207827260458842</v>
      </c>
    </row>
    <row r="771" spans="1:5" ht="47.25" x14ac:dyDescent="0.25">
      <c r="A771" s="167" t="s">
        <v>1932</v>
      </c>
      <c r="B771" s="168" t="s">
        <v>2261</v>
      </c>
      <c r="C771" s="164">
        <v>7410000</v>
      </c>
      <c r="D771" s="164">
        <v>3424000</v>
      </c>
      <c r="E771" s="162">
        <f t="shared" si="18"/>
        <v>46.207827260458842</v>
      </c>
    </row>
    <row r="772" spans="1:5" ht="15.75" x14ac:dyDescent="0.25">
      <c r="A772" s="187" t="s">
        <v>2273</v>
      </c>
      <c r="B772" s="188" t="s">
        <v>2274</v>
      </c>
      <c r="C772" s="189">
        <v>30879311501.720001</v>
      </c>
      <c r="D772" s="189">
        <v>9393566047.25</v>
      </c>
      <c r="E772" s="190">
        <f t="shared" si="18"/>
        <v>30.420257416447811</v>
      </c>
    </row>
    <row r="773" spans="1:5" ht="15.75" x14ac:dyDescent="0.25">
      <c r="A773" s="187" t="s">
        <v>2275</v>
      </c>
      <c r="B773" s="188" t="s">
        <v>2276</v>
      </c>
      <c r="C773" s="189">
        <v>950961531.98000002</v>
      </c>
      <c r="D773" s="189">
        <v>224677827.00999999</v>
      </c>
      <c r="E773" s="190">
        <f t="shared" si="18"/>
        <v>23.626384396664037</v>
      </c>
    </row>
    <row r="774" spans="1:5" ht="78.75" x14ac:dyDescent="0.25">
      <c r="A774" s="167" t="s">
        <v>1892</v>
      </c>
      <c r="B774" s="168" t="s">
        <v>2277</v>
      </c>
      <c r="C774" s="164">
        <v>336223313.98000002</v>
      </c>
      <c r="D774" s="164">
        <v>142038333.63999999</v>
      </c>
      <c r="E774" s="162">
        <f t="shared" si="18"/>
        <v>42.2452363456417</v>
      </c>
    </row>
    <row r="775" spans="1:5" ht="31.5" x14ac:dyDescent="0.25">
      <c r="A775" s="167" t="s">
        <v>1989</v>
      </c>
      <c r="B775" s="168" t="s">
        <v>2278</v>
      </c>
      <c r="C775" s="164">
        <v>255297613.97999999</v>
      </c>
      <c r="D775" s="164">
        <v>107728287.31</v>
      </c>
      <c r="E775" s="162">
        <f t="shared" ref="E775:E825" si="19">D775/C775*100</f>
        <v>42.197138324386941</v>
      </c>
    </row>
    <row r="776" spans="1:5" ht="15.75" x14ac:dyDescent="0.25">
      <c r="A776" s="167" t="s">
        <v>1991</v>
      </c>
      <c r="B776" s="168" t="s">
        <v>2279</v>
      </c>
      <c r="C776" s="164">
        <v>196006730.47999999</v>
      </c>
      <c r="D776" s="164">
        <v>84844648.489999995</v>
      </c>
      <c r="E776" s="162">
        <f t="shared" si="19"/>
        <v>43.286599537793585</v>
      </c>
    </row>
    <row r="777" spans="1:5" ht="31.5" x14ac:dyDescent="0.25">
      <c r="A777" s="167" t="s">
        <v>2071</v>
      </c>
      <c r="B777" s="168" t="s">
        <v>2280</v>
      </c>
      <c r="C777" s="164">
        <v>127900</v>
      </c>
      <c r="D777" s="164">
        <v>13845</v>
      </c>
      <c r="E777" s="162">
        <f t="shared" si="19"/>
        <v>10.824863174354965</v>
      </c>
    </row>
    <row r="778" spans="1:5" ht="63" x14ac:dyDescent="0.25">
      <c r="A778" s="167" t="s">
        <v>1993</v>
      </c>
      <c r="B778" s="168" t="s">
        <v>2281</v>
      </c>
      <c r="C778" s="164">
        <v>59162983.5</v>
      </c>
      <c r="D778" s="164">
        <v>22869793.82</v>
      </c>
      <c r="E778" s="162">
        <f t="shared" si="19"/>
        <v>38.655578990535524</v>
      </c>
    </row>
    <row r="779" spans="1:5" ht="31.5" x14ac:dyDescent="0.25">
      <c r="A779" s="167" t="s">
        <v>1894</v>
      </c>
      <c r="B779" s="168" t="s">
        <v>2282</v>
      </c>
      <c r="C779" s="164">
        <v>80925700</v>
      </c>
      <c r="D779" s="164">
        <v>34310046.329999998</v>
      </c>
      <c r="E779" s="162">
        <f t="shared" si="19"/>
        <v>42.396971950814141</v>
      </c>
    </row>
    <row r="780" spans="1:5" ht="31.5" x14ac:dyDescent="0.25">
      <c r="A780" s="167" t="s">
        <v>1896</v>
      </c>
      <c r="B780" s="168" t="s">
        <v>2283</v>
      </c>
      <c r="C780" s="164">
        <v>59014700</v>
      </c>
      <c r="D780" s="164">
        <v>25433357.510000002</v>
      </c>
      <c r="E780" s="162">
        <f t="shared" si="19"/>
        <v>43.096647970759832</v>
      </c>
    </row>
    <row r="781" spans="1:5" ht="47.25" x14ac:dyDescent="0.25">
      <c r="A781" s="167" t="s">
        <v>1898</v>
      </c>
      <c r="B781" s="168" t="s">
        <v>2284</v>
      </c>
      <c r="C781" s="164">
        <v>3355300</v>
      </c>
      <c r="D781" s="164">
        <v>1651769.54</v>
      </c>
      <c r="E781" s="162">
        <f t="shared" si="19"/>
        <v>49.228669269513901</v>
      </c>
    </row>
    <row r="782" spans="1:5" ht="63" x14ac:dyDescent="0.25">
      <c r="A782" s="167" t="s">
        <v>1900</v>
      </c>
      <c r="B782" s="168" t="s">
        <v>2285</v>
      </c>
      <c r="C782" s="164">
        <v>18555700</v>
      </c>
      <c r="D782" s="164">
        <v>7224919.2800000003</v>
      </c>
      <c r="E782" s="162">
        <f t="shared" si="19"/>
        <v>38.936387632910638</v>
      </c>
    </row>
    <row r="783" spans="1:5" ht="31.5" x14ac:dyDescent="0.25">
      <c r="A783" s="167" t="s">
        <v>1902</v>
      </c>
      <c r="B783" s="168" t="s">
        <v>2286</v>
      </c>
      <c r="C783" s="164">
        <v>56577808</v>
      </c>
      <c r="D783" s="164">
        <v>17161814.75</v>
      </c>
      <c r="E783" s="162">
        <f t="shared" si="19"/>
        <v>30.333120629205006</v>
      </c>
    </row>
    <row r="784" spans="1:5" ht="47.25" x14ac:dyDescent="0.25">
      <c r="A784" s="167" t="s">
        <v>1904</v>
      </c>
      <c r="B784" s="168" t="s">
        <v>2287</v>
      </c>
      <c r="C784" s="164">
        <v>56577808</v>
      </c>
      <c r="D784" s="164">
        <v>17161814.75</v>
      </c>
      <c r="E784" s="162">
        <f t="shared" si="19"/>
        <v>30.333120629205006</v>
      </c>
    </row>
    <row r="785" spans="1:5" ht="47.25" x14ac:dyDescent="0.25">
      <c r="A785" s="167" t="s">
        <v>2001</v>
      </c>
      <c r="B785" s="168" t="s">
        <v>2288</v>
      </c>
      <c r="C785" s="164">
        <v>386153</v>
      </c>
      <c r="D785" s="164">
        <v>361153</v>
      </c>
      <c r="E785" s="162">
        <f t="shared" si="19"/>
        <v>93.525882228028792</v>
      </c>
    </row>
    <row r="786" spans="1:5" ht="15.75" x14ac:dyDescent="0.25">
      <c r="A786" s="167" t="s">
        <v>1906</v>
      </c>
      <c r="B786" s="168" t="s">
        <v>2289</v>
      </c>
      <c r="C786" s="164">
        <v>45952930.619999997</v>
      </c>
      <c r="D786" s="164">
        <v>11614864.359999999</v>
      </c>
      <c r="E786" s="162">
        <f t="shared" si="19"/>
        <v>25.275568289751003</v>
      </c>
    </row>
    <row r="787" spans="1:5" ht="15.75" x14ac:dyDescent="0.25">
      <c r="A787" s="167" t="s">
        <v>1926</v>
      </c>
      <c r="B787" s="168" t="s">
        <v>2290</v>
      </c>
      <c r="C787" s="164">
        <v>10238724.380000001</v>
      </c>
      <c r="D787" s="164">
        <v>5185797.3899999997</v>
      </c>
      <c r="E787" s="162">
        <f t="shared" si="19"/>
        <v>50.648862080219402</v>
      </c>
    </row>
    <row r="788" spans="1:5" ht="31.5" x14ac:dyDescent="0.25">
      <c r="A788" s="167" t="s">
        <v>1928</v>
      </c>
      <c r="B788" s="168" t="s">
        <v>2291</v>
      </c>
      <c r="C788" s="164">
        <v>39198120</v>
      </c>
      <c r="D788" s="164">
        <v>20444251.030000001</v>
      </c>
      <c r="E788" s="162">
        <f t="shared" si="19"/>
        <v>52.156202976061095</v>
      </c>
    </row>
    <row r="789" spans="1:5" ht="31.5" x14ac:dyDescent="0.25">
      <c r="A789" s="167" t="s">
        <v>1930</v>
      </c>
      <c r="B789" s="168" t="s">
        <v>2292</v>
      </c>
      <c r="C789" s="164">
        <v>39198120</v>
      </c>
      <c r="D789" s="164">
        <v>20444251.030000001</v>
      </c>
      <c r="E789" s="162">
        <f t="shared" si="19"/>
        <v>52.156202976061095</v>
      </c>
    </row>
    <row r="790" spans="1:5" ht="47.25" x14ac:dyDescent="0.25">
      <c r="A790" s="167" t="s">
        <v>1932</v>
      </c>
      <c r="B790" s="168" t="s">
        <v>2293</v>
      </c>
      <c r="C790" s="164">
        <v>38198120</v>
      </c>
      <c r="D790" s="164">
        <v>20086346.030000001</v>
      </c>
      <c r="E790" s="162">
        <f t="shared" si="19"/>
        <v>52.584645605595249</v>
      </c>
    </row>
    <row r="791" spans="1:5" ht="31.5" x14ac:dyDescent="0.25">
      <c r="A791" s="167" t="s">
        <v>2294</v>
      </c>
      <c r="B791" s="168" t="s">
        <v>2295</v>
      </c>
      <c r="C791" s="164">
        <v>1000000</v>
      </c>
      <c r="D791" s="164">
        <v>357905</v>
      </c>
      <c r="E791" s="162">
        <f t="shared" si="19"/>
        <v>35.790499999999994</v>
      </c>
    </row>
    <row r="792" spans="1:5" ht="15.75" x14ac:dyDescent="0.25">
      <c r="A792" s="167" t="s">
        <v>1936</v>
      </c>
      <c r="B792" s="168" t="s">
        <v>2296</v>
      </c>
      <c r="C792" s="164">
        <v>16215000</v>
      </c>
      <c r="D792" s="164">
        <v>7120329.7699999996</v>
      </c>
      <c r="E792" s="162">
        <f t="shared" si="19"/>
        <v>43.911993647856917</v>
      </c>
    </row>
    <row r="793" spans="1:5" ht="15.75" x14ac:dyDescent="0.25">
      <c r="A793" s="167" t="s">
        <v>2006</v>
      </c>
      <c r="B793" s="168" t="s">
        <v>2297</v>
      </c>
      <c r="C793" s="164">
        <v>16215000</v>
      </c>
      <c r="D793" s="164">
        <v>7120329.7699999996</v>
      </c>
      <c r="E793" s="162">
        <f t="shared" si="19"/>
        <v>43.911993647856917</v>
      </c>
    </row>
    <row r="794" spans="1:5" ht="15.75" x14ac:dyDescent="0.25">
      <c r="A794" s="167" t="s">
        <v>1908</v>
      </c>
      <c r="B794" s="168" t="s">
        <v>2298</v>
      </c>
      <c r="C794" s="164">
        <v>502747290</v>
      </c>
      <c r="D794" s="164">
        <v>37913097.82</v>
      </c>
      <c r="E794" s="162">
        <f t="shared" si="19"/>
        <v>7.5411839256259343</v>
      </c>
    </row>
    <row r="795" spans="1:5" ht="63" x14ac:dyDescent="0.25">
      <c r="A795" s="167" t="s">
        <v>2139</v>
      </c>
      <c r="B795" s="168" t="s">
        <v>2299</v>
      </c>
      <c r="C795" s="164">
        <v>500778090</v>
      </c>
      <c r="D795" s="164">
        <v>36693947.350000001</v>
      </c>
      <c r="E795" s="162">
        <f t="shared" si="19"/>
        <v>7.3273867373071369</v>
      </c>
    </row>
    <row r="796" spans="1:5" ht="78.75" x14ac:dyDescent="0.25">
      <c r="A796" s="167" t="s">
        <v>2141</v>
      </c>
      <c r="B796" s="168" t="s">
        <v>2300</v>
      </c>
      <c r="C796" s="164">
        <v>2772900</v>
      </c>
      <c r="D796" s="164">
        <v>781207.17</v>
      </c>
      <c r="E796" s="162">
        <f t="shared" si="19"/>
        <v>28.172929784701939</v>
      </c>
    </row>
    <row r="797" spans="1:5" ht="78.75" x14ac:dyDescent="0.25">
      <c r="A797" s="167" t="s">
        <v>2301</v>
      </c>
      <c r="B797" s="168" t="s">
        <v>2302</v>
      </c>
      <c r="C797" s="164">
        <v>498005190</v>
      </c>
      <c r="D797" s="164">
        <v>35912740.18</v>
      </c>
      <c r="E797" s="162">
        <f t="shared" si="19"/>
        <v>7.2113184563397823</v>
      </c>
    </row>
    <row r="798" spans="1:5" ht="15.75" x14ac:dyDescent="0.25">
      <c r="A798" s="167" t="s">
        <v>1910</v>
      </c>
      <c r="B798" s="168" t="s">
        <v>2303</v>
      </c>
      <c r="C798" s="164">
        <v>1969200</v>
      </c>
      <c r="D798" s="164">
        <v>1219150.47</v>
      </c>
      <c r="E798" s="162">
        <f t="shared" si="19"/>
        <v>61.910952163315045</v>
      </c>
    </row>
    <row r="799" spans="1:5" ht="31.5" x14ac:dyDescent="0.25">
      <c r="A799" s="167" t="s">
        <v>1947</v>
      </c>
      <c r="B799" s="168" t="s">
        <v>2304</v>
      </c>
      <c r="C799" s="164">
        <v>1798485</v>
      </c>
      <c r="D799" s="164">
        <v>1154851.57</v>
      </c>
      <c r="E799" s="162">
        <f t="shared" si="19"/>
        <v>64.21246604781247</v>
      </c>
    </row>
    <row r="800" spans="1:5" ht="15.75" x14ac:dyDescent="0.25">
      <c r="A800" s="167" t="s">
        <v>1949</v>
      </c>
      <c r="B800" s="168" t="s">
        <v>2305</v>
      </c>
      <c r="C800" s="164">
        <v>164715</v>
      </c>
      <c r="D800" s="164">
        <v>64298.9</v>
      </c>
      <c r="E800" s="162">
        <f t="shared" si="19"/>
        <v>39.03645691042103</v>
      </c>
    </row>
    <row r="801" spans="1:5" ht="15.75" x14ac:dyDescent="0.25">
      <c r="A801" s="167" t="s">
        <v>1912</v>
      </c>
      <c r="B801" s="168" t="s">
        <v>2306</v>
      </c>
      <c r="C801" s="164">
        <v>6000</v>
      </c>
      <c r="D801" s="164"/>
      <c r="E801" s="162"/>
    </row>
    <row r="802" spans="1:5" ht="15.75" x14ac:dyDescent="0.25">
      <c r="A802" s="187" t="s">
        <v>2307</v>
      </c>
      <c r="B802" s="188" t="s">
        <v>2308</v>
      </c>
      <c r="C802" s="189">
        <v>109500000</v>
      </c>
      <c r="D802" s="189"/>
      <c r="E802" s="190"/>
    </row>
    <row r="803" spans="1:5" ht="15.75" x14ac:dyDescent="0.25">
      <c r="A803" s="167" t="s">
        <v>1908</v>
      </c>
      <c r="B803" s="168" t="s">
        <v>2317</v>
      </c>
      <c r="C803" s="164">
        <v>109500000</v>
      </c>
      <c r="D803" s="164"/>
      <c r="E803" s="162"/>
    </row>
    <row r="804" spans="1:5" ht="63" x14ac:dyDescent="0.25">
      <c r="A804" s="167" t="s">
        <v>2139</v>
      </c>
      <c r="B804" s="168" t="s">
        <v>2318</v>
      </c>
      <c r="C804" s="164">
        <v>109500000</v>
      </c>
      <c r="D804" s="164"/>
      <c r="E804" s="162"/>
    </row>
    <row r="805" spans="1:5" ht="78.75" x14ac:dyDescent="0.25">
      <c r="A805" s="167" t="s">
        <v>2141</v>
      </c>
      <c r="B805" s="168" t="s">
        <v>2319</v>
      </c>
      <c r="C805" s="164">
        <v>109500000</v>
      </c>
      <c r="D805" s="164"/>
      <c r="E805" s="162"/>
    </row>
    <row r="806" spans="1:5" ht="15.75" x14ac:dyDescent="0.25">
      <c r="A806" s="187" t="s">
        <v>2322</v>
      </c>
      <c r="B806" s="188" t="s">
        <v>2323</v>
      </c>
      <c r="C806" s="189">
        <v>3976945353.2600002</v>
      </c>
      <c r="D806" s="189">
        <v>1507687727.9200001</v>
      </c>
      <c r="E806" s="190">
        <f t="shared" si="19"/>
        <v>37.910697633401256</v>
      </c>
    </row>
    <row r="807" spans="1:5" ht="78.75" x14ac:dyDescent="0.25">
      <c r="A807" s="167" t="s">
        <v>1892</v>
      </c>
      <c r="B807" s="168" t="s">
        <v>2324</v>
      </c>
      <c r="C807" s="164">
        <v>57702400</v>
      </c>
      <c r="D807" s="164">
        <v>27960523.23</v>
      </c>
      <c r="E807" s="162">
        <f t="shared" si="19"/>
        <v>48.456430287128441</v>
      </c>
    </row>
    <row r="808" spans="1:5" ht="31.5" x14ac:dyDescent="0.25">
      <c r="A808" s="167" t="s">
        <v>1894</v>
      </c>
      <c r="B808" s="168" t="s">
        <v>2325</v>
      </c>
      <c r="C808" s="164">
        <v>57702400</v>
      </c>
      <c r="D808" s="164">
        <v>27960523.23</v>
      </c>
      <c r="E808" s="162">
        <f t="shared" si="19"/>
        <v>48.456430287128441</v>
      </c>
    </row>
    <row r="809" spans="1:5" ht="31.5" x14ac:dyDescent="0.25">
      <c r="A809" s="167" t="s">
        <v>1896</v>
      </c>
      <c r="B809" s="168" t="s">
        <v>2326</v>
      </c>
      <c r="C809" s="164">
        <v>42417500</v>
      </c>
      <c r="D809" s="164">
        <v>20534731.09</v>
      </c>
      <c r="E809" s="162">
        <f t="shared" si="19"/>
        <v>48.410988601402721</v>
      </c>
    </row>
    <row r="810" spans="1:5" ht="47.25" x14ac:dyDescent="0.25">
      <c r="A810" s="167" t="s">
        <v>1898</v>
      </c>
      <c r="B810" s="168" t="s">
        <v>2327</v>
      </c>
      <c r="C810" s="164">
        <v>2030000</v>
      </c>
      <c r="D810" s="164">
        <v>1692881.5</v>
      </c>
      <c r="E810" s="162">
        <f t="shared" si="19"/>
        <v>83.393177339901484</v>
      </c>
    </row>
    <row r="811" spans="1:5" ht="63" x14ac:dyDescent="0.25">
      <c r="A811" s="167" t="s">
        <v>1900</v>
      </c>
      <c r="B811" s="168" t="s">
        <v>2328</v>
      </c>
      <c r="C811" s="164">
        <v>13254900</v>
      </c>
      <c r="D811" s="164">
        <v>5732910.6399999997</v>
      </c>
      <c r="E811" s="162">
        <f t="shared" si="19"/>
        <v>43.25125530935729</v>
      </c>
    </row>
    <row r="812" spans="1:5" ht="31.5" x14ac:dyDescent="0.25">
      <c r="A812" s="167" t="s">
        <v>1902</v>
      </c>
      <c r="B812" s="168" t="s">
        <v>2329</v>
      </c>
      <c r="C812" s="164">
        <v>11391586</v>
      </c>
      <c r="D812" s="164">
        <v>4194715.92</v>
      </c>
      <c r="E812" s="162">
        <f t="shared" si="19"/>
        <v>36.822931591790642</v>
      </c>
    </row>
    <row r="813" spans="1:5" ht="47.25" x14ac:dyDescent="0.25">
      <c r="A813" s="167" t="s">
        <v>1904</v>
      </c>
      <c r="B813" s="168" t="s">
        <v>2330</v>
      </c>
      <c r="C813" s="164">
        <v>11391586</v>
      </c>
      <c r="D813" s="164">
        <v>4194715.92</v>
      </c>
      <c r="E813" s="162">
        <f t="shared" si="19"/>
        <v>36.822931591790642</v>
      </c>
    </row>
    <row r="814" spans="1:5" ht="15.75" x14ac:dyDescent="0.25">
      <c r="A814" s="167" t="s">
        <v>1906</v>
      </c>
      <c r="B814" s="168" t="s">
        <v>2331</v>
      </c>
      <c r="C814" s="164">
        <v>11391586</v>
      </c>
      <c r="D814" s="164">
        <v>4194715.92</v>
      </c>
      <c r="E814" s="162">
        <f t="shared" si="19"/>
        <v>36.822931591790642</v>
      </c>
    </row>
    <row r="815" spans="1:5" ht="15.75" x14ac:dyDescent="0.25">
      <c r="A815" s="167" t="s">
        <v>1936</v>
      </c>
      <c r="B815" s="168" t="s">
        <v>2335</v>
      </c>
      <c r="C815" s="164">
        <v>15471250.5</v>
      </c>
      <c r="D815" s="164">
        <v>5220614.34</v>
      </c>
      <c r="E815" s="162">
        <f t="shared" si="19"/>
        <v>33.743971374518175</v>
      </c>
    </row>
    <row r="816" spans="1:5" ht="15.75" x14ac:dyDescent="0.25">
      <c r="A816" s="167" t="s">
        <v>2111</v>
      </c>
      <c r="B816" s="168" t="s">
        <v>2336</v>
      </c>
      <c r="C816" s="164">
        <v>7009550.5</v>
      </c>
      <c r="D816" s="164"/>
      <c r="E816" s="162"/>
    </row>
    <row r="817" spans="1:5" ht="15.75" x14ac:dyDescent="0.25">
      <c r="A817" s="167" t="s">
        <v>2113</v>
      </c>
      <c r="B817" s="168" t="s">
        <v>2337</v>
      </c>
      <c r="C817" s="164">
        <v>7009550.5</v>
      </c>
      <c r="D817" s="164"/>
      <c r="E817" s="162"/>
    </row>
    <row r="818" spans="1:5" ht="15.75" x14ac:dyDescent="0.25">
      <c r="A818" s="167" t="s">
        <v>2006</v>
      </c>
      <c r="B818" s="168" t="s">
        <v>2338</v>
      </c>
      <c r="C818" s="164">
        <v>8461700</v>
      </c>
      <c r="D818" s="164">
        <v>5220614.34</v>
      </c>
      <c r="E818" s="162">
        <f t="shared" si="19"/>
        <v>61.696991621069053</v>
      </c>
    </row>
    <row r="819" spans="1:5" ht="47.25" x14ac:dyDescent="0.25">
      <c r="A819" s="167" t="s">
        <v>1939</v>
      </c>
      <c r="B819" s="168" t="s">
        <v>2339</v>
      </c>
      <c r="C819" s="164">
        <v>451991775.51999998</v>
      </c>
      <c r="D819" s="164">
        <v>224524356.88999999</v>
      </c>
      <c r="E819" s="162">
        <f t="shared" si="19"/>
        <v>49.674434149093294</v>
      </c>
    </row>
    <row r="820" spans="1:5" ht="15.75" x14ac:dyDescent="0.25">
      <c r="A820" s="167" t="s">
        <v>1941</v>
      </c>
      <c r="B820" s="168" t="s">
        <v>2340</v>
      </c>
      <c r="C820" s="164">
        <v>446991775.51999998</v>
      </c>
      <c r="D820" s="164">
        <v>221657456.99000001</v>
      </c>
      <c r="E820" s="162">
        <f t="shared" si="19"/>
        <v>49.588710381111312</v>
      </c>
    </row>
    <row r="821" spans="1:5" ht="78.75" x14ac:dyDescent="0.25">
      <c r="A821" s="167" t="s">
        <v>2119</v>
      </c>
      <c r="B821" s="168" t="s">
        <v>2341</v>
      </c>
      <c r="C821" s="164">
        <v>439543000</v>
      </c>
      <c r="D821" s="164">
        <v>219065539.40000001</v>
      </c>
      <c r="E821" s="162">
        <f t="shared" si="19"/>
        <v>49.83938759120268</v>
      </c>
    </row>
    <row r="822" spans="1:5" ht="31.5" x14ac:dyDescent="0.25">
      <c r="A822" s="167" t="s">
        <v>1943</v>
      </c>
      <c r="B822" s="168" t="s">
        <v>2342</v>
      </c>
      <c r="C822" s="164">
        <v>7448775.5199999996</v>
      </c>
      <c r="D822" s="164">
        <v>2591917.59</v>
      </c>
      <c r="E822" s="162">
        <f t="shared" si="19"/>
        <v>34.796559287371302</v>
      </c>
    </row>
    <row r="823" spans="1:5" ht="78.75" x14ac:dyDescent="0.25">
      <c r="A823" s="167" t="s">
        <v>2130</v>
      </c>
      <c r="B823" s="168" t="s">
        <v>2343</v>
      </c>
      <c r="C823" s="164">
        <v>5000000</v>
      </c>
      <c r="D823" s="164">
        <v>2866899.9</v>
      </c>
      <c r="E823" s="162">
        <f t="shared" si="19"/>
        <v>57.337997999999999</v>
      </c>
    </row>
    <row r="824" spans="1:5" ht="31.5" x14ac:dyDescent="0.25">
      <c r="A824" s="167" t="s">
        <v>2136</v>
      </c>
      <c r="B824" s="168" t="s">
        <v>2344</v>
      </c>
      <c r="C824" s="164">
        <v>5000000</v>
      </c>
      <c r="D824" s="164">
        <v>2866899.9</v>
      </c>
      <c r="E824" s="162">
        <f t="shared" si="19"/>
        <v>57.337997999999999</v>
      </c>
    </row>
    <row r="825" spans="1:5" ht="15.75" x14ac:dyDescent="0.25">
      <c r="A825" s="167" t="s">
        <v>1908</v>
      </c>
      <c r="B825" s="168" t="s">
        <v>2345</v>
      </c>
      <c r="C825" s="164">
        <v>3440388341.2399998</v>
      </c>
      <c r="D825" s="164">
        <v>1245787517.54</v>
      </c>
      <c r="E825" s="162">
        <f t="shared" si="19"/>
        <v>36.210665598610525</v>
      </c>
    </row>
    <row r="826" spans="1:5" ht="63" x14ac:dyDescent="0.25">
      <c r="A826" s="167" t="s">
        <v>2139</v>
      </c>
      <c r="B826" s="168" t="s">
        <v>2346</v>
      </c>
      <c r="C826" s="164">
        <v>3440308341.2399998</v>
      </c>
      <c r="D826" s="164">
        <v>1245750337.54</v>
      </c>
      <c r="E826" s="162">
        <f t="shared" ref="E826:E875" si="20">D826/C826*100</f>
        <v>36.210426914553558</v>
      </c>
    </row>
    <row r="827" spans="1:5" ht="78.75" x14ac:dyDescent="0.25">
      <c r="A827" s="167" t="s">
        <v>2141</v>
      </c>
      <c r="B827" s="168" t="s">
        <v>2347</v>
      </c>
      <c r="C827" s="164">
        <v>3182158662.2600002</v>
      </c>
      <c r="D827" s="164">
        <v>1042990051.8200001</v>
      </c>
      <c r="E827" s="162">
        <f t="shared" si="20"/>
        <v>32.776180024890976</v>
      </c>
    </row>
    <row r="828" spans="1:5" ht="78.75" x14ac:dyDescent="0.25">
      <c r="A828" s="167" t="s">
        <v>2348</v>
      </c>
      <c r="B828" s="168" t="s">
        <v>2349</v>
      </c>
      <c r="C828" s="164">
        <v>258149678.97999999</v>
      </c>
      <c r="D828" s="164">
        <v>202760285.72</v>
      </c>
      <c r="E828" s="162">
        <f t="shared" si="20"/>
        <v>78.543690823535258</v>
      </c>
    </row>
    <row r="829" spans="1:5" ht="15.75" x14ac:dyDescent="0.25">
      <c r="A829" s="167" t="s">
        <v>1910</v>
      </c>
      <c r="B829" s="168" t="s">
        <v>2350</v>
      </c>
      <c r="C829" s="164">
        <v>80000</v>
      </c>
      <c r="D829" s="164">
        <v>37180</v>
      </c>
      <c r="E829" s="162">
        <f t="shared" si="20"/>
        <v>46.475000000000001</v>
      </c>
    </row>
    <row r="830" spans="1:5" ht="15.75" x14ac:dyDescent="0.25">
      <c r="A830" s="167" t="s">
        <v>1949</v>
      </c>
      <c r="B830" s="168" t="s">
        <v>2351</v>
      </c>
      <c r="C830" s="164">
        <v>80000</v>
      </c>
      <c r="D830" s="164">
        <v>37180</v>
      </c>
      <c r="E830" s="162">
        <f t="shared" si="20"/>
        <v>46.475000000000001</v>
      </c>
    </row>
    <row r="831" spans="1:5" ht="15.75" x14ac:dyDescent="0.25">
      <c r="A831" s="187" t="s">
        <v>2352</v>
      </c>
      <c r="B831" s="188" t="s">
        <v>2353</v>
      </c>
      <c r="C831" s="189">
        <v>335445567.89999998</v>
      </c>
      <c r="D831" s="189">
        <v>79876347.920000002</v>
      </c>
      <c r="E831" s="190">
        <f t="shared" si="20"/>
        <v>23.812014694381659</v>
      </c>
    </row>
    <row r="832" spans="1:5" ht="31.5" x14ac:dyDescent="0.25">
      <c r="A832" s="167" t="s">
        <v>1902</v>
      </c>
      <c r="B832" s="168" t="s">
        <v>2354</v>
      </c>
      <c r="C832" s="164">
        <v>51949600</v>
      </c>
      <c r="D832" s="164">
        <v>37358276.93</v>
      </c>
      <c r="E832" s="162">
        <f t="shared" si="20"/>
        <v>71.912540096555119</v>
      </c>
    </row>
    <row r="833" spans="1:5" ht="47.25" x14ac:dyDescent="0.25">
      <c r="A833" s="167" t="s">
        <v>1904</v>
      </c>
      <c r="B833" s="168" t="s">
        <v>2355</v>
      </c>
      <c r="C833" s="164">
        <v>51949600</v>
      </c>
      <c r="D833" s="164">
        <v>37358276.93</v>
      </c>
      <c r="E833" s="162">
        <f t="shared" si="20"/>
        <v>71.912540096555119</v>
      </c>
    </row>
    <row r="834" spans="1:5" ht="15.75" x14ac:dyDescent="0.25">
      <c r="A834" s="167" t="s">
        <v>1906</v>
      </c>
      <c r="B834" s="168" t="s">
        <v>2357</v>
      </c>
      <c r="C834" s="164">
        <v>51949600</v>
      </c>
      <c r="D834" s="164">
        <v>37358276.93</v>
      </c>
      <c r="E834" s="162">
        <f t="shared" si="20"/>
        <v>71.912540096555119</v>
      </c>
    </row>
    <row r="835" spans="1:5" ht="47.25" x14ac:dyDescent="0.25">
      <c r="A835" s="167" t="s">
        <v>1969</v>
      </c>
      <c r="B835" s="168" t="s">
        <v>2359</v>
      </c>
      <c r="C835" s="164">
        <v>283495967.89999998</v>
      </c>
      <c r="D835" s="164">
        <v>42518070.990000002</v>
      </c>
      <c r="E835" s="162">
        <f t="shared" si="20"/>
        <v>14.99776921165869</v>
      </c>
    </row>
    <row r="836" spans="1:5" ht="15.75" x14ac:dyDescent="0.25">
      <c r="A836" s="167" t="s">
        <v>1971</v>
      </c>
      <c r="B836" s="168" t="s">
        <v>2360</v>
      </c>
      <c r="C836" s="164">
        <v>283495967.89999998</v>
      </c>
      <c r="D836" s="164">
        <v>42518070.990000002</v>
      </c>
      <c r="E836" s="162">
        <f t="shared" si="20"/>
        <v>14.99776921165869</v>
      </c>
    </row>
    <row r="837" spans="1:5" ht="47.25" x14ac:dyDescent="0.25">
      <c r="A837" s="167" t="s">
        <v>1973</v>
      </c>
      <c r="B837" s="168" t="s">
        <v>2361</v>
      </c>
      <c r="C837" s="164">
        <v>283495967.89999998</v>
      </c>
      <c r="D837" s="164">
        <v>42518070.990000002</v>
      </c>
      <c r="E837" s="162">
        <f t="shared" si="20"/>
        <v>14.99776921165869</v>
      </c>
    </row>
    <row r="838" spans="1:5" ht="15.75" x14ac:dyDescent="0.25">
      <c r="A838" s="187" t="s">
        <v>2370</v>
      </c>
      <c r="B838" s="188" t="s">
        <v>2371</v>
      </c>
      <c r="C838" s="189">
        <v>292904800</v>
      </c>
      <c r="D838" s="189">
        <v>137010305.91999999</v>
      </c>
      <c r="E838" s="190">
        <f t="shared" si="20"/>
        <v>46.776394896908478</v>
      </c>
    </row>
    <row r="839" spans="1:5" ht="78.75" x14ac:dyDescent="0.25">
      <c r="A839" s="167" t="s">
        <v>1892</v>
      </c>
      <c r="B839" s="168" t="s">
        <v>2372</v>
      </c>
      <c r="C839" s="164">
        <v>114730200</v>
      </c>
      <c r="D839" s="164">
        <v>48930248.109999999</v>
      </c>
      <c r="E839" s="162">
        <f t="shared" si="20"/>
        <v>42.648097981176711</v>
      </c>
    </row>
    <row r="840" spans="1:5" ht="31.5" x14ac:dyDescent="0.25">
      <c r="A840" s="167" t="s">
        <v>1989</v>
      </c>
      <c r="B840" s="168" t="s">
        <v>2373</v>
      </c>
      <c r="C840" s="164">
        <v>63951700</v>
      </c>
      <c r="D840" s="164">
        <v>25917529.41</v>
      </c>
      <c r="E840" s="162">
        <f t="shared" si="20"/>
        <v>40.526724715683869</v>
      </c>
    </row>
    <row r="841" spans="1:5" ht="15.75" x14ac:dyDescent="0.25">
      <c r="A841" s="167" t="s">
        <v>1991</v>
      </c>
      <c r="B841" s="168" t="s">
        <v>2374</v>
      </c>
      <c r="C841" s="164">
        <v>49132000</v>
      </c>
      <c r="D841" s="164">
        <v>20226710.780000001</v>
      </c>
      <c r="E841" s="162">
        <f t="shared" si="20"/>
        <v>41.168099772042666</v>
      </c>
    </row>
    <row r="842" spans="1:5" ht="31.5" x14ac:dyDescent="0.25">
      <c r="A842" s="167" t="s">
        <v>2071</v>
      </c>
      <c r="B842" s="168" t="s">
        <v>2375</v>
      </c>
      <c r="C842" s="164">
        <v>12000</v>
      </c>
      <c r="D842" s="164"/>
      <c r="E842" s="162"/>
    </row>
    <row r="843" spans="1:5" ht="63" x14ac:dyDescent="0.25">
      <c r="A843" s="167" t="s">
        <v>1993</v>
      </c>
      <c r="B843" s="168" t="s">
        <v>2376</v>
      </c>
      <c r="C843" s="164">
        <v>14807700</v>
      </c>
      <c r="D843" s="164">
        <v>5690818.6299999999</v>
      </c>
      <c r="E843" s="162">
        <f t="shared" si="20"/>
        <v>38.431482471957153</v>
      </c>
    </row>
    <row r="844" spans="1:5" ht="31.5" x14ac:dyDescent="0.25">
      <c r="A844" s="167" t="s">
        <v>1894</v>
      </c>
      <c r="B844" s="168" t="s">
        <v>2377</v>
      </c>
      <c r="C844" s="164">
        <v>50778500</v>
      </c>
      <c r="D844" s="164">
        <v>23012718.699999999</v>
      </c>
      <c r="E844" s="162">
        <f t="shared" si="20"/>
        <v>45.319807989601898</v>
      </c>
    </row>
    <row r="845" spans="1:5" ht="31.5" x14ac:dyDescent="0.25">
      <c r="A845" s="167" t="s">
        <v>1896</v>
      </c>
      <c r="B845" s="168" t="s">
        <v>2378</v>
      </c>
      <c r="C845" s="164">
        <v>37195000</v>
      </c>
      <c r="D845" s="164">
        <v>16916574.579999998</v>
      </c>
      <c r="E845" s="162">
        <f t="shared" si="20"/>
        <v>45.48077585697002</v>
      </c>
    </row>
    <row r="846" spans="1:5" ht="47.25" x14ac:dyDescent="0.25">
      <c r="A846" s="167" t="s">
        <v>1898</v>
      </c>
      <c r="B846" s="168" t="s">
        <v>2379</v>
      </c>
      <c r="C846" s="164">
        <v>1900000</v>
      </c>
      <c r="D846" s="164">
        <v>1250108.7</v>
      </c>
      <c r="E846" s="162">
        <f t="shared" si="20"/>
        <v>65.795194736842106</v>
      </c>
    </row>
    <row r="847" spans="1:5" ht="63" x14ac:dyDescent="0.25">
      <c r="A847" s="167" t="s">
        <v>1900</v>
      </c>
      <c r="B847" s="168" t="s">
        <v>2380</v>
      </c>
      <c r="C847" s="164">
        <v>11683500</v>
      </c>
      <c r="D847" s="164">
        <v>4846035.42</v>
      </c>
      <c r="E847" s="162">
        <f t="shared" si="20"/>
        <v>41.4776002054179</v>
      </c>
    </row>
    <row r="848" spans="1:5" ht="31.5" x14ac:dyDescent="0.25">
      <c r="A848" s="167" t="s">
        <v>1902</v>
      </c>
      <c r="B848" s="168" t="s">
        <v>2381</v>
      </c>
      <c r="C848" s="164">
        <v>24778800</v>
      </c>
      <c r="D848" s="164">
        <v>5489418.5999999996</v>
      </c>
      <c r="E848" s="162">
        <f t="shared" si="20"/>
        <v>22.153690251343889</v>
      </c>
    </row>
    <row r="849" spans="1:5" ht="47.25" x14ac:dyDescent="0.25">
      <c r="A849" s="167" t="s">
        <v>1904</v>
      </c>
      <c r="B849" s="168" t="s">
        <v>2382</v>
      </c>
      <c r="C849" s="164">
        <v>24778800</v>
      </c>
      <c r="D849" s="164">
        <v>5489418.5999999996</v>
      </c>
      <c r="E849" s="162">
        <f t="shared" si="20"/>
        <v>22.153690251343889</v>
      </c>
    </row>
    <row r="850" spans="1:5" ht="15.75" x14ac:dyDescent="0.25">
      <c r="A850" s="167" t="s">
        <v>1906</v>
      </c>
      <c r="B850" s="168" t="s">
        <v>2383</v>
      </c>
      <c r="C850" s="164">
        <v>24628800</v>
      </c>
      <c r="D850" s="164">
        <v>5453643.25</v>
      </c>
      <c r="E850" s="162">
        <f t="shared" si="20"/>
        <v>22.143357573247581</v>
      </c>
    </row>
    <row r="851" spans="1:5" ht="15.75" x14ac:dyDescent="0.25">
      <c r="A851" s="167" t="s">
        <v>1926</v>
      </c>
      <c r="B851" s="168" t="s">
        <v>2384</v>
      </c>
      <c r="C851" s="164">
        <v>150000</v>
      </c>
      <c r="D851" s="164">
        <v>35775.35</v>
      </c>
      <c r="E851" s="162">
        <f t="shared" si="20"/>
        <v>23.850233333333332</v>
      </c>
    </row>
    <row r="852" spans="1:5" ht="47.25" x14ac:dyDescent="0.25">
      <c r="A852" s="167" t="s">
        <v>1939</v>
      </c>
      <c r="B852" s="168" t="s">
        <v>2385</v>
      </c>
      <c r="C852" s="164">
        <v>153248200</v>
      </c>
      <c r="D852" s="164">
        <v>82557639.209999993</v>
      </c>
      <c r="E852" s="162">
        <f t="shared" si="20"/>
        <v>53.871849202796504</v>
      </c>
    </row>
    <row r="853" spans="1:5" ht="15.75" x14ac:dyDescent="0.25">
      <c r="A853" s="167" t="s">
        <v>1941</v>
      </c>
      <c r="B853" s="168" t="s">
        <v>2386</v>
      </c>
      <c r="C853" s="164">
        <v>27640900</v>
      </c>
      <c r="D853" s="164">
        <v>15331048.49</v>
      </c>
      <c r="E853" s="162">
        <f t="shared" si="20"/>
        <v>55.465084313463024</v>
      </c>
    </row>
    <row r="854" spans="1:5" ht="78.75" x14ac:dyDescent="0.25">
      <c r="A854" s="167" t="s">
        <v>2119</v>
      </c>
      <c r="B854" s="168" t="s">
        <v>2387</v>
      </c>
      <c r="C854" s="164">
        <v>27640900</v>
      </c>
      <c r="D854" s="164">
        <v>15331048.49</v>
      </c>
      <c r="E854" s="162">
        <f t="shared" si="20"/>
        <v>55.465084313463024</v>
      </c>
    </row>
    <row r="855" spans="1:5" ht="15.75" x14ac:dyDescent="0.25">
      <c r="A855" s="167" t="s">
        <v>2062</v>
      </c>
      <c r="B855" s="168" t="s">
        <v>2388</v>
      </c>
      <c r="C855" s="164">
        <v>125607300</v>
      </c>
      <c r="D855" s="164">
        <v>67226590.719999999</v>
      </c>
      <c r="E855" s="162">
        <f t="shared" si="20"/>
        <v>53.521244959488826</v>
      </c>
    </row>
    <row r="856" spans="1:5" ht="78.75" x14ac:dyDescent="0.25">
      <c r="A856" s="167" t="s">
        <v>2064</v>
      </c>
      <c r="B856" s="168" t="s">
        <v>2389</v>
      </c>
      <c r="C856" s="164">
        <v>125607300</v>
      </c>
      <c r="D856" s="164">
        <v>67226590.719999999</v>
      </c>
      <c r="E856" s="162">
        <f t="shared" si="20"/>
        <v>53.521244959488826</v>
      </c>
    </row>
    <row r="857" spans="1:5" ht="15.75" x14ac:dyDescent="0.25">
      <c r="A857" s="167" t="s">
        <v>1908</v>
      </c>
      <c r="B857" s="168" t="s">
        <v>2390</v>
      </c>
      <c r="C857" s="164">
        <v>147600</v>
      </c>
      <c r="D857" s="164">
        <v>33000</v>
      </c>
      <c r="E857" s="162">
        <f t="shared" si="20"/>
        <v>22.35772357723577</v>
      </c>
    </row>
    <row r="858" spans="1:5" ht="15.75" x14ac:dyDescent="0.25">
      <c r="A858" s="167" t="s">
        <v>1910</v>
      </c>
      <c r="B858" s="168" t="s">
        <v>2391</v>
      </c>
      <c r="C858" s="164">
        <v>147600</v>
      </c>
      <c r="D858" s="164">
        <v>33000</v>
      </c>
      <c r="E858" s="162">
        <f t="shared" si="20"/>
        <v>22.35772357723577</v>
      </c>
    </row>
    <row r="859" spans="1:5" ht="31.5" x14ac:dyDescent="0.25">
      <c r="A859" s="167" t="s">
        <v>1947</v>
      </c>
      <c r="B859" s="168" t="s">
        <v>2392</v>
      </c>
      <c r="C859" s="164">
        <v>8000</v>
      </c>
      <c r="D859" s="164"/>
      <c r="E859" s="162"/>
    </row>
    <row r="860" spans="1:5" ht="15.75" x14ac:dyDescent="0.25">
      <c r="A860" s="167" t="s">
        <v>1949</v>
      </c>
      <c r="B860" s="168" t="s">
        <v>2393</v>
      </c>
      <c r="C860" s="164">
        <v>136600</v>
      </c>
      <c r="D860" s="164">
        <v>33000</v>
      </c>
      <c r="E860" s="162">
        <f t="shared" si="20"/>
        <v>24.158125915080529</v>
      </c>
    </row>
    <row r="861" spans="1:5" ht="15.75" x14ac:dyDescent="0.25">
      <c r="A861" s="167" t="s">
        <v>1912</v>
      </c>
      <c r="B861" s="168" t="s">
        <v>2394</v>
      </c>
      <c r="C861" s="164">
        <v>3000</v>
      </c>
      <c r="D861" s="164"/>
      <c r="E861" s="162"/>
    </row>
    <row r="862" spans="1:5" ht="15.75" x14ac:dyDescent="0.25">
      <c r="A862" s="187" t="s">
        <v>2395</v>
      </c>
      <c r="B862" s="188" t="s">
        <v>2396</v>
      </c>
      <c r="C862" s="189">
        <v>620496231.47000003</v>
      </c>
      <c r="D862" s="189">
        <v>337548843.50999999</v>
      </c>
      <c r="E862" s="190">
        <f t="shared" si="20"/>
        <v>54.399821689540737</v>
      </c>
    </row>
    <row r="863" spans="1:5" ht="78.75" x14ac:dyDescent="0.25">
      <c r="A863" s="167" t="s">
        <v>1892</v>
      </c>
      <c r="B863" s="168" t="s">
        <v>2397</v>
      </c>
      <c r="C863" s="164">
        <v>77230700</v>
      </c>
      <c r="D863" s="164">
        <v>37409958.82</v>
      </c>
      <c r="E863" s="162">
        <f t="shared" si="20"/>
        <v>48.43923312879464</v>
      </c>
    </row>
    <row r="864" spans="1:5" ht="31.5" x14ac:dyDescent="0.25">
      <c r="A864" s="167" t="s">
        <v>1989</v>
      </c>
      <c r="B864" s="168" t="s">
        <v>2398</v>
      </c>
      <c r="C864" s="164">
        <v>10176500</v>
      </c>
      <c r="D864" s="164">
        <v>4187036.54</v>
      </c>
      <c r="E864" s="162">
        <f t="shared" si="20"/>
        <v>41.144170785633563</v>
      </c>
    </row>
    <row r="865" spans="1:5" ht="15.75" x14ac:dyDescent="0.25">
      <c r="A865" s="167" t="s">
        <v>1991</v>
      </c>
      <c r="B865" s="168" t="s">
        <v>2399</v>
      </c>
      <c r="C865" s="164">
        <v>7766100</v>
      </c>
      <c r="D865" s="164">
        <v>3274416.93</v>
      </c>
      <c r="E865" s="162">
        <f t="shared" si="20"/>
        <v>42.162950901997142</v>
      </c>
    </row>
    <row r="866" spans="1:5" ht="31.5" x14ac:dyDescent="0.25">
      <c r="A866" s="167" t="s">
        <v>2071</v>
      </c>
      <c r="B866" s="168" t="s">
        <v>2400</v>
      </c>
      <c r="C866" s="164">
        <v>65000</v>
      </c>
      <c r="D866" s="164">
        <v>458.25</v>
      </c>
      <c r="E866" s="162">
        <f t="shared" si="20"/>
        <v>0.70499999999999996</v>
      </c>
    </row>
    <row r="867" spans="1:5" ht="63" x14ac:dyDescent="0.25">
      <c r="A867" s="167" t="s">
        <v>1993</v>
      </c>
      <c r="B867" s="168" t="s">
        <v>2401</v>
      </c>
      <c r="C867" s="164">
        <v>2345400</v>
      </c>
      <c r="D867" s="164">
        <v>912161.36</v>
      </c>
      <c r="E867" s="162">
        <f t="shared" si="20"/>
        <v>38.891505073761408</v>
      </c>
    </row>
    <row r="868" spans="1:5" ht="31.5" x14ac:dyDescent="0.25">
      <c r="A868" s="167" t="s">
        <v>1894</v>
      </c>
      <c r="B868" s="168" t="s">
        <v>2402</v>
      </c>
      <c r="C868" s="164">
        <v>67054200</v>
      </c>
      <c r="D868" s="164">
        <v>33222922.280000001</v>
      </c>
      <c r="E868" s="162">
        <f t="shared" si="20"/>
        <v>49.546370369044745</v>
      </c>
    </row>
    <row r="869" spans="1:5" ht="31.5" x14ac:dyDescent="0.25">
      <c r="A869" s="167" t="s">
        <v>1896</v>
      </c>
      <c r="B869" s="168" t="s">
        <v>2403</v>
      </c>
      <c r="C869" s="164">
        <v>48678100</v>
      </c>
      <c r="D869" s="164">
        <v>23822492.559999999</v>
      </c>
      <c r="E869" s="162">
        <f t="shared" si="20"/>
        <v>48.938829905029159</v>
      </c>
    </row>
    <row r="870" spans="1:5" ht="47.25" x14ac:dyDescent="0.25">
      <c r="A870" s="167" t="s">
        <v>1898</v>
      </c>
      <c r="B870" s="168" t="s">
        <v>2404</v>
      </c>
      <c r="C870" s="164">
        <v>3082200</v>
      </c>
      <c r="D870" s="164">
        <v>1859146.05</v>
      </c>
      <c r="E870" s="162">
        <f t="shared" si="20"/>
        <v>60.318799883200313</v>
      </c>
    </row>
    <row r="871" spans="1:5" ht="63" x14ac:dyDescent="0.25">
      <c r="A871" s="167" t="s">
        <v>1900</v>
      </c>
      <c r="B871" s="168" t="s">
        <v>2405</v>
      </c>
      <c r="C871" s="164">
        <v>15293900</v>
      </c>
      <c r="D871" s="164">
        <v>7541283.6699999999</v>
      </c>
      <c r="E871" s="162">
        <f t="shared" si="20"/>
        <v>49.309094933274054</v>
      </c>
    </row>
    <row r="872" spans="1:5" ht="31.5" x14ac:dyDescent="0.25">
      <c r="A872" s="167" t="s">
        <v>1902</v>
      </c>
      <c r="B872" s="168" t="s">
        <v>2406</v>
      </c>
      <c r="C872" s="164">
        <v>8673685.6600000001</v>
      </c>
      <c r="D872" s="164">
        <v>3555588.57</v>
      </c>
      <c r="E872" s="162">
        <f t="shared" si="20"/>
        <v>40.992822536757686</v>
      </c>
    </row>
    <row r="873" spans="1:5" ht="47.25" x14ac:dyDescent="0.25">
      <c r="A873" s="167" t="s">
        <v>1904</v>
      </c>
      <c r="B873" s="168" t="s">
        <v>2407</v>
      </c>
      <c r="C873" s="164">
        <v>8673685.6600000001</v>
      </c>
      <c r="D873" s="164">
        <v>3555588.57</v>
      </c>
      <c r="E873" s="162">
        <f t="shared" si="20"/>
        <v>40.992822536757686</v>
      </c>
    </row>
    <row r="874" spans="1:5" ht="15.75" x14ac:dyDescent="0.25">
      <c r="A874" s="167" t="s">
        <v>1906</v>
      </c>
      <c r="B874" s="168" t="s">
        <v>2408</v>
      </c>
      <c r="C874" s="164">
        <v>7637285.6600000001</v>
      </c>
      <c r="D874" s="164">
        <v>3311806.97</v>
      </c>
      <c r="E874" s="162">
        <f t="shared" si="20"/>
        <v>43.363665017081473</v>
      </c>
    </row>
    <row r="875" spans="1:5" ht="15.75" x14ac:dyDescent="0.25">
      <c r="A875" s="167" t="s">
        <v>1926</v>
      </c>
      <c r="B875" s="168" t="s">
        <v>2409</v>
      </c>
      <c r="C875" s="164">
        <v>1036400</v>
      </c>
      <c r="D875" s="164">
        <v>243781.6</v>
      </c>
      <c r="E875" s="162">
        <f t="shared" si="20"/>
        <v>23.521960632960248</v>
      </c>
    </row>
    <row r="876" spans="1:5" ht="15.75" x14ac:dyDescent="0.25">
      <c r="A876" s="167" t="s">
        <v>1936</v>
      </c>
      <c r="B876" s="168" t="s">
        <v>2418</v>
      </c>
      <c r="C876" s="164">
        <v>221926700</v>
      </c>
      <c r="D876" s="164">
        <v>179510098</v>
      </c>
      <c r="E876" s="162">
        <f t="shared" ref="E876:E925" si="21">D876/C876*100</f>
        <v>80.88711182566135</v>
      </c>
    </row>
    <row r="877" spans="1:5" ht="15.75" x14ac:dyDescent="0.25">
      <c r="A877" s="167" t="s">
        <v>1507</v>
      </c>
      <c r="B877" s="168" t="s">
        <v>2419</v>
      </c>
      <c r="C877" s="164">
        <v>221926700</v>
      </c>
      <c r="D877" s="164">
        <v>179510098</v>
      </c>
      <c r="E877" s="162">
        <f t="shared" si="21"/>
        <v>80.88711182566135</v>
      </c>
    </row>
    <row r="878" spans="1:5" ht="15.75" x14ac:dyDescent="0.25">
      <c r="A878" s="167" t="s">
        <v>1908</v>
      </c>
      <c r="B878" s="168" t="s">
        <v>2420</v>
      </c>
      <c r="C878" s="164">
        <v>312665145.81</v>
      </c>
      <c r="D878" s="164">
        <v>117073198.12</v>
      </c>
      <c r="E878" s="162">
        <f t="shared" si="21"/>
        <v>37.443635687855952</v>
      </c>
    </row>
    <row r="879" spans="1:5" ht="63" x14ac:dyDescent="0.25">
      <c r="A879" s="167" t="s">
        <v>2139</v>
      </c>
      <c r="B879" s="168" t="s">
        <v>2421</v>
      </c>
      <c r="C879" s="164">
        <v>311508145.81</v>
      </c>
      <c r="D879" s="164">
        <v>116913507.87</v>
      </c>
      <c r="E879" s="162">
        <f t="shared" si="21"/>
        <v>37.531444824980511</v>
      </c>
    </row>
    <row r="880" spans="1:5" ht="78.75" x14ac:dyDescent="0.25">
      <c r="A880" s="167" t="s">
        <v>2141</v>
      </c>
      <c r="B880" s="168" t="s">
        <v>2422</v>
      </c>
      <c r="C880" s="164">
        <v>299508145.81</v>
      </c>
      <c r="D880" s="164">
        <v>116913507.87</v>
      </c>
      <c r="E880" s="162">
        <f t="shared" si="21"/>
        <v>39.035167993115891</v>
      </c>
    </row>
    <row r="881" spans="1:5" ht="78.75" x14ac:dyDescent="0.25">
      <c r="A881" s="167" t="s">
        <v>2301</v>
      </c>
      <c r="B881" s="168" t="s">
        <v>2423</v>
      </c>
      <c r="C881" s="164">
        <v>12000000</v>
      </c>
      <c r="D881" s="164"/>
      <c r="E881" s="162"/>
    </row>
    <row r="882" spans="1:5" ht="15.75" x14ac:dyDescent="0.25">
      <c r="A882" s="167" t="s">
        <v>1910</v>
      </c>
      <c r="B882" s="168" t="s">
        <v>2424</v>
      </c>
      <c r="C882" s="164">
        <v>1157000</v>
      </c>
      <c r="D882" s="164">
        <v>159690.25</v>
      </c>
      <c r="E882" s="162">
        <f t="shared" si="21"/>
        <v>13.802095937770096</v>
      </c>
    </row>
    <row r="883" spans="1:5" ht="31.5" x14ac:dyDescent="0.25">
      <c r="A883" s="167" t="s">
        <v>1947</v>
      </c>
      <c r="B883" s="168" t="s">
        <v>2425</v>
      </c>
      <c r="C883" s="164">
        <v>105000</v>
      </c>
      <c r="D883" s="164">
        <v>613</v>
      </c>
      <c r="E883" s="162">
        <f t="shared" si="21"/>
        <v>0.58380952380952378</v>
      </c>
    </row>
    <row r="884" spans="1:5" ht="15.75" x14ac:dyDescent="0.25">
      <c r="A884" s="167" t="s">
        <v>1949</v>
      </c>
      <c r="B884" s="168" t="s">
        <v>2426</v>
      </c>
      <c r="C884" s="164">
        <v>1050000</v>
      </c>
      <c r="D884" s="164">
        <v>159077.25</v>
      </c>
      <c r="E884" s="162">
        <f t="shared" si="21"/>
        <v>15.150214285714286</v>
      </c>
    </row>
    <row r="885" spans="1:5" ht="15.75" x14ac:dyDescent="0.25">
      <c r="A885" s="167" t="s">
        <v>1912</v>
      </c>
      <c r="B885" s="168" t="s">
        <v>2427</v>
      </c>
      <c r="C885" s="164">
        <v>2000</v>
      </c>
      <c r="D885" s="164"/>
      <c r="E885" s="162"/>
    </row>
    <row r="886" spans="1:5" ht="15.75" x14ac:dyDescent="0.25">
      <c r="A886" s="187" t="s">
        <v>2428</v>
      </c>
      <c r="B886" s="188" t="s">
        <v>2429</v>
      </c>
      <c r="C886" s="189">
        <v>21985569362</v>
      </c>
      <c r="D886" s="189">
        <v>6437901540.1999998</v>
      </c>
      <c r="E886" s="190">
        <f t="shared" si="21"/>
        <v>29.282396258189745</v>
      </c>
    </row>
    <row r="887" spans="1:5" ht="78.75" x14ac:dyDescent="0.25">
      <c r="A887" s="167" t="s">
        <v>1892</v>
      </c>
      <c r="B887" s="168" t="s">
        <v>2430</v>
      </c>
      <c r="C887" s="164">
        <v>142350600</v>
      </c>
      <c r="D887" s="164">
        <v>57694071.899999999</v>
      </c>
      <c r="E887" s="162">
        <f t="shared" si="21"/>
        <v>40.529560044004029</v>
      </c>
    </row>
    <row r="888" spans="1:5" ht="31.5" x14ac:dyDescent="0.25">
      <c r="A888" s="167" t="s">
        <v>1989</v>
      </c>
      <c r="B888" s="168" t="s">
        <v>2431</v>
      </c>
      <c r="C888" s="164">
        <v>142350600</v>
      </c>
      <c r="D888" s="164">
        <v>57694071.899999999</v>
      </c>
      <c r="E888" s="162">
        <f t="shared" si="21"/>
        <v>40.529560044004029</v>
      </c>
    </row>
    <row r="889" spans="1:5" ht="15.75" x14ac:dyDescent="0.25">
      <c r="A889" s="167" t="s">
        <v>1991</v>
      </c>
      <c r="B889" s="168" t="s">
        <v>2432</v>
      </c>
      <c r="C889" s="164">
        <v>104309200</v>
      </c>
      <c r="D889" s="164">
        <v>43562035.32</v>
      </c>
      <c r="E889" s="162">
        <f t="shared" si="21"/>
        <v>41.762409566941358</v>
      </c>
    </row>
    <row r="890" spans="1:5" ht="31.5" x14ac:dyDescent="0.25">
      <c r="A890" s="167" t="s">
        <v>2071</v>
      </c>
      <c r="B890" s="168" t="s">
        <v>2433</v>
      </c>
      <c r="C890" s="164">
        <v>6540000</v>
      </c>
      <c r="D890" s="164">
        <v>2342814.15</v>
      </c>
      <c r="E890" s="162">
        <f t="shared" si="21"/>
        <v>35.822846330275226</v>
      </c>
    </row>
    <row r="891" spans="1:5" ht="63" x14ac:dyDescent="0.25">
      <c r="A891" s="167" t="s">
        <v>1993</v>
      </c>
      <c r="B891" s="168" t="s">
        <v>2434</v>
      </c>
      <c r="C891" s="164">
        <v>31501400</v>
      </c>
      <c r="D891" s="164">
        <v>11789222.43</v>
      </c>
      <c r="E891" s="162">
        <f t="shared" si="21"/>
        <v>37.424439643952326</v>
      </c>
    </row>
    <row r="892" spans="1:5" ht="31.5" x14ac:dyDescent="0.25">
      <c r="A892" s="167" t="s">
        <v>1902</v>
      </c>
      <c r="B892" s="168" t="s">
        <v>2435</v>
      </c>
      <c r="C892" s="164">
        <v>18258789279.150002</v>
      </c>
      <c r="D892" s="164">
        <v>5497844792.79</v>
      </c>
      <c r="E892" s="162">
        <f t="shared" si="21"/>
        <v>30.110675514876966</v>
      </c>
    </row>
    <row r="893" spans="1:5" ht="47.25" x14ac:dyDescent="0.25">
      <c r="A893" s="167" t="s">
        <v>1904</v>
      </c>
      <c r="B893" s="168" t="s">
        <v>2436</v>
      </c>
      <c r="C893" s="164">
        <v>18258789279.150002</v>
      </c>
      <c r="D893" s="164">
        <v>5497844792.79</v>
      </c>
      <c r="E893" s="162">
        <f t="shared" si="21"/>
        <v>30.110675514876966</v>
      </c>
    </row>
    <row r="894" spans="1:5" ht="47.25" x14ac:dyDescent="0.25">
      <c r="A894" s="167" t="s">
        <v>2001</v>
      </c>
      <c r="B894" s="168" t="s">
        <v>2438</v>
      </c>
      <c r="C894" s="164">
        <v>129643611.59999999</v>
      </c>
      <c r="D894" s="164">
        <v>11318985.380000001</v>
      </c>
      <c r="E894" s="162">
        <f t="shared" si="21"/>
        <v>8.7308470045738851</v>
      </c>
    </row>
    <row r="895" spans="1:5" ht="15.75" x14ac:dyDescent="0.25">
      <c r="A895" s="167" t="s">
        <v>1906</v>
      </c>
      <c r="B895" s="168" t="s">
        <v>2439</v>
      </c>
      <c r="C895" s="164">
        <v>18120175027.549999</v>
      </c>
      <c r="D895" s="164">
        <v>5485140518.6000004</v>
      </c>
      <c r="E895" s="162">
        <f t="shared" si="21"/>
        <v>30.270902517554976</v>
      </c>
    </row>
    <row r="896" spans="1:5" ht="15.75" x14ac:dyDescent="0.25">
      <c r="A896" s="167" t="s">
        <v>1926</v>
      </c>
      <c r="B896" s="168" t="s">
        <v>2440</v>
      </c>
      <c r="C896" s="164">
        <v>8970640</v>
      </c>
      <c r="D896" s="164">
        <v>1385288.81</v>
      </c>
      <c r="E896" s="162">
        <f t="shared" si="21"/>
        <v>15.442474672933034</v>
      </c>
    </row>
    <row r="897" spans="1:5" ht="47.25" x14ac:dyDescent="0.25">
      <c r="A897" s="167" t="s">
        <v>1969</v>
      </c>
      <c r="B897" s="168" t="s">
        <v>2441</v>
      </c>
      <c r="C897" s="164">
        <v>691096031.85000002</v>
      </c>
      <c r="D897" s="164">
        <v>134401614.63</v>
      </c>
      <c r="E897" s="162">
        <f t="shared" si="21"/>
        <v>19.447603290416719</v>
      </c>
    </row>
    <row r="898" spans="1:5" ht="15.75" x14ac:dyDescent="0.25">
      <c r="A898" s="167" t="s">
        <v>1971</v>
      </c>
      <c r="B898" s="168" t="s">
        <v>2442</v>
      </c>
      <c r="C898" s="164">
        <v>691096031.85000002</v>
      </c>
      <c r="D898" s="164">
        <v>134401614.63</v>
      </c>
      <c r="E898" s="162">
        <f t="shared" si="21"/>
        <v>19.447603290416719</v>
      </c>
    </row>
    <row r="899" spans="1:5" ht="47.25" x14ac:dyDescent="0.25">
      <c r="A899" s="167" t="s">
        <v>1973</v>
      </c>
      <c r="B899" s="168" t="s">
        <v>2443</v>
      </c>
      <c r="C899" s="164">
        <v>691096031.85000002</v>
      </c>
      <c r="D899" s="164">
        <v>134401614.63</v>
      </c>
      <c r="E899" s="162">
        <f t="shared" si="21"/>
        <v>19.447603290416719</v>
      </c>
    </row>
    <row r="900" spans="1:5" ht="15.75" x14ac:dyDescent="0.25">
      <c r="A900" s="167" t="s">
        <v>1936</v>
      </c>
      <c r="B900" s="168" t="s">
        <v>2444</v>
      </c>
      <c r="C900" s="164">
        <v>2786551451</v>
      </c>
      <c r="D900" s="164">
        <v>697780670.13</v>
      </c>
      <c r="E900" s="162">
        <f t="shared" si="21"/>
        <v>25.041011529845964</v>
      </c>
    </row>
    <row r="901" spans="1:5" ht="15.75" x14ac:dyDescent="0.25">
      <c r="A901" s="167" t="s">
        <v>2111</v>
      </c>
      <c r="B901" s="168" t="s">
        <v>2445</v>
      </c>
      <c r="C901" s="164">
        <v>2768551451</v>
      </c>
      <c r="D901" s="164">
        <v>694780670.13</v>
      </c>
      <c r="E901" s="162">
        <f t="shared" si="21"/>
        <v>25.095458127716768</v>
      </c>
    </row>
    <row r="902" spans="1:5" ht="63" x14ac:dyDescent="0.25">
      <c r="A902" s="167" t="s">
        <v>2364</v>
      </c>
      <c r="B902" s="168" t="s">
        <v>2446</v>
      </c>
      <c r="C902" s="164">
        <v>1863458000</v>
      </c>
      <c r="D902" s="164">
        <v>438678650.70999998</v>
      </c>
      <c r="E902" s="162">
        <f t="shared" si="21"/>
        <v>23.541107484579744</v>
      </c>
    </row>
    <row r="903" spans="1:5" ht="47.25" x14ac:dyDescent="0.25">
      <c r="A903" s="167" t="s">
        <v>2447</v>
      </c>
      <c r="B903" s="168" t="s">
        <v>2448</v>
      </c>
      <c r="C903" s="164">
        <v>159093451</v>
      </c>
      <c r="D903" s="164">
        <v>10804528.02</v>
      </c>
      <c r="E903" s="162">
        <f t="shared" si="21"/>
        <v>6.7913091029749548</v>
      </c>
    </row>
    <row r="904" spans="1:5" ht="15.75" x14ac:dyDescent="0.25">
      <c r="A904" s="167" t="s">
        <v>2113</v>
      </c>
      <c r="B904" s="168" t="s">
        <v>2449</v>
      </c>
      <c r="C904" s="164">
        <v>746000000</v>
      </c>
      <c r="D904" s="164">
        <v>245297491.40000001</v>
      </c>
      <c r="E904" s="162">
        <f t="shared" si="21"/>
        <v>32.881701260053617</v>
      </c>
    </row>
    <row r="905" spans="1:5" ht="15.75" x14ac:dyDescent="0.25">
      <c r="A905" s="167" t="s">
        <v>1507</v>
      </c>
      <c r="B905" s="168" t="s">
        <v>2450</v>
      </c>
      <c r="C905" s="164">
        <v>18000000</v>
      </c>
      <c r="D905" s="164">
        <v>3000000</v>
      </c>
      <c r="E905" s="162">
        <f t="shared" si="21"/>
        <v>16.666666666666664</v>
      </c>
    </row>
    <row r="906" spans="1:5" ht="15.75" x14ac:dyDescent="0.25">
      <c r="A906" s="167" t="s">
        <v>1908</v>
      </c>
      <c r="B906" s="168" t="s">
        <v>2455</v>
      </c>
      <c r="C906" s="164">
        <v>106782000</v>
      </c>
      <c r="D906" s="164">
        <v>50180390.75</v>
      </c>
      <c r="E906" s="162">
        <f t="shared" si="21"/>
        <v>46.993304817291303</v>
      </c>
    </row>
    <row r="907" spans="1:5" ht="15.75" x14ac:dyDescent="0.25">
      <c r="A907" s="167" t="s">
        <v>1910</v>
      </c>
      <c r="B907" s="168" t="s">
        <v>2461</v>
      </c>
      <c r="C907" s="164">
        <v>106782000</v>
      </c>
      <c r="D907" s="164">
        <v>50180390.75</v>
      </c>
      <c r="E907" s="162">
        <f t="shared" si="21"/>
        <v>46.993304817291303</v>
      </c>
    </row>
    <row r="908" spans="1:5" ht="31.5" x14ac:dyDescent="0.25">
      <c r="A908" s="167" t="s">
        <v>1947</v>
      </c>
      <c r="B908" s="168" t="s">
        <v>2462</v>
      </c>
      <c r="C908" s="164">
        <v>106350000</v>
      </c>
      <c r="D908" s="164">
        <v>50074585</v>
      </c>
      <c r="E908" s="162">
        <f t="shared" si="21"/>
        <v>47.084706158909263</v>
      </c>
    </row>
    <row r="909" spans="1:5" ht="15.75" x14ac:dyDescent="0.25">
      <c r="A909" s="167" t="s">
        <v>1949</v>
      </c>
      <c r="B909" s="168" t="s">
        <v>2463</v>
      </c>
      <c r="C909" s="164">
        <v>412000</v>
      </c>
      <c r="D909" s="164">
        <v>105805.75</v>
      </c>
      <c r="E909" s="162">
        <f t="shared" si="21"/>
        <v>25.681007281553399</v>
      </c>
    </row>
    <row r="910" spans="1:5" ht="15.75" x14ac:dyDescent="0.25">
      <c r="A910" s="167" t="s">
        <v>1912</v>
      </c>
      <c r="B910" s="168" t="s">
        <v>2464</v>
      </c>
      <c r="C910" s="164">
        <v>20000</v>
      </c>
      <c r="D910" s="164"/>
      <c r="E910" s="162"/>
    </row>
    <row r="911" spans="1:5" ht="15.75" x14ac:dyDescent="0.25">
      <c r="A911" s="187" t="s">
        <v>2465</v>
      </c>
      <c r="B911" s="188" t="s">
        <v>2466</v>
      </c>
      <c r="C911" s="189">
        <v>76574234.840000004</v>
      </c>
      <c r="D911" s="189">
        <v>17010931.07</v>
      </c>
      <c r="E911" s="190">
        <f t="shared" si="21"/>
        <v>22.214954031919387</v>
      </c>
    </row>
    <row r="912" spans="1:5" ht="78.75" x14ac:dyDescent="0.25">
      <c r="A912" s="167" t="s">
        <v>1892</v>
      </c>
      <c r="B912" s="168" t="s">
        <v>2467</v>
      </c>
      <c r="C912" s="164">
        <v>31076800</v>
      </c>
      <c r="D912" s="164">
        <v>13738214.939999999</v>
      </c>
      <c r="E912" s="162">
        <f t="shared" si="21"/>
        <v>44.207302360603407</v>
      </c>
    </row>
    <row r="913" spans="1:5" ht="31.5" x14ac:dyDescent="0.25">
      <c r="A913" s="167" t="s">
        <v>1894</v>
      </c>
      <c r="B913" s="168" t="s">
        <v>2468</v>
      </c>
      <c r="C913" s="164">
        <v>31076800</v>
      </c>
      <c r="D913" s="164">
        <v>13738214.939999999</v>
      </c>
      <c r="E913" s="162">
        <f t="shared" si="21"/>
        <v>44.207302360603407</v>
      </c>
    </row>
    <row r="914" spans="1:5" ht="31.5" x14ac:dyDescent="0.25">
      <c r="A914" s="167" t="s">
        <v>1896</v>
      </c>
      <c r="B914" s="168" t="s">
        <v>2469</v>
      </c>
      <c r="C914" s="164">
        <v>22549500</v>
      </c>
      <c r="D914" s="164">
        <v>10060853.119999999</v>
      </c>
      <c r="E914" s="162">
        <f t="shared" si="21"/>
        <v>44.616745914543557</v>
      </c>
    </row>
    <row r="915" spans="1:5" ht="47.25" x14ac:dyDescent="0.25">
      <c r="A915" s="167" t="s">
        <v>1898</v>
      </c>
      <c r="B915" s="168" t="s">
        <v>2470</v>
      </c>
      <c r="C915" s="164">
        <v>1454000</v>
      </c>
      <c r="D915" s="164">
        <v>822916.2</v>
      </c>
      <c r="E915" s="162">
        <f t="shared" si="21"/>
        <v>56.59671251719395</v>
      </c>
    </row>
    <row r="916" spans="1:5" ht="63" x14ac:dyDescent="0.25">
      <c r="A916" s="167" t="s">
        <v>1900</v>
      </c>
      <c r="B916" s="168" t="s">
        <v>2471</v>
      </c>
      <c r="C916" s="164">
        <v>7073300</v>
      </c>
      <c r="D916" s="164">
        <v>2854445.62</v>
      </c>
      <c r="E916" s="162">
        <f t="shared" si="21"/>
        <v>40.35521779084727</v>
      </c>
    </row>
    <row r="917" spans="1:5" ht="31.5" x14ac:dyDescent="0.25">
      <c r="A917" s="167" t="s">
        <v>1902</v>
      </c>
      <c r="B917" s="168" t="s">
        <v>2472</v>
      </c>
      <c r="C917" s="164">
        <v>45497434.840000004</v>
      </c>
      <c r="D917" s="164">
        <v>3272716.13</v>
      </c>
      <c r="E917" s="162">
        <f t="shared" si="21"/>
        <v>7.1931882346974074</v>
      </c>
    </row>
    <row r="918" spans="1:5" ht="47.25" x14ac:dyDescent="0.25">
      <c r="A918" s="167" t="s">
        <v>1904</v>
      </c>
      <c r="B918" s="168" t="s">
        <v>2473</v>
      </c>
      <c r="C918" s="164">
        <v>45497434.840000004</v>
      </c>
      <c r="D918" s="164">
        <v>3272716.13</v>
      </c>
      <c r="E918" s="162">
        <f t="shared" si="21"/>
        <v>7.1931882346974074</v>
      </c>
    </row>
    <row r="919" spans="1:5" ht="15.75" x14ac:dyDescent="0.25">
      <c r="A919" s="167" t="s">
        <v>1906</v>
      </c>
      <c r="B919" s="168" t="s">
        <v>2474</v>
      </c>
      <c r="C919" s="164">
        <v>45497434.840000004</v>
      </c>
      <c r="D919" s="164">
        <v>3272716.13</v>
      </c>
      <c r="E919" s="162">
        <f t="shared" si="21"/>
        <v>7.1931882346974074</v>
      </c>
    </row>
    <row r="920" spans="1:5" ht="31.5" x14ac:dyDescent="0.25">
      <c r="A920" s="187" t="s">
        <v>2475</v>
      </c>
      <c r="B920" s="188" t="s">
        <v>2476</v>
      </c>
      <c r="C920" s="189">
        <v>3400000</v>
      </c>
      <c r="D920" s="189"/>
      <c r="E920" s="190"/>
    </row>
    <row r="921" spans="1:5" ht="31.5" x14ac:dyDescent="0.25">
      <c r="A921" s="167" t="s">
        <v>1902</v>
      </c>
      <c r="B921" s="168" t="s">
        <v>2477</v>
      </c>
      <c r="C921" s="164">
        <v>3400000</v>
      </c>
      <c r="D921" s="164"/>
      <c r="E921" s="162"/>
    </row>
    <row r="922" spans="1:5" ht="47.25" x14ac:dyDescent="0.25">
      <c r="A922" s="167" t="s">
        <v>1904</v>
      </c>
      <c r="B922" s="168" t="s">
        <v>2478</v>
      </c>
      <c r="C922" s="164">
        <v>3400000</v>
      </c>
      <c r="D922" s="164"/>
      <c r="E922" s="162"/>
    </row>
    <row r="923" spans="1:5" ht="31.5" x14ac:dyDescent="0.25">
      <c r="A923" s="167" t="s">
        <v>2479</v>
      </c>
      <c r="B923" s="168" t="s">
        <v>2480</v>
      </c>
      <c r="C923" s="164">
        <v>3400000</v>
      </c>
      <c r="D923" s="164"/>
      <c r="E923" s="162"/>
    </row>
    <row r="924" spans="1:5" ht="31.5" x14ac:dyDescent="0.25">
      <c r="A924" s="187" t="s">
        <v>2481</v>
      </c>
      <c r="B924" s="188" t="s">
        <v>2482</v>
      </c>
      <c r="C924" s="189">
        <v>2527514420.27</v>
      </c>
      <c r="D924" s="189">
        <v>651852523.70000005</v>
      </c>
      <c r="E924" s="190">
        <f t="shared" si="21"/>
        <v>25.790259334321281</v>
      </c>
    </row>
    <row r="925" spans="1:5" ht="78.75" x14ac:dyDescent="0.25">
      <c r="A925" s="167" t="s">
        <v>1892</v>
      </c>
      <c r="B925" s="168" t="s">
        <v>2483</v>
      </c>
      <c r="C925" s="164">
        <v>123428800</v>
      </c>
      <c r="D925" s="164">
        <v>53691722.409999996</v>
      </c>
      <c r="E925" s="162">
        <f t="shared" si="21"/>
        <v>43.500157507810165</v>
      </c>
    </row>
    <row r="926" spans="1:5" ht="31.5" x14ac:dyDescent="0.25">
      <c r="A926" s="167" t="s">
        <v>1894</v>
      </c>
      <c r="B926" s="168" t="s">
        <v>2487</v>
      </c>
      <c r="C926" s="164">
        <v>123428800</v>
      </c>
      <c r="D926" s="164">
        <v>53691722.409999996</v>
      </c>
      <c r="E926" s="162">
        <f t="shared" ref="E926:E972" si="22">D926/C926*100</f>
        <v>43.500157507810165</v>
      </c>
    </row>
    <row r="927" spans="1:5" ht="31.5" x14ac:dyDescent="0.25">
      <c r="A927" s="167" t="s">
        <v>1896</v>
      </c>
      <c r="B927" s="168" t="s">
        <v>2488</v>
      </c>
      <c r="C927" s="164">
        <v>89823100</v>
      </c>
      <c r="D927" s="164">
        <v>38885544.43</v>
      </c>
      <c r="E927" s="162">
        <f t="shared" si="22"/>
        <v>43.291251838335569</v>
      </c>
    </row>
    <row r="928" spans="1:5" ht="47.25" x14ac:dyDescent="0.25">
      <c r="A928" s="167" t="s">
        <v>1898</v>
      </c>
      <c r="B928" s="168" t="s">
        <v>2489</v>
      </c>
      <c r="C928" s="164">
        <v>5310400</v>
      </c>
      <c r="D928" s="164">
        <v>3550405</v>
      </c>
      <c r="E928" s="162">
        <f t="shared" si="22"/>
        <v>66.857581349804164</v>
      </c>
    </row>
    <row r="929" spans="1:5" ht="63" x14ac:dyDescent="0.25">
      <c r="A929" s="167" t="s">
        <v>1900</v>
      </c>
      <c r="B929" s="168" t="s">
        <v>2490</v>
      </c>
      <c r="C929" s="164">
        <v>28295300</v>
      </c>
      <c r="D929" s="164">
        <v>11255772.98</v>
      </c>
      <c r="E929" s="162">
        <f t="shared" si="22"/>
        <v>39.77965591458652</v>
      </c>
    </row>
    <row r="930" spans="1:5" ht="31.5" x14ac:dyDescent="0.25">
      <c r="A930" s="167" t="s">
        <v>1902</v>
      </c>
      <c r="B930" s="168" t="s">
        <v>2491</v>
      </c>
      <c r="C930" s="164">
        <v>54276800</v>
      </c>
      <c r="D930" s="164">
        <v>18646523.5</v>
      </c>
      <c r="E930" s="162">
        <f t="shared" si="22"/>
        <v>34.354500449547501</v>
      </c>
    </row>
    <row r="931" spans="1:5" ht="47.25" x14ac:dyDescent="0.25">
      <c r="A931" s="167" t="s">
        <v>1904</v>
      </c>
      <c r="B931" s="168" t="s">
        <v>2492</v>
      </c>
      <c r="C931" s="164">
        <v>54276800</v>
      </c>
      <c r="D931" s="164">
        <v>18646523.5</v>
      </c>
      <c r="E931" s="162">
        <f t="shared" si="22"/>
        <v>34.354500449547501</v>
      </c>
    </row>
    <row r="932" spans="1:5" ht="15.75" x14ac:dyDescent="0.25">
      <c r="A932" s="167" t="s">
        <v>1906</v>
      </c>
      <c r="B932" s="168" t="s">
        <v>2494</v>
      </c>
      <c r="C932" s="164">
        <v>54276800</v>
      </c>
      <c r="D932" s="164">
        <v>18646523.5</v>
      </c>
      <c r="E932" s="162">
        <f t="shared" si="22"/>
        <v>34.354500449547501</v>
      </c>
    </row>
    <row r="933" spans="1:5" ht="47.25" x14ac:dyDescent="0.25">
      <c r="A933" s="167" t="s">
        <v>1969</v>
      </c>
      <c r="B933" s="168" t="s">
        <v>2497</v>
      </c>
      <c r="C933" s="164">
        <v>1959393688.51</v>
      </c>
      <c r="D933" s="164">
        <v>448652098.55000001</v>
      </c>
      <c r="E933" s="162">
        <f t="shared" si="22"/>
        <v>22.897496362314644</v>
      </c>
    </row>
    <row r="934" spans="1:5" ht="15.75" x14ac:dyDescent="0.25">
      <c r="A934" s="167" t="s">
        <v>1971</v>
      </c>
      <c r="B934" s="168" t="s">
        <v>2498</v>
      </c>
      <c r="C934" s="164">
        <v>1509376493</v>
      </c>
      <c r="D934" s="164"/>
      <c r="E934" s="162"/>
    </row>
    <row r="935" spans="1:5" ht="47.25" x14ac:dyDescent="0.25">
      <c r="A935" s="167" t="s">
        <v>1973</v>
      </c>
      <c r="B935" s="168" t="s">
        <v>2499</v>
      </c>
      <c r="C935" s="164">
        <v>1509376493</v>
      </c>
      <c r="D935" s="164"/>
      <c r="E935" s="162"/>
    </row>
    <row r="936" spans="1:5" ht="31.5" x14ac:dyDescent="0.25">
      <c r="A936" s="167" t="s">
        <v>2500</v>
      </c>
      <c r="B936" s="168" t="s">
        <v>2501</v>
      </c>
      <c r="C936" s="164">
        <v>74483600</v>
      </c>
      <c r="D936" s="164">
        <v>73118503.040000007</v>
      </c>
      <c r="E936" s="162">
        <f t="shared" si="22"/>
        <v>98.16725163660189</v>
      </c>
    </row>
    <row r="937" spans="1:5" ht="47.25" x14ac:dyDescent="0.25">
      <c r="A937" s="167" t="s">
        <v>2502</v>
      </c>
      <c r="B937" s="168" t="s">
        <v>2503</v>
      </c>
      <c r="C937" s="164">
        <v>74483600</v>
      </c>
      <c r="D937" s="164">
        <v>73118503.040000007</v>
      </c>
      <c r="E937" s="162">
        <f t="shared" si="22"/>
        <v>98.16725163660189</v>
      </c>
    </row>
    <row r="938" spans="1:5" ht="141.75" x14ac:dyDescent="0.25">
      <c r="A938" s="167" t="s">
        <v>2414</v>
      </c>
      <c r="B938" s="168" t="s">
        <v>2504</v>
      </c>
      <c r="C938" s="164">
        <v>375533595.50999999</v>
      </c>
      <c r="D938" s="164">
        <v>375533595.50999999</v>
      </c>
      <c r="E938" s="162">
        <f t="shared" si="22"/>
        <v>100</v>
      </c>
    </row>
    <row r="939" spans="1:5" ht="78.75" x14ac:dyDescent="0.25">
      <c r="A939" s="167" t="s">
        <v>2416</v>
      </c>
      <c r="B939" s="168" t="s">
        <v>2505</v>
      </c>
      <c r="C939" s="164">
        <v>375533595.50999999</v>
      </c>
      <c r="D939" s="164">
        <v>375533595.50999999</v>
      </c>
      <c r="E939" s="162">
        <f t="shared" si="22"/>
        <v>100</v>
      </c>
    </row>
    <row r="940" spans="1:5" ht="15.75" x14ac:dyDescent="0.25">
      <c r="A940" s="167" t="s">
        <v>1936</v>
      </c>
      <c r="B940" s="168" t="s">
        <v>2506</v>
      </c>
      <c r="C940" s="164">
        <v>22774800</v>
      </c>
      <c r="D940" s="164">
        <v>2650000</v>
      </c>
      <c r="E940" s="162">
        <f t="shared" si="22"/>
        <v>11.635667492140437</v>
      </c>
    </row>
    <row r="941" spans="1:5" ht="15.75" x14ac:dyDescent="0.25">
      <c r="A941" s="167" t="s">
        <v>2111</v>
      </c>
      <c r="B941" s="168" t="s">
        <v>2507</v>
      </c>
      <c r="C941" s="164">
        <v>22774800</v>
      </c>
      <c r="D941" s="164">
        <v>2650000</v>
      </c>
      <c r="E941" s="162">
        <f t="shared" si="22"/>
        <v>11.635667492140437</v>
      </c>
    </row>
    <row r="942" spans="1:5" ht="63" x14ac:dyDescent="0.25">
      <c r="A942" s="167" t="s">
        <v>2364</v>
      </c>
      <c r="B942" s="168" t="s">
        <v>2508</v>
      </c>
      <c r="C942" s="164">
        <v>22774800</v>
      </c>
      <c r="D942" s="164">
        <v>2650000</v>
      </c>
      <c r="E942" s="162">
        <f t="shared" si="22"/>
        <v>11.635667492140437</v>
      </c>
    </row>
    <row r="943" spans="1:5" ht="47.25" x14ac:dyDescent="0.25">
      <c r="A943" s="167" t="s">
        <v>1939</v>
      </c>
      <c r="B943" s="168" t="s">
        <v>2510</v>
      </c>
      <c r="C943" s="164">
        <v>200317037.21000001</v>
      </c>
      <c r="D943" s="164">
        <v>104562179.25</v>
      </c>
      <c r="E943" s="162">
        <f t="shared" si="22"/>
        <v>52.198345535823535</v>
      </c>
    </row>
    <row r="944" spans="1:5" ht="15.75" x14ac:dyDescent="0.25">
      <c r="A944" s="167" t="s">
        <v>1941</v>
      </c>
      <c r="B944" s="168" t="s">
        <v>2511</v>
      </c>
      <c r="C944" s="164">
        <v>34869100</v>
      </c>
      <c r="D944" s="164">
        <v>15192052.52</v>
      </c>
      <c r="E944" s="162">
        <f t="shared" si="22"/>
        <v>43.568811698609942</v>
      </c>
    </row>
    <row r="945" spans="1:5" ht="78.75" x14ac:dyDescent="0.25">
      <c r="A945" s="167" t="s">
        <v>2119</v>
      </c>
      <c r="B945" s="168" t="s">
        <v>2512</v>
      </c>
      <c r="C945" s="164">
        <v>34831947.479999997</v>
      </c>
      <c r="D945" s="164">
        <v>15154900</v>
      </c>
      <c r="E945" s="162">
        <f t="shared" si="22"/>
        <v>43.508620954087405</v>
      </c>
    </row>
    <row r="946" spans="1:5" ht="31.5" x14ac:dyDescent="0.25">
      <c r="A946" s="167" t="s">
        <v>1943</v>
      </c>
      <c r="B946" s="168" t="s">
        <v>2513</v>
      </c>
      <c r="C946" s="164">
        <v>37152.519999999997</v>
      </c>
      <c r="D946" s="164">
        <v>37152.519999999997</v>
      </c>
      <c r="E946" s="162">
        <f t="shared" si="22"/>
        <v>100</v>
      </c>
    </row>
    <row r="947" spans="1:5" ht="78.75" x14ac:dyDescent="0.25">
      <c r="A947" s="167" t="s">
        <v>2130</v>
      </c>
      <c r="B947" s="168" t="s">
        <v>2518</v>
      </c>
      <c r="C947" s="164">
        <v>165447937.21000001</v>
      </c>
      <c r="D947" s="164">
        <v>89370126.730000004</v>
      </c>
      <c r="E947" s="162">
        <f t="shared" si="22"/>
        <v>54.017069198369128</v>
      </c>
    </row>
    <row r="948" spans="1:5" ht="31.5" x14ac:dyDescent="0.25">
      <c r="A948" s="167" t="s">
        <v>2136</v>
      </c>
      <c r="B948" s="168" t="s">
        <v>2519</v>
      </c>
      <c r="C948" s="164">
        <v>165447937.21000001</v>
      </c>
      <c r="D948" s="164">
        <v>89370126.730000004</v>
      </c>
      <c r="E948" s="162">
        <f t="shared" si="22"/>
        <v>54.017069198369128</v>
      </c>
    </row>
    <row r="949" spans="1:5" ht="15.75" x14ac:dyDescent="0.25">
      <c r="A949" s="167" t="s">
        <v>1908</v>
      </c>
      <c r="B949" s="168" t="s">
        <v>2520</v>
      </c>
      <c r="C949" s="164">
        <v>167323294.55000001</v>
      </c>
      <c r="D949" s="164">
        <v>23649999.989999998</v>
      </c>
      <c r="E949" s="162">
        <f t="shared" si="22"/>
        <v>14.13431408555779</v>
      </c>
    </row>
    <row r="950" spans="1:5" ht="63" x14ac:dyDescent="0.25">
      <c r="A950" s="167" t="s">
        <v>2139</v>
      </c>
      <c r="B950" s="168" t="s">
        <v>2521</v>
      </c>
      <c r="C950" s="164">
        <v>167316294.55000001</v>
      </c>
      <c r="D950" s="164">
        <v>23649999.989999998</v>
      </c>
      <c r="E950" s="162">
        <f t="shared" si="22"/>
        <v>14.134905421858088</v>
      </c>
    </row>
    <row r="951" spans="1:5" ht="78.75" x14ac:dyDescent="0.25">
      <c r="A951" s="167" t="s">
        <v>2141</v>
      </c>
      <c r="B951" s="168" t="s">
        <v>2522</v>
      </c>
      <c r="C951" s="164">
        <v>67751660.239999995</v>
      </c>
      <c r="D951" s="164">
        <v>7900000</v>
      </c>
      <c r="E951" s="162">
        <f t="shared" si="22"/>
        <v>11.660230866690863</v>
      </c>
    </row>
    <row r="952" spans="1:5" ht="78.75" x14ac:dyDescent="0.25">
      <c r="A952" s="167" t="s">
        <v>2301</v>
      </c>
      <c r="B952" s="168" t="s">
        <v>2523</v>
      </c>
      <c r="C952" s="164">
        <v>94304314.310000002</v>
      </c>
      <c r="D952" s="164">
        <v>15749999.99</v>
      </c>
      <c r="E952" s="162">
        <f t="shared" si="22"/>
        <v>16.701250738355537</v>
      </c>
    </row>
    <row r="953" spans="1:5" ht="47.25" x14ac:dyDescent="0.25">
      <c r="A953" s="167" t="s">
        <v>2524</v>
      </c>
      <c r="B953" s="168" t="s">
        <v>2525</v>
      </c>
      <c r="C953" s="164">
        <v>5260320</v>
      </c>
      <c r="D953" s="164"/>
      <c r="E953" s="162"/>
    </row>
    <row r="954" spans="1:5" ht="15.75" x14ac:dyDescent="0.25">
      <c r="A954" s="167" t="s">
        <v>1910</v>
      </c>
      <c r="B954" s="168" t="s">
        <v>2528</v>
      </c>
      <c r="C954" s="164">
        <v>7000</v>
      </c>
      <c r="D954" s="164"/>
      <c r="E954" s="162"/>
    </row>
    <row r="955" spans="1:5" ht="15.75" x14ac:dyDescent="0.25">
      <c r="A955" s="167" t="s">
        <v>1912</v>
      </c>
      <c r="B955" s="168" t="s">
        <v>2531</v>
      </c>
      <c r="C955" s="164">
        <v>7000</v>
      </c>
      <c r="D955" s="164"/>
      <c r="E955" s="162"/>
    </row>
    <row r="956" spans="1:5" ht="31.5" x14ac:dyDescent="0.25">
      <c r="A956" s="187" t="s">
        <v>2532</v>
      </c>
      <c r="B956" s="188" t="s">
        <v>2533</v>
      </c>
      <c r="C956" s="189">
        <v>3831100307.5100002</v>
      </c>
      <c r="D956" s="189">
        <v>1632436965.4400001</v>
      </c>
      <c r="E956" s="190">
        <f t="shared" si="22"/>
        <v>42.610133758178534</v>
      </c>
    </row>
    <row r="957" spans="1:5" ht="15.75" x14ac:dyDescent="0.25">
      <c r="A957" s="187" t="s">
        <v>2534</v>
      </c>
      <c r="B957" s="188" t="s">
        <v>2535</v>
      </c>
      <c r="C957" s="189">
        <v>1592382802.51</v>
      </c>
      <c r="D957" s="189">
        <v>405331573.07999998</v>
      </c>
      <c r="E957" s="190">
        <f t="shared" si="22"/>
        <v>25.454405337780241</v>
      </c>
    </row>
    <row r="958" spans="1:5" ht="31.5" x14ac:dyDescent="0.25">
      <c r="A958" s="167" t="s">
        <v>1902</v>
      </c>
      <c r="B958" s="168" t="s">
        <v>2536</v>
      </c>
      <c r="C958" s="164">
        <v>6086892.3099999996</v>
      </c>
      <c r="D958" s="164">
        <v>381970.75</v>
      </c>
      <c r="E958" s="162">
        <f t="shared" si="22"/>
        <v>6.2752999485873939</v>
      </c>
    </row>
    <row r="959" spans="1:5" ht="47.25" x14ac:dyDescent="0.25">
      <c r="A959" s="167" t="s">
        <v>1904</v>
      </c>
      <c r="B959" s="168" t="s">
        <v>2537</v>
      </c>
      <c r="C959" s="164">
        <v>6086892.3099999996</v>
      </c>
      <c r="D959" s="164">
        <v>381970.75</v>
      </c>
      <c r="E959" s="162">
        <f t="shared" si="22"/>
        <v>6.2752999485873939</v>
      </c>
    </row>
    <row r="960" spans="1:5" ht="15.75" x14ac:dyDescent="0.25">
      <c r="A960" s="167" t="s">
        <v>1906</v>
      </c>
      <c r="B960" s="168" t="s">
        <v>2539</v>
      </c>
      <c r="C960" s="164">
        <v>6086892.3099999996</v>
      </c>
      <c r="D960" s="164">
        <v>381970.75</v>
      </c>
      <c r="E960" s="162">
        <f t="shared" si="22"/>
        <v>6.2752999485873939</v>
      </c>
    </row>
    <row r="961" spans="1:5" ht="47.25" x14ac:dyDescent="0.25">
      <c r="A961" s="167" t="s">
        <v>1969</v>
      </c>
      <c r="B961" s="168" t="s">
        <v>2541</v>
      </c>
      <c r="C961" s="164">
        <v>354380319.13</v>
      </c>
      <c r="D961" s="164">
        <v>208507038.22</v>
      </c>
      <c r="E961" s="162">
        <f t="shared" si="22"/>
        <v>58.837081791641985</v>
      </c>
    </row>
    <row r="962" spans="1:5" ht="15.75" x14ac:dyDescent="0.25">
      <c r="A962" s="167" t="s">
        <v>1971</v>
      </c>
      <c r="B962" s="168" t="s">
        <v>2542</v>
      </c>
      <c r="C962" s="164">
        <v>354380319.13</v>
      </c>
      <c r="D962" s="164">
        <v>208507038.22</v>
      </c>
      <c r="E962" s="162">
        <f t="shared" si="22"/>
        <v>58.837081791641985</v>
      </c>
    </row>
    <row r="963" spans="1:5" ht="63" x14ac:dyDescent="0.25">
      <c r="A963" s="167" t="s">
        <v>2107</v>
      </c>
      <c r="B963" s="168" t="s">
        <v>2543</v>
      </c>
      <c r="C963" s="164">
        <v>88607400</v>
      </c>
      <c r="D963" s="164"/>
      <c r="E963" s="162"/>
    </row>
    <row r="964" spans="1:5" ht="47.25" x14ac:dyDescent="0.25">
      <c r="A964" s="167" t="s">
        <v>1973</v>
      </c>
      <c r="B964" s="168" t="s">
        <v>2544</v>
      </c>
      <c r="C964" s="164">
        <v>265772919.13</v>
      </c>
      <c r="D964" s="164">
        <v>208507038.22</v>
      </c>
      <c r="E964" s="162">
        <f t="shared" si="22"/>
        <v>78.453079005393704</v>
      </c>
    </row>
    <row r="965" spans="1:5" ht="15.75" x14ac:dyDescent="0.25">
      <c r="A965" s="167" t="s">
        <v>1936</v>
      </c>
      <c r="B965" s="168" t="s">
        <v>2545</v>
      </c>
      <c r="C965" s="164">
        <v>989604191.07000005</v>
      </c>
      <c r="D965" s="164">
        <v>112476878.23999999</v>
      </c>
      <c r="E965" s="162">
        <f t="shared" si="22"/>
        <v>11.365844976705834</v>
      </c>
    </row>
    <row r="966" spans="1:5" ht="15.75" x14ac:dyDescent="0.25">
      <c r="A966" s="167" t="s">
        <v>2111</v>
      </c>
      <c r="B966" s="168" t="s">
        <v>2546</v>
      </c>
      <c r="C966" s="164">
        <v>989604191.07000005</v>
      </c>
      <c r="D966" s="164">
        <v>112476878.23999999</v>
      </c>
      <c r="E966" s="162">
        <f t="shared" si="22"/>
        <v>11.365844976705834</v>
      </c>
    </row>
    <row r="967" spans="1:5" ht="15.75" x14ac:dyDescent="0.25">
      <c r="A967" s="167" t="s">
        <v>2113</v>
      </c>
      <c r="B967" s="168" t="s">
        <v>2547</v>
      </c>
      <c r="C967" s="164">
        <v>989604191.07000005</v>
      </c>
      <c r="D967" s="164">
        <v>112476878.23999999</v>
      </c>
      <c r="E967" s="162">
        <f t="shared" si="22"/>
        <v>11.365844976705834</v>
      </c>
    </row>
    <row r="968" spans="1:5" ht="47.25" x14ac:dyDescent="0.25">
      <c r="A968" s="167" t="s">
        <v>1939</v>
      </c>
      <c r="B968" s="168" t="s">
        <v>2549</v>
      </c>
      <c r="C968" s="164">
        <v>185063500</v>
      </c>
      <c r="D968" s="164">
        <v>57613210.950000003</v>
      </c>
      <c r="E968" s="162">
        <f t="shared" si="22"/>
        <v>31.131590481105135</v>
      </c>
    </row>
    <row r="969" spans="1:5" ht="78.75" x14ac:dyDescent="0.25">
      <c r="A969" s="167" t="s">
        <v>2130</v>
      </c>
      <c r="B969" s="168" t="s">
        <v>2552</v>
      </c>
      <c r="C969" s="164">
        <v>185063500</v>
      </c>
      <c r="D969" s="164">
        <v>57613210.950000003</v>
      </c>
      <c r="E969" s="162">
        <f t="shared" si="22"/>
        <v>31.131590481105135</v>
      </c>
    </row>
    <row r="970" spans="1:5" ht="31.5" x14ac:dyDescent="0.25">
      <c r="A970" s="167" t="s">
        <v>2134</v>
      </c>
      <c r="B970" s="168" t="s">
        <v>2553</v>
      </c>
      <c r="C970" s="164">
        <v>165063500</v>
      </c>
      <c r="D970" s="164">
        <v>48606074.390000001</v>
      </c>
      <c r="E970" s="162">
        <f t="shared" si="22"/>
        <v>29.446894310371462</v>
      </c>
    </row>
    <row r="971" spans="1:5" ht="31.5" x14ac:dyDescent="0.25">
      <c r="A971" s="167" t="s">
        <v>2136</v>
      </c>
      <c r="B971" s="168" t="s">
        <v>2554</v>
      </c>
      <c r="C971" s="164">
        <v>20000000</v>
      </c>
      <c r="D971" s="164">
        <v>9007136.5600000005</v>
      </c>
      <c r="E971" s="162">
        <f t="shared" si="22"/>
        <v>45.035682800000004</v>
      </c>
    </row>
    <row r="972" spans="1:5" ht="15.75" x14ac:dyDescent="0.25">
      <c r="A972" s="167" t="s">
        <v>1908</v>
      </c>
      <c r="B972" s="168" t="s">
        <v>2555</v>
      </c>
      <c r="C972" s="164">
        <v>57247900</v>
      </c>
      <c r="D972" s="164">
        <v>26352474.920000002</v>
      </c>
      <c r="E972" s="162">
        <f t="shared" si="22"/>
        <v>46.03221239556386</v>
      </c>
    </row>
    <row r="973" spans="1:5" ht="15.75" x14ac:dyDescent="0.25">
      <c r="A973" s="167" t="s">
        <v>1910</v>
      </c>
      <c r="B973" s="168" t="s">
        <v>2560</v>
      </c>
      <c r="C973" s="164">
        <v>57247900</v>
      </c>
      <c r="D973" s="164">
        <v>26352474.920000002</v>
      </c>
      <c r="E973" s="162">
        <f t="shared" ref="E973:E987" si="23">D973/C973*100</f>
        <v>46.03221239556386</v>
      </c>
    </row>
    <row r="974" spans="1:5" ht="31.5" x14ac:dyDescent="0.25">
      <c r="A974" s="167" t="s">
        <v>1947</v>
      </c>
      <c r="B974" s="168" t="s">
        <v>2561</v>
      </c>
      <c r="C974" s="164">
        <v>57130853.079999998</v>
      </c>
      <c r="D974" s="164">
        <v>26235428</v>
      </c>
      <c r="E974" s="162">
        <f t="shared" si="23"/>
        <v>45.921645810649252</v>
      </c>
    </row>
    <row r="975" spans="1:5" ht="15.75" x14ac:dyDescent="0.25">
      <c r="A975" s="167" t="s">
        <v>1912</v>
      </c>
      <c r="B975" s="168" t="s">
        <v>2562</v>
      </c>
      <c r="C975" s="164">
        <v>117046.92</v>
      </c>
      <c r="D975" s="164">
        <v>117046.92</v>
      </c>
      <c r="E975" s="162">
        <f t="shared" si="23"/>
        <v>100</v>
      </c>
    </row>
    <row r="976" spans="1:5" ht="15.75" x14ac:dyDescent="0.25">
      <c r="A976" s="187" t="s">
        <v>2563</v>
      </c>
      <c r="B976" s="188" t="s">
        <v>2564</v>
      </c>
      <c r="C976" s="189">
        <v>646994805.16999996</v>
      </c>
      <c r="D976" s="189">
        <v>191352265.50999999</v>
      </c>
      <c r="E976" s="190">
        <f t="shared" si="23"/>
        <v>29.575548981374212</v>
      </c>
    </row>
    <row r="977" spans="1:5" ht="15.75" x14ac:dyDescent="0.25">
      <c r="A977" s="167" t="s">
        <v>1936</v>
      </c>
      <c r="B977" s="168" t="s">
        <v>2581</v>
      </c>
      <c r="C977" s="164">
        <v>646994805.16999996</v>
      </c>
      <c r="D977" s="164">
        <v>191352265.50999999</v>
      </c>
      <c r="E977" s="162">
        <f t="shared" si="23"/>
        <v>29.575548981374212</v>
      </c>
    </row>
    <row r="978" spans="1:5" ht="15.75" x14ac:dyDescent="0.25">
      <c r="A978" s="167" t="s">
        <v>2111</v>
      </c>
      <c r="B978" s="168" t="s">
        <v>2582</v>
      </c>
      <c r="C978" s="164">
        <v>623777402.57000005</v>
      </c>
      <c r="D978" s="164">
        <v>168134862.91</v>
      </c>
      <c r="E978" s="162">
        <f t="shared" si="23"/>
        <v>26.95430488781324</v>
      </c>
    </row>
    <row r="979" spans="1:5" ht="47.25" x14ac:dyDescent="0.25">
      <c r="A979" s="167" t="s">
        <v>2447</v>
      </c>
      <c r="B979" s="168" t="s">
        <v>2583</v>
      </c>
      <c r="C979" s="164">
        <v>412756402.56999999</v>
      </c>
      <c r="D979" s="164">
        <v>140780571.44999999</v>
      </c>
      <c r="E979" s="162">
        <f t="shared" si="23"/>
        <v>34.107422822138972</v>
      </c>
    </row>
    <row r="980" spans="1:5" ht="15.75" x14ac:dyDescent="0.25">
      <c r="A980" s="167" t="s">
        <v>2113</v>
      </c>
      <c r="B980" s="168" t="s">
        <v>2584</v>
      </c>
      <c r="C980" s="164">
        <v>211021000</v>
      </c>
      <c r="D980" s="164">
        <v>27354291.460000001</v>
      </c>
      <c r="E980" s="162">
        <f t="shared" si="23"/>
        <v>12.962829035972723</v>
      </c>
    </row>
    <row r="981" spans="1:5" ht="15.75" x14ac:dyDescent="0.25">
      <c r="A981" s="167" t="s">
        <v>1507</v>
      </c>
      <c r="B981" s="168" t="s">
        <v>2585</v>
      </c>
      <c r="C981" s="164">
        <v>23217402.600000001</v>
      </c>
      <c r="D981" s="164">
        <v>23217402.600000001</v>
      </c>
      <c r="E981" s="162">
        <f t="shared" si="23"/>
        <v>100</v>
      </c>
    </row>
    <row r="982" spans="1:5" ht="15.75" x14ac:dyDescent="0.25">
      <c r="A982" s="187" t="s">
        <v>2599</v>
      </c>
      <c r="B982" s="188" t="s">
        <v>2600</v>
      </c>
      <c r="C982" s="189">
        <v>1134459894.8299999</v>
      </c>
      <c r="D982" s="189">
        <v>786475061.51999998</v>
      </c>
      <c r="E982" s="190">
        <f t="shared" si="23"/>
        <v>69.325946655686238</v>
      </c>
    </row>
    <row r="983" spans="1:5" ht="15.75" x14ac:dyDescent="0.25">
      <c r="A983" s="167" t="s">
        <v>1936</v>
      </c>
      <c r="B983" s="168" t="s">
        <v>2615</v>
      </c>
      <c r="C983" s="164">
        <v>1017910294.83</v>
      </c>
      <c r="D983" s="164">
        <v>726957475.47000003</v>
      </c>
      <c r="E983" s="162">
        <f t="shared" si="23"/>
        <v>71.416654214250613</v>
      </c>
    </row>
    <row r="984" spans="1:5" ht="15.75" x14ac:dyDescent="0.25">
      <c r="A984" s="167" t="s">
        <v>2111</v>
      </c>
      <c r="B984" s="168" t="s">
        <v>2616</v>
      </c>
      <c r="C984" s="164">
        <v>706467294.83000004</v>
      </c>
      <c r="D984" s="164">
        <v>416913201.98000002</v>
      </c>
      <c r="E984" s="162">
        <f t="shared" si="23"/>
        <v>59.013800784694993</v>
      </c>
    </row>
    <row r="985" spans="1:5" ht="63" x14ac:dyDescent="0.25">
      <c r="A985" s="167" t="s">
        <v>2364</v>
      </c>
      <c r="B985" s="168" t="s">
        <v>2617</v>
      </c>
      <c r="C985" s="164">
        <v>13094233.6</v>
      </c>
      <c r="D985" s="164">
        <v>9457071.4600000009</v>
      </c>
      <c r="E985" s="162">
        <f t="shared" si="23"/>
        <v>72.223176620279645</v>
      </c>
    </row>
    <row r="986" spans="1:5" ht="15.75" x14ac:dyDescent="0.25">
      <c r="A986" s="167" t="s">
        <v>2113</v>
      </c>
      <c r="B986" s="168" t="s">
        <v>2618</v>
      </c>
      <c r="C986" s="164">
        <v>693373061.23000002</v>
      </c>
      <c r="D986" s="164">
        <v>407456130.51999998</v>
      </c>
      <c r="E986" s="162">
        <f t="shared" si="23"/>
        <v>58.764343944542432</v>
      </c>
    </row>
    <row r="987" spans="1:5" ht="15.75" x14ac:dyDescent="0.25">
      <c r="A987" s="167" t="s">
        <v>1507</v>
      </c>
      <c r="B987" s="168" t="s">
        <v>2619</v>
      </c>
      <c r="C987" s="164">
        <v>311443000</v>
      </c>
      <c r="D987" s="164">
        <v>310044273.49000001</v>
      </c>
      <c r="E987" s="162">
        <f t="shared" si="23"/>
        <v>99.550888441865766</v>
      </c>
    </row>
    <row r="988" spans="1:5" ht="15.75" x14ac:dyDescent="0.25">
      <c r="A988" s="167" t="s">
        <v>1908</v>
      </c>
      <c r="B988" s="168" t="s">
        <v>2624</v>
      </c>
      <c r="C988" s="164">
        <v>116549600</v>
      </c>
      <c r="D988" s="164">
        <v>59517586.049999997</v>
      </c>
      <c r="E988" s="162">
        <f t="shared" ref="E988:E1020" si="24">D988/C988*100</f>
        <v>51.06631515680877</v>
      </c>
    </row>
    <row r="989" spans="1:5" ht="63" x14ac:dyDescent="0.25">
      <c r="A989" s="167" t="s">
        <v>2139</v>
      </c>
      <c r="B989" s="168" t="s">
        <v>2625</v>
      </c>
      <c r="C989" s="164">
        <v>116549600</v>
      </c>
      <c r="D989" s="164">
        <v>59517586.049999997</v>
      </c>
      <c r="E989" s="162">
        <f t="shared" si="24"/>
        <v>51.06631515680877</v>
      </c>
    </row>
    <row r="990" spans="1:5" ht="78.75" x14ac:dyDescent="0.25">
      <c r="A990" s="167" t="s">
        <v>2141</v>
      </c>
      <c r="B990" s="168" t="s">
        <v>2626</v>
      </c>
      <c r="C990" s="164">
        <v>116549600</v>
      </c>
      <c r="D990" s="164">
        <v>59517586.049999997</v>
      </c>
      <c r="E990" s="162">
        <f t="shared" si="24"/>
        <v>51.06631515680877</v>
      </c>
    </row>
    <row r="991" spans="1:5" ht="31.5" x14ac:dyDescent="0.25">
      <c r="A991" s="187" t="s">
        <v>2634</v>
      </c>
      <c r="B991" s="188" t="s">
        <v>2635</v>
      </c>
      <c r="C991" s="189">
        <v>457262805</v>
      </c>
      <c r="D991" s="189">
        <v>249278065.33000001</v>
      </c>
      <c r="E991" s="190">
        <f t="shared" si="24"/>
        <v>54.515272749988931</v>
      </c>
    </row>
    <row r="992" spans="1:5" ht="78.75" x14ac:dyDescent="0.25">
      <c r="A992" s="167" t="s">
        <v>1892</v>
      </c>
      <c r="B992" s="168" t="s">
        <v>2636</v>
      </c>
      <c r="C992" s="164">
        <v>117463800</v>
      </c>
      <c r="D992" s="164">
        <v>55060298.020000003</v>
      </c>
      <c r="E992" s="162">
        <f t="shared" si="24"/>
        <v>46.874269366392028</v>
      </c>
    </row>
    <row r="993" spans="1:5" ht="31.5" x14ac:dyDescent="0.25">
      <c r="A993" s="167" t="s">
        <v>1894</v>
      </c>
      <c r="B993" s="168" t="s">
        <v>2641</v>
      </c>
      <c r="C993" s="164">
        <v>117463800</v>
      </c>
      <c r="D993" s="164">
        <v>55060298.020000003</v>
      </c>
      <c r="E993" s="162">
        <f t="shared" si="24"/>
        <v>46.874269366392028</v>
      </c>
    </row>
    <row r="994" spans="1:5" ht="31.5" x14ac:dyDescent="0.25">
      <c r="A994" s="167" t="s">
        <v>1896</v>
      </c>
      <c r="B994" s="168" t="s">
        <v>2642</v>
      </c>
      <c r="C994" s="164">
        <v>85698600</v>
      </c>
      <c r="D994" s="164">
        <v>39489573.509999998</v>
      </c>
      <c r="E994" s="162">
        <f t="shared" si="24"/>
        <v>46.079601662104167</v>
      </c>
    </row>
    <row r="995" spans="1:5" ht="47.25" x14ac:dyDescent="0.25">
      <c r="A995" s="167" t="s">
        <v>1898</v>
      </c>
      <c r="B995" s="168" t="s">
        <v>2643</v>
      </c>
      <c r="C995" s="164">
        <v>4894200</v>
      </c>
      <c r="D995" s="164">
        <v>3008784.43</v>
      </c>
      <c r="E995" s="162">
        <f t="shared" si="24"/>
        <v>61.476532017490094</v>
      </c>
    </row>
    <row r="996" spans="1:5" ht="63" x14ac:dyDescent="0.25">
      <c r="A996" s="167" t="s">
        <v>1900</v>
      </c>
      <c r="B996" s="168" t="s">
        <v>2644</v>
      </c>
      <c r="C996" s="164">
        <v>26871000</v>
      </c>
      <c r="D996" s="164">
        <v>12561940.08</v>
      </c>
      <c r="E996" s="162">
        <f t="shared" si="24"/>
        <v>46.749060622976444</v>
      </c>
    </row>
    <row r="997" spans="1:5" ht="31.5" x14ac:dyDescent="0.25">
      <c r="A997" s="167" t="s">
        <v>1902</v>
      </c>
      <c r="B997" s="168" t="s">
        <v>2645</v>
      </c>
      <c r="C997" s="164">
        <v>8464800</v>
      </c>
      <c r="D997" s="164">
        <v>2119824.7000000002</v>
      </c>
      <c r="E997" s="162">
        <f t="shared" si="24"/>
        <v>25.042820858141958</v>
      </c>
    </row>
    <row r="998" spans="1:5" ht="47.25" x14ac:dyDescent="0.25">
      <c r="A998" s="167" t="s">
        <v>1904</v>
      </c>
      <c r="B998" s="168" t="s">
        <v>2646</v>
      </c>
      <c r="C998" s="164">
        <v>8464800</v>
      </c>
      <c r="D998" s="164">
        <v>2119824.7000000002</v>
      </c>
      <c r="E998" s="162">
        <f t="shared" si="24"/>
        <v>25.042820858141958</v>
      </c>
    </row>
    <row r="999" spans="1:5" ht="15.75" x14ac:dyDescent="0.25">
      <c r="A999" s="167" t="s">
        <v>1906</v>
      </c>
      <c r="B999" s="168" t="s">
        <v>2648</v>
      </c>
      <c r="C999" s="164">
        <v>8464800</v>
      </c>
      <c r="D999" s="164">
        <v>2119824.7000000002</v>
      </c>
      <c r="E999" s="162">
        <f t="shared" si="24"/>
        <v>25.042820858141958</v>
      </c>
    </row>
    <row r="1000" spans="1:5" ht="15.75" x14ac:dyDescent="0.25">
      <c r="A1000" s="167" t="s">
        <v>1936</v>
      </c>
      <c r="B1000" s="168" t="s">
        <v>2653</v>
      </c>
      <c r="C1000" s="164">
        <v>23915205</v>
      </c>
      <c r="D1000" s="164">
        <v>8922851.25</v>
      </c>
      <c r="E1000" s="162">
        <f t="shared" si="24"/>
        <v>37.31036907273009</v>
      </c>
    </row>
    <row r="1001" spans="1:5" ht="15.75" x14ac:dyDescent="0.25">
      <c r="A1001" s="167" t="s">
        <v>2111</v>
      </c>
      <c r="B1001" s="168" t="s">
        <v>2654</v>
      </c>
      <c r="C1001" s="164">
        <v>23915205</v>
      </c>
      <c r="D1001" s="164">
        <v>8922851.25</v>
      </c>
      <c r="E1001" s="162">
        <f t="shared" si="24"/>
        <v>37.31036907273009</v>
      </c>
    </row>
    <row r="1002" spans="1:5" ht="47.25" x14ac:dyDescent="0.25">
      <c r="A1002" s="167" t="s">
        <v>2447</v>
      </c>
      <c r="B1002" s="168" t="s">
        <v>2655</v>
      </c>
      <c r="C1002" s="164">
        <v>23915205</v>
      </c>
      <c r="D1002" s="164">
        <v>8922851.25</v>
      </c>
      <c r="E1002" s="162">
        <f t="shared" si="24"/>
        <v>37.31036907273009</v>
      </c>
    </row>
    <row r="1003" spans="1:5" ht="47.25" x14ac:dyDescent="0.25">
      <c r="A1003" s="167" t="s">
        <v>1939</v>
      </c>
      <c r="B1003" s="168" t="s">
        <v>2657</v>
      </c>
      <c r="C1003" s="164">
        <v>10000000</v>
      </c>
      <c r="D1003" s="164"/>
      <c r="E1003" s="162"/>
    </row>
    <row r="1004" spans="1:5" ht="15.75" x14ac:dyDescent="0.25">
      <c r="A1004" s="167" t="s">
        <v>1941</v>
      </c>
      <c r="B1004" s="168" t="s">
        <v>2658</v>
      </c>
      <c r="C1004" s="164">
        <v>10000000</v>
      </c>
      <c r="D1004" s="164"/>
      <c r="E1004" s="162"/>
    </row>
    <row r="1005" spans="1:5" ht="78.75" x14ac:dyDescent="0.25">
      <c r="A1005" s="167" t="s">
        <v>2119</v>
      </c>
      <c r="B1005" s="168" t="s">
        <v>2659</v>
      </c>
      <c r="C1005" s="164">
        <v>10000000</v>
      </c>
      <c r="D1005" s="164"/>
      <c r="E1005" s="162"/>
    </row>
    <row r="1006" spans="1:5" ht="15.75" x14ac:dyDescent="0.25">
      <c r="A1006" s="167" t="s">
        <v>1908</v>
      </c>
      <c r="B1006" s="168" t="s">
        <v>2663</v>
      </c>
      <c r="C1006" s="164">
        <v>297419000</v>
      </c>
      <c r="D1006" s="164">
        <v>183175091.36000001</v>
      </c>
      <c r="E1006" s="162">
        <f t="shared" si="24"/>
        <v>61.588227840185063</v>
      </c>
    </row>
    <row r="1007" spans="1:5" ht="63" x14ac:dyDescent="0.25">
      <c r="A1007" s="167" t="s">
        <v>2139</v>
      </c>
      <c r="B1007" s="168" t="s">
        <v>2664</v>
      </c>
      <c r="C1007" s="164">
        <v>297419000</v>
      </c>
      <c r="D1007" s="164">
        <v>183175091.36000001</v>
      </c>
      <c r="E1007" s="162">
        <f t="shared" si="24"/>
        <v>61.588227840185063</v>
      </c>
    </row>
    <row r="1008" spans="1:5" ht="78.75" x14ac:dyDescent="0.25">
      <c r="A1008" s="167" t="s">
        <v>2141</v>
      </c>
      <c r="B1008" s="168" t="s">
        <v>2665</v>
      </c>
      <c r="C1008" s="164">
        <v>297419000</v>
      </c>
      <c r="D1008" s="164">
        <v>183175091.36000001</v>
      </c>
      <c r="E1008" s="162">
        <f t="shared" si="24"/>
        <v>61.588227840185063</v>
      </c>
    </row>
    <row r="1009" spans="1:5" ht="15.75" x14ac:dyDescent="0.25">
      <c r="A1009" s="187" t="s">
        <v>2672</v>
      </c>
      <c r="B1009" s="188" t="s">
        <v>2673</v>
      </c>
      <c r="C1009" s="189">
        <v>181470974</v>
      </c>
      <c r="D1009" s="189">
        <v>104577088.68000001</v>
      </c>
      <c r="E1009" s="190">
        <f t="shared" si="24"/>
        <v>57.627446624053505</v>
      </c>
    </row>
    <row r="1010" spans="1:5" ht="15.75" x14ac:dyDescent="0.25">
      <c r="A1010" s="187" t="s">
        <v>2674</v>
      </c>
      <c r="B1010" s="188" t="s">
        <v>2675</v>
      </c>
      <c r="C1010" s="189">
        <v>70366330</v>
      </c>
      <c r="D1010" s="189">
        <v>39813917.240000002</v>
      </c>
      <c r="E1010" s="190">
        <f t="shared" si="24"/>
        <v>56.580920505588409</v>
      </c>
    </row>
    <row r="1011" spans="1:5" ht="15.75" x14ac:dyDescent="0.25">
      <c r="A1011" s="167" t="s">
        <v>1936</v>
      </c>
      <c r="B1011" s="168" t="s">
        <v>2679</v>
      </c>
      <c r="C1011" s="164">
        <v>70366330</v>
      </c>
      <c r="D1011" s="164">
        <v>39813917.240000002</v>
      </c>
      <c r="E1011" s="162">
        <f t="shared" si="24"/>
        <v>56.580920505588409</v>
      </c>
    </row>
    <row r="1012" spans="1:5" ht="15.75" x14ac:dyDescent="0.25">
      <c r="A1012" s="167" t="s">
        <v>2111</v>
      </c>
      <c r="B1012" s="168" t="s">
        <v>2680</v>
      </c>
      <c r="C1012" s="164">
        <v>70366330</v>
      </c>
      <c r="D1012" s="164">
        <v>39813917.240000002</v>
      </c>
      <c r="E1012" s="162">
        <f t="shared" si="24"/>
        <v>56.580920505588409</v>
      </c>
    </row>
    <row r="1013" spans="1:5" ht="47.25" x14ac:dyDescent="0.25">
      <c r="A1013" s="167" t="s">
        <v>2447</v>
      </c>
      <c r="B1013" s="168" t="s">
        <v>2681</v>
      </c>
      <c r="C1013" s="164">
        <v>70366330</v>
      </c>
      <c r="D1013" s="164">
        <v>39813917.240000002</v>
      </c>
      <c r="E1013" s="162">
        <f t="shared" si="24"/>
        <v>56.580920505588409</v>
      </c>
    </row>
    <row r="1014" spans="1:5" ht="31.5" x14ac:dyDescent="0.25">
      <c r="A1014" s="187" t="s">
        <v>2682</v>
      </c>
      <c r="B1014" s="188" t="s">
        <v>2683</v>
      </c>
      <c r="C1014" s="189">
        <v>42882344</v>
      </c>
      <c r="D1014" s="189">
        <v>35439194</v>
      </c>
      <c r="E1014" s="190">
        <f t="shared" si="24"/>
        <v>82.642856463256763</v>
      </c>
    </row>
    <row r="1015" spans="1:5" ht="31.5" x14ac:dyDescent="0.25">
      <c r="A1015" s="167" t="s">
        <v>1902</v>
      </c>
      <c r="B1015" s="168" t="s">
        <v>2684</v>
      </c>
      <c r="C1015" s="164">
        <v>1590900</v>
      </c>
      <c r="D1015" s="164">
        <v>590150</v>
      </c>
      <c r="E1015" s="162">
        <f t="shared" si="24"/>
        <v>37.095354830599028</v>
      </c>
    </row>
    <row r="1016" spans="1:5" ht="47.25" x14ac:dyDescent="0.25">
      <c r="A1016" s="167" t="s">
        <v>1904</v>
      </c>
      <c r="B1016" s="168" t="s">
        <v>2685</v>
      </c>
      <c r="C1016" s="164">
        <v>1590900</v>
      </c>
      <c r="D1016" s="164">
        <v>590150</v>
      </c>
      <c r="E1016" s="162">
        <f t="shared" si="24"/>
        <v>37.095354830599028</v>
      </c>
    </row>
    <row r="1017" spans="1:5" ht="15.75" x14ac:dyDescent="0.25">
      <c r="A1017" s="167" t="s">
        <v>1906</v>
      </c>
      <c r="B1017" s="168" t="s">
        <v>2686</v>
      </c>
      <c r="C1017" s="164">
        <v>1590900</v>
      </c>
      <c r="D1017" s="164">
        <v>590150</v>
      </c>
      <c r="E1017" s="162">
        <f t="shared" si="24"/>
        <v>37.095354830599028</v>
      </c>
    </row>
    <row r="1018" spans="1:5" ht="47.25" x14ac:dyDescent="0.25">
      <c r="A1018" s="167" t="s">
        <v>1939</v>
      </c>
      <c r="B1018" s="168" t="s">
        <v>2687</v>
      </c>
      <c r="C1018" s="164">
        <v>41291444</v>
      </c>
      <c r="D1018" s="164">
        <v>34849044</v>
      </c>
      <c r="E1018" s="162">
        <f t="shared" si="24"/>
        <v>84.397736247732098</v>
      </c>
    </row>
    <row r="1019" spans="1:5" ht="15.75" x14ac:dyDescent="0.25">
      <c r="A1019" s="167" t="s">
        <v>1941</v>
      </c>
      <c r="B1019" s="168" t="s">
        <v>2688</v>
      </c>
      <c r="C1019" s="164">
        <v>41291444</v>
      </c>
      <c r="D1019" s="164">
        <v>34849044</v>
      </c>
      <c r="E1019" s="162">
        <f t="shared" si="24"/>
        <v>84.397736247732098</v>
      </c>
    </row>
    <row r="1020" spans="1:5" ht="78.75" x14ac:dyDescent="0.25">
      <c r="A1020" s="167" t="s">
        <v>2119</v>
      </c>
      <c r="B1020" s="168" t="s">
        <v>2689</v>
      </c>
      <c r="C1020" s="164">
        <v>39291444</v>
      </c>
      <c r="D1020" s="164">
        <v>32849044</v>
      </c>
      <c r="E1020" s="162">
        <f t="shared" si="24"/>
        <v>83.603555013147385</v>
      </c>
    </row>
    <row r="1021" spans="1:5" ht="31.5" x14ac:dyDescent="0.25">
      <c r="A1021" s="167" t="s">
        <v>1943</v>
      </c>
      <c r="B1021" s="168" t="s">
        <v>2690</v>
      </c>
      <c r="C1021" s="164">
        <v>2000000</v>
      </c>
      <c r="D1021" s="164">
        <v>2000000</v>
      </c>
      <c r="E1021" s="162">
        <f t="shared" ref="E1021:E1063" si="25">D1021/C1021*100</f>
        <v>100</v>
      </c>
    </row>
    <row r="1022" spans="1:5" ht="31.5" x14ac:dyDescent="0.25">
      <c r="A1022" s="187" t="s">
        <v>2691</v>
      </c>
      <c r="B1022" s="188" t="s">
        <v>2692</v>
      </c>
      <c r="C1022" s="189">
        <v>200000</v>
      </c>
      <c r="D1022" s="189">
        <v>117000</v>
      </c>
      <c r="E1022" s="190">
        <f t="shared" si="25"/>
        <v>58.5</v>
      </c>
    </row>
    <row r="1023" spans="1:5" ht="31.5" x14ac:dyDescent="0.25">
      <c r="A1023" s="167" t="s">
        <v>1902</v>
      </c>
      <c r="B1023" s="168" t="s">
        <v>2693</v>
      </c>
      <c r="C1023" s="164">
        <v>200000</v>
      </c>
      <c r="D1023" s="164">
        <v>117000</v>
      </c>
      <c r="E1023" s="162">
        <f t="shared" si="25"/>
        <v>58.5</v>
      </c>
    </row>
    <row r="1024" spans="1:5" ht="47.25" x14ac:dyDescent="0.25">
      <c r="A1024" s="167" t="s">
        <v>1904</v>
      </c>
      <c r="B1024" s="168" t="s">
        <v>2694</v>
      </c>
      <c r="C1024" s="164">
        <v>200000</v>
      </c>
      <c r="D1024" s="164">
        <v>117000</v>
      </c>
      <c r="E1024" s="162">
        <f t="shared" si="25"/>
        <v>58.5</v>
      </c>
    </row>
    <row r="1025" spans="1:5" ht="31.5" x14ac:dyDescent="0.25">
      <c r="A1025" s="167" t="s">
        <v>2479</v>
      </c>
      <c r="B1025" s="168" t="s">
        <v>2695</v>
      </c>
      <c r="C1025" s="164">
        <v>200000</v>
      </c>
      <c r="D1025" s="164">
        <v>117000</v>
      </c>
      <c r="E1025" s="162">
        <f t="shared" si="25"/>
        <v>58.5</v>
      </c>
    </row>
    <row r="1026" spans="1:5" ht="31.5" x14ac:dyDescent="0.25">
      <c r="A1026" s="187" t="s">
        <v>2696</v>
      </c>
      <c r="B1026" s="188" t="s">
        <v>2697</v>
      </c>
      <c r="C1026" s="189">
        <v>68022300</v>
      </c>
      <c r="D1026" s="189">
        <v>29206977.440000001</v>
      </c>
      <c r="E1026" s="190">
        <f t="shared" si="25"/>
        <v>42.937356484564617</v>
      </c>
    </row>
    <row r="1027" spans="1:5" ht="78.75" x14ac:dyDescent="0.25">
      <c r="A1027" s="167" t="s">
        <v>1892</v>
      </c>
      <c r="B1027" s="168" t="s">
        <v>2698</v>
      </c>
      <c r="C1027" s="164">
        <v>58871900</v>
      </c>
      <c r="D1027" s="164">
        <v>27480416.079999998</v>
      </c>
      <c r="E1027" s="162">
        <f t="shared" si="25"/>
        <v>46.678323750380059</v>
      </c>
    </row>
    <row r="1028" spans="1:5" ht="31.5" x14ac:dyDescent="0.25">
      <c r="A1028" s="167" t="s">
        <v>1894</v>
      </c>
      <c r="B1028" s="168" t="s">
        <v>2699</v>
      </c>
      <c r="C1028" s="164">
        <v>58871900</v>
      </c>
      <c r="D1028" s="164">
        <v>27480416.079999998</v>
      </c>
      <c r="E1028" s="162">
        <f t="shared" si="25"/>
        <v>46.678323750380059</v>
      </c>
    </row>
    <row r="1029" spans="1:5" ht="31.5" x14ac:dyDescent="0.25">
      <c r="A1029" s="167" t="s">
        <v>1896</v>
      </c>
      <c r="B1029" s="168" t="s">
        <v>2700</v>
      </c>
      <c r="C1029" s="164">
        <v>43024100</v>
      </c>
      <c r="D1029" s="164">
        <v>20053629.190000001</v>
      </c>
      <c r="E1029" s="162">
        <f t="shared" si="25"/>
        <v>46.61022354912712</v>
      </c>
    </row>
    <row r="1030" spans="1:5" ht="47.25" x14ac:dyDescent="0.25">
      <c r="A1030" s="167" t="s">
        <v>1898</v>
      </c>
      <c r="B1030" s="168" t="s">
        <v>2701</v>
      </c>
      <c r="C1030" s="164">
        <v>2320000</v>
      </c>
      <c r="D1030" s="164">
        <v>1629093</v>
      </c>
      <c r="E1030" s="162">
        <f t="shared" si="25"/>
        <v>70.219525862068963</v>
      </c>
    </row>
    <row r="1031" spans="1:5" ht="63" x14ac:dyDescent="0.25">
      <c r="A1031" s="167" t="s">
        <v>1900</v>
      </c>
      <c r="B1031" s="168" t="s">
        <v>2702</v>
      </c>
      <c r="C1031" s="164">
        <v>13527800</v>
      </c>
      <c r="D1031" s="164">
        <v>5797693.8899999997</v>
      </c>
      <c r="E1031" s="162">
        <f t="shared" si="25"/>
        <v>42.857625704105615</v>
      </c>
    </row>
    <row r="1032" spans="1:5" ht="31.5" x14ac:dyDescent="0.25">
      <c r="A1032" s="167" t="s">
        <v>1902</v>
      </c>
      <c r="B1032" s="168" t="s">
        <v>2703</v>
      </c>
      <c r="C1032" s="164">
        <v>9142400</v>
      </c>
      <c r="D1032" s="164">
        <v>1726367.36</v>
      </c>
      <c r="E1032" s="162">
        <f t="shared" si="25"/>
        <v>18.883087154357721</v>
      </c>
    </row>
    <row r="1033" spans="1:5" ht="47.25" x14ac:dyDescent="0.25">
      <c r="A1033" s="167" t="s">
        <v>1904</v>
      </c>
      <c r="B1033" s="168" t="s">
        <v>2704</v>
      </c>
      <c r="C1033" s="164">
        <v>9142400</v>
      </c>
      <c r="D1033" s="164">
        <v>1726367.36</v>
      </c>
      <c r="E1033" s="162">
        <f t="shared" si="25"/>
        <v>18.883087154357721</v>
      </c>
    </row>
    <row r="1034" spans="1:5" ht="15.75" x14ac:dyDescent="0.25">
      <c r="A1034" s="167" t="s">
        <v>1906</v>
      </c>
      <c r="B1034" s="168" t="s">
        <v>2705</v>
      </c>
      <c r="C1034" s="164">
        <v>9135427.3200000003</v>
      </c>
      <c r="D1034" s="164">
        <v>1722208.36</v>
      </c>
      <c r="E1034" s="162">
        <f t="shared" si="25"/>
        <v>18.851973746532966</v>
      </c>
    </row>
    <row r="1035" spans="1:5" ht="15.75" x14ac:dyDescent="0.25">
      <c r="A1035" s="167" t="s">
        <v>1926</v>
      </c>
      <c r="B1035" s="168" t="s">
        <v>2706</v>
      </c>
      <c r="C1035" s="164">
        <v>6972.68</v>
      </c>
      <c r="D1035" s="164">
        <v>4159</v>
      </c>
      <c r="E1035" s="162">
        <f t="shared" si="25"/>
        <v>59.64707974552109</v>
      </c>
    </row>
    <row r="1036" spans="1:5" ht="15.75" x14ac:dyDescent="0.25">
      <c r="A1036" s="167" t="s">
        <v>1908</v>
      </c>
      <c r="B1036" s="168" t="s">
        <v>2710</v>
      </c>
      <c r="C1036" s="164">
        <v>8000</v>
      </c>
      <c r="D1036" s="164">
        <v>194</v>
      </c>
      <c r="E1036" s="162">
        <f t="shared" si="25"/>
        <v>2.4250000000000003</v>
      </c>
    </row>
    <row r="1037" spans="1:5" ht="15.75" x14ac:dyDescent="0.25">
      <c r="A1037" s="167" t="s">
        <v>1910</v>
      </c>
      <c r="B1037" s="168" t="s">
        <v>2711</v>
      </c>
      <c r="C1037" s="164">
        <v>8000</v>
      </c>
      <c r="D1037" s="164">
        <v>194</v>
      </c>
      <c r="E1037" s="162">
        <f t="shared" si="25"/>
        <v>2.4250000000000003</v>
      </c>
    </row>
    <row r="1038" spans="1:5" ht="31.5" x14ac:dyDescent="0.25">
      <c r="A1038" s="167" t="s">
        <v>1947</v>
      </c>
      <c r="B1038" s="168" t="s">
        <v>2712</v>
      </c>
      <c r="C1038" s="164">
        <v>8000</v>
      </c>
      <c r="D1038" s="164">
        <v>194</v>
      </c>
      <c r="E1038" s="162">
        <f t="shared" si="25"/>
        <v>2.4250000000000003</v>
      </c>
    </row>
    <row r="1039" spans="1:5" ht="15.75" x14ac:dyDescent="0.25">
      <c r="A1039" s="187" t="s">
        <v>2713</v>
      </c>
      <c r="B1039" s="188" t="s">
        <v>2714</v>
      </c>
      <c r="C1039" s="189">
        <v>35862729648.230003</v>
      </c>
      <c r="D1039" s="189">
        <v>18348507803.529999</v>
      </c>
      <c r="E1039" s="190">
        <f t="shared" si="25"/>
        <v>51.163165725271519</v>
      </c>
    </row>
    <row r="1040" spans="1:5" ht="15.75" x14ac:dyDescent="0.25">
      <c r="A1040" s="187" t="s">
        <v>2715</v>
      </c>
      <c r="B1040" s="188" t="s">
        <v>2716</v>
      </c>
      <c r="C1040" s="189">
        <v>5932537596.9799995</v>
      </c>
      <c r="D1040" s="189">
        <v>3147300288.21</v>
      </c>
      <c r="E1040" s="190">
        <f t="shared" si="25"/>
        <v>53.051501769026387</v>
      </c>
    </row>
    <row r="1041" spans="1:5" ht="78.75" x14ac:dyDescent="0.25">
      <c r="A1041" s="167" t="s">
        <v>1892</v>
      </c>
      <c r="B1041" s="168" t="s">
        <v>2717</v>
      </c>
      <c r="C1041" s="164">
        <v>10000</v>
      </c>
      <c r="D1041" s="164"/>
      <c r="E1041" s="162"/>
    </row>
    <row r="1042" spans="1:5" ht="31.5" x14ac:dyDescent="0.25">
      <c r="A1042" s="167" t="s">
        <v>1989</v>
      </c>
      <c r="B1042" s="168" t="s">
        <v>2718</v>
      </c>
      <c r="C1042" s="164">
        <v>10000</v>
      </c>
      <c r="D1042" s="164"/>
      <c r="E1042" s="162"/>
    </row>
    <row r="1043" spans="1:5" ht="31.5" x14ac:dyDescent="0.25">
      <c r="A1043" s="167" t="s">
        <v>2073</v>
      </c>
      <c r="B1043" s="168" t="s">
        <v>2721</v>
      </c>
      <c r="C1043" s="164">
        <v>10000</v>
      </c>
      <c r="D1043" s="164"/>
      <c r="E1043" s="162"/>
    </row>
    <row r="1044" spans="1:5" ht="31.5" x14ac:dyDescent="0.25">
      <c r="A1044" s="167" t="s">
        <v>1902</v>
      </c>
      <c r="B1044" s="168" t="s">
        <v>2723</v>
      </c>
      <c r="C1044" s="164">
        <v>790045.7</v>
      </c>
      <c r="D1044" s="164">
        <v>297000</v>
      </c>
      <c r="E1044" s="162">
        <f t="shared" si="25"/>
        <v>37.59276203895547</v>
      </c>
    </row>
    <row r="1045" spans="1:5" ht="47.25" x14ac:dyDescent="0.25">
      <c r="A1045" s="167" t="s">
        <v>1904</v>
      </c>
      <c r="B1045" s="168" t="s">
        <v>2724</v>
      </c>
      <c r="C1045" s="164">
        <v>790045.7</v>
      </c>
      <c r="D1045" s="164">
        <v>297000</v>
      </c>
      <c r="E1045" s="162">
        <f t="shared" si="25"/>
        <v>37.59276203895547</v>
      </c>
    </row>
    <row r="1046" spans="1:5" ht="15.75" x14ac:dyDescent="0.25">
      <c r="A1046" s="167" t="s">
        <v>1906</v>
      </c>
      <c r="B1046" s="168" t="s">
        <v>2727</v>
      </c>
      <c r="C1046" s="164">
        <v>790045.7</v>
      </c>
      <c r="D1046" s="164">
        <v>297000</v>
      </c>
      <c r="E1046" s="162">
        <f t="shared" si="25"/>
        <v>37.59276203895547</v>
      </c>
    </row>
    <row r="1047" spans="1:5" ht="31.5" x14ac:dyDescent="0.25">
      <c r="A1047" s="167" t="s">
        <v>1928</v>
      </c>
      <c r="B1047" s="168" t="s">
        <v>2729</v>
      </c>
      <c r="C1047" s="164">
        <v>230000</v>
      </c>
      <c r="D1047" s="164">
        <v>180000</v>
      </c>
      <c r="E1047" s="162">
        <f t="shared" si="25"/>
        <v>78.260869565217391</v>
      </c>
    </row>
    <row r="1048" spans="1:5" ht="15.75" x14ac:dyDescent="0.25">
      <c r="A1048" s="167" t="s">
        <v>2101</v>
      </c>
      <c r="B1048" s="168" t="s">
        <v>2732</v>
      </c>
      <c r="C1048" s="164">
        <v>230000</v>
      </c>
      <c r="D1048" s="164">
        <v>180000</v>
      </c>
      <c r="E1048" s="162">
        <f t="shared" si="25"/>
        <v>78.260869565217391</v>
      </c>
    </row>
    <row r="1049" spans="1:5" ht="15.75" x14ac:dyDescent="0.25">
      <c r="A1049" s="167" t="s">
        <v>1936</v>
      </c>
      <c r="B1049" s="168" t="s">
        <v>2736</v>
      </c>
      <c r="C1049" s="164">
        <v>5898051491.2799997</v>
      </c>
      <c r="D1049" s="164">
        <v>3134518502.0300002</v>
      </c>
      <c r="E1049" s="162">
        <f t="shared" si="25"/>
        <v>53.144983672391518</v>
      </c>
    </row>
    <row r="1050" spans="1:5" ht="15.75" x14ac:dyDescent="0.25">
      <c r="A1050" s="167" t="s">
        <v>2111</v>
      </c>
      <c r="B1050" s="168" t="s">
        <v>2737</v>
      </c>
      <c r="C1050" s="164">
        <v>228655591.28</v>
      </c>
      <c r="D1050" s="164">
        <v>149274862.00999999</v>
      </c>
      <c r="E1050" s="162">
        <f t="shared" si="25"/>
        <v>65.283713892307844</v>
      </c>
    </row>
    <row r="1051" spans="1:5" ht="63" x14ac:dyDescent="0.25">
      <c r="A1051" s="167" t="s">
        <v>2364</v>
      </c>
      <c r="B1051" s="168" t="s">
        <v>2738</v>
      </c>
      <c r="C1051" s="164">
        <v>172404330.81999999</v>
      </c>
      <c r="D1051" s="164">
        <v>93023601.549999997</v>
      </c>
      <c r="E1051" s="162">
        <f t="shared" si="25"/>
        <v>53.956650107079952</v>
      </c>
    </row>
    <row r="1052" spans="1:5" ht="15.75" x14ac:dyDescent="0.25">
      <c r="A1052" s="167" t="s">
        <v>2113</v>
      </c>
      <c r="B1052" s="168" t="s">
        <v>2739</v>
      </c>
      <c r="C1052" s="164">
        <v>56251260.460000001</v>
      </c>
      <c r="D1052" s="164">
        <v>56251260.460000001</v>
      </c>
      <c r="E1052" s="162">
        <f t="shared" si="25"/>
        <v>100</v>
      </c>
    </row>
    <row r="1053" spans="1:5" ht="15.75" x14ac:dyDescent="0.25">
      <c r="A1053" s="167" t="s">
        <v>2006</v>
      </c>
      <c r="B1053" s="168" t="s">
        <v>2740</v>
      </c>
      <c r="C1053" s="164">
        <v>5643959900</v>
      </c>
      <c r="D1053" s="164">
        <v>2962325710.9000001</v>
      </c>
      <c r="E1053" s="162">
        <f t="shared" si="25"/>
        <v>52.486654111415646</v>
      </c>
    </row>
    <row r="1054" spans="1:5" ht="15.75" x14ac:dyDescent="0.25">
      <c r="A1054" s="167" t="s">
        <v>1507</v>
      </c>
      <c r="B1054" s="168" t="s">
        <v>2741</v>
      </c>
      <c r="C1054" s="164">
        <v>25436000</v>
      </c>
      <c r="D1054" s="164">
        <v>22917929.120000001</v>
      </c>
      <c r="E1054" s="162">
        <f t="shared" si="25"/>
        <v>90.100366095298014</v>
      </c>
    </row>
    <row r="1055" spans="1:5" ht="47.25" x14ac:dyDescent="0.25">
      <c r="A1055" s="167" t="s">
        <v>1939</v>
      </c>
      <c r="B1055" s="168" t="s">
        <v>2742</v>
      </c>
      <c r="C1055" s="164">
        <v>26310960</v>
      </c>
      <c r="D1055" s="164">
        <v>9906858.5800000001</v>
      </c>
      <c r="E1055" s="162">
        <f t="shared" si="25"/>
        <v>37.652972677545783</v>
      </c>
    </row>
    <row r="1056" spans="1:5" ht="15.75" x14ac:dyDescent="0.25">
      <c r="A1056" s="167" t="s">
        <v>1941</v>
      </c>
      <c r="B1056" s="168" t="s">
        <v>2743</v>
      </c>
      <c r="C1056" s="164">
        <v>2263900</v>
      </c>
      <c r="D1056" s="164">
        <v>1133329</v>
      </c>
      <c r="E1056" s="162">
        <f t="shared" si="25"/>
        <v>50.06091258447811</v>
      </c>
    </row>
    <row r="1057" spans="1:5" ht="78.75" x14ac:dyDescent="0.25">
      <c r="A1057" s="167" t="s">
        <v>2119</v>
      </c>
      <c r="B1057" s="168" t="s">
        <v>2744</v>
      </c>
      <c r="C1057" s="164">
        <v>2263900</v>
      </c>
      <c r="D1057" s="164">
        <v>1133329</v>
      </c>
      <c r="E1057" s="162">
        <f t="shared" si="25"/>
        <v>50.06091258447811</v>
      </c>
    </row>
    <row r="1058" spans="1:5" ht="78.75" x14ac:dyDescent="0.25">
      <c r="A1058" s="167" t="s">
        <v>2130</v>
      </c>
      <c r="B1058" s="168" t="s">
        <v>2749</v>
      </c>
      <c r="C1058" s="164">
        <v>24047060</v>
      </c>
      <c r="D1058" s="164">
        <v>8773529.5800000001</v>
      </c>
      <c r="E1058" s="162">
        <f t="shared" si="25"/>
        <v>36.484832574127566</v>
      </c>
    </row>
    <row r="1059" spans="1:5" ht="47.25" x14ac:dyDescent="0.25">
      <c r="A1059" s="167" t="s">
        <v>2132</v>
      </c>
      <c r="B1059" s="168" t="s">
        <v>2750</v>
      </c>
      <c r="C1059" s="164">
        <v>21579100</v>
      </c>
      <c r="D1059" s="164">
        <v>8773529.5800000001</v>
      </c>
      <c r="E1059" s="162">
        <f t="shared" si="25"/>
        <v>40.657532427209667</v>
      </c>
    </row>
    <row r="1060" spans="1:5" ht="31.5" x14ac:dyDescent="0.25">
      <c r="A1060" s="167" t="s">
        <v>2136</v>
      </c>
      <c r="B1060" s="168" t="s">
        <v>2751</v>
      </c>
      <c r="C1060" s="164">
        <v>2467960</v>
      </c>
      <c r="D1060" s="164"/>
      <c r="E1060" s="162"/>
    </row>
    <row r="1061" spans="1:5" ht="15.75" x14ac:dyDescent="0.25">
      <c r="A1061" s="167" t="s">
        <v>1908</v>
      </c>
      <c r="B1061" s="168" t="s">
        <v>2752</v>
      </c>
      <c r="C1061" s="164">
        <v>7145100</v>
      </c>
      <c r="D1061" s="164">
        <v>2397927.6</v>
      </c>
      <c r="E1061" s="162">
        <f t="shared" si="25"/>
        <v>33.560448419196376</v>
      </c>
    </row>
    <row r="1062" spans="1:5" ht="63" x14ac:dyDescent="0.25">
      <c r="A1062" s="167" t="s">
        <v>2139</v>
      </c>
      <c r="B1062" s="168" t="s">
        <v>2753</v>
      </c>
      <c r="C1062" s="164">
        <v>7145100</v>
      </c>
      <c r="D1062" s="164">
        <v>2397927.6</v>
      </c>
      <c r="E1062" s="162">
        <f t="shared" si="25"/>
        <v>33.560448419196376</v>
      </c>
    </row>
    <row r="1063" spans="1:5" ht="78.75" x14ac:dyDescent="0.25">
      <c r="A1063" s="167" t="s">
        <v>2141</v>
      </c>
      <c r="B1063" s="168" t="s">
        <v>2754</v>
      </c>
      <c r="C1063" s="164">
        <v>7145100</v>
      </c>
      <c r="D1063" s="164">
        <v>2397927.6</v>
      </c>
      <c r="E1063" s="162">
        <f t="shared" si="25"/>
        <v>33.560448419196376</v>
      </c>
    </row>
    <row r="1064" spans="1:5" ht="15.75" x14ac:dyDescent="0.25">
      <c r="A1064" s="187" t="s">
        <v>2761</v>
      </c>
      <c r="B1064" s="188" t="s">
        <v>2762</v>
      </c>
      <c r="C1064" s="189">
        <v>24019802663.419998</v>
      </c>
      <c r="D1064" s="189">
        <v>12003817224.639999</v>
      </c>
      <c r="E1064" s="190">
        <f t="shared" ref="E1064:E1090" si="26">D1064/C1064*100</f>
        <v>49.974670453561778</v>
      </c>
    </row>
    <row r="1065" spans="1:5" ht="78.75" x14ac:dyDescent="0.25">
      <c r="A1065" s="167" t="s">
        <v>1892</v>
      </c>
      <c r="B1065" s="168" t="s">
        <v>2763</v>
      </c>
      <c r="C1065" s="164">
        <v>22603000</v>
      </c>
      <c r="D1065" s="164">
        <v>595902.46</v>
      </c>
      <c r="E1065" s="162">
        <f t="shared" si="26"/>
        <v>2.6363865858514353</v>
      </c>
    </row>
    <row r="1066" spans="1:5" ht="31.5" x14ac:dyDescent="0.25">
      <c r="A1066" s="167" t="s">
        <v>1989</v>
      </c>
      <c r="B1066" s="168" t="s">
        <v>2764</v>
      </c>
      <c r="C1066" s="164">
        <v>22603000</v>
      </c>
      <c r="D1066" s="164">
        <v>595902.46</v>
      </c>
      <c r="E1066" s="162">
        <f t="shared" si="26"/>
        <v>2.6363865858514353</v>
      </c>
    </row>
    <row r="1067" spans="1:5" ht="31.5" x14ac:dyDescent="0.25">
      <c r="A1067" s="167" t="s">
        <v>2073</v>
      </c>
      <c r="B1067" s="168" t="s">
        <v>2767</v>
      </c>
      <c r="C1067" s="164">
        <v>22603000</v>
      </c>
      <c r="D1067" s="164">
        <v>595902.46</v>
      </c>
      <c r="E1067" s="162">
        <f t="shared" si="26"/>
        <v>2.6363865858514353</v>
      </c>
    </row>
    <row r="1068" spans="1:5" ht="31.5" x14ac:dyDescent="0.25">
      <c r="A1068" s="167" t="s">
        <v>1902</v>
      </c>
      <c r="B1068" s="168" t="s">
        <v>2769</v>
      </c>
      <c r="C1068" s="164">
        <v>31182932</v>
      </c>
      <c r="D1068" s="164">
        <v>3816230.74</v>
      </c>
      <c r="E1068" s="162">
        <f t="shared" si="26"/>
        <v>12.238203707079245</v>
      </c>
    </row>
    <row r="1069" spans="1:5" ht="47.25" x14ac:dyDescent="0.25">
      <c r="A1069" s="167" t="s">
        <v>1904</v>
      </c>
      <c r="B1069" s="168" t="s">
        <v>2770</v>
      </c>
      <c r="C1069" s="164">
        <v>31182932</v>
      </c>
      <c r="D1069" s="164">
        <v>3816230.74</v>
      </c>
      <c r="E1069" s="162">
        <f t="shared" si="26"/>
        <v>12.238203707079245</v>
      </c>
    </row>
    <row r="1070" spans="1:5" ht="15.75" x14ac:dyDescent="0.25">
      <c r="A1070" s="167" t="s">
        <v>1906</v>
      </c>
      <c r="B1070" s="168" t="s">
        <v>2773</v>
      </c>
      <c r="C1070" s="164">
        <v>31182932</v>
      </c>
      <c r="D1070" s="164">
        <v>3816230.74</v>
      </c>
      <c r="E1070" s="162">
        <f t="shared" si="26"/>
        <v>12.238203707079245</v>
      </c>
    </row>
    <row r="1071" spans="1:5" ht="31.5" x14ac:dyDescent="0.25">
      <c r="A1071" s="167" t="s">
        <v>1928</v>
      </c>
      <c r="B1071" s="168" t="s">
        <v>2775</v>
      </c>
      <c r="C1071" s="164">
        <v>30340000</v>
      </c>
      <c r="D1071" s="164">
        <v>380083</v>
      </c>
      <c r="E1071" s="162">
        <f t="shared" si="26"/>
        <v>1.2527455504284772</v>
      </c>
    </row>
    <row r="1072" spans="1:5" ht="31.5" x14ac:dyDescent="0.25">
      <c r="A1072" s="167" t="s">
        <v>1930</v>
      </c>
      <c r="B1072" s="168" t="s">
        <v>2776</v>
      </c>
      <c r="C1072" s="164">
        <v>28000000</v>
      </c>
      <c r="D1072" s="164"/>
      <c r="E1072" s="162"/>
    </row>
    <row r="1073" spans="1:5" ht="47.25" x14ac:dyDescent="0.25">
      <c r="A1073" s="167" t="s">
        <v>1932</v>
      </c>
      <c r="B1073" s="168" t="s">
        <v>2777</v>
      </c>
      <c r="C1073" s="164">
        <v>28000000</v>
      </c>
      <c r="D1073" s="164"/>
      <c r="E1073" s="162"/>
    </row>
    <row r="1074" spans="1:5" ht="15.75" x14ac:dyDescent="0.25">
      <c r="A1074" s="167" t="s">
        <v>2101</v>
      </c>
      <c r="B1074" s="168" t="s">
        <v>2778</v>
      </c>
      <c r="C1074" s="164">
        <v>2340000</v>
      </c>
      <c r="D1074" s="164">
        <v>380083</v>
      </c>
      <c r="E1074" s="162">
        <f t="shared" si="26"/>
        <v>16.242863247863248</v>
      </c>
    </row>
    <row r="1075" spans="1:5" ht="15.75" x14ac:dyDescent="0.25">
      <c r="A1075" s="167" t="s">
        <v>1936</v>
      </c>
      <c r="B1075" s="168" t="s">
        <v>2787</v>
      </c>
      <c r="C1075" s="164">
        <v>21916824419.419998</v>
      </c>
      <c r="D1075" s="164">
        <v>10862860038.84</v>
      </c>
      <c r="E1075" s="162">
        <f t="shared" si="26"/>
        <v>49.564023651230549</v>
      </c>
    </row>
    <row r="1076" spans="1:5" ht="15.75" x14ac:dyDescent="0.25">
      <c r="A1076" s="167" t="s">
        <v>2111</v>
      </c>
      <c r="B1076" s="168" t="s">
        <v>2788</v>
      </c>
      <c r="C1076" s="164">
        <v>4398060219.4200001</v>
      </c>
      <c r="D1076" s="164">
        <v>1646596505.1600001</v>
      </c>
      <c r="E1076" s="162">
        <f t="shared" si="26"/>
        <v>37.439153240542652</v>
      </c>
    </row>
    <row r="1077" spans="1:5" ht="63" x14ac:dyDescent="0.25">
      <c r="A1077" s="167" t="s">
        <v>2364</v>
      </c>
      <c r="B1077" s="168" t="s">
        <v>2789</v>
      </c>
      <c r="C1077" s="164">
        <v>3169877400.3699999</v>
      </c>
      <c r="D1077" s="164">
        <v>1226805927.8199999</v>
      </c>
      <c r="E1077" s="162">
        <f t="shared" si="26"/>
        <v>38.701999253245653</v>
      </c>
    </row>
    <row r="1078" spans="1:5" ht="15.75" x14ac:dyDescent="0.25">
      <c r="A1078" s="167" t="s">
        <v>2113</v>
      </c>
      <c r="B1078" s="168" t="s">
        <v>2790</v>
      </c>
      <c r="C1078" s="164">
        <v>1228182819.05</v>
      </c>
      <c r="D1078" s="164">
        <v>419790577.33999997</v>
      </c>
      <c r="E1078" s="162">
        <f t="shared" si="26"/>
        <v>34.17981190004825</v>
      </c>
    </row>
    <row r="1079" spans="1:5" ht="15.75" x14ac:dyDescent="0.25">
      <c r="A1079" s="167" t="s">
        <v>2006</v>
      </c>
      <c r="B1079" s="168" t="s">
        <v>2791</v>
      </c>
      <c r="C1079" s="164">
        <v>17146877200</v>
      </c>
      <c r="D1079" s="164">
        <v>9065136908.6100006</v>
      </c>
      <c r="E1079" s="162">
        <f t="shared" si="26"/>
        <v>52.867567679378965</v>
      </c>
    </row>
    <row r="1080" spans="1:5" ht="15.75" x14ac:dyDescent="0.25">
      <c r="A1080" s="167" t="s">
        <v>1507</v>
      </c>
      <c r="B1080" s="168" t="s">
        <v>2792</v>
      </c>
      <c r="C1080" s="164">
        <v>371887000</v>
      </c>
      <c r="D1080" s="164">
        <v>151126625.06999999</v>
      </c>
      <c r="E1080" s="162">
        <f t="shared" si="26"/>
        <v>40.637781118995818</v>
      </c>
    </row>
    <row r="1081" spans="1:5" ht="47.25" x14ac:dyDescent="0.25">
      <c r="A1081" s="167" t="s">
        <v>1939</v>
      </c>
      <c r="B1081" s="168" t="s">
        <v>2793</v>
      </c>
      <c r="C1081" s="164">
        <v>2018852312</v>
      </c>
      <c r="D1081" s="164">
        <v>1136164969.5999999</v>
      </c>
      <c r="E1081" s="162">
        <f t="shared" si="26"/>
        <v>56.277765483223718</v>
      </c>
    </row>
    <row r="1082" spans="1:5" ht="15.75" x14ac:dyDescent="0.25">
      <c r="A1082" s="167" t="s">
        <v>1941</v>
      </c>
      <c r="B1082" s="168" t="s">
        <v>2794</v>
      </c>
      <c r="C1082" s="164">
        <v>1796515012</v>
      </c>
      <c r="D1082" s="164">
        <v>1014030002.4299999</v>
      </c>
      <c r="E1082" s="162">
        <f t="shared" si="26"/>
        <v>56.444282160554529</v>
      </c>
    </row>
    <row r="1083" spans="1:5" ht="78.75" x14ac:dyDescent="0.25">
      <c r="A1083" s="167" t="s">
        <v>2119</v>
      </c>
      <c r="B1083" s="168" t="s">
        <v>2795</v>
      </c>
      <c r="C1083" s="164">
        <v>1546950122</v>
      </c>
      <c r="D1083" s="164">
        <v>886456650.95000005</v>
      </c>
      <c r="E1083" s="162">
        <f t="shared" si="26"/>
        <v>57.303505675020084</v>
      </c>
    </row>
    <row r="1084" spans="1:5" ht="31.5" x14ac:dyDescent="0.25">
      <c r="A1084" s="167" t="s">
        <v>1943</v>
      </c>
      <c r="B1084" s="168" t="s">
        <v>2796</v>
      </c>
      <c r="C1084" s="164">
        <v>249564890</v>
      </c>
      <c r="D1084" s="164">
        <v>127573351.48</v>
      </c>
      <c r="E1084" s="162">
        <f t="shared" si="26"/>
        <v>51.118308941614345</v>
      </c>
    </row>
    <row r="1085" spans="1:5" ht="15.75" x14ac:dyDescent="0.25">
      <c r="A1085" s="167" t="s">
        <v>2062</v>
      </c>
      <c r="B1085" s="168" t="s">
        <v>2797</v>
      </c>
      <c r="C1085" s="164">
        <v>184467100</v>
      </c>
      <c r="D1085" s="164">
        <v>105272394</v>
      </c>
      <c r="E1085" s="162">
        <f t="shared" si="26"/>
        <v>57.068384552042076</v>
      </c>
    </row>
    <row r="1086" spans="1:5" ht="78.75" x14ac:dyDescent="0.25">
      <c r="A1086" s="167" t="s">
        <v>2064</v>
      </c>
      <c r="B1086" s="168" t="s">
        <v>2798</v>
      </c>
      <c r="C1086" s="164">
        <v>84288700</v>
      </c>
      <c r="D1086" s="164">
        <v>46823148</v>
      </c>
      <c r="E1086" s="162">
        <f t="shared" si="26"/>
        <v>55.55091963691455</v>
      </c>
    </row>
    <row r="1087" spans="1:5" ht="31.5" x14ac:dyDescent="0.25">
      <c r="A1087" s="167" t="s">
        <v>2126</v>
      </c>
      <c r="B1087" s="168" t="s">
        <v>2799</v>
      </c>
      <c r="C1087" s="164">
        <v>100178400</v>
      </c>
      <c r="D1087" s="164">
        <v>58449246</v>
      </c>
      <c r="E1087" s="162">
        <f t="shared" si="26"/>
        <v>58.345158237703934</v>
      </c>
    </row>
    <row r="1088" spans="1:5" ht="78.75" x14ac:dyDescent="0.25">
      <c r="A1088" s="167" t="s">
        <v>2130</v>
      </c>
      <c r="B1088" s="168" t="s">
        <v>2800</v>
      </c>
      <c r="C1088" s="164">
        <v>37870200</v>
      </c>
      <c r="D1088" s="164">
        <v>16862573.170000002</v>
      </c>
      <c r="E1088" s="162">
        <f t="shared" si="26"/>
        <v>44.527288395625057</v>
      </c>
    </row>
    <row r="1089" spans="1:5" ht="47.25" x14ac:dyDescent="0.25">
      <c r="A1089" s="167" t="s">
        <v>2132</v>
      </c>
      <c r="B1089" s="168" t="s">
        <v>2801</v>
      </c>
      <c r="C1089" s="164">
        <v>37870200</v>
      </c>
      <c r="D1089" s="164">
        <v>16862573.170000002</v>
      </c>
      <c r="E1089" s="162">
        <f t="shared" si="26"/>
        <v>44.527288395625057</v>
      </c>
    </row>
    <row r="1090" spans="1:5" ht="15.75" x14ac:dyDescent="0.25">
      <c r="A1090" s="187" t="s">
        <v>2811</v>
      </c>
      <c r="B1090" s="188" t="s">
        <v>2812</v>
      </c>
      <c r="C1090" s="189">
        <v>1107584216.4400001</v>
      </c>
      <c r="D1090" s="189">
        <v>695968748.45000005</v>
      </c>
      <c r="E1090" s="190">
        <f t="shared" si="26"/>
        <v>62.836643762131651</v>
      </c>
    </row>
    <row r="1091" spans="1:5" ht="15.75" x14ac:dyDescent="0.25">
      <c r="A1091" s="167" t="s">
        <v>1936</v>
      </c>
      <c r="B1091" s="168" t="s">
        <v>2829</v>
      </c>
      <c r="C1091" s="164">
        <v>178585161</v>
      </c>
      <c r="D1091" s="164">
        <v>59335278.539999999</v>
      </c>
      <c r="E1091" s="162">
        <f t="shared" ref="E1091:E1139" si="27">D1091/C1091*100</f>
        <v>33.225200911289598</v>
      </c>
    </row>
    <row r="1092" spans="1:5" ht="15.75" x14ac:dyDescent="0.25">
      <c r="A1092" s="167" t="s">
        <v>2111</v>
      </c>
      <c r="B1092" s="168" t="s">
        <v>2830</v>
      </c>
      <c r="C1092" s="164">
        <v>63740161</v>
      </c>
      <c r="D1092" s="164">
        <v>27699998.850000001</v>
      </c>
      <c r="E1092" s="162">
        <f t="shared" si="27"/>
        <v>43.457685728154971</v>
      </c>
    </row>
    <row r="1093" spans="1:5" ht="63" x14ac:dyDescent="0.25">
      <c r="A1093" s="167" t="s">
        <v>2364</v>
      </c>
      <c r="B1093" s="168" t="s">
        <v>2831</v>
      </c>
      <c r="C1093" s="164">
        <v>37137870</v>
      </c>
      <c r="D1093" s="164">
        <v>13456701.92</v>
      </c>
      <c r="E1093" s="162">
        <f t="shared" si="27"/>
        <v>36.234447263669132</v>
      </c>
    </row>
    <row r="1094" spans="1:5" ht="15.75" x14ac:dyDescent="0.25">
      <c r="A1094" s="167" t="s">
        <v>2113</v>
      </c>
      <c r="B1094" s="168" t="s">
        <v>2832</v>
      </c>
      <c r="C1094" s="164">
        <v>26602291</v>
      </c>
      <c r="D1094" s="164">
        <v>14243296.93</v>
      </c>
      <c r="E1094" s="162">
        <f t="shared" si="27"/>
        <v>53.541617637368141</v>
      </c>
    </row>
    <row r="1095" spans="1:5" ht="15.75" x14ac:dyDescent="0.25">
      <c r="A1095" s="167" t="s">
        <v>1507</v>
      </c>
      <c r="B1095" s="168" t="s">
        <v>2833</v>
      </c>
      <c r="C1095" s="164">
        <v>114845000</v>
      </c>
      <c r="D1095" s="164">
        <v>31635279.690000001</v>
      </c>
      <c r="E1095" s="162">
        <f t="shared" si="27"/>
        <v>27.54606616744308</v>
      </c>
    </row>
    <row r="1096" spans="1:5" ht="47.25" x14ac:dyDescent="0.25">
      <c r="A1096" s="167" t="s">
        <v>1939</v>
      </c>
      <c r="B1096" s="168" t="s">
        <v>2834</v>
      </c>
      <c r="C1096" s="164">
        <v>928999055.44000006</v>
      </c>
      <c r="D1096" s="164">
        <v>636633469.90999997</v>
      </c>
      <c r="E1096" s="162">
        <f t="shared" si="27"/>
        <v>68.528968483016655</v>
      </c>
    </row>
    <row r="1097" spans="1:5" ht="15.75" x14ac:dyDescent="0.25">
      <c r="A1097" s="167" t="s">
        <v>1941</v>
      </c>
      <c r="B1097" s="168" t="s">
        <v>2835</v>
      </c>
      <c r="C1097" s="164">
        <v>818561431.14999998</v>
      </c>
      <c r="D1097" s="164">
        <v>573846405.10000002</v>
      </c>
      <c r="E1097" s="162">
        <f t="shared" si="27"/>
        <v>70.104256475143359</v>
      </c>
    </row>
    <row r="1098" spans="1:5" ht="78.75" x14ac:dyDescent="0.25">
      <c r="A1098" s="167" t="s">
        <v>2119</v>
      </c>
      <c r="B1098" s="168" t="s">
        <v>2836</v>
      </c>
      <c r="C1098" s="164">
        <v>672507913.36000001</v>
      </c>
      <c r="D1098" s="164">
        <v>464393756.06</v>
      </c>
      <c r="E1098" s="162">
        <f t="shared" si="27"/>
        <v>69.054021050813347</v>
      </c>
    </row>
    <row r="1099" spans="1:5" ht="31.5" x14ac:dyDescent="0.25">
      <c r="A1099" s="167" t="s">
        <v>1943</v>
      </c>
      <c r="B1099" s="168" t="s">
        <v>2837</v>
      </c>
      <c r="C1099" s="164">
        <v>146053517.78999999</v>
      </c>
      <c r="D1099" s="164">
        <v>109452649.04000001</v>
      </c>
      <c r="E1099" s="162">
        <f t="shared" si="27"/>
        <v>74.940097777976305</v>
      </c>
    </row>
    <row r="1100" spans="1:5" ht="15.75" x14ac:dyDescent="0.25">
      <c r="A1100" s="167" t="s">
        <v>2062</v>
      </c>
      <c r="B1100" s="168" t="s">
        <v>2838</v>
      </c>
      <c r="C1100" s="164">
        <v>107437624.29000001</v>
      </c>
      <c r="D1100" s="164">
        <v>62787064.810000002</v>
      </c>
      <c r="E1100" s="162">
        <f t="shared" si="27"/>
        <v>58.440481372263598</v>
      </c>
    </row>
    <row r="1101" spans="1:5" ht="78.75" x14ac:dyDescent="0.25">
      <c r="A1101" s="167" t="s">
        <v>2064</v>
      </c>
      <c r="B1101" s="168" t="s">
        <v>2839</v>
      </c>
      <c r="C1101" s="164">
        <v>97071667.290000007</v>
      </c>
      <c r="D1101" s="164">
        <v>52963133.810000002</v>
      </c>
      <c r="E1101" s="162">
        <f t="shared" si="27"/>
        <v>54.560857239397684</v>
      </c>
    </row>
    <row r="1102" spans="1:5" ht="31.5" x14ac:dyDescent="0.25">
      <c r="A1102" s="167" t="s">
        <v>2126</v>
      </c>
      <c r="B1102" s="168" t="s">
        <v>2840</v>
      </c>
      <c r="C1102" s="164">
        <v>10365957</v>
      </c>
      <c r="D1102" s="164">
        <v>9823931</v>
      </c>
      <c r="E1102" s="162">
        <f t="shared" si="27"/>
        <v>94.771095423220459</v>
      </c>
    </row>
    <row r="1103" spans="1:5" ht="78.75" x14ac:dyDescent="0.25">
      <c r="A1103" s="167" t="s">
        <v>2130</v>
      </c>
      <c r="B1103" s="168" t="s">
        <v>2841</v>
      </c>
      <c r="C1103" s="164">
        <v>3000000</v>
      </c>
      <c r="D1103" s="164"/>
      <c r="E1103" s="162"/>
    </row>
    <row r="1104" spans="1:5" ht="47.25" x14ac:dyDescent="0.25">
      <c r="A1104" s="167" t="s">
        <v>2132</v>
      </c>
      <c r="B1104" s="168" t="s">
        <v>2842</v>
      </c>
      <c r="C1104" s="164">
        <v>3000000</v>
      </c>
      <c r="D1104" s="164"/>
      <c r="E1104" s="162"/>
    </row>
    <row r="1105" spans="1:5" ht="15.75" x14ac:dyDescent="0.25">
      <c r="A1105" s="187" t="s">
        <v>2851</v>
      </c>
      <c r="B1105" s="188" t="s">
        <v>2852</v>
      </c>
      <c r="C1105" s="189">
        <v>3539634072.3499999</v>
      </c>
      <c r="D1105" s="189">
        <v>2015477508.0799999</v>
      </c>
      <c r="E1105" s="190">
        <f t="shared" si="27"/>
        <v>56.940278765649452</v>
      </c>
    </row>
    <row r="1106" spans="1:5" ht="31.5" x14ac:dyDescent="0.25">
      <c r="A1106" s="167" t="s">
        <v>1902</v>
      </c>
      <c r="B1106" s="168" t="s">
        <v>2853</v>
      </c>
      <c r="C1106" s="164">
        <v>1760400</v>
      </c>
      <c r="D1106" s="164"/>
      <c r="E1106" s="162"/>
    </row>
    <row r="1107" spans="1:5" ht="47.25" x14ac:dyDescent="0.25">
      <c r="A1107" s="167" t="s">
        <v>1904</v>
      </c>
      <c r="B1107" s="168" t="s">
        <v>2854</v>
      </c>
      <c r="C1107" s="164">
        <v>1760400</v>
      </c>
      <c r="D1107" s="164"/>
      <c r="E1107" s="162"/>
    </row>
    <row r="1108" spans="1:5" ht="15.75" x14ac:dyDescent="0.25">
      <c r="A1108" s="167" t="s">
        <v>1906</v>
      </c>
      <c r="B1108" s="168" t="s">
        <v>2855</v>
      </c>
      <c r="C1108" s="164">
        <v>1760400</v>
      </c>
      <c r="D1108" s="164"/>
      <c r="E1108" s="162"/>
    </row>
    <row r="1109" spans="1:5" ht="47.25" x14ac:dyDescent="0.25">
      <c r="A1109" s="167" t="s">
        <v>1939</v>
      </c>
      <c r="B1109" s="168" t="s">
        <v>2856</v>
      </c>
      <c r="C1109" s="164">
        <v>3537873672.3499999</v>
      </c>
      <c r="D1109" s="164">
        <v>2015477508.0799999</v>
      </c>
      <c r="E1109" s="162">
        <f t="shared" si="27"/>
        <v>56.968611508992559</v>
      </c>
    </row>
    <row r="1110" spans="1:5" ht="15.75" x14ac:dyDescent="0.25">
      <c r="A1110" s="167" t="s">
        <v>1941</v>
      </c>
      <c r="B1110" s="168" t="s">
        <v>2857</v>
      </c>
      <c r="C1110" s="164">
        <v>955276986.25</v>
      </c>
      <c r="D1110" s="164">
        <v>572648111.10000002</v>
      </c>
      <c r="E1110" s="162">
        <f t="shared" si="27"/>
        <v>59.94576644706644</v>
      </c>
    </row>
    <row r="1111" spans="1:5" ht="78.75" x14ac:dyDescent="0.25">
      <c r="A1111" s="167" t="s">
        <v>2119</v>
      </c>
      <c r="B1111" s="168" t="s">
        <v>2858</v>
      </c>
      <c r="C1111" s="164">
        <v>740337803.66999996</v>
      </c>
      <c r="D1111" s="164">
        <v>449871541.22000003</v>
      </c>
      <c r="E1111" s="162">
        <f t="shared" si="27"/>
        <v>60.765712488258529</v>
      </c>
    </row>
    <row r="1112" spans="1:5" ht="31.5" x14ac:dyDescent="0.25">
      <c r="A1112" s="167" t="s">
        <v>1943</v>
      </c>
      <c r="B1112" s="168" t="s">
        <v>2859</v>
      </c>
      <c r="C1112" s="164">
        <v>214939182.58000001</v>
      </c>
      <c r="D1112" s="164">
        <v>122776569.88</v>
      </c>
      <c r="E1112" s="162">
        <f t="shared" si="27"/>
        <v>57.121539407689312</v>
      </c>
    </row>
    <row r="1113" spans="1:5" ht="15.75" x14ac:dyDescent="0.25">
      <c r="A1113" s="167" t="s">
        <v>2062</v>
      </c>
      <c r="B1113" s="168" t="s">
        <v>2860</v>
      </c>
      <c r="C1113" s="164">
        <v>2582413086.0999999</v>
      </c>
      <c r="D1113" s="164">
        <v>1442829396.98</v>
      </c>
      <c r="E1113" s="162">
        <f t="shared" si="27"/>
        <v>55.871363289867126</v>
      </c>
    </row>
    <row r="1114" spans="1:5" ht="78.75" x14ac:dyDescent="0.25">
      <c r="A1114" s="167" t="s">
        <v>2064</v>
      </c>
      <c r="B1114" s="168" t="s">
        <v>2861</v>
      </c>
      <c r="C1114" s="164">
        <v>1931704096.0999999</v>
      </c>
      <c r="D1114" s="164">
        <v>1060823156.09</v>
      </c>
      <c r="E1114" s="162">
        <f t="shared" si="27"/>
        <v>54.916441821070904</v>
      </c>
    </row>
    <row r="1115" spans="1:5" ht="31.5" x14ac:dyDescent="0.25">
      <c r="A1115" s="167" t="s">
        <v>2126</v>
      </c>
      <c r="B1115" s="168" t="s">
        <v>2862</v>
      </c>
      <c r="C1115" s="164">
        <v>650708990</v>
      </c>
      <c r="D1115" s="164">
        <v>382006240.88999999</v>
      </c>
      <c r="E1115" s="162">
        <f t="shared" si="27"/>
        <v>58.706156939678976</v>
      </c>
    </row>
    <row r="1116" spans="1:5" ht="78.75" x14ac:dyDescent="0.25">
      <c r="A1116" s="167" t="s">
        <v>2130</v>
      </c>
      <c r="B1116" s="168" t="s">
        <v>2863</v>
      </c>
      <c r="C1116" s="164">
        <v>183600</v>
      </c>
      <c r="D1116" s="164"/>
      <c r="E1116" s="162"/>
    </row>
    <row r="1117" spans="1:5" ht="47.25" x14ac:dyDescent="0.25">
      <c r="A1117" s="167" t="s">
        <v>2132</v>
      </c>
      <c r="B1117" s="168" t="s">
        <v>2864</v>
      </c>
      <c r="C1117" s="164">
        <v>183600</v>
      </c>
      <c r="D1117" s="164"/>
      <c r="E1117" s="162"/>
    </row>
    <row r="1118" spans="1:5" ht="31.5" x14ac:dyDescent="0.25">
      <c r="A1118" s="187" t="s">
        <v>2865</v>
      </c>
      <c r="B1118" s="188" t="s">
        <v>2866</v>
      </c>
      <c r="C1118" s="189">
        <v>249955237.11000001</v>
      </c>
      <c r="D1118" s="189">
        <v>130436478.95</v>
      </c>
      <c r="E1118" s="190">
        <f t="shared" si="27"/>
        <v>52.183935195003606</v>
      </c>
    </row>
    <row r="1119" spans="1:5" ht="78.75" x14ac:dyDescent="0.25">
      <c r="A1119" s="167" t="s">
        <v>1892</v>
      </c>
      <c r="B1119" s="168" t="s">
        <v>2867</v>
      </c>
      <c r="C1119" s="164">
        <v>7556000</v>
      </c>
      <c r="D1119" s="164">
        <v>3792108.2</v>
      </c>
      <c r="E1119" s="162">
        <f t="shared" si="27"/>
        <v>50.186715193223932</v>
      </c>
    </row>
    <row r="1120" spans="1:5" ht="31.5" x14ac:dyDescent="0.25">
      <c r="A1120" s="167" t="s">
        <v>1989</v>
      </c>
      <c r="B1120" s="168" t="s">
        <v>2868</v>
      </c>
      <c r="C1120" s="164">
        <v>7556000</v>
      </c>
      <c r="D1120" s="164">
        <v>3792108.2</v>
      </c>
      <c r="E1120" s="162">
        <f t="shared" si="27"/>
        <v>50.186715193223932</v>
      </c>
    </row>
    <row r="1121" spans="1:5" ht="15.75" x14ac:dyDescent="0.25">
      <c r="A1121" s="167" t="s">
        <v>1991</v>
      </c>
      <c r="B1121" s="168" t="s">
        <v>2869</v>
      </c>
      <c r="C1121" s="164">
        <v>5759600</v>
      </c>
      <c r="D1121" s="164">
        <v>3018804.62</v>
      </c>
      <c r="E1121" s="162">
        <f t="shared" si="27"/>
        <v>52.413442252934232</v>
      </c>
    </row>
    <row r="1122" spans="1:5" ht="31.5" x14ac:dyDescent="0.25">
      <c r="A1122" s="167" t="s">
        <v>2071</v>
      </c>
      <c r="B1122" s="168" t="s">
        <v>2870</v>
      </c>
      <c r="C1122" s="164">
        <v>57000</v>
      </c>
      <c r="D1122" s="164">
        <v>18800</v>
      </c>
      <c r="E1122" s="162">
        <f t="shared" si="27"/>
        <v>32.982456140350877</v>
      </c>
    </row>
    <row r="1123" spans="1:5" ht="63" x14ac:dyDescent="0.25">
      <c r="A1123" s="167" t="s">
        <v>1993</v>
      </c>
      <c r="B1123" s="168" t="s">
        <v>2871</v>
      </c>
      <c r="C1123" s="164">
        <v>1739400</v>
      </c>
      <c r="D1123" s="164">
        <v>754503.58</v>
      </c>
      <c r="E1123" s="162">
        <f t="shared" si="27"/>
        <v>43.377232378981255</v>
      </c>
    </row>
    <row r="1124" spans="1:5" ht="31.5" x14ac:dyDescent="0.25">
      <c r="A1124" s="167" t="s">
        <v>1902</v>
      </c>
      <c r="B1124" s="168" t="s">
        <v>2872</v>
      </c>
      <c r="C1124" s="164">
        <v>35548468.57</v>
      </c>
      <c r="D1124" s="164">
        <v>9100457.1300000008</v>
      </c>
      <c r="E1124" s="162">
        <f t="shared" si="27"/>
        <v>25.600138335298194</v>
      </c>
    </row>
    <row r="1125" spans="1:5" ht="47.25" x14ac:dyDescent="0.25">
      <c r="A1125" s="167" t="s">
        <v>1904</v>
      </c>
      <c r="B1125" s="168" t="s">
        <v>2873</v>
      </c>
      <c r="C1125" s="164">
        <v>35548468.57</v>
      </c>
      <c r="D1125" s="164">
        <v>9100457.1300000008</v>
      </c>
      <c r="E1125" s="162">
        <f t="shared" si="27"/>
        <v>25.600138335298194</v>
      </c>
    </row>
    <row r="1126" spans="1:5" ht="15.75" x14ac:dyDescent="0.25">
      <c r="A1126" s="167" t="s">
        <v>1906</v>
      </c>
      <c r="B1126" s="168" t="s">
        <v>2874</v>
      </c>
      <c r="C1126" s="164">
        <v>34843768.57</v>
      </c>
      <c r="D1126" s="164">
        <v>8742916.8399999999</v>
      </c>
      <c r="E1126" s="162">
        <f t="shared" si="27"/>
        <v>25.091765899075362</v>
      </c>
    </row>
    <row r="1127" spans="1:5" ht="15.75" x14ac:dyDescent="0.25">
      <c r="A1127" s="167" t="s">
        <v>1926</v>
      </c>
      <c r="B1127" s="168" t="s">
        <v>2875</v>
      </c>
      <c r="C1127" s="164">
        <v>704700</v>
      </c>
      <c r="D1127" s="164">
        <v>357540.29</v>
      </c>
      <c r="E1127" s="162">
        <f t="shared" si="27"/>
        <v>50.736524762310196</v>
      </c>
    </row>
    <row r="1128" spans="1:5" ht="47.25" x14ac:dyDescent="0.25">
      <c r="A1128" s="167" t="s">
        <v>1939</v>
      </c>
      <c r="B1128" s="168" t="s">
        <v>2876</v>
      </c>
      <c r="C1128" s="164">
        <v>206748468.53999999</v>
      </c>
      <c r="D1128" s="164">
        <v>117531099.62</v>
      </c>
      <c r="E1128" s="162">
        <f t="shared" si="27"/>
        <v>56.847385835538155</v>
      </c>
    </row>
    <row r="1129" spans="1:5" ht="15.75" x14ac:dyDescent="0.25">
      <c r="A1129" s="167" t="s">
        <v>2062</v>
      </c>
      <c r="B1129" s="168" t="s">
        <v>2880</v>
      </c>
      <c r="C1129" s="164">
        <v>206748468.53999999</v>
      </c>
      <c r="D1129" s="164">
        <v>117531099.62</v>
      </c>
      <c r="E1129" s="162">
        <f t="shared" si="27"/>
        <v>56.847385835538155</v>
      </c>
    </row>
    <row r="1130" spans="1:5" ht="78.75" x14ac:dyDescent="0.25">
      <c r="A1130" s="167" t="s">
        <v>2064</v>
      </c>
      <c r="B1130" s="168" t="s">
        <v>2881</v>
      </c>
      <c r="C1130" s="164">
        <v>191002500</v>
      </c>
      <c r="D1130" s="164">
        <v>112291734.89</v>
      </c>
      <c r="E1130" s="162">
        <f t="shared" si="27"/>
        <v>58.790714723629264</v>
      </c>
    </row>
    <row r="1131" spans="1:5" ht="31.5" x14ac:dyDescent="0.25">
      <c r="A1131" s="167" t="s">
        <v>2126</v>
      </c>
      <c r="B1131" s="168" t="s">
        <v>2882</v>
      </c>
      <c r="C1131" s="164">
        <v>15745968.539999999</v>
      </c>
      <c r="D1131" s="164">
        <v>5239364.7300000004</v>
      </c>
      <c r="E1131" s="162">
        <f t="shared" si="27"/>
        <v>33.27432489586316</v>
      </c>
    </row>
    <row r="1132" spans="1:5" ht="15.75" x14ac:dyDescent="0.25">
      <c r="A1132" s="167" t="s">
        <v>1908</v>
      </c>
      <c r="B1132" s="168" t="s">
        <v>2883</v>
      </c>
      <c r="C1132" s="164">
        <v>102300</v>
      </c>
      <c r="D1132" s="164">
        <v>12814</v>
      </c>
      <c r="E1132" s="162">
        <f t="shared" si="27"/>
        <v>12.525904203323556</v>
      </c>
    </row>
    <row r="1133" spans="1:5" ht="63" x14ac:dyDescent="0.25">
      <c r="A1133" s="167" t="s">
        <v>2139</v>
      </c>
      <c r="B1133" s="168" t="s">
        <v>2884</v>
      </c>
      <c r="C1133" s="164">
        <v>70000</v>
      </c>
      <c r="D1133" s="164"/>
      <c r="E1133" s="162"/>
    </row>
    <row r="1134" spans="1:5" ht="78.75" x14ac:dyDescent="0.25">
      <c r="A1134" s="167" t="s">
        <v>2301</v>
      </c>
      <c r="B1134" s="168" t="s">
        <v>2885</v>
      </c>
      <c r="C1134" s="164">
        <v>70000</v>
      </c>
      <c r="D1134" s="164"/>
      <c r="E1134" s="162"/>
    </row>
    <row r="1135" spans="1:5" ht="15.75" x14ac:dyDescent="0.25">
      <c r="A1135" s="167" t="s">
        <v>1910</v>
      </c>
      <c r="B1135" s="168" t="s">
        <v>2886</v>
      </c>
      <c r="C1135" s="164">
        <v>32300</v>
      </c>
      <c r="D1135" s="164">
        <v>12814</v>
      </c>
      <c r="E1135" s="162">
        <f t="shared" si="27"/>
        <v>39.671826625386998</v>
      </c>
    </row>
    <row r="1136" spans="1:5" ht="31.5" x14ac:dyDescent="0.25">
      <c r="A1136" s="167" t="s">
        <v>1947</v>
      </c>
      <c r="B1136" s="168" t="s">
        <v>2887</v>
      </c>
      <c r="C1136" s="164">
        <v>30000</v>
      </c>
      <c r="D1136" s="164">
        <v>12556</v>
      </c>
      <c r="E1136" s="162">
        <f t="shared" si="27"/>
        <v>41.853333333333332</v>
      </c>
    </row>
    <row r="1137" spans="1:5" ht="15.75" x14ac:dyDescent="0.25">
      <c r="A1137" s="167" t="s">
        <v>1949</v>
      </c>
      <c r="B1137" s="168" t="s">
        <v>2888</v>
      </c>
      <c r="C1137" s="164">
        <v>2000</v>
      </c>
      <c r="D1137" s="164">
        <v>258</v>
      </c>
      <c r="E1137" s="162">
        <f t="shared" si="27"/>
        <v>12.9</v>
      </c>
    </row>
    <row r="1138" spans="1:5" ht="15.75" x14ac:dyDescent="0.25">
      <c r="A1138" s="167" t="s">
        <v>1912</v>
      </c>
      <c r="B1138" s="168" t="s">
        <v>2889</v>
      </c>
      <c r="C1138" s="164">
        <v>300</v>
      </c>
      <c r="D1138" s="164"/>
      <c r="E1138" s="162"/>
    </row>
    <row r="1139" spans="1:5" ht="15.75" x14ac:dyDescent="0.25">
      <c r="A1139" s="187" t="s">
        <v>2890</v>
      </c>
      <c r="B1139" s="188" t="s">
        <v>2891</v>
      </c>
      <c r="C1139" s="189">
        <v>666102746</v>
      </c>
      <c r="D1139" s="189">
        <v>225098120.22</v>
      </c>
      <c r="E1139" s="190">
        <f t="shared" si="27"/>
        <v>33.793303146058491</v>
      </c>
    </row>
    <row r="1140" spans="1:5" ht="31.5" x14ac:dyDescent="0.25">
      <c r="A1140" s="167" t="s">
        <v>1902</v>
      </c>
      <c r="B1140" s="168" t="s">
        <v>2895</v>
      </c>
      <c r="C1140" s="164">
        <v>1868500</v>
      </c>
      <c r="D1140" s="164">
        <v>271177.5</v>
      </c>
      <c r="E1140" s="162">
        <f t="shared" ref="E1140:E1178" si="28">D1140/C1140*100</f>
        <v>14.513112122023013</v>
      </c>
    </row>
    <row r="1141" spans="1:5" ht="47.25" x14ac:dyDescent="0.25">
      <c r="A1141" s="167" t="s">
        <v>1904</v>
      </c>
      <c r="B1141" s="168" t="s">
        <v>2896</v>
      </c>
      <c r="C1141" s="164">
        <v>1868500</v>
      </c>
      <c r="D1141" s="164">
        <v>271177.5</v>
      </c>
      <c r="E1141" s="162">
        <f t="shared" si="28"/>
        <v>14.513112122023013</v>
      </c>
    </row>
    <row r="1142" spans="1:5" ht="15.75" x14ac:dyDescent="0.25">
      <c r="A1142" s="167" t="s">
        <v>1906</v>
      </c>
      <c r="B1142" s="168" t="s">
        <v>2897</v>
      </c>
      <c r="C1142" s="164">
        <v>1868500</v>
      </c>
      <c r="D1142" s="164">
        <v>271177.5</v>
      </c>
      <c r="E1142" s="162">
        <f t="shared" si="28"/>
        <v>14.513112122023013</v>
      </c>
    </row>
    <row r="1143" spans="1:5" ht="31.5" x14ac:dyDescent="0.25">
      <c r="A1143" s="167" t="s">
        <v>1928</v>
      </c>
      <c r="B1143" s="168" t="s">
        <v>2898</v>
      </c>
      <c r="C1143" s="164">
        <v>416249000</v>
      </c>
      <c r="D1143" s="164">
        <v>110836921.56999999</v>
      </c>
      <c r="E1143" s="162">
        <f t="shared" si="28"/>
        <v>26.627552635561884</v>
      </c>
    </row>
    <row r="1144" spans="1:5" ht="31.5" x14ac:dyDescent="0.25">
      <c r="A1144" s="167" t="s">
        <v>1930</v>
      </c>
      <c r="B1144" s="168" t="s">
        <v>2899</v>
      </c>
      <c r="C1144" s="164">
        <v>415549000</v>
      </c>
      <c r="D1144" s="164">
        <v>110836921.56999999</v>
      </c>
      <c r="E1144" s="162">
        <f t="shared" si="28"/>
        <v>26.672407241985901</v>
      </c>
    </row>
    <row r="1145" spans="1:5" ht="31.5" x14ac:dyDescent="0.25">
      <c r="A1145" s="167" t="s">
        <v>2294</v>
      </c>
      <c r="B1145" s="168" t="s">
        <v>2900</v>
      </c>
      <c r="C1145" s="164">
        <v>415549000</v>
      </c>
      <c r="D1145" s="164">
        <v>110836921.56999999</v>
      </c>
      <c r="E1145" s="162">
        <f t="shared" si="28"/>
        <v>26.672407241985901</v>
      </c>
    </row>
    <row r="1146" spans="1:5" ht="15.75" x14ac:dyDescent="0.25">
      <c r="A1146" s="167" t="s">
        <v>2101</v>
      </c>
      <c r="B1146" s="168" t="s">
        <v>2903</v>
      </c>
      <c r="C1146" s="164">
        <v>400000</v>
      </c>
      <c r="D1146" s="164"/>
      <c r="E1146" s="162"/>
    </row>
    <row r="1147" spans="1:5" ht="15.75" x14ac:dyDescent="0.25">
      <c r="A1147" s="167" t="s">
        <v>2103</v>
      </c>
      <c r="B1147" s="168" t="s">
        <v>2904</v>
      </c>
      <c r="C1147" s="164">
        <v>300000</v>
      </c>
      <c r="D1147" s="164"/>
      <c r="E1147" s="162"/>
    </row>
    <row r="1148" spans="1:5" ht="47.25" x14ac:dyDescent="0.25">
      <c r="A1148" s="167" t="s">
        <v>1939</v>
      </c>
      <c r="B1148" s="168" t="s">
        <v>2908</v>
      </c>
      <c r="C1148" s="164">
        <v>247985246</v>
      </c>
      <c r="D1148" s="164">
        <v>113990021.15000001</v>
      </c>
      <c r="E1148" s="162">
        <f t="shared" si="28"/>
        <v>45.966452838891875</v>
      </c>
    </row>
    <row r="1149" spans="1:5" ht="15.75" x14ac:dyDescent="0.25">
      <c r="A1149" s="167" t="s">
        <v>1941</v>
      </c>
      <c r="B1149" s="168" t="s">
        <v>2909</v>
      </c>
      <c r="C1149" s="164">
        <v>89301980</v>
      </c>
      <c r="D1149" s="164">
        <v>43691330.590000004</v>
      </c>
      <c r="E1149" s="162">
        <f t="shared" si="28"/>
        <v>48.925377231277515</v>
      </c>
    </row>
    <row r="1150" spans="1:5" ht="78.75" x14ac:dyDescent="0.25">
      <c r="A1150" s="167" t="s">
        <v>2119</v>
      </c>
      <c r="B1150" s="168" t="s">
        <v>2910</v>
      </c>
      <c r="C1150" s="164">
        <v>65996780</v>
      </c>
      <c r="D1150" s="164">
        <v>30805486.399999999</v>
      </c>
      <c r="E1150" s="162">
        <f t="shared" si="28"/>
        <v>46.677256678280358</v>
      </c>
    </row>
    <row r="1151" spans="1:5" ht="31.5" x14ac:dyDescent="0.25">
      <c r="A1151" s="167" t="s">
        <v>1943</v>
      </c>
      <c r="B1151" s="168" t="s">
        <v>2911</v>
      </c>
      <c r="C1151" s="164">
        <v>23305200</v>
      </c>
      <c r="D1151" s="164">
        <v>12885844.189999999</v>
      </c>
      <c r="E1151" s="162">
        <f t="shared" si="28"/>
        <v>55.291712536257997</v>
      </c>
    </row>
    <row r="1152" spans="1:5" ht="15.75" x14ac:dyDescent="0.25">
      <c r="A1152" s="167" t="s">
        <v>2062</v>
      </c>
      <c r="B1152" s="168" t="s">
        <v>2912</v>
      </c>
      <c r="C1152" s="164">
        <v>151683266</v>
      </c>
      <c r="D1152" s="164">
        <v>63398690.560000002</v>
      </c>
      <c r="E1152" s="162">
        <f t="shared" si="28"/>
        <v>41.79675994054611</v>
      </c>
    </row>
    <row r="1153" spans="1:5" ht="78.75" x14ac:dyDescent="0.25">
      <c r="A1153" s="167" t="s">
        <v>2064</v>
      </c>
      <c r="B1153" s="168" t="s">
        <v>2913</v>
      </c>
      <c r="C1153" s="164">
        <v>130975966</v>
      </c>
      <c r="D1153" s="164">
        <v>46505343.560000002</v>
      </c>
      <c r="E1153" s="162">
        <f t="shared" si="28"/>
        <v>35.506776533337423</v>
      </c>
    </row>
    <row r="1154" spans="1:5" ht="31.5" x14ac:dyDescent="0.25">
      <c r="A1154" s="167" t="s">
        <v>2126</v>
      </c>
      <c r="B1154" s="168" t="s">
        <v>2914</v>
      </c>
      <c r="C1154" s="164">
        <v>20707300</v>
      </c>
      <c r="D1154" s="164">
        <v>16893347</v>
      </c>
      <c r="E1154" s="162">
        <f t="shared" si="28"/>
        <v>81.581601657386528</v>
      </c>
    </row>
    <row r="1155" spans="1:5" ht="78.75" x14ac:dyDescent="0.25">
      <c r="A1155" s="167" t="s">
        <v>2130</v>
      </c>
      <c r="B1155" s="168" t="s">
        <v>2915</v>
      </c>
      <c r="C1155" s="164">
        <v>7000000</v>
      </c>
      <c r="D1155" s="164">
        <v>6900000</v>
      </c>
      <c r="E1155" s="162">
        <f t="shared" si="28"/>
        <v>98.571428571428584</v>
      </c>
    </row>
    <row r="1156" spans="1:5" ht="47.25" x14ac:dyDescent="0.25">
      <c r="A1156" s="167" t="s">
        <v>2132</v>
      </c>
      <c r="B1156" s="168" t="s">
        <v>2916</v>
      </c>
      <c r="C1156" s="164">
        <v>932415.58</v>
      </c>
      <c r="D1156" s="164">
        <v>932415.58</v>
      </c>
      <c r="E1156" s="162">
        <f t="shared" si="28"/>
        <v>100</v>
      </c>
    </row>
    <row r="1157" spans="1:5" ht="31.5" x14ac:dyDescent="0.25">
      <c r="A1157" s="167" t="s">
        <v>2136</v>
      </c>
      <c r="B1157" s="168" t="s">
        <v>2917</v>
      </c>
      <c r="C1157" s="164">
        <v>6067584.4199999999</v>
      </c>
      <c r="D1157" s="164">
        <v>5967584.4199999999</v>
      </c>
      <c r="E1157" s="162">
        <f t="shared" si="28"/>
        <v>98.351897673308358</v>
      </c>
    </row>
    <row r="1158" spans="1:5" ht="15.75" x14ac:dyDescent="0.25">
      <c r="A1158" s="187" t="s">
        <v>2918</v>
      </c>
      <c r="B1158" s="188" t="s">
        <v>2919</v>
      </c>
      <c r="C1158" s="189">
        <v>347113115.93000001</v>
      </c>
      <c r="D1158" s="189">
        <v>130409434.98</v>
      </c>
      <c r="E1158" s="190">
        <f t="shared" si="28"/>
        <v>37.569722662481823</v>
      </c>
    </row>
    <row r="1159" spans="1:5" ht="78.75" x14ac:dyDescent="0.25">
      <c r="A1159" s="167" t="s">
        <v>1892</v>
      </c>
      <c r="B1159" s="168" t="s">
        <v>2920</v>
      </c>
      <c r="C1159" s="164">
        <v>149923800</v>
      </c>
      <c r="D1159" s="164">
        <v>63719662.560000002</v>
      </c>
      <c r="E1159" s="162">
        <f t="shared" si="28"/>
        <v>42.501365733792767</v>
      </c>
    </row>
    <row r="1160" spans="1:5" ht="31.5" x14ac:dyDescent="0.25">
      <c r="A1160" s="167" t="s">
        <v>1989</v>
      </c>
      <c r="B1160" s="168" t="s">
        <v>2921</v>
      </c>
      <c r="C1160" s="164">
        <v>52843600</v>
      </c>
      <c r="D1160" s="164">
        <v>22507869.09</v>
      </c>
      <c r="E1160" s="162">
        <f t="shared" si="28"/>
        <v>42.593368146757598</v>
      </c>
    </row>
    <row r="1161" spans="1:5" ht="15.75" x14ac:dyDescent="0.25">
      <c r="A1161" s="167" t="s">
        <v>1991</v>
      </c>
      <c r="B1161" s="168" t="s">
        <v>2922</v>
      </c>
      <c r="C1161" s="164">
        <v>40508900</v>
      </c>
      <c r="D1161" s="164">
        <v>17668820.859999999</v>
      </c>
      <c r="E1161" s="162">
        <f t="shared" si="28"/>
        <v>43.617133173203911</v>
      </c>
    </row>
    <row r="1162" spans="1:5" ht="31.5" x14ac:dyDescent="0.25">
      <c r="A1162" s="167" t="s">
        <v>2071</v>
      </c>
      <c r="B1162" s="168" t="s">
        <v>2923</v>
      </c>
      <c r="C1162" s="164">
        <v>125700</v>
      </c>
      <c r="D1162" s="164">
        <v>25300</v>
      </c>
      <c r="E1162" s="162">
        <f t="shared" si="28"/>
        <v>20.127287191726332</v>
      </c>
    </row>
    <row r="1163" spans="1:5" ht="63" x14ac:dyDescent="0.25">
      <c r="A1163" s="167" t="s">
        <v>1993</v>
      </c>
      <c r="B1163" s="168" t="s">
        <v>2925</v>
      </c>
      <c r="C1163" s="164">
        <v>12209000</v>
      </c>
      <c r="D1163" s="164">
        <v>4813748.2300000004</v>
      </c>
      <c r="E1163" s="162">
        <f t="shared" si="28"/>
        <v>39.427866573838976</v>
      </c>
    </row>
    <row r="1164" spans="1:5" ht="31.5" x14ac:dyDescent="0.25">
      <c r="A1164" s="167" t="s">
        <v>1894</v>
      </c>
      <c r="B1164" s="168" t="s">
        <v>2926</v>
      </c>
      <c r="C1164" s="164">
        <v>97080200</v>
      </c>
      <c r="D1164" s="164">
        <v>41211793.469999999</v>
      </c>
      <c r="E1164" s="162">
        <f t="shared" si="28"/>
        <v>42.451286122195874</v>
      </c>
    </row>
    <row r="1165" spans="1:5" ht="31.5" x14ac:dyDescent="0.25">
      <c r="A1165" s="167" t="s">
        <v>1896</v>
      </c>
      <c r="B1165" s="168" t="s">
        <v>2927</v>
      </c>
      <c r="C1165" s="164">
        <v>70819300</v>
      </c>
      <c r="D1165" s="164">
        <v>30567987.91</v>
      </c>
      <c r="E1165" s="162">
        <f t="shared" si="28"/>
        <v>43.163357884079623</v>
      </c>
    </row>
    <row r="1166" spans="1:5" ht="47.25" x14ac:dyDescent="0.25">
      <c r="A1166" s="167" t="s">
        <v>1898</v>
      </c>
      <c r="B1166" s="168" t="s">
        <v>2928</v>
      </c>
      <c r="C1166" s="164">
        <v>4066000</v>
      </c>
      <c r="D1166" s="164">
        <v>1974699.88</v>
      </c>
      <c r="E1166" s="162">
        <f t="shared" si="28"/>
        <v>48.566155435317256</v>
      </c>
    </row>
    <row r="1167" spans="1:5" ht="63" x14ac:dyDescent="0.25">
      <c r="A1167" s="167" t="s">
        <v>1900</v>
      </c>
      <c r="B1167" s="168" t="s">
        <v>2929</v>
      </c>
      <c r="C1167" s="164">
        <v>22194900</v>
      </c>
      <c r="D1167" s="164">
        <v>8669105.6799999997</v>
      </c>
      <c r="E1167" s="162">
        <f t="shared" si="28"/>
        <v>39.058998598777194</v>
      </c>
    </row>
    <row r="1168" spans="1:5" ht="31.5" x14ac:dyDescent="0.25">
      <c r="A1168" s="167" t="s">
        <v>1902</v>
      </c>
      <c r="B1168" s="168" t="s">
        <v>2930</v>
      </c>
      <c r="C1168" s="164">
        <v>50725616.170000002</v>
      </c>
      <c r="D1168" s="164">
        <v>4036943.69</v>
      </c>
      <c r="E1168" s="162">
        <f t="shared" si="28"/>
        <v>7.9583926126608935</v>
      </c>
    </row>
    <row r="1169" spans="1:5" ht="47.25" x14ac:dyDescent="0.25">
      <c r="A1169" s="167" t="s">
        <v>1904</v>
      </c>
      <c r="B1169" s="168" t="s">
        <v>2931</v>
      </c>
      <c r="C1169" s="164">
        <v>50725616.170000002</v>
      </c>
      <c r="D1169" s="164">
        <v>4036943.69</v>
      </c>
      <c r="E1169" s="162">
        <f t="shared" si="28"/>
        <v>7.9583926126608935</v>
      </c>
    </row>
    <row r="1170" spans="1:5" ht="15.75" x14ac:dyDescent="0.25">
      <c r="A1170" s="167" t="s">
        <v>1906</v>
      </c>
      <c r="B1170" s="168" t="s">
        <v>2934</v>
      </c>
      <c r="C1170" s="164">
        <v>48263180.060000002</v>
      </c>
      <c r="D1170" s="164">
        <v>2881711.75</v>
      </c>
      <c r="E1170" s="162">
        <f t="shared" si="28"/>
        <v>5.970828582819248</v>
      </c>
    </row>
    <row r="1171" spans="1:5" ht="15.75" x14ac:dyDescent="0.25">
      <c r="A1171" s="167" t="s">
        <v>1926</v>
      </c>
      <c r="B1171" s="168" t="s">
        <v>2935</v>
      </c>
      <c r="C1171" s="164">
        <v>2462436.11</v>
      </c>
      <c r="D1171" s="164">
        <v>1155231.94</v>
      </c>
      <c r="E1171" s="162">
        <f t="shared" si="28"/>
        <v>46.914189379719588</v>
      </c>
    </row>
    <row r="1172" spans="1:5" ht="15.75" x14ac:dyDescent="0.25">
      <c r="A1172" s="167" t="s">
        <v>1936</v>
      </c>
      <c r="B1172" s="168" t="s">
        <v>2943</v>
      </c>
      <c r="C1172" s="164">
        <v>119127200</v>
      </c>
      <c r="D1172" s="164">
        <v>52411255.57</v>
      </c>
      <c r="E1172" s="162">
        <f t="shared" si="28"/>
        <v>43.996044203171067</v>
      </c>
    </row>
    <row r="1173" spans="1:5" ht="15.75" x14ac:dyDescent="0.25">
      <c r="A1173" s="167" t="s">
        <v>2006</v>
      </c>
      <c r="B1173" s="168" t="s">
        <v>2946</v>
      </c>
      <c r="C1173" s="164">
        <v>119127200</v>
      </c>
      <c r="D1173" s="164">
        <v>52411255.57</v>
      </c>
      <c r="E1173" s="162">
        <f t="shared" si="28"/>
        <v>43.996044203171067</v>
      </c>
    </row>
    <row r="1174" spans="1:5" ht="47.25" x14ac:dyDescent="0.25">
      <c r="A1174" s="167" t="s">
        <v>1939</v>
      </c>
      <c r="B1174" s="168" t="s">
        <v>2948</v>
      </c>
      <c r="C1174" s="164">
        <v>23078700</v>
      </c>
      <c r="D1174" s="164">
        <v>10199393</v>
      </c>
      <c r="E1174" s="162">
        <f t="shared" si="28"/>
        <v>44.193966731228365</v>
      </c>
    </row>
    <row r="1175" spans="1:5" ht="15.75" x14ac:dyDescent="0.25">
      <c r="A1175" s="167" t="s">
        <v>1941</v>
      </c>
      <c r="B1175" s="168" t="s">
        <v>2949</v>
      </c>
      <c r="C1175" s="164">
        <v>600000</v>
      </c>
      <c r="D1175" s="164"/>
      <c r="E1175" s="162"/>
    </row>
    <row r="1176" spans="1:5" ht="31.5" x14ac:dyDescent="0.25">
      <c r="A1176" s="167" t="s">
        <v>1943</v>
      </c>
      <c r="B1176" s="168" t="s">
        <v>2951</v>
      </c>
      <c r="C1176" s="164">
        <v>600000</v>
      </c>
      <c r="D1176" s="164"/>
      <c r="E1176" s="162"/>
    </row>
    <row r="1177" spans="1:5" ht="15.75" x14ac:dyDescent="0.25">
      <c r="A1177" s="167" t="s">
        <v>2062</v>
      </c>
      <c r="B1177" s="168" t="s">
        <v>2952</v>
      </c>
      <c r="C1177" s="164">
        <v>22478700</v>
      </c>
      <c r="D1177" s="164">
        <v>10199393</v>
      </c>
      <c r="E1177" s="162">
        <f t="shared" si="28"/>
        <v>45.373589220017173</v>
      </c>
    </row>
    <row r="1178" spans="1:5" ht="78.75" x14ac:dyDescent="0.25">
      <c r="A1178" s="167" t="s">
        <v>2064</v>
      </c>
      <c r="B1178" s="168" t="s">
        <v>2953</v>
      </c>
      <c r="C1178" s="164">
        <v>22478700</v>
      </c>
      <c r="D1178" s="164">
        <v>10199393</v>
      </c>
      <c r="E1178" s="162">
        <f t="shared" si="28"/>
        <v>45.373589220017173</v>
      </c>
    </row>
    <row r="1179" spans="1:5" ht="15.75" x14ac:dyDescent="0.25">
      <c r="A1179" s="167" t="s">
        <v>1908</v>
      </c>
      <c r="B1179" s="168" t="s">
        <v>2959</v>
      </c>
      <c r="C1179" s="164">
        <v>4257799.76</v>
      </c>
      <c r="D1179" s="164">
        <v>42180.160000000003</v>
      </c>
      <c r="E1179" s="162">
        <f t="shared" ref="E1179:E1223" si="29">D1179/C1179*100</f>
        <v>0.99065626327152612</v>
      </c>
    </row>
    <row r="1180" spans="1:5" ht="63" x14ac:dyDescent="0.25">
      <c r="A1180" s="167" t="s">
        <v>2139</v>
      </c>
      <c r="B1180" s="168" t="s">
        <v>2960</v>
      </c>
      <c r="C1180" s="164">
        <v>4119286</v>
      </c>
      <c r="D1180" s="164"/>
      <c r="E1180" s="162"/>
    </row>
    <row r="1181" spans="1:5" ht="78.75" x14ac:dyDescent="0.25">
      <c r="A1181" s="167" t="s">
        <v>2141</v>
      </c>
      <c r="B1181" s="168" t="s">
        <v>2961</v>
      </c>
      <c r="C1181" s="164">
        <v>4119286</v>
      </c>
      <c r="D1181" s="164"/>
      <c r="E1181" s="162"/>
    </row>
    <row r="1182" spans="1:5" ht="15.75" x14ac:dyDescent="0.25">
      <c r="A1182" s="167" t="s">
        <v>1910</v>
      </c>
      <c r="B1182" s="168" t="s">
        <v>2964</v>
      </c>
      <c r="C1182" s="164">
        <v>138513.76</v>
      </c>
      <c r="D1182" s="164">
        <v>42180.160000000003</v>
      </c>
      <c r="E1182" s="162">
        <f t="shared" si="29"/>
        <v>30.451963761578632</v>
      </c>
    </row>
    <row r="1183" spans="1:5" ht="31.5" x14ac:dyDescent="0.25">
      <c r="A1183" s="167" t="s">
        <v>1947</v>
      </c>
      <c r="B1183" s="168" t="s">
        <v>2965</v>
      </c>
      <c r="C1183" s="164">
        <v>72500</v>
      </c>
      <c r="D1183" s="164">
        <v>22310</v>
      </c>
      <c r="E1183" s="162">
        <f t="shared" si="29"/>
        <v>30.772413793103446</v>
      </c>
    </row>
    <row r="1184" spans="1:5" ht="15.75" x14ac:dyDescent="0.25">
      <c r="A1184" s="167" t="s">
        <v>1949</v>
      </c>
      <c r="B1184" s="168" t="s">
        <v>2966</v>
      </c>
      <c r="C1184" s="164">
        <v>65513.599999999999</v>
      </c>
      <c r="D1184" s="164">
        <v>19370</v>
      </c>
      <c r="E1184" s="162">
        <f t="shared" si="29"/>
        <v>29.566380110389296</v>
      </c>
    </row>
    <row r="1185" spans="1:5" ht="15.75" x14ac:dyDescent="0.25">
      <c r="A1185" s="167" t="s">
        <v>1912</v>
      </c>
      <c r="B1185" s="168" t="s">
        <v>2967</v>
      </c>
      <c r="C1185" s="164">
        <v>500.16</v>
      </c>
      <c r="D1185" s="164">
        <v>500.16</v>
      </c>
      <c r="E1185" s="162">
        <f t="shared" si="29"/>
        <v>100</v>
      </c>
    </row>
    <row r="1186" spans="1:5" ht="15.75" x14ac:dyDescent="0.25">
      <c r="A1186" s="187" t="s">
        <v>2968</v>
      </c>
      <c r="B1186" s="188" t="s">
        <v>2969</v>
      </c>
      <c r="C1186" s="189">
        <v>3531375703.8699999</v>
      </c>
      <c r="D1186" s="189">
        <v>1292789255.5999999</v>
      </c>
      <c r="E1186" s="190">
        <f t="shared" si="29"/>
        <v>36.608658041772358</v>
      </c>
    </row>
    <row r="1187" spans="1:5" ht="15.75" x14ac:dyDescent="0.25">
      <c r="A1187" s="187" t="s">
        <v>2970</v>
      </c>
      <c r="B1187" s="188" t="s">
        <v>2971</v>
      </c>
      <c r="C1187" s="189">
        <v>3455568503.8699999</v>
      </c>
      <c r="D1187" s="189">
        <v>1258513623.0799999</v>
      </c>
      <c r="E1187" s="190">
        <f t="shared" si="29"/>
        <v>36.419871916026295</v>
      </c>
    </row>
    <row r="1188" spans="1:5" ht="31.5" x14ac:dyDescent="0.25">
      <c r="A1188" s="167" t="s">
        <v>1902</v>
      </c>
      <c r="B1188" s="168" t="s">
        <v>2976</v>
      </c>
      <c r="C1188" s="164">
        <v>390000</v>
      </c>
      <c r="D1188" s="164">
        <v>99900</v>
      </c>
      <c r="E1188" s="162">
        <f t="shared" si="29"/>
        <v>25.615384615384617</v>
      </c>
    </row>
    <row r="1189" spans="1:5" ht="47.25" x14ac:dyDescent="0.25">
      <c r="A1189" s="167" t="s">
        <v>1904</v>
      </c>
      <c r="B1189" s="168" t="s">
        <v>2977</v>
      </c>
      <c r="C1189" s="164">
        <v>390000</v>
      </c>
      <c r="D1189" s="164">
        <v>99900</v>
      </c>
      <c r="E1189" s="162">
        <f t="shared" si="29"/>
        <v>25.615384615384617</v>
      </c>
    </row>
    <row r="1190" spans="1:5" ht="15.75" x14ac:dyDescent="0.25">
      <c r="A1190" s="167" t="s">
        <v>1906</v>
      </c>
      <c r="B1190" s="168" t="s">
        <v>2979</v>
      </c>
      <c r="C1190" s="164">
        <v>390000</v>
      </c>
      <c r="D1190" s="164">
        <v>99900</v>
      </c>
      <c r="E1190" s="162">
        <f t="shared" si="29"/>
        <v>25.615384615384617</v>
      </c>
    </row>
    <row r="1191" spans="1:5" ht="31.5" x14ac:dyDescent="0.25">
      <c r="A1191" s="167" t="s">
        <v>1928</v>
      </c>
      <c r="B1191" s="168" t="s">
        <v>2981</v>
      </c>
      <c r="C1191" s="164">
        <v>5376000</v>
      </c>
      <c r="D1191" s="164">
        <v>705000</v>
      </c>
      <c r="E1191" s="162">
        <f t="shared" si="29"/>
        <v>13.113839285714285</v>
      </c>
    </row>
    <row r="1192" spans="1:5" ht="15.75" x14ac:dyDescent="0.25">
      <c r="A1192" s="167" t="s">
        <v>2101</v>
      </c>
      <c r="B1192" s="168" t="s">
        <v>2982</v>
      </c>
      <c r="C1192" s="164">
        <v>240000</v>
      </c>
      <c r="D1192" s="164"/>
      <c r="E1192" s="162"/>
    </row>
    <row r="1193" spans="1:5" ht="15.75" x14ac:dyDescent="0.25">
      <c r="A1193" s="167" t="s">
        <v>2103</v>
      </c>
      <c r="B1193" s="168" t="s">
        <v>2983</v>
      </c>
      <c r="C1193" s="164">
        <v>5136000</v>
      </c>
      <c r="D1193" s="164">
        <v>705000</v>
      </c>
      <c r="E1193" s="162">
        <f t="shared" si="29"/>
        <v>13.726635514018692</v>
      </c>
    </row>
    <row r="1194" spans="1:5" ht="47.25" x14ac:dyDescent="0.25">
      <c r="A1194" s="167" t="s">
        <v>1969</v>
      </c>
      <c r="B1194" s="168" t="s">
        <v>2984</v>
      </c>
      <c r="C1194" s="164">
        <v>1443978431.8099999</v>
      </c>
      <c r="D1194" s="164">
        <v>167544757.33000001</v>
      </c>
      <c r="E1194" s="162">
        <f t="shared" si="29"/>
        <v>11.602995836993617</v>
      </c>
    </row>
    <row r="1195" spans="1:5" ht="15.75" x14ac:dyDescent="0.25">
      <c r="A1195" s="167" t="s">
        <v>1971</v>
      </c>
      <c r="B1195" s="168" t="s">
        <v>2985</v>
      </c>
      <c r="C1195" s="164">
        <v>1443978431.8099999</v>
      </c>
      <c r="D1195" s="164">
        <v>167544757.33000001</v>
      </c>
      <c r="E1195" s="162">
        <f t="shared" si="29"/>
        <v>11.602995836993617</v>
      </c>
    </row>
    <row r="1196" spans="1:5" ht="47.25" x14ac:dyDescent="0.25">
      <c r="A1196" s="167" t="s">
        <v>1973</v>
      </c>
      <c r="B1196" s="168" t="s">
        <v>2986</v>
      </c>
      <c r="C1196" s="164">
        <v>1443978431.8099999</v>
      </c>
      <c r="D1196" s="164">
        <v>167544757.33000001</v>
      </c>
      <c r="E1196" s="162">
        <f t="shared" si="29"/>
        <v>11.602995836993617</v>
      </c>
    </row>
    <row r="1197" spans="1:5" ht="15.75" x14ac:dyDescent="0.25">
      <c r="A1197" s="167" t="s">
        <v>1936</v>
      </c>
      <c r="B1197" s="168" t="s">
        <v>2987</v>
      </c>
      <c r="C1197" s="164">
        <v>299021028.86000001</v>
      </c>
      <c r="D1197" s="164">
        <v>212846794.13999999</v>
      </c>
      <c r="E1197" s="162">
        <f t="shared" si="29"/>
        <v>71.181212556008461</v>
      </c>
    </row>
    <row r="1198" spans="1:5" ht="15.75" x14ac:dyDescent="0.25">
      <c r="A1198" s="167" t="s">
        <v>2111</v>
      </c>
      <c r="B1198" s="168" t="s">
        <v>2988</v>
      </c>
      <c r="C1198" s="164">
        <v>159061028.86000001</v>
      </c>
      <c r="D1198" s="164">
        <v>109348044.23999999</v>
      </c>
      <c r="E1198" s="162">
        <f t="shared" si="29"/>
        <v>68.745968150529407</v>
      </c>
    </row>
    <row r="1199" spans="1:5" ht="63" x14ac:dyDescent="0.25">
      <c r="A1199" s="167" t="s">
        <v>2364</v>
      </c>
      <c r="B1199" s="168" t="s">
        <v>2989</v>
      </c>
      <c r="C1199" s="164">
        <v>48750253.5</v>
      </c>
      <c r="D1199" s="164">
        <v>47048468.880000003</v>
      </c>
      <c r="E1199" s="162">
        <f t="shared" si="29"/>
        <v>96.509177906121053</v>
      </c>
    </row>
    <row r="1200" spans="1:5" ht="47.25" x14ac:dyDescent="0.25">
      <c r="A1200" s="167" t="s">
        <v>2447</v>
      </c>
      <c r="B1200" s="168" t="s">
        <v>2990</v>
      </c>
      <c r="C1200" s="164">
        <v>48011200</v>
      </c>
      <c r="D1200" s="164"/>
      <c r="E1200" s="162"/>
    </row>
    <row r="1201" spans="1:5" ht="15.75" x14ac:dyDescent="0.25">
      <c r="A1201" s="167" t="s">
        <v>2113</v>
      </c>
      <c r="B1201" s="168" t="s">
        <v>2991</v>
      </c>
      <c r="C1201" s="164">
        <v>62299575.359999999</v>
      </c>
      <c r="D1201" s="164">
        <v>62299575.359999999</v>
      </c>
      <c r="E1201" s="162">
        <f t="shared" si="29"/>
        <v>100</v>
      </c>
    </row>
    <row r="1202" spans="1:5" ht="15.75" x14ac:dyDescent="0.25">
      <c r="A1202" s="167" t="s">
        <v>1507</v>
      </c>
      <c r="B1202" s="168" t="s">
        <v>2992</v>
      </c>
      <c r="C1202" s="164">
        <v>139960000</v>
      </c>
      <c r="D1202" s="164">
        <v>103498749.90000001</v>
      </c>
      <c r="E1202" s="162">
        <f t="shared" si="29"/>
        <v>73.948806730494425</v>
      </c>
    </row>
    <row r="1203" spans="1:5" ht="47.25" x14ac:dyDescent="0.25">
      <c r="A1203" s="167" t="s">
        <v>1939</v>
      </c>
      <c r="B1203" s="168" t="s">
        <v>2993</v>
      </c>
      <c r="C1203" s="164">
        <v>1698555727.79</v>
      </c>
      <c r="D1203" s="164">
        <v>869069856.20000005</v>
      </c>
      <c r="E1203" s="162">
        <f t="shared" si="29"/>
        <v>51.165224783690292</v>
      </c>
    </row>
    <row r="1204" spans="1:5" ht="15.75" x14ac:dyDescent="0.25">
      <c r="A1204" s="167" t="s">
        <v>1941</v>
      </c>
      <c r="B1204" s="168" t="s">
        <v>2994</v>
      </c>
      <c r="C1204" s="164">
        <v>518608654.54000002</v>
      </c>
      <c r="D1204" s="164">
        <v>241269989.06</v>
      </c>
      <c r="E1204" s="162">
        <f t="shared" si="29"/>
        <v>46.522553557075469</v>
      </c>
    </row>
    <row r="1205" spans="1:5" ht="78.75" x14ac:dyDescent="0.25">
      <c r="A1205" s="167" t="s">
        <v>2119</v>
      </c>
      <c r="B1205" s="168" t="s">
        <v>2995</v>
      </c>
      <c r="C1205" s="164">
        <v>256573300</v>
      </c>
      <c r="D1205" s="164">
        <v>128096934.52</v>
      </c>
      <c r="E1205" s="162">
        <f t="shared" si="29"/>
        <v>49.926057980312052</v>
      </c>
    </row>
    <row r="1206" spans="1:5" ht="31.5" x14ac:dyDescent="0.25">
      <c r="A1206" s="167" t="s">
        <v>1943</v>
      </c>
      <c r="B1206" s="168" t="s">
        <v>2996</v>
      </c>
      <c r="C1206" s="164">
        <v>262035354.53999999</v>
      </c>
      <c r="D1206" s="164">
        <v>113173054.54000001</v>
      </c>
      <c r="E1206" s="162">
        <f t="shared" si="29"/>
        <v>43.189994242828028</v>
      </c>
    </row>
    <row r="1207" spans="1:5" ht="15.75" x14ac:dyDescent="0.25">
      <c r="A1207" s="167" t="s">
        <v>2062</v>
      </c>
      <c r="B1207" s="168" t="s">
        <v>2997</v>
      </c>
      <c r="C1207" s="164">
        <v>1176747073.25</v>
      </c>
      <c r="D1207" s="164">
        <v>627799867.13999999</v>
      </c>
      <c r="E1207" s="162">
        <f t="shared" si="29"/>
        <v>53.350450696776349</v>
      </c>
    </row>
    <row r="1208" spans="1:5" ht="78.75" x14ac:dyDescent="0.25">
      <c r="A1208" s="167" t="s">
        <v>2064</v>
      </c>
      <c r="B1208" s="168" t="s">
        <v>2998</v>
      </c>
      <c r="C1208" s="164">
        <v>1104206485.5999999</v>
      </c>
      <c r="D1208" s="164">
        <v>590292173.51999998</v>
      </c>
      <c r="E1208" s="162">
        <f t="shared" si="29"/>
        <v>53.458495418929644</v>
      </c>
    </row>
    <row r="1209" spans="1:5" ht="31.5" x14ac:dyDescent="0.25">
      <c r="A1209" s="167" t="s">
        <v>2126</v>
      </c>
      <c r="B1209" s="168" t="s">
        <v>2999</v>
      </c>
      <c r="C1209" s="164">
        <v>72540587.650000006</v>
      </c>
      <c r="D1209" s="164">
        <v>37507693.619999997</v>
      </c>
      <c r="E1209" s="162">
        <f t="shared" si="29"/>
        <v>51.705803378613794</v>
      </c>
    </row>
    <row r="1210" spans="1:5" ht="78.75" x14ac:dyDescent="0.25">
      <c r="A1210" s="167" t="s">
        <v>2130</v>
      </c>
      <c r="B1210" s="168" t="s">
        <v>3000</v>
      </c>
      <c r="C1210" s="164">
        <v>3200000</v>
      </c>
      <c r="D1210" s="164"/>
      <c r="E1210" s="162"/>
    </row>
    <row r="1211" spans="1:5" ht="31.5" x14ac:dyDescent="0.25">
      <c r="A1211" s="167" t="s">
        <v>2136</v>
      </c>
      <c r="B1211" s="168" t="s">
        <v>3001</v>
      </c>
      <c r="C1211" s="164">
        <v>3200000</v>
      </c>
      <c r="D1211" s="164"/>
      <c r="E1211" s="162"/>
    </row>
    <row r="1212" spans="1:5" ht="15.75" x14ac:dyDescent="0.25">
      <c r="A1212" s="167" t="s">
        <v>1908</v>
      </c>
      <c r="B1212" s="168" t="s">
        <v>3002</v>
      </c>
      <c r="C1212" s="164">
        <v>8247315.4100000001</v>
      </c>
      <c r="D1212" s="164">
        <v>8247315.4100000001</v>
      </c>
      <c r="E1212" s="162">
        <f t="shared" si="29"/>
        <v>100</v>
      </c>
    </row>
    <row r="1213" spans="1:5" ht="15.75" x14ac:dyDescent="0.25">
      <c r="A1213" s="167" t="s">
        <v>1978</v>
      </c>
      <c r="B1213" s="168" t="s">
        <v>3003</v>
      </c>
      <c r="C1213" s="164">
        <v>8247315.4100000001</v>
      </c>
      <c r="D1213" s="164">
        <v>8247315.4100000001</v>
      </c>
      <c r="E1213" s="162">
        <f t="shared" si="29"/>
        <v>100</v>
      </c>
    </row>
    <row r="1214" spans="1:5" ht="47.25" x14ac:dyDescent="0.25">
      <c r="A1214" s="167" t="s">
        <v>1980</v>
      </c>
      <c r="B1214" s="168" t="s">
        <v>3004</v>
      </c>
      <c r="C1214" s="164">
        <v>8247315.4100000001</v>
      </c>
      <c r="D1214" s="164">
        <v>8247315.4100000001</v>
      </c>
      <c r="E1214" s="162">
        <f t="shared" si="29"/>
        <v>100</v>
      </c>
    </row>
    <row r="1215" spans="1:5" ht="31.5" x14ac:dyDescent="0.25">
      <c r="A1215" s="187" t="s">
        <v>3008</v>
      </c>
      <c r="B1215" s="188" t="s">
        <v>3009</v>
      </c>
      <c r="C1215" s="189">
        <v>75807200</v>
      </c>
      <c r="D1215" s="189">
        <v>34275632.520000003</v>
      </c>
      <c r="E1215" s="190">
        <f t="shared" si="29"/>
        <v>45.214217805168907</v>
      </c>
    </row>
    <row r="1216" spans="1:5" ht="78.75" x14ac:dyDescent="0.25">
      <c r="A1216" s="167" t="s">
        <v>1892</v>
      </c>
      <c r="B1216" s="168" t="s">
        <v>3010</v>
      </c>
      <c r="C1216" s="164">
        <v>73988700</v>
      </c>
      <c r="D1216" s="164">
        <v>33554451.899999999</v>
      </c>
      <c r="E1216" s="162">
        <f t="shared" si="29"/>
        <v>45.350779105457995</v>
      </c>
    </row>
    <row r="1217" spans="1:5" ht="31.5" x14ac:dyDescent="0.25">
      <c r="A1217" s="167" t="s">
        <v>1894</v>
      </c>
      <c r="B1217" s="168" t="s">
        <v>3015</v>
      </c>
      <c r="C1217" s="164">
        <v>73988700</v>
      </c>
      <c r="D1217" s="164">
        <v>33554451.899999999</v>
      </c>
      <c r="E1217" s="162">
        <f t="shared" si="29"/>
        <v>45.350779105457995</v>
      </c>
    </row>
    <row r="1218" spans="1:5" ht="31.5" x14ac:dyDescent="0.25">
      <c r="A1218" s="167" t="s">
        <v>1896</v>
      </c>
      <c r="B1218" s="168" t="s">
        <v>3016</v>
      </c>
      <c r="C1218" s="164">
        <v>54110300</v>
      </c>
      <c r="D1218" s="164">
        <v>24599199.859999999</v>
      </c>
      <c r="E1218" s="162">
        <f t="shared" si="29"/>
        <v>45.461215073655111</v>
      </c>
    </row>
    <row r="1219" spans="1:5" ht="47.25" x14ac:dyDescent="0.25">
      <c r="A1219" s="167" t="s">
        <v>1898</v>
      </c>
      <c r="B1219" s="168" t="s">
        <v>3017</v>
      </c>
      <c r="C1219" s="164">
        <v>2907000</v>
      </c>
      <c r="D1219" s="164">
        <v>2036876.25</v>
      </c>
      <c r="E1219" s="162">
        <f t="shared" si="29"/>
        <v>70.067982456140356</v>
      </c>
    </row>
    <row r="1220" spans="1:5" ht="63" x14ac:dyDescent="0.25">
      <c r="A1220" s="167" t="s">
        <v>1900</v>
      </c>
      <c r="B1220" s="168" t="s">
        <v>3018</v>
      </c>
      <c r="C1220" s="164">
        <v>16971400</v>
      </c>
      <c r="D1220" s="164">
        <v>6918375.79</v>
      </c>
      <c r="E1220" s="162">
        <f t="shared" si="29"/>
        <v>40.764909141261178</v>
      </c>
    </row>
    <row r="1221" spans="1:5" ht="31.5" x14ac:dyDescent="0.25">
      <c r="A1221" s="167" t="s">
        <v>1902</v>
      </c>
      <c r="B1221" s="168" t="s">
        <v>3019</v>
      </c>
      <c r="C1221" s="164">
        <v>1818500</v>
      </c>
      <c r="D1221" s="164">
        <v>721180.62</v>
      </c>
      <c r="E1221" s="162">
        <f t="shared" si="29"/>
        <v>39.657993951058565</v>
      </c>
    </row>
    <row r="1222" spans="1:5" ht="47.25" x14ac:dyDescent="0.25">
      <c r="A1222" s="167" t="s">
        <v>1904</v>
      </c>
      <c r="B1222" s="168" t="s">
        <v>3020</v>
      </c>
      <c r="C1222" s="164">
        <v>1818500</v>
      </c>
      <c r="D1222" s="164">
        <v>721180.62</v>
      </c>
      <c r="E1222" s="162">
        <f t="shared" si="29"/>
        <v>39.657993951058565</v>
      </c>
    </row>
    <row r="1223" spans="1:5" ht="15.75" x14ac:dyDescent="0.25">
      <c r="A1223" s="167" t="s">
        <v>1906</v>
      </c>
      <c r="B1223" s="168" t="s">
        <v>3022</v>
      </c>
      <c r="C1223" s="164">
        <v>1818500</v>
      </c>
      <c r="D1223" s="164">
        <v>721180.62</v>
      </c>
      <c r="E1223" s="162">
        <f t="shared" si="29"/>
        <v>39.657993951058565</v>
      </c>
    </row>
    <row r="1224" spans="1:5" ht="15.75" x14ac:dyDescent="0.25">
      <c r="A1224" s="187" t="s">
        <v>3046</v>
      </c>
      <c r="B1224" s="188" t="s">
        <v>3047</v>
      </c>
      <c r="C1224" s="189">
        <v>18457640370.549999</v>
      </c>
      <c r="D1224" s="189">
        <v>8127659759.6899996</v>
      </c>
      <c r="E1224" s="190">
        <f t="shared" ref="E1224:E1267" si="30">D1224/C1224*100</f>
        <v>44.034121353117534</v>
      </c>
    </row>
    <row r="1225" spans="1:5" ht="15.75" x14ac:dyDescent="0.25">
      <c r="A1225" s="187" t="s">
        <v>3048</v>
      </c>
      <c r="B1225" s="188" t="s">
        <v>3049</v>
      </c>
      <c r="C1225" s="189">
        <v>11703507673.59</v>
      </c>
      <c r="D1225" s="189">
        <v>4652361877.8699999</v>
      </c>
      <c r="E1225" s="190">
        <f t="shared" si="30"/>
        <v>39.751859080406007</v>
      </c>
    </row>
    <row r="1226" spans="1:5" ht="31.5" x14ac:dyDescent="0.25">
      <c r="A1226" s="167" t="s">
        <v>1902</v>
      </c>
      <c r="B1226" s="168" t="s">
        <v>3050</v>
      </c>
      <c r="C1226" s="164">
        <v>630842062.32000005</v>
      </c>
      <c r="D1226" s="164">
        <v>236571223.28999999</v>
      </c>
      <c r="E1226" s="162">
        <f t="shared" si="30"/>
        <v>37.500863911956017</v>
      </c>
    </row>
    <row r="1227" spans="1:5" ht="47.25" x14ac:dyDescent="0.25">
      <c r="A1227" s="167" t="s">
        <v>1904</v>
      </c>
      <c r="B1227" s="168" t="s">
        <v>3051</v>
      </c>
      <c r="C1227" s="164">
        <v>630842062.32000005</v>
      </c>
      <c r="D1227" s="164">
        <v>236571223.28999999</v>
      </c>
      <c r="E1227" s="162">
        <f t="shared" si="30"/>
        <v>37.500863911956017</v>
      </c>
    </row>
    <row r="1228" spans="1:5" ht="15.75" x14ac:dyDescent="0.25">
      <c r="A1228" s="167" t="s">
        <v>1906</v>
      </c>
      <c r="B1228" s="168" t="s">
        <v>3052</v>
      </c>
      <c r="C1228" s="164">
        <v>630842062.32000005</v>
      </c>
      <c r="D1228" s="164">
        <v>236571223.28999999</v>
      </c>
      <c r="E1228" s="162">
        <f t="shared" si="30"/>
        <v>37.500863911956017</v>
      </c>
    </row>
    <row r="1229" spans="1:5" ht="47.25" x14ac:dyDescent="0.25">
      <c r="A1229" s="167" t="s">
        <v>1969</v>
      </c>
      <c r="B1229" s="168" t="s">
        <v>3053</v>
      </c>
      <c r="C1229" s="164">
        <v>6057158755.6899996</v>
      </c>
      <c r="D1229" s="164">
        <v>1308228182.5</v>
      </c>
      <c r="E1229" s="162">
        <f t="shared" si="30"/>
        <v>21.598050096855577</v>
      </c>
    </row>
    <row r="1230" spans="1:5" ht="15.75" x14ac:dyDescent="0.25">
      <c r="A1230" s="167" t="s">
        <v>1971</v>
      </c>
      <c r="B1230" s="168" t="s">
        <v>3054</v>
      </c>
      <c r="C1230" s="164">
        <v>6057158755.6899996</v>
      </c>
      <c r="D1230" s="164">
        <v>1308228182.5</v>
      </c>
      <c r="E1230" s="162">
        <f t="shared" si="30"/>
        <v>21.598050096855577</v>
      </c>
    </row>
    <row r="1231" spans="1:5" ht="47.25" x14ac:dyDescent="0.25">
      <c r="A1231" s="167" t="s">
        <v>1973</v>
      </c>
      <c r="B1231" s="168" t="s">
        <v>3055</v>
      </c>
      <c r="C1231" s="164">
        <v>6057158755.6899996</v>
      </c>
      <c r="D1231" s="164">
        <v>1308228182.5</v>
      </c>
      <c r="E1231" s="162">
        <f t="shared" si="30"/>
        <v>21.598050096855577</v>
      </c>
    </row>
    <row r="1232" spans="1:5" ht="47.25" x14ac:dyDescent="0.25">
      <c r="A1232" s="167" t="s">
        <v>1939</v>
      </c>
      <c r="B1232" s="168" t="s">
        <v>3056</v>
      </c>
      <c r="C1232" s="164">
        <v>5013081921.8299999</v>
      </c>
      <c r="D1232" s="164">
        <v>3105137538.3299999</v>
      </c>
      <c r="E1232" s="162">
        <f t="shared" si="30"/>
        <v>61.940690113368134</v>
      </c>
    </row>
    <row r="1233" spans="1:5" ht="15.75" x14ac:dyDescent="0.25">
      <c r="A1233" s="167" t="s">
        <v>1941</v>
      </c>
      <c r="B1233" s="168" t="s">
        <v>3057</v>
      </c>
      <c r="C1233" s="164">
        <v>4289514910.1500001</v>
      </c>
      <c r="D1233" s="164">
        <v>2578277637.0500002</v>
      </c>
      <c r="E1233" s="162">
        <f t="shared" si="30"/>
        <v>60.106508336156836</v>
      </c>
    </row>
    <row r="1234" spans="1:5" ht="78.75" x14ac:dyDescent="0.25">
      <c r="A1234" s="167" t="s">
        <v>2119</v>
      </c>
      <c r="B1234" s="168" t="s">
        <v>3058</v>
      </c>
      <c r="C1234" s="164">
        <v>2643115200</v>
      </c>
      <c r="D1234" s="164">
        <v>1497506040.1600001</v>
      </c>
      <c r="E1234" s="162">
        <f t="shared" si="30"/>
        <v>56.656858549336029</v>
      </c>
    </row>
    <row r="1235" spans="1:5" ht="31.5" x14ac:dyDescent="0.25">
      <c r="A1235" s="167" t="s">
        <v>1943</v>
      </c>
      <c r="B1235" s="168" t="s">
        <v>3059</v>
      </c>
      <c r="C1235" s="164">
        <v>1646399710.1500001</v>
      </c>
      <c r="D1235" s="164">
        <v>1080771596.8900001</v>
      </c>
      <c r="E1235" s="162">
        <f t="shared" si="30"/>
        <v>65.644544895572977</v>
      </c>
    </row>
    <row r="1236" spans="1:5" ht="15.75" x14ac:dyDescent="0.25">
      <c r="A1236" s="167" t="s">
        <v>2062</v>
      </c>
      <c r="B1236" s="168" t="s">
        <v>3060</v>
      </c>
      <c r="C1236" s="164">
        <v>723567011.67999995</v>
      </c>
      <c r="D1236" s="164">
        <v>526859901.27999997</v>
      </c>
      <c r="E1236" s="162">
        <f t="shared" si="30"/>
        <v>72.814251171666953</v>
      </c>
    </row>
    <row r="1237" spans="1:5" ht="78.75" x14ac:dyDescent="0.25">
      <c r="A1237" s="167" t="s">
        <v>2064</v>
      </c>
      <c r="B1237" s="168" t="s">
        <v>3061</v>
      </c>
      <c r="C1237" s="164">
        <v>110890200</v>
      </c>
      <c r="D1237" s="164">
        <v>61941410.539999999</v>
      </c>
      <c r="E1237" s="162">
        <f t="shared" si="30"/>
        <v>55.858327011764786</v>
      </c>
    </row>
    <row r="1238" spans="1:5" ht="31.5" x14ac:dyDescent="0.25">
      <c r="A1238" s="167" t="s">
        <v>2126</v>
      </c>
      <c r="B1238" s="168" t="s">
        <v>3062</v>
      </c>
      <c r="C1238" s="164">
        <v>612676811.67999995</v>
      </c>
      <c r="D1238" s="164">
        <v>464918490.74000001</v>
      </c>
      <c r="E1238" s="162">
        <f t="shared" si="30"/>
        <v>75.883154360806159</v>
      </c>
    </row>
    <row r="1239" spans="1:5" ht="15.75" x14ac:dyDescent="0.25">
      <c r="A1239" s="167" t="s">
        <v>1908</v>
      </c>
      <c r="B1239" s="168" t="s">
        <v>3063</v>
      </c>
      <c r="C1239" s="164">
        <v>2424933.75</v>
      </c>
      <c r="D1239" s="164">
        <v>2424933.75</v>
      </c>
      <c r="E1239" s="162">
        <f t="shared" si="30"/>
        <v>100</v>
      </c>
    </row>
    <row r="1240" spans="1:5" ht="15.75" x14ac:dyDescent="0.25">
      <c r="A1240" s="167" t="s">
        <v>1978</v>
      </c>
      <c r="B1240" s="168" t="s">
        <v>3064</v>
      </c>
      <c r="C1240" s="164">
        <v>2424933.75</v>
      </c>
      <c r="D1240" s="164">
        <v>2424933.75</v>
      </c>
      <c r="E1240" s="162">
        <f t="shared" si="30"/>
        <v>100</v>
      </c>
    </row>
    <row r="1241" spans="1:5" ht="47.25" x14ac:dyDescent="0.25">
      <c r="A1241" s="167" t="s">
        <v>1980</v>
      </c>
      <c r="B1241" s="168" t="s">
        <v>3065</v>
      </c>
      <c r="C1241" s="164">
        <v>2424933.75</v>
      </c>
      <c r="D1241" s="164">
        <v>2424933.75</v>
      </c>
      <c r="E1241" s="162">
        <f t="shared" si="30"/>
        <v>100</v>
      </c>
    </row>
    <row r="1242" spans="1:5" ht="15.75" x14ac:dyDescent="0.25">
      <c r="A1242" s="187" t="s">
        <v>3066</v>
      </c>
      <c r="B1242" s="188" t="s">
        <v>3067</v>
      </c>
      <c r="C1242" s="189">
        <v>1108697101.03</v>
      </c>
      <c r="D1242" s="189">
        <v>564859284.5</v>
      </c>
      <c r="E1242" s="190">
        <f t="shared" si="30"/>
        <v>50.948025747991522</v>
      </c>
    </row>
    <row r="1243" spans="1:5" ht="31.5" x14ac:dyDescent="0.25">
      <c r="A1243" s="167" t="s">
        <v>1902</v>
      </c>
      <c r="B1243" s="168" t="s">
        <v>3068</v>
      </c>
      <c r="C1243" s="164">
        <v>700000</v>
      </c>
      <c r="D1243" s="164"/>
      <c r="E1243" s="162"/>
    </row>
    <row r="1244" spans="1:5" ht="47.25" x14ac:dyDescent="0.25">
      <c r="A1244" s="167" t="s">
        <v>1904</v>
      </c>
      <c r="B1244" s="168" t="s">
        <v>3069</v>
      </c>
      <c r="C1244" s="164">
        <v>700000</v>
      </c>
      <c r="D1244" s="164"/>
      <c r="E1244" s="162"/>
    </row>
    <row r="1245" spans="1:5" ht="15.75" x14ac:dyDescent="0.25">
      <c r="A1245" s="167" t="s">
        <v>1906</v>
      </c>
      <c r="B1245" s="168" t="s">
        <v>3070</v>
      </c>
      <c r="C1245" s="164">
        <v>700000</v>
      </c>
      <c r="D1245" s="164"/>
      <c r="E1245" s="162"/>
    </row>
    <row r="1246" spans="1:5" ht="47.25" x14ac:dyDescent="0.25">
      <c r="A1246" s="167" t="s">
        <v>1969</v>
      </c>
      <c r="B1246" s="168" t="s">
        <v>3071</v>
      </c>
      <c r="C1246" s="164">
        <v>593754923.58000004</v>
      </c>
      <c r="D1246" s="164">
        <v>298612027.44</v>
      </c>
      <c r="E1246" s="162">
        <f t="shared" si="30"/>
        <v>50.292134950147705</v>
      </c>
    </row>
    <row r="1247" spans="1:5" ht="15.75" x14ac:dyDescent="0.25">
      <c r="A1247" s="167" t="s">
        <v>1971</v>
      </c>
      <c r="B1247" s="168" t="s">
        <v>3072</v>
      </c>
      <c r="C1247" s="164">
        <v>593754923.58000004</v>
      </c>
      <c r="D1247" s="164">
        <v>298612027.44</v>
      </c>
      <c r="E1247" s="162">
        <f t="shared" si="30"/>
        <v>50.292134950147705</v>
      </c>
    </row>
    <row r="1248" spans="1:5" ht="47.25" x14ac:dyDescent="0.25">
      <c r="A1248" s="167" t="s">
        <v>1973</v>
      </c>
      <c r="B1248" s="168" t="s">
        <v>3073</v>
      </c>
      <c r="C1248" s="164">
        <v>593754923.58000004</v>
      </c>
      <c r="D1248" s="164">
        <v>298612027.44</v>
      </c>
      <c r="E1248" s="162">
        <f t="shared" si="30"/>
        <v>50.292134950147705</v>
      </c>
    </row>
    <row r="1249" spans="1:5" ht="47.25" x14ac:dyDescent="0.25">
      <c r="A1249" s="167" t="s">
        <v>1939</v>
      </c>
      <c r="B1249" s="168" t="s">
        <v>3074</v>
      </c>
      <c r="C1249" s="164">
        <v>513849650.86000001</v>
      </c>
      <c r="D1249" s="164">
        <v>265854730.47</v>
      </c>
      <c r="E1249" s="162">
        <f t="shared" si="30"/>
        <v>51.737843944246052</v>
      </c>
    </row>
    <row r="1250" spans="1:5" ht="15.75" x14ac:dyDescent="0.25">
      <c r="A1250" s="167" t="s">
        <v>1941</v>
      </c>
      <c r="B1250" s="168" t="s">
        <v>3075</v>
      </c>
      <c r="C1250" s="164">
        <v>468357047.93000001</v>
      </c>
      <c r="D1250" s="164">
        <v>233486337.47999999</v>
      </c>
      <c r="E1250" s="162">
        <f t="shared" si="30"/>
        <v>49.852209657555221</v>
      </c>
    </row>
    <row r="1251" spans="1:5" ht="78.75" x14ac:dyDescent="0.25">
      <c r="A1251" s="167" t="s">
        <v>2119</v>
      </c>
      <c r="B1251" s="168" t="s">
        <v>3076</v>
      </c>
      <c r="C1251" s="164">
        <v>93343974.010000005</v>
      </c>
      <c r="D1251" s="164">
        <v>56236324.119999997</v>
      </c>
      <c r="E1251" s="162">
        <f t="shared" si="30"/>
        <v>60.246335895207714</v>
      </c>
    </row>
    <row r="1252" spans="1:5" ht="31.5" x14ac:dyDescent="0.25">
      <c r="A1252" s="167" t="s">
        <v>1943</v>
      </c>
      <c r="B1252" s="168" t="s">
        <v>3077</v>
      </c>
      <c r="C1252" s="164">
        <v>375013073.92000002</v>
      </c>
      <c r="D1252" s="164">
        <v>177250013.36000001</v>
      </c>
      <c r="E1252" s="162">
        <f t="shared" si="30"/>
        <v>47.265022391675878</v>
      </c>
    </row>
    <row r="1253" spans="1:5" ht="15.75" x14ac:dyDescent="0.25">
      <c r="A1253" s="167" t="s">
        <v>2062</v>
      </c>
      <c r="B1253" s="168" t="s">
        <v>3078</v>
      </c>
      <c r="C1253" s="164">
        <v>45492602.93</v>
      </c>
      <c r="D1253" s="164">
        <v>32368392.989999998</v>
      </c>
      <c r="E1253" s="162">
        <f t="shared" si="30"/>
        <v>71.150892464442236</v>
      </c>
    </row>
    <row r="1254" spans="1:5" ht="78.75" x14ac:dyDescent="0.25">
      <c r="A1254" s="167" t="s">
        <v>2064</v>
      </c>
      <c r="B1254" s="168" t="s">
        <v>3079</v>
      </c>
      <c r="C1254" s="164">
        <v>6366325.9900000002</v>
      </c>
      <c r="D1254" s="164">
        <v>1018861.5</v>
      </c>
      <c r="E1254" s="162">
        <f t="shared" si="30"/>
        <v>16.003916569782817</v>
      </c>
    </row>
    <row r="1255" spans="1:5" ht="31.5" x14ac:dyDescent="0.25">
      <c r="A1255" s="167" t="s">
        <v>2126</v>
      </c>
      <c r="B1255" s="168" t="s">
        <v>3080</v>
      </c>
      <c r="C1255" s="164">
        <v>39126276.939999998</v>
      </c>
      <c r="D1255" s="164">
        <v>31349531.489999998</v>
      </c>
      <c r="E1255" s="162">
        <f t="shared" si="30"/>
        <v>80.123983015492101</v>
      </c>
    </row>
    <row r="1256" spans="1:5" ht="15.75" x14ac:dyDescent="0.25">
      <c r="A1256" s="167" t="s">
        <v>1908</v>
      </c>
      <c r="B1256" s="168" t="s">
        <v>3081</v>
      </c>
      <c r="C1256" s="164">
        <v>392526.59</v>
      </c>
      <c r="D1256" s="164">
        <v>392526.59</v>
      </c>
      <c r="E1256" s="162">
        <f t="shared" si="30"/>
        <v>100</v>
      </c>
    </row>
    <row r="1257" spans="1:5" ht="15.75" x14ac:dyDescent="0.25">
      <c r="A1257" s="167" t="s">
        <v>1978</v>
      </c>
      <c r="B1257" s="168" t="s">
        <v>3082</v>
      </c>
      <c r="C1257" s="164">
        <v>392526.59</v>
      </c>
      <c r="D1257" s="164">
        <v>392526.59</v>
      </c>
      <c r="E1257" s="162">
        <f t="shared" si="30"/>
        <v>100</v>
      </c>
    </row>
    <row r="1258" spans="1:5" ht="47.25" x14ac:dyDescent="0.25">
      <c r="A1258" s="167" t="s">
        <v>1980</v>
      </c>
      <c r="B1258" s="168" t="s">
        <v>3083</v>
      </c>
      <c r="C1258" s="164">
        <v>392526.59</v>
      </c>
      <c r="D1258" s="164">
        <v>392526.59</v>
      </c>
      <c r="E1258" s="162">
        <f t="shared" si="30"/>
        <v>100</v>
      </c>
    </row>
    <row r="1259" spans="1:5" ht="15.75" x14ac:dyDescent="0.25">
      <c r="A1259" s="187" t="s">
        <v>3084</v>
      </c>
      <c r="B1259" s="188" t="s">
        <v>3085</v>
      </c>
      <c r="C1259" s="189">
        <v>495168697.75</v>
      </c>
      <c r="D1259" s="189">
        <v>295754818.11000001</v>
      </c>
      <c r="E1259" s="190">
        <f t="shared" si="30"/>
        <v>59.728092557926637</v>
      </c>
    </row>
    <row r="1260" spans="1:5" ht="47.25" x14ac:dyDescent="0.25">
      <c r="A1260" s="167" t="s">
        <v>1939</v>
      </c>
      <c r="B1260" s="168" t="s">
        <v>3086</v>
      </c>
      <c r="C1260" s="164">
        <v>495168697.75</v>
      </c>
      <c r="D1260" s="164">
        <v>295754818.11000001</v>
      </c>
      <c r="E1260" s="162">
        <f t="shared" si="30"/>
        <v>59.728092557926637</v>
      </c>
    </row>
    <row r="1261" spans="1:5" ht="15.75" x14ac:dyDescent="0.25">
      <c r="A1261" s="167" t="s">
        <v>1941</v>
      </c>
      <c r="B1261" s="168" t="s">
        <v>3087</v>
      </c>
      <c r="C1261" s="164">
        <v>495168697.75</v>
      </c>
      <c r="D1261" s="164">
        <v>295754818.11000001</v>
      </c>
      <c r="E1261" s="162">
        <f t="shared" si="30"/>
        <v>59.728092557926637</v>
      </c>
    </row>
    <row r="1262" spans="1:5" ht="78.75" x14ac:dyDescent="0.25">
      <c r="A1262" s="167" t="s">
        <v>2119</v>
      </c>
      <c r="B1262" s="168" t="s">
        <v>3088</v>
      </c>
      <c r="C1262" s="164">
        <v>60617770</v>
      </c>
      <c r="D1262" s="164">
        <v>36867387.759999998</v>
      </c>
      <c r="E1262" s="162">
        <f t="shared" si="30"/>
        <v>60.819439184252403</v>
      </c>
    </row>
    <row r="1263" spans="1:5" ht="31.5" x14ac:dyDescent="0.25">
      <c r="A1263" s="167" t="s">
        <v>1943</v>
      </c>
      <c r="B1263" s="168" t="s">
        <v>3089</v>
      </c>
      <c r="C1263" s="164">
        <v>434550927.75</v>
      </c>
      <c r="D1263" s="164">
        <v>258887430.34999999</v>
      </c>
      <c r="E1263" s="162">
        <f t="shared" si="30"/>
        <v>59.575854938443406</v>
      </c>
    </row>
    <row r="1264" spans="1:5" ht="15.75" x14ac:dyDescent="0.25">
      <c r="A1264" s="187" t="s">
        <v>3090</v>
      </c>
      <c r="B1264" s="188" t="s">
        <v>3091</v>
      </c>
      <c r="C1264" s="189">
        <v>100415626.64</v>
      </c>
      <c r="D1264" s="189">
        <v>60031844.57</v>
      </c>
      <c r="E1264" s="190">
        <f t="shared" si="30"/>
        <v>59.783368962303172</v>
      </c>
    </row>
    <row r="1265" spans="1:5" ht="47.25" x14ac:dyDescent="0.25">
      <c r="A1265" s="167" t="s">
        <v>1939</v>
      </c>
      <c r="B1265" s="168" t="s">
        <v>3092</v>
      </c>
      <c r="C1265" s="164">
        <v>100415626.64</v>
      </c>
      <c r="D1265" s="164">
        <v>60031844.57</v>
      </c>
      <c r="E1265" s="162">
        <f t="shared" si="30"/>
        <v>59.783368962303172</v>
      </c>
    </row>
    <row r="1266" spans="1:5" ht="15.75" x14ac:dyDescent="0.25">
      <c r="A1266" s="167" t="s">
        <v>1941</v>
      </c>
      <c r="B1266" s="168" t="s">
        <v>3093</v>
      </c>
      <c r="C1266" s="164">
        <v>100415626.64</v>
      </c>
      <c r="D1266" s="164">
        <v>60031844.57</v>
      </c>
      <c r="E1266" s="162">
        <f t="shared" si="30"/>
        <v>59.783368962303172</v>
      </c>
    </row>
    <row r="1267" spans="1:5" ht="78.75" x14ac:dyDescent="0.25">
      <c r="A1267" s="167" t="s">
        <v>2119</v>
      </c>
      <c r="B1267" s="168" t="s">
        <v>3094</v>
      </c>
      <c r="C1267" s="164">
        <v>95960100</v>
      </c>
      <c r="D1267" s="164">
        <v>58038841.57</v>
      </c>
      <c r="E1267" s="162">
        <f t="shared" si="30"/>
        <v>60.48226457663133</v>
      </c>
    </row>
    <row r="1268" spans="1:5" ht="31.5" x14ac:dyDescent="0.25">
      <c r="A1268" s="167" t="s">
        <v>1943</v>
      </c>
      <c r="B1268" s="168" t="s">
        <v>3095</v>
      </c>
      <c r="C1268" s="164">
        <v>4455526.6399999997</v>
      </c>
      <c r="D1268" s="164">
        <v>1993003</v>
      </c>
      <c r="E1268" s="162">
        <f t="shared" ref="E1268:E1328" si="31">D1268/C1268*100</f>
        <v>44.731030942730492</v>
      </c>
    </row>
    <row r="1269" spans="1:5" ht="47.25" x14ac:dyDescent="0.25">
      <c r="A1269" s="187" t="s">
        <v>3096</v>
      </c>
      <c r="B1269" s="188" t="s">
        <v>3097</v>
      </c>
      <c r="C1269" s="189">
        <v>217200600</v>
      </c>
      <c r="D1269" s="189">
        <v>132897880</v>
      </c>
      <c r="E1269" s="190">
        <f t="shared" si="31"/>
        <v>61.186700220901777</v>
      </c>
    </row>
    <row r="1270" spans="1:5" ht="47.25" x14ac:dyDescent="0.25">
      <c r="A1270" s="167" t="s">
        <v>1939</v>
      </c>
      <c r="B1270" s="168" t="s">
        <v>3098</v>
      </c>
      <c r="C1270" s="164">
        <v>217200600</v>
      </c>
      <c r="D1270" s="164">
        <v>132897880</v>
      </c>
      <c r="E1270" s="162">
        <f t="shared" si="31"/>
        <v>61.186700220901777</v>
      </c>
    </row>
    <row r="1271" spans="1:5" ht="15.75" x14ac:dyDescent="0.25">
      <c r="A1271" s="167" t="s">
        <v>2062</v>
      </c>
      <c r="B1271" s="168" t="s">
        <v>3099</v>
      </c>
      <c r="C1271" s="164">
        <v>217200600</v>
      </c>
      <c r="D1271" s="164">
        <v>132897880</v>
      </c>
      <c r="E1271" s="162">
        <f t="shared" si="31"/>
        <v>61.186700220901777</v>
      </c>
    </row>
    <row r="1272" spans="1:5" ht="78.75" x14ac:dyDescent="0.25">
      <c r="A1272" s="167" t="s">
        <v>2064</v>
      </c>
      <c r="B1272" s="168" t="s">
        <v>3100</v>
      </c>
      <c r="C1272" s="164">
        <v>205464200</v>
      </c>
      <c r="D1272" s="164">
        <v>123831840</v>
      </c>
      <c r="E1272" s="162">
        <f t="shared" si="31"/>
        <v>60.269302389418691</v>
      </c>
    </row>
    <row r="1273" spans="1:5" ht="31.5" x14ac:dyDescent="0.25">
      <c r="A1273" s="167" t="s">
        <v>2126</v>
      </c>
      <c r="B1273" s="168" t="s">
        <v>3101</v>
      </c>
      <c r="C1273" s="164">
        <v>11736400</v>
      </c>
      <c r="D1273" s="164">
        <v>9066040</v>
      </c>
      <c r="E1273" s="162">
        <f t="shared" si="31"/>
        <v>77.247196755393475</v>
      </c>
    </row>
    <row r="1274" spans="1:5" ht="15.75" x14ac:dyDescent="0.25">
      <c r="A1274" s="187" t="s">
        <v>3102</v>
      </c>
      <c r="B1274" s="188" t="s">
        <v>3103</v>
      </c>
      <c r="C1274" s="189">
        <v>7779378</v>
      </c>
      <c r="D1274" s="189">
        <v>4698887.99</v>
      </c>
      <c r="E1274" s="190">
        <f t="shared" si="31"/>
        <v>60.401846908583181</v>
      </c>
    </row>
    <row r="1275" spans="1:5" ht="47.25" x14ac:dyDescent="0.25">
      <c r="A1275" s="167" t="s">
        <v>1939</v>
      </c>
      <c r="B1275" s="168" t="s">
        <v>3104</v>
      </c>
      <c r="C1275" s="164">
        <v>7779378</v>
      </c>
      <c r="D1275" s="164">
        <v>4698887.99</v>
      </c>
      <c r="E1275" s="162">
        <f t="shared" si="31"/>
        <v>60.401846908583181</v>
      </c>
    </row>
    <row r="1276" spans="1:5" ht="15.75" x14ac:dyDescent="0.25">
      <c r="A1276" s="167" t="s">
        <v>1941</v>
      </c>
      <c r="B1276" s="168" t="s">
        <v>3105</v>
      </c>
      <c r="C1276" s="164">
        <v>7779378</v>
      </c>
      <c r="D1276" s="164">
        <v>4698887.99</v>
      </c>
      <c r="E1276" s="162">
        <f t="shared" si="31"/>
        <v>60.401846908583181</v>
      </c>
    </row>
    <row r="1277" spans="1:5" ht="78.75" x14ac:dyDescent="0.25">
      <c r="A1277" s="167" t="s">
        <v>2119</v>
      </c>
      <c r="B1277" s="168" t="s">
        <v>3106</v>
      </c>
      <c r="C1277" s="164">
        <v>7542200</v>
      </c>
      <c r="D1277" s="164">
        <v>4549749.99</v>
      </c>
      <c r="E1277" s="162">
        <f t="shared" si="31"/>
        <v>60.323910662671373</v>
      </c>
    </row>
    <row r="1278" spans="1:5" ht="31.5" x14ac:dyDescent="0.25">
      <c r="A1278" s="167" t="s">
        <v>1943</v>
      </c>
      <c r="B1278" s="168" t="s">
        <v>3107</v>
      </c>
      <c r="C1278" s="164">
        <v>237178</v>
      </c>
      <c r="D1278" s="164">
        <v>149138</v>
      </c>
      <c r="E1278" s="162">
        <f t="shared" si="31"/>
        <v>62.880199681252058</v>
      </c>
    </row>
    <row r="1279" spans="1:5" ht="15.75" x14ac:dyDescent="0.25">
      <c r="A1279" s="187" t="s">
        <v>3108</v>
      </c>
      <c r="B1279" s="188" t="s">
        <v>3109</v>
      </c>
      <c r="C1279" s="189">
        <v>4824871293.54</v>
      </c>
      <c r="D1279" s="189">
        <v>2417055166.6500001</v>
      </c>
      <c r="E1279" s="190">
        <f t="shared" si="31"/>
        <v>50.095743898623482</v>
      </c>
    </row>
    <row r="1280" spans="1:5" ht="78.75" x14ac:dyDescent="0.25">
      <c r="A1280" s="167" t="s">
        <v>1892</v>
      </c>
      <c r="B1280" s="168" t="s">
        <v>3110</v>
      </c>
      <c r="C1280" s="164">
        <v>213937162</v>
      </c>
      <c r="D1280" s="164">
        <v>103295693.15000001</v>
      </c>
      <c r="E1280" s="162">
        <f t="shared" si="31"/>
        <v>48.283193150893531</v>
      </c>
    </row>
    <row r="1281" spans="1:5" ht="31.5" x14ac:dyDescent="0.25">
      <c r="A1281" s="167" t="s">
        <v>1989</v>
      </c>
      <c r="B1281" s="168" t="s">
        <v>3111</v>
      </c>
      <c r="C1281" s="164">
        <v>102358262</v>
      </c>
      <c r="D1281" s="164">
        <v>46308441.829999998</v>
      </c>
      <c r="E1281" s="162">
        <f t="shared" si="31"/>
        <v>45.241528065414002</v>
      </c>
    </row>
    <row r="1282" spans="1:5" ht="15.75" x14ac:dyDescent="0.25">
      <c r="A1282" s="167" t="s">
        <v>1991</v>
      </c>
      <c r="B1282" s="168" t="s">
        <v>3112</v>
      </c>
      <c r="C1282" s="164">
        <v>78435153.609999999</v>
      </c>
      <c r="D1282" s="164">
        <v>36837158.969999999</v>
      </c>
      <c r="E1282" s="162">
        <f t="shared" si="31"/>
        <v>46.965113567781025</v>
      </c>
    </row>
    <row r="1283" spans="1:5" ht="31.5" x14ac:dyDescent="0.25">
      <c r="A1283" s="167" t="s">
        <v>2071</v>
      </c>
      <c r="B1283" s="168" t="s">
        <v>3113</v>
      </c>
      <c r="C1283" s="164">
        <v>235700</v>
      </c>
      <c r="D1283" s="164">
        <v>48107</v>
      </c>
      <c r="E1283" s="162">
        <f t="shared" si="31"/>
        <v>20.410267288926601</v>
      </c>
    </row>
    <row r="1284" spans="1:5" ht="63" x14ac:dyDescent="0.25">
      <c r="A1284" s="167" t="s">
        <v>1993</v>
      </c>
      <c r="B1284" s="168" t="s">
        <v>3114</v>
      </c>
      <c r="C1284" s="164">
        <v>23687408.390000001</v>
      </c>
      <c r="D1284" s="164">
        <v>9423175.8599999994</v>
      </c>
      <c r="E1284" s="162">
        <f t="shared" si="31"/>
        <v>39.781371203014913</v>
      </c>
    </row>
    <row r="1285" spans="1:5" ht="31.5" x14ac:dyDescent="0.25">
      <c r="A1285" s="167" t="s">
        <v>1894</v>
      </c>
      <c r="B1285" s="168" t="s">
        <v>3115</v>
      </c>
      <c r="C1285" s="164">
        <v>111578900</v>
      </c>
      <c r="D1285" s="164">
        <v>56987251.32</v>
      </c>
      <c r="E1285" s="162">
        <f t="shared" si="31"/>
        <v>51.073501638750699</v>
      </c>
    </row>
    <row r="1286" spans="1:5" ht="31.5" x14ac:dyDescent="0.25">
      <c r="A1286" s="167" t="s">
        <v>1896</v>
      </c>
      <c r="B1286" s="168" t="s">
        <v>3116</v>
      </c>
      <c r="C1286" s="164">
        <v>81572500</v>
      </c>
      <c r="D1286" s="164">
        <v>41389129.710000001</v>
      </c>
      <c r="E1286" s="162">
        <f t="shared" si="31"/>
        <v>50.739072248613191</v>
      </c>
    </row>
    <row r="1287" spans="1:5" ht="47.25" x14ac:dyDescent="0.25">
      <c r="A1287" s="167" t="s">
        <v>1898</v>
      </c>
      <c r="B1287" s="168" t="s">
        <v>3117</v>
      </c>
      <c r="C1287" s="164">
        <v>4370100</v>
      </c>
      <c r="D1287" s="164">
        <v>2533799</v>
      </c>
      <c r="E1287" s="162">
        <f t="shared" si="31"/>
        <v>57.980343699228854</v>
      </c>
    </row>
    <row r="1288" spans="1:5" ht="63" x14ac:dyDescent="0.25">
      <c r="A1288" s="167" t="s">
        <v>1900</v>
      </c>
      <c r="B1288" s="168" t="s">
        <v>3118</v>
      </c>
      <c r="C1288" s="164">
        <v>25636300</v>
      </c>
      <c r="D1288" s="164">
        <v>13064322.609999999</v>
      </c>
      <c r="E1288" s="162">
        <f t="shared" si="31"/>
        <v>50.960250153103217</v>
      </c>
    </row>
    <row r="1289" spans="1:5" ht="31.5" x14ac:dyDescent="0.25">
      <c r="A1289" s="167" t="s">
        <v>1902</v>
      </c>
      <c r="B1289" s="168" t="s">
        <v>3119</v>
      </c>
      <c r="C1289" s="164">
        <v>1119013355.5999999</v>
      </c>
      <c r="D1289" s="164">
        <v>483758389.94</v>
      </c>
      <c r="E1289" s="162">
        <f t="shared" si="31"/>
        <v>43.230796801403251</v>
      </c>
    </row>
    <row r="1290" spans="1:5" ht="47.25" x14ac:dyDescent="0.25">
      <c r="A1290" s="167" t="s">
        <v>1904</v>
      </c>
      <c r="B1290" s="168" t="s">
        <v>3120</v>
      </c>
      <c r="C1290" s="164">
        <v>1119013355.5999999</v>
      </c>
      <c r="D1290" s="164">
        <v>483758389.94</v>
      </c>
      <c r="E1290" s="162">
        <f t="shared" si="31"/>
        <v>43.230796801403251</v>
      </c>
    </row>
    <row r="1291" spans="1:5" ht="47.25" x14ac:dyDescent="0.25">
      <c r="A1291" s="167" t="s">
        <v>2001</v>
      </c>
      <c r="B1291" s="168" t="s">
        <v>3121</v>
      </c>
      <c r="C1291" s="164">
        <v>150000</v>
      </c>
      <c r="D1291" s="164">
        <v>27000</v>
      </c>
      <c r="E1291" s="162">
        <f t="shared" si="31"/>
        <v>18</v>
      </c>
    </row>
    <row r="1292" spans="1:5" ht="15.75" x14ac:dyDescent="0.25">
      <c r="A1292" s="167" t="s">
        <v>1906</v>
      </c>
      <c r="B1292" s="168" t="s">
        <v>3122</v>
      </c>
      <c r="C1292" s="164">
        <v>1115220955.5999999</v>
      </c>
      <c r="D1292" s="164">
        <v>482300376.75999999</v>
      </c>
      <c r="E1292" s="162">
        <f t="shared" si="31"/>
        <v>43.247069052833361</v>
      </c>
    </row>
    <row r="1293" spans="1:5" ht="15.75" x14ac:dyDescent="0.25">
      <c r="A1293" s="167" t="s">
        <v>1926</v>
      </c>
      <c r="B1293" s="168" t="s">
        <v>3123</v>
      </c>
      <c r="C1293" s="164">
        <v>3642400</v>
      </c>
      <c r="D1293" s="164">
        <v>1431013.18</v>
      </c>
      <c r="E1293" s="162">
        <f t="shared" si="31"/>
        <v>39.287644959367448</v>
      </c>
    </row>
    <row r="1294" spans="1:5" ht="31.5" x14ac:dyDescent="0.25">
      <c r="A1294" s="167" t="s">
        <v>1928</v>
      </c>
      <c r="B1294" s="168" t="s">
        <v>3124</v>
      </c>
      <c r="C1294" s="164">
        <v>1866961521.8800001</v>
      </c>
      <c r="D1294" s="164">
        <v>1345023562.4400001</v>
      </c>
      <c r="E1294" s="162">
        <f t="shared" si="31"/>
        <v>72.043453851452867</v>
      </c>
    </row>
    <row r="1295" spans="1:5" ht="31.5" x14ac:dyDescent="0.25">
      <c r="A1295" s="167" t="s">
        <v>1930</v>
      </c>
      <c r="B1295" s="168" t="s">
        <v>3125</v>
      </c>
      <c r="C1295" s="164">
        <v>1866961521.8800001</v>
      </c>
      <c r="D1295" s="164">
        <v>1345023562.4400001</v>
      </c>
      <c r="E1295" s="162">
        <f t="shared" si="31"/>
        <v>72.043453851452867</v>
      </c>
    </row>
    <row r="1296" spans="1:5" ht="47.25" x14ac:dyDescent="0.25">
      <c r="A1296" s="167" t="s">
        <v>1932</v>
      </c>
      <c r="B1296" s="168" t="s">
        <v>3126</v>
      </c>
      <c r="C1296" s="164">
        <v>79500000</v>
      </c>
      <c r="D1296" s="164">
        <v>9250000</v>
      </c>
      <c r="E1296" s="162">
        <f t="shared" si="31"/>
        <v>11.635220125786164</v>
      </c>
    </row>
    <row r="1297" spans="1:5" ht="31.5" x14ac:dyDescent="0.25">
      <c r="A1297" s="167" t="s">
        <v>2294</v>
      </c>
      <c r="B1297" s="168" t="s">
        <v>3127</v>
      </c>
      <c r="C1297" s="164">
        <v>1787461521.8800001</v>
      </c>
      <c r="D1297" s="164">
        <v>1335773562.4400001</v>
      </c>
      <c r="E1297" s="162">
        <f t="shared" si="31"/>
        <v>74.730199564523886</v>
      </c>
    </row>
    <row r="1298" spans="1:5" ht="47.25" x14ac:dyDescent="0.25">
      <c r="A1298" s="167" t="s">
        <v>1969</v>
      </c>
      <c r="B1298" s="168" t="s">
        <v>3128</v>
      </c>
      <c r="C1298" s="164">
        <v>1095890122.8199999</v>
      </c>
      <c r="D1298" s="164">
        <v>115029335.52</v>
      </c>
      <c r="E1298" s="162">
        <f t="shared" si="31"/>
        <v>10.496429625992128</v>
      </c>
    </row>
    <row r="1299" spans="1:5" ht="15.75" x14ac:dyDescent="0.25">
      <c r="A1299" s="167" t="s">
        <v>1971</v>
      </c>
      <c r="B1299" s="168" t="s">
        <v>3129</v>
      </c>
      <c r="C1299" s="164">
        <v>1095890122.8199999</v>
      </c>
      <c r="D1299" s="164">
        <v>115029335.52</v>
      </c>
      <c r="E1299" s="162">
        <f t="shared" si="31"/>
        <v>10.496429625992128</v>
      </c>
    </row>
    <row r="1300" spans="1:5" ht="47.25" x14ac:dyDescent="0.25">
      <c r="A1300" s="167" t="s">
        <v>1973</v>
      </c>
      <c r="B1300" s="168" t="s">
        <v>3130</v>
      </c>
      <c r="C1300" s="164">
        <v>1095890122.8199999</v>
      </c>
      <c r="D1300" s="164">
        <v>115029335.52</v>
      </c>
      <c r="E1300" s="162">
        <f t="shared" si="31"/>
        <v>10.496429625992128</v>
      </c>
    </row>
    <row r="1301" spans="1:5" ht="15.75" x14ac:dyDescent="0.25">
      <c r="A1301" s="167" t="s">
        <v>1936</v>
      </c>
      <c r="B1301" s="168" t="s">
        <v>3131</v>
      </c>
      <c r="C1301" s="164">
        <v>99868100</v>
      </c>
      <c r="D1301" s="164">
        <v>99868100</v>
      </c>
      <c r="E1301" s="162">
        <f t="shared" si="31"/>
        <v>100</v>
      </c>
    </row>
    <row r="1302" spans="1:5" ht="15.75" x14ac:dyDescent="0.25">
      <c r="A1302" s="167" t="s">
        <v>1507</v>
      </c>
      <c r="B1302" s="168" t="s">
        <v>3132</v>
      </c>
      <c r="C1302" s="164">
        <v>99868100</v>
      </c>
      <c r="D1302" s="164">
        <v>99868100</v>
      </c>
      <c r="E1302" s="162">
        <f t="shared" si="31"/>
        <v>100</v>
      </c>
    </row>
    <row r="1303" spans="1:5" ht="47.25" x14ac:dyDescent="0.25">
      <c r="A1303" s="167" t="s">
        <v>1939</v>
      </c>
      <c r="B1303" s="168" t="s">
        <v>3133</v>
      </c>
      <c r="C1303" s="164">
        <v>427688441.24000001</v>
      </c>
      <c r="D1303" s="164">
        <v>269559191.20999998</v>
      </c>
      <c r="E1303" s="162">
        <f t="shared" si="31"/>
        <v>63.0269993803118</v>
      </c>
    </row>
    <row r="1304" spans="1:5" ht="15.75" x14ac:dyDescent="0.25">
      <c r="A1304" s="167" t="s">
        <v>1941</v>
      </c>
      <c r="B1304" s="168" t="s">
        <v>3134</v>
      </c>
      <c r="C1304" s="164">
        <v>303571657</v>
      </c>
      <c r="D1304" s="164">
        <v>178657394.05000001</v>
      </c>
      <c r="E1304" s="162">
        <f t="shared" si="31"/>
        <v>58.851803167513758</v>
      </c>
    </row>
    <row r="1305" spans="1:5" ht="78.75" x14ac:dyDescent="0.25">
      <c r="A1305" s="167" t="s">
        <v>2119</v>
      </c>
      <c r="B1305" s="168" t="s">
        <v>3135</v>
      </c>
      <c r="C1305" s="164">
        <v>271762630</v>
      </c>
      <c r="D1305" s="164">
        <v>159960511.21000001</v>
      </c>
      <c r="E1305" s="162">
        <f t="shared" si="31"/>
        <v>58.860377973969428</v>
      </c>
    </row>
    <row r="1306" spans="1:5" ht="31.5" x14ac:dyDescent="0.25">
      <c r="A1306" s="167" t="s">
        <v>1943</v>
      </c>
      <c r="B1306" s="168" t="s">
        <v>3136</v>
      </c>
      <c r="C1306" s="164">
        <v>31809027</v>
      </c>
      <c r="D1306" s="164">
        <v>18696882.84</v>
      </c>
      <c r="E1306" s="162">
        <f t="shared" si="31"/>
        <v>58.778543713393063</v>
      </c>
    </row>
    <row r="1307" spans="1:5" ht="15.75" x14ac:dyDescent="0.25">
      <c r="A1307" s="167" t="s">
        <v>2062</v>
      </c>
      <c r="B1307" s="168" t="s">
        <v>3138</v>
      </c>
      <c r="C1307" s="164">
        <v>116404084.23999999</v>
      </c>
      <c r="D1307" s="164">
        <v>89901797.159999996</v>
      </c>
      <c r="E1307" s="162">
        <f t="shared" si="31"/>
        <v>77.232510995612472</v>
      </c>
    </row>
    <row r="1308" spans="1:5" ht="78.75" x14ac:dyDescent="0.25">
      <c r="A1308" s="167" t="s">
        <v>2064</v>
      </c>
      <c r="B1308" s="168" t="s">
        <v>3139</v>
      </c>
      <c r="C1308" s="164">
        <v>16585800</v>
      </c>
      <c r="D1308" s="164">
        <v>9586231.0999999996</v>
      </c>
      <c r="E1308" s="162">
        <f t="shared" si="31"/>
        <v>57.797821630551439</v>
      </c>
    </row>
    <row r="1309" spans="1:5" ht="31.5" x14ac:dyDescent="0.25">
      <c r="A1309" s="167" t="s">
        <v>2126</v>
      </c>
      <c r="B1309" s="168" t="s">
        <v>3140</v>
      </c>
      <c r="C1309" s="164">
        <v>99818284.239999995</v>
      </c>
      <c r="D1309" s="164">
        <v>80315566.060000002</v>
      </c>
      <c r="E1309" s="162">
        <f t="shared" si="31"/>
        <v>80.46177779102247</v>
      </c>
    </row>
    <row r="1310" spans="1:5" ht="78.75" x14ac:dyDescent="0.25">
      <c r="A1310" s="167" t="s">
        <v>2130</v>
      </c>
      <c r="B1310" s="168" t="s">
        <v>3142</v>
      </c>
      <c r="C1310" s="164">
        <v>7712700</v>
      </c>
      <c r="D1310" s="164">
        <v>1000000</v>
      </c>
      <c r="E1310" s="162">
        <f t="shared" si="31"/>
        <v>12.965628119854266</v>
      </c>
    </row>
    <row r="1311" spans="1:5" ht="31.5" x14ac:dyDescent="0.25">
      <c r="A1311" s="167" t="s">
        <v>2136</v>
      </c>
      <c r="B1311" s="168" t="s">
        <v>3143</v>
      </c>
      <c r="C1311" s="164">
        <v>7712700</v>
      </c>
      <c r="D1311" s="164">
        <v>1000000</v>
      </c>
      <c r="E1311" s="162">
        <f t="shared" si="31"/>
        <v>12.965628119854266</v>
      </c>
    </row>
    <row r="1312" spans="1:5" ht="15.75" x14ac:dyDescent="0.25">
      <c r="A1312" s="167" t="s">
        <v>1908</v>
      </c>
      <c r="B1312" s="168" t="s">
        <v>3144</v>
      </c>
      <c r="C1312" s="164">
        <v>1512590</v>
      </c>
      <c r="D1312" s="164">
        <v>520894.39</v>
      </c>
      <c r="E1312" s="162">
        <f t="shared" si="31"/>
        <v>34.437249353757466</v>
      </c>
    </row>
    <row r="1313" spans="1:5" ht="15.75" x14ac:dyDescent="0.25">
      <c r="A1313" s="167" t="s">
        <v>1978</v>
      </c>
      <c r="B1313" s="168" t="s">
        <v>3145</v>
      </c>
      <c r="C1313" s="164">
        <v>174390</v>
      </c>
      <c r="D1313" s="164">
        <v>167790</v>
      </c>
      <c r="E1313" s="162">
        <f t="shared" si="31"/>
        <v>96.215379322208832</v>
      </c>
    </row>
    <row r="1314" spans="1:5" ht="47.25" x14ac:dyDescent="0.25">
      <c r="A1314" s="167" t="s">
        <v>1980</v>
      </c>
      <c r="B1314" s="168" t="s">
        <v>3146</v>
      </c>
      <c r="C1314" s="164">
        <v>174390</v>
      </c>
      <c r="D1314" s="164">
        <v>167790</v>
      </c>
      <c r="E1314" s="162">
        <f t="shared" si="31"/>
        <v>96.215379322208832</v>
      </c>
    </row>
    <row r="1315" spans="1:5" ht="15.75" x14ac:dyDescent="0.25">
      <c r="A1315" s="167" t="s">
        <v>1910</v>
      </c>
      <c r="B1315" s="168" t="s">
        <v>3147</v>
      </c>
      <c r="C1315" s="164">
        <v>1338200</v>
      </c>
      <c r="D1315" s="164">
        <v>353104.39</v>
      </c>
      <c r="E1315" s="162">
        <f t="shared" si="31"/>
        <v>26.386518457629656</v>
      </c>
    </row>
    <row r="1316" spans="1:5" ht="31.5" x14ac:dyDescent="0.25">
      <c r="A1316" s="167" t="s">
        <v>1947</v>
      </c>
      <c r="B1316" s="168" t="s">
        <v>3148</v>
      </c>
      <c r="C1316" s="164">
        <v>937800</v>
      </c>
      <c r="D1316" s="164">
        <v>165941.32999999999</v>
      </c>
      <c r="E1316" s="162">
        <f t="shared" si="31"/>
        <v>17.694746214544676</v>
      </c>
    </row>
    <row r="1317" spans="1:5" ht="15.75" x14ac:dyDescent="0.25">
      <c r="A1317" s="167" t="s">
        <v>1949</v>
      </c>
      <c r="B1317" s="168" t="s">
        <v>3149</v>
      </c>
      <c r="C1317" s="164">
        <v>33200</v>
      </c>
      <c r="D1317" s="164">
        <v>5898</v>
      </c>
      <c r="E1317" s="162">
        <f t="shared" si="31"/>
        <v>17.765060240963855</v>
      </c>
    </row>
    <row r="1318" spans="1:5" ht="15.75" x14ac:dyDescent="0.25">
      <c r="A1318" s="167" t="s">
        <v>1912</v>
      </c>
      <c r="B1318" s="168" t="s">
        <v>3150</v>
      </c>
      <c r="C1318" s="164">
        <v>367200</v>
      </c>
      <c r="D1318" s="164">
        <v>181265.06</v>
      </c>
      <c r="E1318" s="162">
        <f t="shared" si="31"/>
        <v>49.364123093681918</v>
      </c>
    </row>
    <row r="1319" spans="1:5" ht="15.75" x14ac:dyDescent="0.25">
      <c r="A1319" s="187" t="s">
        <v>3151</v>
      </c>
      <c r="B1319" s="188" t="s">
        <v>3152</v>
      </c>
      <c r="C1319" s="189">
        <v>44504229317.040001</v>
      </c>
      <c r="D1319" s="189">
        <v>21397337158.689999</v>
      </c>
      <c r="E1319" s="190">
        <f t="shared" si="31"/>
        <v>48.079334227448982</v>
      </c>
    </row>
    <row r="1320" spans="1:5" ht="15.75" x14ac:dyDescent="0.25">
      <c r="A1320" s="187" t="s">
        <v>3153</v>
      </c>
      <c r="B1320" s="188" t="s">
        <v>3154</v>
      </c>
      <c r="C1320" s="189">
        <v>205047100</v>
      </c>
      <c r="D1320" s="189">
        <v>71641320.930000007</v>
      </c>
      <c r="E1320" s="190">
        <f t="shared" si="31"/>
        <v>34.938958380781784</v>
      </c>
    </row>
    <row r="1321" spans="1:5" ht="31.5" x14ac:dyDescent="0.25">
      <c r="A1321" s="167" t="s">
        <v>1902</v>
      </c>
      <c r="B1321" s="168" t="s">
        <v>3155</v>
      </c>
      <c r="C1321" s="164">
        <v>1242600</v>
      </c>
      <c r="D1321" s="164">
        <v>728730.91</v>
      </c>
      <c r="E1321" s="162">
        <f t="shared" si="31"/>
        <v>58.645655078062134</v>
      </c>
    </row>
    <row r="1322" spans="1:5" ht="47.25" x14ac:dyDescent="0.25">
      <c r="A1322" s="167" t="s">
        <v>1904</v>
      </c>
      <c r="B1322" s="168" t="s">
        <v>3156</v>
      </c>
      <c r="C1322" s="164">
        <v>1242600</v>
      </c>
      <c r="D1322" s="164">
        <v>728730.91</v>
      </c>
      <c r="E1322" s="162">
        <f t="shared" si="31"/>
        <v>58.645655078062134</v>
      </c>
    </row>
    <row r="1323" spans="1:5" ht="15.75" x14ac:dyDescent="0.25">
      <c r="A1323" s="167" t="s">
        <v>1906</v>
      </c>
      <c r="B1323" s="168" t="s">
        <v>3157</v>
      </c>
      <c r="C1323" s="164">
        <v>1242600</v>
      </c>
      <c r="D1323" s="164">
        <v>728730.91</v>
      </c>
      <c r="E1323" s="162">
        <f t="shared" si="31"/>
        <v>58.645655078062134</v>
      </c>
    </row>
    <row r="1324" spans="1:5" ht="31.5" x14ac:dyDescent="0.25">
      <c r="A1324" s="167" t="s">
        <v>1928</v>
      </c>
      <c r="B1324" s="168" t="s">
        <v>3158</v>
      </c>
      <c r="C1324" s="164">
        <v>154580400</v>
      </c>
      <c r="D1324" s="164">
        <v>61953311.18</v>
      </c>
      <c r="E1324" s="162">
        <f t="shared" si="31"/>
        <v>40.078374218206186</v>
      </c>
    </row>
    <row r="1325" spans="1:5" ht="31.5" x14ac:dyDescent="0.25">
      <c r="A1325" s="167" t="s">
        <v>3159</v>
      </c>
      <c r="B1325" s="168" t="s">
        <v>3160</v>
      </c>
      <c r="C1325" s="164">
        <v>154580400</v>
      </c>
      <c r="D1325" s="164">
        <v>61953311.18</v>
      </c>
      <c r="E1325" s="162">
        <f t="shared" si="31"/>
        <v>40.078374218206186</v>
      </c>
    </row>
    <row r="1326" spans="1:5" ht="15.75" x14ac:dyDescent="0.25">
      <c r="A1326" s="167" t="s">
        <v>3161</v>
      </c>
      <c r="B1326" s="168" t="s">
        <v>3162</v>
      </c>
      <c r="C1326" s="164">
        <v>154580400</v>
      </c>
      <c r="D1326" s="164">
        <v>61953311.18</v>
      </c>
      <c r="E1326" s="162">
        <f t="shared" si="31"/>
        <v>40.078374218206186</v>
      </c>
    </row>
    <row r="1327" spans="1:5" ht="15.75" x14ac:dyDescent="0.25">
      <c r="A1327" s="167" t="s">
        <v>1936</v>
      </c>
      <c r="B1327" s="168" t="s">
        <v>3165</v>
      </c>
      <c r="C1327" s="164">
        <v>49224100</v>
      </c>
      <c r="D1327" s="164">
        <v>8959278.8399999999</v>
      </c>
      <c r="E1327" s="162">
        <f t="shared" si="31"/>
        <v>18.201000810578556</v>
      </c>
    </row>
    <row r="1328" spans="1:5" ht="31.5" x14ac:dyDescent="0.25">
      <c r="A1328" s="167" t="s">
        <v>3166</v>
      </c>
      <c r="B1328" s="168" t="s">
        <v>3167</v>
      </c>
      <c r="C1328" s="164">
        <v>49224100</v>
      </c>
      <c r="D1328" s="164">
        <v>8959278.8399999999</v>
      </c>
      <c r="E1328" s="162">
        <f t="shared" si="31"/>
        <v>18.201000810578556</v>
      </c>
    </row>
    <row r="1329" spans="1:5" ht="15.75" x14ac:dyDescent="0.25">
      <c r="A1329" s="187" t="s">
        <v>3168</v>
      </c>
      <c r="B1329" s="188" t="s">
        <v>3169</v>
      </c>
      <c r="C1329" s="189">
        <v>6629760156.2700005</v>
      </c>
      <c r="D1329" s="189">
        <v>3410589833.75</v>
      </c>
      <c r="E1329" s="190">
        <f t="shared" ref="E1329:E1384" si="32">D1329/C1329*100</f>
        <v>51.443638281914076</v>
      </c>
    </row>
    <row r="1330" spans="1:5" ht="47.25" x14ac:dyDescent="0.25">
      <c r="A1330" s="167" t="s">
        <v>1939</v>
      </c>
      <c r="B1330" s="168" t="s">
        <v>3170</v>
      </c>
      <c r="C1330" s="164">
        <v>6626040956.2700005</v>
      </c>
      <c r="D1330" s="164">
        <v>3409854717.6500001</v>
      </c>
      <c r="E1330" s="162">
        <f t="shared" si="32"/>
        <v>51.461419272142727</v>
      </c>
    </row>
    <row r="1331" spans="1:5" ht="15.75" x14ac:dyDescent="0.25">
      <c r="A1331" s="167" t="s">
        <v>1941</v>
      </c>
      <c r="B1331" s="168" t="s">
        <v>3171</v>
      </c>
      <c r="C1331" s="164">
        <v>1017095913.79</v>
      </c>
      <c r="D1331" s="164">
        <v>476513164.77999997</v>
      </c>
      <c r="E1331" s="162">
        <f t="shared" si="32"/>
        <v>46.85036664874319</v>
      </c>
    </row>
    <row r="1332" spans="1:5" ht="78.75" x14ac:dyDescent="0.25">
      <c r="A1332" s="167" t="s">
        <v>2119</v>
      </c>
      <c r="B1332" s="168" t="s">
        <v>3172</v>
      </c>
      <c r="C1332" s="164">
        <v>988169350.12</v>
      </c>
      <c r="D1332" s="164">
        <v>465643235.04000002</v>
      </c>
      <c r="E1332" s="162">
        <f t="shared" si="32"/>
        <v>47.12180508163442</v>
      </c>
    </row>
    <row r="1333" spans="1:5" ht="31.5" x14ac:dyDescent="0.25">
      <c r="A1333" s="167" t="s">
        <v>1943</v>
      </c>
      <c r="B1333" s="168" t="s">
        <v>3173</v>
      </c>
      <c r="C1333" s="164">
        <v>28926563.670000002</v>
      </c>
      <c r="D1333" s="164">
        <v>10869929.74</v>
      </c>
      <c r="E1333" s="162">
        <f t="shared" si="32"/>
        <v>37.577673808774257</v>
      </c>
    </row>
    <row r="1334" spans="1:5" ht="15.75" x14ac:dyDescent="0.25">
      <c r="A1334" s="167" t="s">
        <v>2062</v>
      </c>
      <c r="B1334" s="168" t="s">
        <v>3174</v>
      </c>
      <c r="C1334" s="164">
        <v>5591949242.4799995</v>
      </c>
      <c r="D1334" s="164">
        <v>2921734032.0300002</v>
      </c>
      <c r="E1334" s="162">
        <f t="shared" si="32"/>
        <v>52.248936915139574</v>
      </c>
    </row>
    <row r="1335" spans="1:5" ht="78.75" x14ac:dyDescent="0.25">
      <c r="A1335" s="167" t="s">
        <v>2064</v>
      </c>
      <c r="B1335" s="168" t="s">
        <v>3175</v>
      </c>
      <c r="C1335" s="164">
        <v>5497685556.7799997</v>
      </c>
      <c r="D1335" s="164">
        <v>2866474364.1500001</v>
      </c>
      <c r="E1335" s="162">
        <f t="shared" si="32"/>
        <v>52.139656488991662</v>
      </c>
    </row>
    <row r="1336" spans="1:5" ht="31.5" x14ac:dyDescent="0.25">
      <c r="A1336" s="167" t="s">
        <v>2126</v>
      </c>
      <c r="B1336" s="168" t="s">
        <v>3176</v>
      </c>
      <c r="C1336" s="164">
        <v>94263685.700000003</v>
      </c>
      <c r="D1336" s="164">
        <v>55259667.880000003</v>
      </c>
      <c r="E1336" s="162">
        <f t="shared" si="32"/>
        <v>58.622435002029626</v>
      </c>
    </row>
    <row r="1337" spans="1:5" ht="78.75" x14ac:dyDescent="0.25">
      <c r="A1337" s="167" t="s">
        <v>2130</v>
      </c>
      <c r="B1337" s="168" t="s">
        <v>3177</v>
      </c>
      <c r="C1337" s="164">
        <v>16995800</v>
      </c>
      <c r="D1337" s="164">
        <v>11607520.84</v>
      </c>
      <c r="E1337" s="162">
        <f t="shared" si="32"/>
        <v>68.296407583049927</v>
      </c>
    </row>
    <row r="1338" spans="1:5" ht="47.25" x14ac:dyDescent="0.25">
      <c r="A1338" s="167" t="s">
        <v>2132</v>
      </c>
      <c r="B1338" s="168" t="s">
        <v>3178</v>
      </c>
      <c r="C1338" s="164">
        <v>16995800</v>
      </c>
      <c r="D1338" s="164">
        <v>11607520.84</v>
      </c>
      <c r="E1338" s="162">
        <f t="shared" si="32"/>
        <v>68.296407583049927</v>
      </c>
    </row>
    <row r="1339" spans="1:5" ht="15.75" x14ac:dyDescent="0.25">
      <c r="A1339" s="167" t="s">
        <v>1908</v>
      </c>
      <c r="B1339" s="168" t="s">
        <v>3179</v>
      </c>
      <c r="C1339" s="164">
        <v>3719200</v>
      </c>
      <c r="D1339" s="164">
        <v>735116.1</v>
      </c>
      <c r="E1339" s="162">
        <f t="shared" si="32"/>
        <v>19.76543611529361</v>
      </c>
    </row>
    <row r="1340" spans="1:5" ht="63" x14ac:dyDescent="0.25">
      <c r="A1340" s="167" t="s">
        <v>2139</v>
      </c>
      <c r="B1340" s="168" t="s">
        <v>3180</v>
      </c>
      <c r="C1340" s="164">
        <v>3719200</v>
      </c>
      <c r="D1340" s="164">
        <v>735116.1</v>
      </c>
      <c r="E1340" s="162">
        <f t="shared" si="32"/>
        <v>19.76543611529361</v>
      </c>
    </row>
    <row r="1341" spans="1:5" ht="78.75" x14ac:dyDescent="0.25">
      <c r="A1341" s="167" t="s">
        <v>2141</v>
      </c>
      <c r="B1341" s="168" t="s">
        <v>3181</v>
      </c>
      <c r="C1341" s="164">
        <v>3719200</v>
      </c>
      <c r="D1341" s="164">
        <v>735116.1</v>
      </c>
      <c r="E1341" s="162">
        <f t="shared" si="32"/>
        <v>19.76543611529361</v>
      </c>
    </row>
    <row r="1342" spans="1:5" ht="15.75" x14ac:dyDescent="0.25">
      <c r="A1342" s="187" t="s">
        <v>3182</v>
      </c>
      <c r="B1342" s="188" t="s">
        <v>3183</v>
      </c>
      <c r="C1342" s="189">
        <v>21161971252</v>
      </c>
      <c r="D1342" s="189">
        <v>10485015100.73</v>
      </c>
      <c r="E1342" s="190">
        <f t="shared" si="32"/>
        <v>49.546495342389569</v>
      </c>
    </row>
    <row r="1343" spans="1:5" ht="31.5" x14ac:dyDescent="0.25">
      <c r="A1343" s="167" t="s">
        <v>1902</v>
      </c>
      <c r="B1343" s="168" t="s">
        <v>3184</v>
      </c>
      <c r="C1343" s="164">
        <v>128364160.15000001</v>
      </c>
      <c r="D1343" s="164">
        <v>56552202.600000001</v>
      </c>
      <c r="E1343" s="162">
        <f t="shared" si="32"/>
        <v>44.056068714130092</v>
      </c>
    </row>
    <row r="1344" spans="1:5" ht="47.25" x14ac:dyDescent="0.25">
      <c r="A1344" s="167" t="s">
        <v>1904</v>
      </c>
      <c r="B1344" s="168" t="s">
        <v>3185</v>
      </c>
      <c r="C1344" s="164">
        <v>128364160.15000001</v>
      </c>
      <c r="D1344" s="164">
        <v>56552202.600000001</v>
      </c>
      <c r="E1344" s="162">
        <f t="shared" si="32"/>
        <v>44.056068714130092</v>
      </c>
    </row>
    <row r="1345" spans="1:5" ht="15.75" x14ac:dyDescent="0.25">
      <c r="A1345" s="167" t="s">
        <v>1906</v>
      </c>
      <c r="B1345" s="168" t="s">
        <v>3186</v>
      </c>
      <c r="C1345" s="164">
        <v>128364160.15000001</v>
      </c>
      <c r="D1345" s="164">
        <v>56552202.600000001</v>
      </c>
      <c r="E1345" s="162">
        <f t="shared" si="32"/>
        <v>44.056068714130092</v>
      </c>
    </row>
    <row r="1346" spans="1:5" ht="31.5" x14ac:dyDescent="0.25">
      <c r="A1346" s="167" t="s">
        <v>1928</v>
      </c>
      <c r="B1346" s="168" t="s">
        <v>3187</v>
      </c>
      <c r="C1346" s="164">
        <v>20309456332.299999</v>
      </c>
      <c r="D1346" s="164">
        <v>10157514163.549999</v>
      </c>
      <c r="E1346" s="162">
        <f t="shared" si="32"/>
        <v>50.01371773500194</v>
      </c>
    </row>
    <row r="1347" spans="1:5" ht="31.5" x14ac:dyDescent="0.25">
      <c r="A1347" s="167" t="s">
        <v>3159</v>
      </c>
      <c r="B1347" s="168" t="s">
        <v>3188</v>
      </c>
      <c r="C1347" s="164">
        <v>5863759243.3000002</v>
      </c>
      <c r="D1347" s="164">
        <v>3067668176.5599999</v>
      </c>
      <c r="E1347" s="162">
        <f t="shared" si="32"/>
        <v>52.315725275814373</v>
      </c>
    </row>
    <row r="1348" spans="1:5" ht="15.75" x14ac:dyDescent="0.25">
      <c r="A1348" s="167" t="s">
        <v>3161</v>
      </c>
      <c r="B1348" s="168" t="s">
        <v>3189</v>
      </c>
      <c r="C1348" s="164">
        <v>144318600</v>
      </c>
      <c r="D1348" s="164">
        <v>70821623.189999998</v>
      </c>
      <c r="E1348" s="162">
        <f t="shared" si="32"/>
        <v>49.073108518236737</v>
      </c>
    </row>
    <row r="1349" spans="1:5" ht="47.25" x14ac:dyDescent="0.25">
      <c r="A1349" s="167" t="s">
        <v>3163</v>
      </c>
      <c r="B1349" s="168" t="s">
        <v>3190</v>
      </c>
      <c r="C1349" s="164">
        <v>5719440643.3000002</v>
      </c>
      <c r="D1349" s="164">
        <v>2996846553.3699999</v>
      </c>
      <c r="E1349" s="162">
        <f t="shared" si="32"/>
        <v>52.397546198519173</v>
      </c>
    </row>
    <row r="1350" spans="1:5" ht="31.5" x14ac:dyDescent="0.25">
      <c r="A1350" s="167" t="s">
        <v>1930</v>
      </c>
      <c r="B1350" s="168" t="s">
        <v>3191</v>
      </c>
      <c r="C1350" s="164">
        <v>14445697089</v>
      </c>
      <c r="D1350" s="164">
        <v>7089845986.9899998</v>
      </c>
      <c r="E1350" s="162">
        <f t="shared" si="32"/>
        <v>49.079292908534832</v>
      </c>
    </row>
    <row r="1351" spans="1:5" ht="47.25" x14ac:dyDescent="0.25">
      <c r="A1351" s="167" t="s">
        <v>1932</v>
      </c>
      <c r="B1351" s="168" t="s">
        <v>3192</v>
      </c>
      <c r="C1351" s="164">
        <v>1138686700</v>
      </c>
      <c r="D1351" s="164">
        <v>452800767.68000001</v>
      </c>
      <c r="E1351" s="162">
        <f t="shared" si="32"/>
        <v>39.765175766082102</v>
      </c>
    </row>
    <row r="1352" spans="1:5" ht="15.75" x14ac:dyDescent="0.25">
      <c r="A1352" s="167" t="s">
        <v>3193</v>
      </c>
      <c r="B1352" s="168" t="s">
        <v>3194</v>
      </c>
      <c r="C1352" s="164">
        <v>582464633</v>
      </c>
      <c r="D1352" s="164">
        <v>384398988.44</v>
      </c>
      <c r="E1352" s="162">
        <f t="shared" si="32"/>
        <v>65.995249610288354</v>
      </c>
    </row>
    <row r="1353" spans="1:5" ht="31.5" x14ac:dyDescent="0.25">
      <c r="A1353" s="167" t="s">
        <v>2294</v>
      </c>
      <c r="B1353" s="168" t="s">
        <v>3195</v>
      </c>
      <c r="C1353" s="164">
        <v>1504529400</v>
      </c>
      <c r="D1353" s="164">
        <v>642638052.87</v>
      </c>
      <c r="E1353" s="162">
        <f t="shared" si="32"/>
        <v>42.71355899525792</v>
      </c>
    </row>
    <row r="1354" spans="1:5" ht="31.5" x14ac:dyDescent="0.25">
      <c r="A1354" s="167" t="s">
        <v>3196</v>
      </c>
      <c r="B1354" s="168" t="s">
        <v>3197</v>
      </c>
      <c r="C1354" s="164">
        <v>11220016356</v>
      </c>
      <c r="D1354" s="164">
        <v>5610008178</v>
      </c>
      <c r="E1354" s="162">
        <f t="shared" si="32"/>
        <v>50</v>
      </c>
    </row>
    <row r="1355" spans="1:5" ht="15.75" x14ac:dyDescent="0.25">
      <c r="A1355" s="167" t="s">
        <v>1936</v>
      </c>
      <c r="B1355" s="168" t="s">
        <v>3201</v>
      </c>
      <c r="C1355" s="164">
        <v>721282200</v>
      </c>
      <c r="D1355" s="164">
        <v>269783782.74000001</v>
      </c>
      <c r="E1355" s="162">
        <f t="shared" si="32"/>
        <v>37.403360673533882</v>
      </c>
    </row>
    <row r="1356" spans="1:5" ht="15.75" x14ac:dyDescent="0.25">
      <c r="A1356" s="167" t="s">
        <v>2006</v>
      </c>
      <c r="B1356" s="168" t="s">
        <v>3202</v>
      </c>
      <c r="C1356" s="164">
        <v>721182200</v>
      </c>
      <c r="D1356" s="164">
        <v>269777267.55000001</v>
      </c>
      <c r="E1356" s="162">
        <f t="shared" si="32"/>
        <v>37.407643664804816</v>
      </c>
    </row>
    <row r="1357" spans="1:5" ht="31.5" x14ac:dyDescent="0.25">
      <c r="A1357" s="167" t="s">
        <v>3166</v>
      </c>
      <c r="B1357" s="168" t="s">
        <v>3203</v>
      </c>
      <c r="C1357" s="164">
        <v>100000</v>
      </c>
      <c r="D1357" s="164">
        <v>6515.19</v>
      </c>
      <c r="E1357" s="162">
        <f t="shared" si="32"/>
        <v>6.5151899999999996</v>
      </c>
    </row>
    <row r="1358" spans="1:5" ht="15.75" x14ac:dyDescent="0.25">
      <c r="A1358" s="167" t="s">
        <v>1908</v>
      </c>
      <c r="B1358" s="168" t="s">
        <v>3207</v>
      </c>
      <c r="C1358" s="164">
        <v>2868559.55</v>
      </c>
      <c r="D1358" s="164">
        <v>1164951.8400000001</v>
      </c>
      <c r="E1358" s="162">
        <f t="shared" si="32"/>
        <v>40.611039084058767</v>
      </c>
    </row>
    <row r="1359" spans="1:5" ht="63" x14ac:dyDescent="0.25">
      <c r="A1359" s="167" t="s">
        <v>2139</v>
      </c>
      <c r="B1359" s="168" t="s">
        <v>3208</v>
      </c>
      <c r="C1359" s="164">
        <v>2868559.55</v>
      </c>
      <c r="D1359" s="164">
        <v>1164951.8400000001</v>
      </c>
      <c r="E1359" s="162">
        <f t="shared" si="32"/>
        <v>40.611039084058767</v>
      </c>
    </row>
    <row r="1360" spans="1:5" ht="78.75" x14ac:dyDescent="0.25">
      <c r="A1360" s="167" t="s">
        <v>2141</v>
      </c>
      <c r="B1360" s="168" t="s">
        <v>3209</v>
      </c>
      <c r="C1360" s="164">
        <v>2868559.55</v>
      </c>
      <c r="D1360" s="164">
        <v>1164951.8400000001</v>
      </c>
      <c r="E1360" s="162">
        <f t="shared" si="32"/>
        <v>40.611039084058767</v>
      </c>
    </row>
    <row r="1361" spans="1:5" ht="15.75" x14ac:dyDescent="0.25">
      <c r="A1361" s="187" t="s">
        <v>3210</v>
      </c>
      <c r="B1361" s="188" t="s">
        <v>3211</v>
      </c>
      <c r="C1361" s="189">
        <v>15004762882.780001</v>
      </c>
      <c r="D1361" s="189">
        <v>6822689551.0600004</v>
      </c>
      <c r="E1361" s="190">
        <f t="shared" si="32"/>
        <v>45.470159071223719</v>
      </c>
    </row>
    <row r="1362" spans="1:5" ht="78.75" x14ac:dyDescent="0.25">
      <c r="A1362" s="167" t="s">
        <v>1892</v>
      </c>
      <c r="B1362" s="168" t="s">
        <v>3212</v>
      </c>
      <c r="C1362" s="164">
        <v>63400</v>
      </c>
      <c r="D1362" s="164">
        <v>15394.18</v>
      </c>
      <c r="E1362" s="162">
        <f t="shared" si="32"/>
        <v>24.281041009463721</v>
      </c>
    </row>
    <row r="1363" spans="1:5" ht="31.5" x14ac:dyDescent="0.25">
      <c r="A1363" s="167" t="s">
        <v>1989</v>
      </c>
      <c r="B1363" s="168" t="s">
        <v>3213</v>
      </c>
      <c r="C1363" s="164">
        <v>34600</v>
      </c>
      <c r="D1363" s="164">
        <v>8665.9599999999991</v>
      </c>
      <c r="E1363" s="162">
        <f t="shared" si="32"/>
        <v>25.046127167630054</v>
      </c>
    </row>
    <row r="1364" spans="1:5" ht="31.5" x14ac:dyDescent="0.25">
      <c r="A1364" s="167" t="s">
        <v>2071</v>
      </c>
      <c r="B1364" s="168" t="s">
        <v>3215</v>
      </c>
      <c r="C1364" s="164">
        <v>34600</v>
      </c>
      <c r="D1364" s="164">
        <v>8665.9599999999991</v>
      </c>
      <c r="E1364" s="162">
        <f t="shared" si="32"/>
        <v>25.046127167630054</v>
      </c>
    </row>
    <row r="1365" spans="1:5" ht="31.5" x14ac:dyDescent="0.25">
      <c r="A1365" s="167" t="s">
        <v>1894</v>
      </c>
      <c r="B1365" s="168" t="s">
        <v>3216</v>
      </c>
      <c r="C1365" s="164">
        <v>28800</v>
      </c>
      <c r="D1365" s="164">
        <v>6728.22</v>
      </c>
      <c r="E1365" s="162">
        <f t="shared" si="32"/>
        <v>23.361875000000001</v>
      </c>
    </row>
    <row r="1366" spans="1:5" ht="47.25" x14ac:dyDescent="0.25">
      <c r="A1366" s="167" t="s">
        <v>1898</v>
      </c>
      <c r="B1366" s="168" t="s">
        <v>3217</v>
      </c>
      <c r="C1366" s="164">
        <v>28800</v>
      </c>
      <c r="D1366" s="164">
        <v>6728.22</v>
      </c>
      <c r="E1366" s="162">
        <f t="shared" si="32"/>
        <v>23.361875000000001</v>
      </c>
    </row>
    <row r="1367" spans="1:5" ht="31.5" x14ac:dyDescent="0.25">
      <c r="A1367" s="167" t="s">
        <v>1902</v>
      </c>
      <c r="B1367" s="168" t="s">
        <v>3218</v>
      </c>
      <c r="C1367" s="164">
        <v>34702673.93</v>
      </c>
      <c r="D1367" s="164">
        <v>11358416.18</v>
      </c>
      <c r="E1367" s="162">
        <f t="shared" si="32"/>
        <v>32.730665662569592</v>
      </c>
    </row>
    <row r="1368" spans="1:5" ht="47.25" x14ac:dyDescent="0.25">
      <c r="A1368" s="167" t="s">
        <v>1904</v>
      </c>
      <c r="B1368" s="168" t="s">
        <v>3219</v>
      </c>
      <c r="C1368" s="164">
        <v>34702673.93</v>
      </c>
      <c r="D1368" s="164">
        <v>11358416.18</v>
      </c>
      <c r="E1368" s="162">
        <f t="shared" si="32"/>
        <v>32.730665662569592</v>
      </c>
    </row>
    <row r="1369" spans="1:5" ht="15.75" x14ac:dyDescent="0.25">
      <c r="A1369" s="167" t="s">
        <v>1906</v>
      </c>
      <c r="B1369" s="168" t="s">
        <v>3220</v>
      </c>
      <c r="C1369" s="164">
        <v>34702673.93</v>
      </c>
      <c r="D1369" s="164">
        <v>11358416.18</v>
      </c>
      <c r="E1369" s="162">
        <f t="shared" si="32"/>
        <v>32.730665662569592</v>
      </c>
    </row>
    <row r="1370" spans="1:5" ht="31.5" x14ac:dyDescent="0.25">
      <c r="A1370" s="167" t="s">
        <v>1928</v>
      </c>
      <c r="B1370" s="168" t="s">
        <v>3222</v>
      </c>
      <c r="C1370" s="164">
        <v>13215102426.07</v>
      </c>
      <c r="D1370" s="164">
        <v>6153510293.4799995</v>
      </c>
      <c r="E1370" s="162">
        <f t="shared" si="32"/>
        <v>46.56422701151908</v>
      </c>
    </row>
    <row r="1371" spans="1:5" ht="31.5" x14ac:dyDescent="0.25">
      <c r="A1371" s="167" t="s">
        <v>3159</v>
      </c>
      <c r="B1371" s="168" t="s">
        <v>3223</v>
      </c>
      <c r="C1371" s="164">
        <v>11497343526.07</v>
      </c>
      <c r="D1371" s="164">
        <v>5284349993.2799997</v>
      </c>
      <c r="E1371" s="162">
        <f t="shared" si="32"/>
        <v>45.9614865059728</v>
      </c>
    </row>
    <row r="1372" spans="1:5" ht="47.25" x14ac:dyDescent="0.25">
      <c r="A1372" s="167" t="s">
        <v>3163</v>
      </c>
      <c r="B1372" s="168" t="s">
        <v>3224</v>
      </c>
      <c r="C1372" s="164">
        <v>11497343526.07</v>
      </c>
      <c r="D1372" s="164">
        <v>5284349993.2799997</v>
      </c>
      <c r="E1372" s="162">
        <f t="shared" si="32"/>
        <v>45.9614865059728</v>
      </c>
    </row>
    <row r="1373" spans="1:5" ht="31.5" x14ac:dyDescent="0.25">
      <c r="A1373" s="167" t="s">
        <v>1930</v>
      </c>
      <c r="B1373" s="168" t="s">
        <v>3225</v>
      </c>
      <c r="C1373" s="164">
        <v>1717758900</v>
      </c>
      <c r="D1373" s="164">
        <v>869160300.20000005</v>
      </c>
      <c r="E1373" s="162">
        <f t="shared" si="32"/>
        <v>50.598503678251937</v>
      </c>
    </row>
    <row r="1374" spans="1:5" ht="47.25" x14ac:dyDescent="0.25">
      <c r="A1374" s="167" t="s">
        <v>1932</v>
      </c>
      <c r="B1374" s="168" t="s">
        <v>3226</v>
      </c>
      <c r="C1374" s="164">
        <v>18550000</v>
      </c>
      <c r="D1374" s="164">
        <v>5394223.1299999999</v>
      </c>
      <c r="E1374" s="162">
        <f t="shared" si="32"/>
        <v>29.079369973045821</v>
      </c>
    </row>
    <row r="1375" spans="1:5" ht="15.75" x14ac:dyDescent="0.25">
      <c r="A1375" s="167" t="s">
        <v>3193</v>
      </c>
      <c r="B1375" s="168" t="s">
        <v>3227</v>
      </c>
      <c r="C1375" s="164">
        <v>1368763700</v>
      </c>
      <c r="D1375" s="164">
        <v>783599991.94000006</v>
      </c>
      <c r="E1375" s="162">
        <f t="shared" si="32"/>
        <v>57.248741469400457</v>
      </c>
    </row>
    <row r="1376" spans="1:5" ht="31.5" x14ac:dyDescent="0.25">
      <c r="A1376" s="167" t="s">
        <v>2294</v>
      </c>
      <c r="B1376" s="168" t="s">
        <v>3228</v>
      </c>
      <c r="C1376" s="164">
        <v>330445200</v>
      </c>
      <c r="D1376" s="164">
        <v>80166085.129999995</v>
      </c>
      <c r="E1376" s="162">
        <f t="shared" si="32"/>
        <v>24.260024091740476</v>
      </c>
    </row>
    <row r="1377" spans="1:5" ht="47.25" x14ac:dyDescent="0.25">
      <c r="A1377" s="167" t="s">
        <v>1969</v>
      </c>
      <c r="B1377" s="168" t="s">
        <v>3229</v>
      </c>
      <c r="C1377" s="164">
        <v>883256749.44000006</v>
      </c>
      <c r="D1377" s="164">
        <v>132813391.48</v>
      </c>
      <c r="E1377" s="162">
        <f t="shared" si="32"/>
        <v>15.036781950911326</v>
      </c>
    </row>
    <row r="1378" spans="1:5" ht="15.75" x14ac:dyDescent="0.25">
      <c r="A1378" s="167" t="s">
        <v>1971</v>
      </c>
      <c r="B1378" s="168" t="s">
        <v>3230</v>
      </c>
      <c r="C1378" s="164">
        <v>883256749.44000006</v>
      </c>
      <c r="D1378" s="164">
        <v>132813391.48</v>
      </c>
      <c r="E1378" s="162">
        <f t="shared" si="32"/>
        <v>15.036781950911326</v>
      </c>
    </row>
    <row r="1379" spans="1:5" ht="63" x14ac:dyDescent="0.25">
      <c r="A1379" s="167" t="s">
        <v>2107</v>
      </c>
      <c r="B1379" s="168" t="s">
        <v>3231</v>
      </c>
      <c r="C1379" s="164">
        <v>883256749.44000006</v>
      </c>
      <c r="D1379" s="164">
        <v>132813391.48</v>
      </c>
      <c r="E1379" s="162">
        <f t="shared" si="32"/>
        <v>15.036781950911326</v>
      </c>
    </row>
    <row r="1380" spans="1:5" ht="15.75" x14ac:dyDescent="0.25">
      <c r="A1380" s="167" t="s">
        <v>1936</v>
      </c>
      <c r="B1380" s="168" t="s">
        <v>3232</v>
      </c>
      <c r="C1380" s="164">
        <v>871266833.34000003</v>
      </c>
      <c r="D1380" s="164">
        <v>524840321.93000001</v>
      </c>
      <c r="E1380" s="162">
        <f t="shared" si="32"/>
        <v>60.238758305308771</v>
      </c>
    </row>
    <row r="1381" spans="1:5" ht="15.75" x14ac:dyDescent="0.25">
      <c r="A1381" s="167" t="s">
        <v>2111</v>
      </c>
      <c r="B1381" s="168" t="s">
        <v>3233</v>
      </c>
      <c r="C1381" s="164">
        <v>59232500</v>
      </c>
      <c r="D1381" s="164">
        <v>57625835.100000001</v>
      </c>
      <c r="E1381" s="162">
        <f t="shared" si="32"/>
        <v>97.287528130671504</v>
      </c>
    </row>
    <row r="1382" spans="1:5" ht="63" x14ac:dyDescent="0.25">
      <c r="A1382" s="167" t="s">
        <v>2364</v>
      </c>
      <c r="B1382" s="168" t="s">
        <v>3234</v>
      </c>
      <c r="C1382" s="164">
        <v>59232500</v>
      </c>
      <c r="D1382" s="164">
        <v>57625835.100000001</v>
      </c>
      <c r="E1382" s="162">
        <f t="shared" si="32"/>
        <v>97.287528130671504</v>
      </c>
    </row>
    <row r="1383" spans="1:5" ht="15.75" x14ac:dyDescent="0.25">
      <c r="A1383" s="167" t="s">
        <v>2006</v>
      </c>
      <c r="B1383" s="168" t="s">
        <v>3235</v>
      </c>
      <c r="C1383" s="164">
        <v>588988200</v>
      </c>
      <c r="D1383" s="164">
        <v>244168353.49000001</v>
      </c>
      <c r="E1383" s="162">
        <f t="shared" si="32"/>
        <v>41.455559464518984</v>
      </c>
    </row>
    <row r="1384" spans="1:5" ht="31.5" x14ac:dyDescent="0.25">
      <c r="A1384" s="167" t="s">
        <v>3166</v>
      </c>
      <c r="B1384" s="168" t="s">
        <v>3236</v>
      </c>
      <c r="C1384" s="164">
        <v>223046133.34</v>
      </c>
      <c r="D1384" s="164">
        <v>223046133.34</v>
      </c>
      <c r="E1384" s="162">
        <f t="shared" si="32"/>
        <v>100</v>
      </c>
    </row>
    <row r="1385" spans="1:5" ht="47.25" x14ac:dyDescent="0.25">
      <c r="A1385" s="167" t="s">
        <v>1939</v>
      </c>
      <c r="B1385" s="168" t="s">
        <v>3237</v>
      </c>
      <c r="C1385" s="164">
        <v>370800</v>
      </c>
      <c r="D1385" s="164">
        <v>151733.81</v>
      </c>
      <c r="E1385" s="162">
        <f t="shared" ref="E1385:E1438" si="33">D1385/C1385*100</f>
        <v>40.920660733549077</v>
      </c>
    </row>
    <row r="1386" spans="1:5" ht="15.75" x14ac:dyDescent="0.25">
      <c r="A1386" s="167" t="s">
        <v>1941</v>
      </c>
      <c r="B1386" s="168" t="s">
        <v>3238</v>
      </c>
      <c r="C1386" s="164">
        <v>194700</v>
      </c>
      <c r="D1386" s="164">
        <v>47500</v>
      </c>
      <c r="E1386" s="162">
        <f t="shared" si="33"/>
        <v>24.396507447354903</v>
      </c>
    </row>
    <row r="1387" spans="1:5" ht="31.5" x14ac:dyDescent="0.25">
      <c r="A1387" s="167" t="s">
        <v>1943</v>
      </c>
      <c r="B1387" s="168" t="s">
        <v>3240</v>
      </c>
      <c r="C1387" s="164">
        <v>194700</v>
      </c>
      <c r="D1387" s="164">
        <v>47500</v>
      </c>
      <c r="E1387" s="162">
        <f t="shared" si="33"/>
        <v>24.396507447354903</v>
      </c>
    </row>
    <row r="1388" spans="1:5" ht="15.75" x14ac:dyDescent="0.25">
      <c r="A1388" s="167" t="s">
        <v>2062</v>
      </c>
      <c r="B1388" s="168" t="s">
        <v>3241</v>
      </c>
      <c r="C1388" s="164">
        <v>176100</v>
      </c>
      <c r="D1388" s="164">
        <v>104233.81</v>
      </c>
      <c r="E1388" s="162">
        <f t="shared" si="33"/>
        <v>59.190124929017607</v>
      </c>
    </row>
    <row r="1389" spans="1:5" ht="31.5" x14ac:dyDescent="0.25">
      <c r="A1389" s="167" t="s">
        <v>2126</v>
      </c>
      <c r="B1389" s="168" t="s">
        <v>3243</v>
      </c>
      <c r="C1389" s="164">
        <v>176100</v>
      </c>
      <c r="D1389" s="164">
        <v>104233.81</v>
      </c>
      <c r="E1389" s="162">
        <f t="shared" si="33"/>
        <v>59.190124929017607</v>
      </c>
    </row>
    <row r="1390" spans="1:5" ht="31.5" x14ac:dyDescent="0.25">
      <c r="A1390" s="187" t="s">
        <v>3244</v>
      </c>
      <c r="B1390" s="188" t="s">
        <v>3245</v>
      </c>
      <c r="C1390" s="189">
        <v>1502687925.99</v>
      </c>
      <c r="D1390" s="189">
        <v>607401352.22000003</v>
      </c>
      <c r="E1390" s="190">
        <f t="shared" si="33"/>
        <v>40.420991059725999</v>
      </c>
    </row>
    <row r="1391" spans="1:5" ht="78.75" x14ac:dyDescent="0.25">
      <c r="A1391" s="167" t="s">
        <v>1892</v>
      </c>
      <c r="B1391" s="168" t="s">
        <v>3246</v>
      </c>
      <c r="C1391" s="164">
        <v>1068187725.4299999</v>
      </c>
      <c r="D1391" s="164">
        <v>473292815.82999998</v>
      </c>
      <c r="E1391" s="162">
        <f t="shared" si="33"/>
        <v>44.308018577865191</v>
      </c>
    </row>
    <row r="1392" spans="1:5" ht="31.5" x14ac:dyDescent="0.25">
      <c r="A1392" s="167" t="s">
        <v>1989</v>
      </c>
      <c r="B1392" s="168" t="s">
        <v>3247</v>
      </c>
      <c r="C1392" s="164">
        <v>754339125.42999995</v>
      </c>
      <c r="D1392" s="164">
        <v>327796190.58999997</v>
      </c>
      <c r="E1392" s="162">
        <f t="shared" si="33"/>
        <v>43.454751257021776</v>
      </c>
    </row>
    <row r="1393" spans="1:5" ht="15.75" x14ac:dyDescent="0.25">
      <c r="A1393" s="167" t="s">
        <v>1991</v>
      </c>
      <c r="B1393" s="168" t="s">
        <v>3248</v>
      </c>
      <c r="C1393" s="164">
        <v>579166449.87</v>
      </c>
      <c r="D1393" s="164">
        <v>257458427.99000001</v>
      </c>
      <c r="E1393" s="162">
        <f t="shared" si="33"/>
        <v>44.4532703936475</v>
      </c>
    </row>
    <row r="1394" spans="1:5" ht="31.5" x14ac:dyDescent="0.25">
      <c r="A1394" s="167" t="s">
        <v>2071</v>
      </c>
      <c r="B1394" s="168" t="s">
        <v>3249</v>
      </c>
      <c r="C1394" s="164">
        <v>268100</v>
      </c>
      <c r="D1394" s="164">
        <v>35314</v>
      </c>
      <c r="E1394" s="162">
        <f t="shared" si="33"/>
        <v>13.171950764640059</v>
      </c>
    </row>
    <row r="1395" spans="1:5" ht="63" x14ac:dyDescent="0.25">
      <c r="A1395" s="167" t="s">
        <v>1993</v>
      </c>
      <c r="B1395" s="168" t="s">
        <v>3250</v>
      </c>
      <c r="C1395" s="164">
        <v>174904575.56</v>
      </c>
      <c r="D1395" s="164">
        <v>70302448.599999994</v>
      </c>
      <c r="E1395" s="162">
        <f t="shared" si="33"/>
        <v>40.194745263186753</v>
      </c>
    </row>
    <row r="1396" spans="1:5" ht="31.5" x14ac:dyDescent="0.25">
      <c r="A1396" s="167" t="s">
        <v>1894</v>
      </c>
      <c r="B1396" s="168" t="s">
        <v>3251</v>
      </c>
      <c r="C1396" s="164">
        <v>313848600</v>
      </c>
      <c r="D1396" s="164">
        <v>145496625.24000001</v>
      </c>
      <c r="E1396" s="162">
        <f t="shared" si="33"/>
        <v>46.35885750008125</v>
      </c>
    </row>
    <row r="1397" spans="1:5" ht="31.5" x14ac:dyDescent="0.25">
      <c r="A1397" s="167" t="s">
        <v>1896</v>
      </c>
      <c r="B1397" s="168" t="s">
        <v>3252</v>
      </c>
      <c r="C1397" s="164">
        <v>229570300</v>
      </c>
      <c r="D1397" s="164">
        <v>106654615.18000001</v>
      </c>
      <c r="E1397" s="162">
        <f t="shared" si="33"/>
        <v>46.458368168704752</v>
      </c>
    </row>
    <row r="1398" spans="1:5" ht="47.25" x14ac:dyDescent="0.25">
      <c r="A1398" s="167" t="s">
        <v>1898</v>
      </c>
      <c r="B1398" s="168" t="s">
        <v>3253</v>
      </c>
      <c r="C1398" s="164">
        <v>12036700</v>
      </c>
      <c r="D1398" s="164">
        <v>8319405</v>
      </c>
      <c r="E1398" s="162">
        <f t="shared" si="33"/>
        <v>69.116992198858497</v>
      </c>
    </row>
    <row r="1399" spans="1:5" ht="63" x14ac:dyDescent="0.25">
      <c r="A1399" s="167" t="s">
        <v>1900</v>
      </c>
      <c r="B1399" s="168" t="s">
        <v>3254</v>
      </c>
      <c r="C1399" s="164">
        <v>72241600</v>
      </c>
      <c r="D1399" s="164">
        <v>30522605.059999999</v>
      </c>
      <c r="E1399" s="162">
        <f t="shared" si="33"/>
        <v>42.250732348120749</v>
      </c>
    </row>
    <row r="1400" spans="1:5" ht="31.5" x14ac:dyDescent="0.25">
      <c r="A1400" s="167" t="s">
        <v>1902</v>
      </c>
      <c r="B1400" s="168" t="s">
        <v>3255</v>
      </c>
      <c r="C1400" s="164">
        <v>213618103.56</v>
      </c>
      <c r="D1400" s="164">
        <v>55932336.229999997</v>
      </c>
      <c r="E1400" s="162">
        <f t="shared" si="33"/>
        <v>26.183331514451908</v>
      </c>
    </row>
    <row r="1401" spans="1:5" ht="47.25" x14ac:dyDescent="0.25">
      <c r="A1401" s="167" t="s">
        <v>1904</v>
      </c>
      <c r="B1401" s="168" t="s">
        <v>3256</v>
      </c>
      <c r="C1401" s="164">
        <v>213618103.56</v>
      </c>
      <c r="D1401" s="164">
        <v>55932336.229999997</v>
      </c>
      <c r="E1401" s="162">
        <f t="shared" si="33"/>
        <v>26.183331514451908</v>
      </c>
    </row>
    <row r="1402" spans="1:5" ht="47.25" x14ac:dyDescent="0.25">
      <c r="A1402" s="167" t="s">
        <v>2001</v>
      </c>
      <c r="B1402" s="168" t="s">
        <v>3257</v>
      </c>
      <c r="C1402" s="164">
        <v>3357952.4</v>
      </c>
      <c r="D1402" s="164">
        <v>59430</v>
      </c>
      <c r="E1402" s="162">
        <f t="shared" si="33"/>
        <v>1.7698285419412141</v>
      </c>
    </row>
    <row r="1403" spans="1:5" ht="15.75" x14ac:dyDescent="0.25">
      <c r="A1403" s="167" t="s">
        <v>1906</v>
      </c>
      <c r="B1403" s="168" t="s">
        <v>3258</v>
      </c>
      <c r="C1403" s="164">
        <v>190617326.34999999</v>
      </c>
      <c r="D1403" s="164">
        <v>47240496.799999997</v>
      </c>
      <c r="E1403" s="162">
        <f t="shared" si="33"/>
        <v>24.782897601480286</v>
      </c>
    </row>
    <row r="1404" spans="1:5" ht="15.75" x14ac:dyDescent="0.25">
      <c r="A1404" s="167" t="s">
        <v>1926</v>
      </c>
      <c r="B1404" s="168" t="s">
        <v>3259</v>
      </c>
      <c r="C1404" s="164">
        <v>19642824.809999999</v>
      </c>
      <c r="D1404" s="164">
        <v>8632409.4299999997</v>
      </c>
      <c r="E1404" s="162">
        <f t="shared" si="33"/>
        <v>43.94688398180547</v>
      </c>
    </row>
    <row r="1405" spans="1:5" ht="31.5" x14ac:dyDescent="0.25">
      <c r="A1405" s="167" t="s">
        <v>1928</v>
      </c>
      <c r="B1405" s="168" t="s">
        <v>3260</v>
      </c>
      <c r="C1405" s="164">
        <v>1643800</v>
      </c>
      <c r="D1405" s="164">
        <v>182411.6</v>
      </c>
      <c r="E1405" s="162">
        <f t="shared" si="33"/>
        <v>11.096946100498844</v>
      </c>
    </row>
    <row r="1406" spans="1:5" ht="31.5" x14ac:dyDescent="0.25">
      <c r="A1406" s="167" t="s">
        <v>1930</v>
      </c>
      <c r="B1406" s="168" t="s">
        <v>3261</v>
      </c>
      <c r="C1406" s="164">
        <v>261000</v>
      </c>
      <c r="D1406" s="164">
        <v>57411.6</v>
      </c>
      <c r="E1406" s="162">
        <f t="shared" si="33"/>
        <v>21.996781609195402</v>
      </c>
    </row>
    <row r="1407" spans="1:5" ht="47.25" x14ac:dyDescent="0.25">
      <c r="A1407" s="167" t="s">
        <v>1932</v>
      </c>
      <c r="B1407" s="168" t="s">
        <v>3262</v>
      </c>
      <c r="C1407" s="164">
        <v>261000</v>
      </c>
      <c r="D1407" s="164">
        <v>57411.6</v>
      </c>
      <c r="E1407" s="162">
        <f t="shared" si="33"/>
        <v>21.996781609195402</v>
      </c>
    </row>
    <row r="1408" spans="1:5" ht="15.75" x14ac:dyDescent="0.25">
      <c r="A1408" s="167" t="s">
        <v>2103</v>
      </c>
      <c r="B1408" s="168" t="s">
        <v>3263</v>
      </c>
      <c r="C1408" s="164">
        <v>1382800</v>
      </c>
      <c r="D1408" s="164">
        <v>125000</v>
      </c>
      <c r="E1408" s="162">
        <f t="shared" si="33"/>
        <v>9.0396297367659812</v>
      </c>
    </row>
    <row r="1409" spans="1:5" ht="47.25" x14ac:dyDescent="0.25">
      <c r="A1409" s="167" t="s">
        <v>1969</v>
      </c>
      <c r="B1409" s="168" t="s">
        <v>3264</v>
      </c>
      <c r="C1409" s="164">
        <v>172015100</v>
      </c>
      <c r="D1409" s="164">
        <v>66855802.57</v>
      </c>
      <c r="E1409" s="162">
        <f t="shared" si="33"/>
        <v>38.866240562601774</v>
      </c>
    </row>
    <row r="1410" spans="1:5" ht="15.75" x14ac:dyDescent="0.25">
      <c r="A1410" s="167" t="s">
        <v>1971</v>
      </c>
      <c r="B1410" s="168" t="s">
        <v>3265</v>
      </c>
      <c r="C1410" s="164">
        <v>172015100</v>
      </c>
      <c r="D1410" s="164">
        <v>66855802.57</v>
      </c>
      <c r="E1410" s="162">
        <f t="shared" si="33"/>
        <v>38.866240562601774</v>
      </c>
    </row>
    <row r="1411" spans="1:5" ht="47.25" x14ac:dyDescent="0.25">
      <c r="A1411" s="167" t="s">
        <v>1973</v>
      </c>
      <c r="B1411" s="168" t="s">
        <v>3266</v>
      </c>
      <c r="C1411" s="164">
        <v>172015100</v>
      </c>
      <c r="D1411" s="164">
        <v>66855802.57</v>
      </c>
      <c r="E1411" s="162">
        <f t="shared" si="33"/>
        <v>38.866240562601774</v>
      </c>
    </row>
    <row r="1412" spans="1:5" ht="15.75" x14ac:dyDescent="0.25">
      <c r="A1412" s="167" t="s">
        <v>1936</v>
      </c>
      <c r="B1412" s="168" t="s">
        <v>3267</v>
      </c>
      <c r="C1412" s="164">
        <v>23749100</v>
      </c>
      <c r="D1412" s="164">
        <v>10135704.279999999</v>
      </c>
      <c r="E1412" s="162">
        <f t="shared" si="33"/>
        <v>42.678266881692359</v>
      </c>
    </row>
    <row r="1413" spans="1:5" ht="15.75" x14ac:dyDescent="0.25">
      <c r="A1413" s="167" t="s">
        <v>2006</v>
      </c>
      <c r="B1413" s="168" t="s">
        <v>3268</v>
      </c>
      <c r="C1413" s="164">
        <v>23749100</v>
      </c>
      <c r="D1413" s="164">
        <v>10135704.279999999</v>
      </c>
      <c r="E1413" s="162">
        <f t="shared" si="33"/>
        <v>42.678266881692359</v>
      </c>
    </row>
    <row r="1414" spans="1:5" ht="47.25" x14ac:dyDescent="0.25">
      <c r="A1414" s="167" t="s">
        <v>1939</v>
      </c>
      <c r="B1414" s="168" t="s">
        <v>3269</v>
      </c>
      <c r="C1414" s="164">
        <v>20552597</v>
      </c>
      <c r="D1414" s="164">
        <v>376334</v>
      </c>
      <c r="E1414" s="162">
        <f t="shared" si="33"/>
        <v>1.8310776005582163</v>
      </c>
    </row>
    <row r="1415" spans="1:5" ht="15.75" x14ac:dyDescent="0.25">
      <c r="A1415" s="167" t="s">
        <v>1941</v>
      </c>
      <c r="B1415" s="168" t="s">
        <v>3270</v>
      </c>
      <c r="C1415" s="164">
        <v>1581782</v>
      </c>
      <c r="D1415" s="164">
        <v>43000</v>
      </c>
      <c r="E1415" s="162">
        <f t="shared" si="33"/>
        <v>2.7184529853039168</v>
      </c>
    </row>
    <row r="1416" spans="1:5" ht="31.5" x14ac:dyDescent="0.25">
      <c r="A1416" s="167" t="s">
        <v>1943</v>
      </c>
      <c r="B1416" s="168" t="s">
        <v>3271</v>
      </c>
      <c r="C1416" s="164">
        <v>1581782</v>
      </c>
      <c r="D1416" s="164">
        <v>43000</v>
      </c>
      <c r="E1416" s="162">
        <f t="shared" si="33"/>
        <v>2.7184529853039168</v>
      </c>
    </row>
    <row r="1417" spans="1:5" ht="15.75" x14ac:dyDescent="0.25">
      <c r="A1417" s="167" t="s">
        <v>2062</v>
      </c>
      <c r="B1417" s="168" t="s">
        <v>3272</v>
      </c>
      <c r="C1417" s="164">
        <v>2943515</v>
      </c>
      <c r="D1417" s="164"/>
      <c r="E1417" s="162"/>
    </row>
    <row r="1418" spans="1:5" ht="31.5" x14ac:dyDescent="0.25">
      <c r="A1418" s="167" t="s">
        <v>2126</v>
      </c>
      <c r="B1418" s="168" t="s">
        <v>3273</v>
      </c>
      <c r="C1418" s="164">
        <v>2943515</v>
      </c>
      <c r="D1418" s="164"/>
      <c r="E1418" s="162"/>
    </row>
    <row r="1419" spans="1:5" ht="78.75" x14ac:dyDescent="0.25">
      <c r="A1419" s="167" t="s">
        <v>2130</v>
      </c>
      <c r="B1419" s="168" t="s">
        <v>3274</v>
      </c>
      <c r="C1419" s="164">
        <v>16027300</v>
      </c>
      <c r="D1419" s="164">
        <v>333334</v>
      </c>
      <c r="E1419" s="162">
        <f t="shared" si="33"/>
        <v>2.0797888602571861</v>
      </c>
    </row>
    <row r="1420" spans="1:5" ht="31.5" x14ac:dyDescent="0.25">
      <c r="A1420" s="167" t="s">
        <v>2136</v>
      </c>
      <c r="B1420" s="168" t="s">
        <v>3275</v>
      </c>
      <c r="C1420" s="164">
        <v>16027300</v>
      </c>
      <c r="D1420" s="164">
        <v>333334</v>
      </c>
      <c r="E1420" s="162">
        <f t="shared" si="33"/>
        <v>2.0797888602571861</v>
      </c>
    </row>
    <row r="1421" spans="1:5" ht="15.75" x14ac:dyDescent="0.25">
      <c r="A1421" s="167" t="s">
        <v>1908</v>
      </c>
      <c r="B1421" s="168" t="s">
        <v>3276</v>
      </c>
      <c r="C1421" s="164">
        <v>2921500</v>
      </c>
      <c r="D1421" s="164">
        <v>625947.71</v>
      </c>
      <c r="E1421" s="162">
        <f t="shared" si="33"/>
        <v>21.425559130583601</v>
      </c>
    </row>
    <row r="1422" spans="1:5" ht="15.75" x14ac:dyDescent="0.25">
      <c r="A1422" s="167" t="s">
        <v>1910</v>
      </c>
      <c r="B1422" s="168" t="s">
        <v>3277</v>
      </c>
      <c r="C1422" s="164">
        <v>2921500</v>
      </c>
      <c r="D1422" s="164">
        <v>625947.71</v>
      </c>
      <c r="E1422" s="162">
        <f t="shared" si="33"/>
        <v>21.425559130583601</v>
      </c>
    </row>
    <row r="1423" spans="1:5" ht="31.5" x14ac:dyDescent="0.25">
      <c r="A1423" s="167" t="s">
        <v>1947</v>
      </c>
      <c r="B1423" s="168" t="s">
        <v>3278</v>
      </c>
      <c r="C1423" s="164">
        <v>2754656.83</v>
      </c>
      <c r="D1423" s="164">
        <v>572906.52</v>
      </c>
      <c r="E1423" s="162">
        <f t="shared" si="33"/>
        <v>20.797745612472536</v>
      </c>
    </row>
    <row r="1424" spans="1:5" ht="15.75" x14ac:dyDescent="0.25">
      <c r="A1424" s="167" t="s">
        <v>1949</v>
      </c>
      <c r="B1424" s="168" t="s">
        <v>3279</v>
      </c>
      <c r="C1424" s="164">
        <v>157143.17000000001</v>
      </c>
      <c r="D1424" s="164">
        <v>52567.57</v>
      </c>
      <c r="E1424" s="162">
        <f t="shared" si="33"/>
        <v>33.452023400062501</v>
      </c>
    </row>
    <row r="1425" spans="1:5" ht="15.75" x14ac:dyDescent="0.25">
      <c r="A1425" s="167" t="s">
        <v>1912</v>
      </c>
      <c r="B1425" s="168" t="s">
        <v>3280</v>
      </c>
      <c r="C1425" s="164">
        <v>9700</v>
      </c>
      <c r="D1425" s="164">
        <v>473.62</v>
      </c>
      <c r="E1425" s="162">
        <f t="shared" si="33"/>
        <v>4.8826804123711343</v>
      </c>
    </row>
    <row r="1426" spans="1:5" ht="15.75" x14ac:dyDescent="0.25">
      <c r="A1426" s="187" t="s">
        <v>3281</v>
      </c>
      <c r="B1426" s="188" t="s">
        <v>3282</v>
      </c>
      <c r="C1426" s="189">
        <v>2065197674.3099999</v>
      </c>
      <c r="D1426" s="189">
        <v>914101358.03999996</v>
      </c>
      <c r="E1426" s="190">
        <f t="shared" si="33"/>
        <v>44.262172547013392</v>
      </c>
    </row>
    <row r="1427" spans="1:5" ht="15.75" x14ac:dyDescent="0.25">
      <c r="A1427" s="187" t="s">
        <v>3283</v>
      </c>
      <c r="B1427" s="188" t="s">
        <v>3284</v>
      </c>
      <c r="C1427" s="189">
        <v>642092886</v>
      </c>
      <c r="D1427" s="189">
        <v>331497601.08999997</v>
      </c>
      <c r="E1427" s="190">
        <f t="shared" si="33"/>
        <v>51.62767074949339</v>
      </c>
    </row>
    <row r="1428" spans="1:5" ht="31.5" x14ac:dyDescent="0.25">
      <c r="A1428" s="167" t="s">
        <v>1902</v>
      </c>
      <c r="B1428" s="168" t="s">
        <v>3288</v>
      </c>
      <c r="C1428" s="164">
        <v>59000</v>
      </c>
      <c r="D1428" s="164">
        <v>13583.7</v>
      </c>
      <c r="E1428" s="162">
        <f t="shared" si="33"/>
        <v>23.023220338983052</v>
      </c>
    </row>
    <row r="1429" spans="1:5" ht="47.25" x14ac:dyDescent="0.25">
      <c r="A1429" s="167" t="s">
        <v>1904</v>
      </c>
      <c r="B1429" s="168" t="s">
        <v>3289</v>
      </c>
      <c r="C1429" s="164">
        <v>59000</v>
      </c>
      <c r="D1429" s="164">
        <v>13583.7</v>
      </c>
      <c r="E1429" s="162">
        <f t="shared" si="33"/>
        <v>23.023220338983052</v>
      </c>
    </row>
    <row r="1430" spans="1:5" ht="15.75" x14ac:dyDescent="0.25">
      <c r="A1430" s="167" t="s">
        <v>1906</v>
      </c>
      <c r="B1430" s="168" t="s">
        <v>3290</v>
      </c>
      <c r="C1430" s="164">
        <v>59000</v>
      </c>
      <c r="D1430" s="164">
        <v>13583.7</v>
      </c>
      <c r="E1430" s="162">
        <f t="shared" si="33"/>
        <v>23.023220338983052</v>
      </c>
    </row>
    <row r="1431" spans="1:5" ht="47.25" x14ac:dyDescent="0.25">
      <c r="A1431" s="167" t="s">
        <v>1939</v>
      </c>
      <c r="B1431" s="168" t="s">
        <v>3294</v>
      </c>
      <c r="C1431" s="164">
        <v>642033886</v>
      </c>
      <c r="D1431" s="164">
        <v>331484017.38999999</v>
      </c>
      <c r="E1431" s="162">
        <f t="shared" si="33"/>
        <v>51.630299368653574</v>
      </c>
    </row>
    <row r="1432" spans="1:5" ht="15.75" x14ac:dyDescent="0.25">
      <c r="A1432" s="167" t="s">
        <v>1941</v>
      </c>
      <c r="B1432" s="168" t="s">
        <v>3295</v>
      </c>
      <c r="C1432" s="164">
        <v>459316278</v>
      </c>
      <c r="D1432" s="164">
        <v>240463379.74000001</v>
      </c>
      <c r="E1432" s="162">
        <f t="shared" si="33"/>
        <v>52.352461965216925</v>
      </c>
    </row>
    <row r="1433" spans="1:5" ht="78.75" x14ac:dyDescent="0.25">
      <c r="A1433" s="167" t="s">
        <v>2119</v>
      </c>
      <c r="B1433" s="168" t="s">
        <v>3296</v>
      </c>
      <c r="C1433" s="164">
        <v>448521592</v>
      </c>
      <c r="D1433" s="164">
        <v>239781379.74000001</v>
      </c>
      <c r="E1433" s="162">
        <f t="shared" si="33"/>
        <v>53.460387195807513</v>
      </c>
    </row>
    <row r="1434" spans="1:5" ht="31.5" x14ac:dyDescent="0.25">
      <c r="A1434" s="167" t="s">
        <v>1943</v>
      </c>
      <c r="B1434" s="168" t="s">
        <v>3297</v>
      </c>
      <c r="C1434" s="164">
        <v>10794686</v>
      </c>
      <c r="D1434" s="164">
        <v>682000</v>
      </c>
      <c r="E1434" s="162">
        <f t="shared" si="33"/>
        <v>6.3179234671578222</v>
      </c>
    </row>
    <row r="1435" spans="1:5" ht="15.75" x14ac:dyDescent="0.25">
      <c r="A1435" s="167" t="s">
        <v>2062</v>
      </c>
      <c r="B1435" s="168" t="s">
        <v>3298</v>
      </c>
      <c r="C1435" s="164">
        <v>182717608</v>
      </c>
      <c r="D1435" s="164">
        <v>91020637.650000006</v>
      </c>
      <c r="E1435" s="162">
        <f t="shared" si="33"/>
        <v>49.814924049355994</v>
      </c>
    </row>
    <row r="1436" spans="1:5" ht="78.75" x14ac:dyDescent="0.25">
      <c r="A1436" s="167" t="s">
        <v>2064</v>
      </c>
      <c r="B1436" s="168" t="s">
        <v>3299</v>
      </c>
      <c r="C1436" s="164">
        <v>166743608</v>
      </c>
      <c r="D1436" s="164">
        <v>82534453.390000001</v>
      </c>
      <c r="E1436" s="162">
        <f t="shared" si="33"/>
        <v>49.497821463716917</v>
      </c>
    </row>
    <row r="1437" spans="1:5" ht="31.5" x14ac:dyDescent="0.25">
      <c r="A1437" s="167" t="s">
        <v>2126</v>
      </c>
      <c r="B1437" s="168" t="s">
        <v>3300</v>
      </c>
      <c r="C1437" s="164">
        <v>15974000</v>
      </c>
      <c r="D1437" s="164">
        <v>8486184.2599999998</v>
      </c>
      <c r="E1437" s="162">
        <f t="shared" si="33"/>
        <v>53.124979717040191</v>
      </c>
    </row>
    <row r="1438" spans="1:5" ht="15.75" x14ac:dyDescent="0.25">
      <c r="A1438" s="187" t="s">
        <v>3301</v>
      </c>
      <c r="B1438" s="188" t="s">
        <v>3302</v>
      </c>
      <c r="C1438" s="189">
        <v>831529151.30999994</v>
      </c>
      <c r="D1438" s="189">
        <v>242002374.02000001</v>
      </c>
      <c r="E1438" s="190">
        <f t="shared" si="33"/>
        <v>29.103294050334483</v>
      </c>
    </row>
    <row r="1439" spans="1:5" ht="47.25" x14ac:dyDescent="0.25">
      <c r="A1439" s="167" t="s">
        <v>1969</v>
      </c>
      <c r="B1439" s="168" t="s">
        <v>3315</v>
      </c>
      <c r="C1439" s="164">
        <v>274635058.91000003</v>
      </c>
      <c r="D1439" s="164">
        <v>58273004.689999998</v>
      </c>
      <c r="E1439" s="162">
        <f t="shared" ref="E1439:E1480" si="34">D1439/C1439*100</f>
        <v>21.21834150427841</v>
      </c>
    </row>
    <row r="1440" spans="1:5" ht="15.75" x14ac:dyDescent="0.25">
      <c r="A1440" s="167" t="s">
        <v>1971</v>
      </c>
      <c r="B1440" s="168" t="s">
        <v>3316</v>
      </c>
      <c r="C1440" s="164">
        <v>274635058.91000003</v>
      </c>
      <c r="D1440" s="164">
        <v>58273004.689999998</v>
      </c>
      <c r="E1440" s="162">
        <f t="shared" si="34"/>
        <v>21.21834150427841</v>
      </c>
    </row>
    <row r="1441" spans="1:5" ht="47.25" x14ac:dyDescent="0.25">
      <c r="A1441" s="167" t="s">
        <v>1973</v>
      </c>
      <c r="B1441" s="168" t="s">
        <v>3317</v>
      </c>
      <c r="C1441" s="164">
        <v>274635058.91000003</v>
      </c>
      <c r="D1441" s="164">
        <v>58273004.689999998</v>
      </c>
      <c r="E1441" s="162">
        <f t="shared" si="34"/>
        <v>21.21834150427841</v>
      </c>
    </row>
    <row r="1442" spans="1:5" ht="15.75" x14ac:dyDescent="0.25">
      <c r="A1442" s="167" t="s">
        <v>1936</v>
      </c>
      <c r="B1442" s="168" t="s">
        <v>3321</v>
      </c>
      <c r="C1442" s="164">
        <v>426302403</v>
      </c>
      <c r="D1442" s="164">
        <v>127922425.12</v>
      </c>
      <c r="E1442" s="162">
        <f t="shared" si="34"/>
        <v>30.007437025871049</v>
      </c>
    </row>
    <row r="1443" spans="1:5" ht="15.75" x14ac:dyDescent="0.25">
      <c r="A1443" s="167" t="s">
        <v>2111</v>
      </c>
      <c r="B1443" s="168" t="s">
        <v>3322</v>
      </c>
      <c r="C1443" s="164">
        <v>135997403</v>
      </c>
      <c r="D1443" s="164"/>
      <c r="E1443" s="162"/>
    </row>
    <row r="1444" spans="1:5" ht="63" x14ac:dyDescent="0.25">
      <c r="A1444" s="167" t="s">
        <v>2364</v>
      </c>
      <c r="B1444" s="168" t="s">
        <v>3323</v>
      </c>
      <c r="C1444" s="164">
        <v>135997403</v>
      </c>
      <c r="D1444" s="164"/>
      <c r="E1444" s="162"/>
    </row>
    <row r="1445" spans="1:5" ht="15.75" x14ac:dyDescent="0.25">
      <c r="A1445" s="167" t="s">
        <v>1507</v>
      </c>
      <c r="B1445" s="168" t="s">
        <v>3324</v>
      </c>
      <c r="C1445" s="164">
        <v>290305000</v>
      </c>
      <c r="D1445" s="164">
        <v>127922425.12</v>
      </c>
      <c r="E1445" s="162">
        <f t="shared" si="34"/>
        <v>44.064837023130849</v>
      </c>
    </row>
    <row r="1446" spans="1:5" ht="47.25" x14ac:dyDescent="0.25">
      <c r="A1446" s="167" t="s">
        <v>1939</v>
      </c>
      <c r="B1446" s="168" t="s">
        <v>3325</v>
      </c>
      <c r="C1446" s="164">
        <v>130453783</v>
      </c>
      <c r="D1446" s="164">
        <v>55669037.810000002</v>
      </c>
      <c r="E1446" s="162">
        <f t="shared" si="34"/>
        <v>42.673379437375154</v>
      </c>
    </row>
    <row r="1447" spans="1:5" ht="15.75" x14ac:dyDescent="0.25">
      <c r="A1447" s="167" t="s">
        <v>1941</v>
      </c>
      <c r="B1447" s="168" t="s">
        <v>3326</v>
      </c>
      <c r="C1447" s="164">
        <v>5142800</v>
      </c>
      <c r="D1447" s="164">
        <v>4009396.67</v>
      </c>
      <c r="E1447" s="162">
        <f t="shared" si="34"/>
        <v>77.961357042856022</v>
      </c>
    </row>
    <row r="1448" spans="1:5" ht="31.5" x14ac:dyDescent="0.25">
      <c r="A1448" s="167" t="s">
        <v>1943</v>
      </c>
      <c r="B1448" s="168" t="s">
        <v>3328</v>
      </c>
      <c r="C1448" s="164">
        <v>5142800</v>
      </c>
      <c r="D1448" s="164">
        <v>4009396.67</v>
      </c>
      <c r="E1448" s="162">
        <f t="shared" si="34"/>
        <v>77.961357042856022</v>
      </c>
    </row>
    <row r="1449" spans="1:5" ht="15.75" x14ac:dyDescent="0.25">
      <c r="A1449" s="167" t="s">
        <v>2062</v>
      </c>
      <c r="B1449" s="168" t="s">
        <v>3329</v>
      </c>
      <c r="C1449" s="164">
        <v>118766077</v>
      </c>
      <c r="D1449" s="164">
        <v>50160317.140000001</v>
      </c>
      <c r="E1449" s="162">
        <f t="shared" si="34"/>
        <v>42.234549129714878</v>
      </c>
    </row>
    <row r="1450" spans="1:5" ht="78.75" x14ac:dyDescent="0.25">
      <c r="A1450" s="167" t="s">
        <v>2064</v>
      </c>
      <c r="B1450" s="168" t="s">
        <v>3330</v>
      </c>
      <c r="C1450" s="164">
        <v>62297500</v>
      </c>
      <c r="D1450" s="164">
        <v>33486613.550000001</v>
      </c>
      <c r="E1450" s="162">
        <f t="shared" si="34"/>
        <v>53.752740559412494</v>
      </c>
    </row>
    <row r="1451" spans="1:5" ht="31.5" x14ac:dyDescent="0.25">
      <c r="A1451" s="167" t="s">
        <v>2126</v>
      </c>
      <c r="B1451" s="168" t="s">
        <v>3331</v>
      </c>
      <c r="C1451" s="164">
        <v>56468577</v>
      </c>
      <c r="D1451" s="164">
        <v>16673703.59</v>
      </c>
      <c r="E1451" s="162">
        <f t="shared" si="34"/>
        <v>29.527401744159409</v>
      </c>
    </row>
    <row r="1452" spans="1:5" ht="78.75" x14ac:dyDescent="0.25">
      <c r="A1452" s="167" t="s">
        <v>2130</v>
      </c>
      <c r="B1452" s="168" t="s">
        <v>3332</v>
      </c>
      <c r="C1452" s="164">
        <v>6544906</v>
      </c>
      <c r="D1452" s="164">
        <v>1499324</v>
      </c>
      <c r="E1452" s="162">
        <f t="shared" si="34"/>
        <v>22.908258728238419</v>
      </c>
    </row>
    <row r="1453" spans="1:5" ht="31.5" x14ac:dyDescent="0.25">
      <c r="A1453" s="167" t="s">
        <v>2136</v>
      </c>
      <c r="B1453" s="168" t="s">
        <v>3333</v>
      </c>
      <c r="C1453" s="164">
        <v>6544906</v>
      </c>
      <c r="D1453" s="164">
        <v>1499324</v>
      </c>
      <c r="E1453" s="162">
        <f t="shared" si="34"/>
        <v>22.908258728238419</v>
      </c>
    </row>
    <row r="1454" spans="1:5" ht="15.75" x14ac:dyDescent="0.25">
      <c r="A1454" s="167" t="s">
        <v>1908</v>
      </c>
      <c r="B1454" s="168" t="s">
        <v>3334</v>
      </c>
      <c r="C1454" s="164">
        <v>137906.4</v>
      </c>
      <c r="D1454" s="164">
        <v>137906.4</v>
      </c>
      <c r="E1454" s="162">
        <f t="shared" si="34"/>
        <v>100</v>
      </c>
    </row>
    <row r="1455" spans="1:5" ht="15.75" x14ac:dyDescent="0.25">
      <c r="A1455" s="167" t="s">
        <v>1978</v>
      </c>
      <c r="B1455" s="168" t="s">
        <v>3335</v>
      </c>
      <c r="C1455" s="164">
        <v>137906.4</v>
      </c>
      <c r="D1455" s="164">
        <v>137906.4</v>
      </c>
      <c r="E1455" s="162">
        <f t="shared" si="34"/>
        <v>100</v>
      </c>
    </row>
    <row r="1456" spans="1:5" ht="47.25" x14ac:dyDescent="0.25">
      <c r="A1456" s="167" t="s">
        <v>1980</v>
      </c>
      <c r="B1456" s="168" t="s">
        <v>3336</v>
      </c>
      <c r="C1456" s="164">
        <v>137906.4</v>
      </c>
      <c r="D1456" s="164">
        <v>137906.4</v>
      </c>
      <c r="E1456" s="162">
        <f t="shared" si="34"/>
        <v>100</v>
      </c>
    </row>
    <row r="1457" spans="1:5" ht="15.75" x14ac:dyDescent="0.25">
      <c r="A1457" s="187" t="s">
        <v>3339</v>
      </c>
      <c r="B1457" s="188" t="s">
        <v>3340</v>
      </c>
      <c r="C1457" s="189">
        <v>538628100</v>
      </c>
      <c r="D1457" s="189">
        <v>322806821.5</v>
      </c>
      <c r="E1457" s="190">
        <f t="shared" si="34"/>
        <v>59.931299815215731</v>
      </c>
    </row>
    <row r="1458" spans="1:5" ht="31.5" x14ac:dyDescent="0.25">
      <c r="A1458" s="167" t="s">
        <v>1928</v>
      </c>
      <c r="B1458" s="168" t="s">
        <v>3344</v>
      </c>
      <c r="C1458" s="164">
        <v>8905000</v>
      </c>
      <c r="D1458" s="164">
        <v>2105000</v>
      </c>
      <c r="E1458" s="162">
        <f t="shared" si="34"/>
        <v>23.638405390230208</v>
      </c>
    </row>
    <row r="1459" spans="1:5" ht="15.75" x14ac:dyDescent="0.25">
      <c r="A1459" s="167" t="s">
        <v>2101</v>
      </c>
      <c r="B1459" s="168" t="s">
        <v>3345</v>
      </c>
      <c r="C1459" s="164">
        <v>4045000</v>
      </c>
      <c r="D1459" s="164"/>
      <c r="E1459" s="162"/>
    </row>
    <row r="1460" spans="1:5" ht="15.75" x14ac:dyDescent="0.25">
      <c r="A1460" s="167" t="s">
        <v>2103</v>
      </c>
      <c r="B1460" s="168" t="s">
        <v>3346</v>
      </c>
      <c r="C1460" s="164">
        <v>4860000</v>
      </c>
      <c r="D1460" s="164">
        <v>2105000</v>
      </c>
      <c r="E1460" s="162">
        <f t="shared" si="34"/>
        <v>43.312757201646093</v>
      </c>
    </row>
    <row r="1461" spans="1:5" ht="15.75" x14ac:dyDescent="0.25">
      <c r="A1461" s="167" t="s">
        <v>1936</v>
      </c>
      <c r="B1461" s="168" t="s">
        <v>3347</v>
      </c>
      <c r="C1461" s="164">
        <v>17360000</v>
      </c>
      <c r="D1461" s="164">
        <v>1457358.72</v>
      </c>
      <c r="E1461" s="162">
        <f t="shared" si="34"/>
        <v>8.3949235023041471</v>
      </c>
    </row>
    <row r="1462" spans="1:5" ht="15.75" x14ac:dyDescent="0.25">
      <c r="A1462" s="167" t="s">
        <v>2111</v>
      </c>
      <c r="B1462" s="168" t="s">
        <v>3348</v>
      </c>
      <c r="C1462" s="164">
        <v>1500000</v>
      </c>
      <c r="D1462" s="164">
        <v>1457358.72</v>
      </c>
      <c r="E1462" s="162">
        <f t="shared" si="34"/>
        <v>97.157247999999996</v>
      </c>
    </row>
    <row r="1463" spans="1:5" ht="63" x14ac:dyDescent="0.25">
      <c r="A1463" s="167" t="s">
        <v>2364</v>
      </c>
      <c r="B1463" s="168" t="s">
        <v>3349</v>
      </c>
      <c r="C1463" s="164">
        <v>1500000</v>
      </c>
      <c r="D1463" s="164">
        <v>1457358.72</v>
      </c>
      <c r="E1463" s="162">
        <f t="shared" si="34"/>
        <v>97.157247999999996</v>
      </c>
    </row>
    <row r="1464" spans="1:5" ht="15.75" x14ac:dyDescent="0.25">
      <c r="A1464" s="167" t="s">
        <v>1507</v>
      </c>
      <c r="B1464" s="168" t="s">
        <v>3350</v>
      </c>
      <c r="C1464" s="164">
        <v>15860000</v>
      </c>
      <c r="D1464" s="164"/>
      <c r="E1464" s="162"/>
    </row>
    <row r="1465" spans="1:5" ht="47.25" x14ac:dyDescent="0.25">
      <c r="A1465" s="167" t="s">
        <v>1939</v>
      </c>
      <c r="B1465" s="168" t="s">
        <v>3351</v>
      </c>
      <c r="C1465" s="164">
        <v>512363100</v>
      </c>
      <c r="D1465" s="164">
        <v>319244462.77999997</v>
      </c>
      <c r="E1465" s="162">
        <f t="shared" si="34"/>
        <v>62.308246394012365</v>
      </c>
    </row>
    <row r="1466" spans="1:5" ht="15.75" x14ac:dyDescent="0.25">
      <c r="A1466" s="167" t="s">
        <v>1941</v>
      </c>
      <c r="B1466" s="168" t="s">
        <v>3352</v>
      </c>
      <c r="C1466" s="164">
        <v>95386400</v>
      </c>
      <c r="D1466" s="164">
        <v>53933648.020000003</v>
      </c>
      <c r="E1466" s="162">
        <f t="shared" si="34"/>
        <v>56.5422827782577</v>
      </c>
    </row>
    <row r="1467" spans="1:5" ht="78.75" x14ac:dyDescent="0.25">
      <c r="A1467" s="167" t="s">
        <v>2119</v>
      </c>
      <c r="B1467" s="168" t="s">
        <v>3353</v>
      </c>
      <c r="C1467" s="164">
        <v>70220600</v>
      </c>
      <c r="D1467" s="164">
        <v>33938898.020000003</v>
      </c>
      <c r="E1467" s="162">
        <f t="shared" si="34"/>
        <v>48.331825732050142</v>
      </c>
    </row>
    <row r="1468" spans="1:5" ht="31.5" x14ac:dyDescent="0.25">
      <c r="A1468" s="167" t="s">
        <v>1943</v>
      </c>
      <c r="B1468" s="168" t="s">
        <v>3354</v>
      </c>
      <c r="C1468" s="164">
        <v>25165800</v>
      </c>
      <c r="D1468" s="164">
        <v>19994750</v>
      </c>
      <c r="E1468" s="162">
        <f t="shared" si="34"/>
        <v>79.452073846251665</v>
      </c>
    </row>
    <row r="1469" spans="1:5" ht="15.75" x14ac:dyDescent="0.25">
      <c r="A1469" s="167" t="s">
        <v>2062</v>
      </c>
      <c r="B1469" s="168" t="s">
        <v>3355</v>
      </c>
      <c r="C1469" s="164">
        <v>33976700</v>
      </c>
      <c r="D1469" s="164">
        <v>17960814.760000002</v>
      </c>
      <c r="E1469" s="162">
        <f t="shared" si="34"/>
        <v>52.862151886439833</v>
      </c>
    </row>
    <row r="1470" spans="1:5" ht="78.75" x14ac:dyDescent="0.25">
      <c r="A1470" s="167" t="s">
        <v>2064</v>
      </c>
      <c r="B1470" s="168" t="s">
        <v>3356</v>
      </c>
      <c r="C1470" s="164">
        <v>30651700</v>
      </c>
      <c r="D1470" s="164">
        <v>15029198</v>
      </c>
      <c r="E1470" s="162">
        <f t="shared" si="34"/>
        <v>49.032184185542725</v>
      </c>
    </row>
    <row r="1471" spans="1:5" ht="31.5" x14ac:dyDescent="0.25">
      <c r="A1471" s="167" t="s">
        <v>2126</v>
      </c>
      <c r="B1471" s="168" t="s">
        <v>3357</v>
      </c>
      <c r="C1471" s="164">
        <v>3325000</v>
      </c>
      <c r="D1471" s="164">
        <v>2931616.76</v>
      </c>
      <c r="E1471" s="162">
        <f t="shared" si="34"/>
        <v>88.168925112781949</v>
      </c>
    </row>
    <row r="1472" spans="1:5" ht="78.75" x14ac:dyDescent="0.25">
      <c r="A1472" s="167" t="s">
        <v>2130</v>
      </c>
      <c r="B1472" s="168" t="s">
        <v>3358</v>
      </c>
      <c r="C1472" s="164">
        <v>383000000</v>
      </c>
      <c r="D1472" s="164">
        <v>247350000</v>
      </c>
      <c r="E1472" s="162">
        <f t="shared" si="34"/>
        <v>64.582245430809408</v>
      </c>
    </row>
    <row r="1473" spans="1:5" ht="31.5" x14ac:dyDescent="0.25">
      <c r="A1473" s="167" t="s">
        <v>2136</v>
      </c>
      <c r="B1473" s="168" t="s">
        <v>3359</v>
      </c>
      <c r="C1473" s="164">
        <v>383000000</v>
      </c>
      <c r="D1473" s="164">
        <v>247350000</v>
      </c>
      <c r="E1473" s="162">
        <f t="shared" si="34"/>
        <v>64.582245430809408</v>
      </c>
    </row>
    <row r="1474" spans="1:5" ht="31.5" x14ac:dyDescent="0.25">
      <c r="A1474" s="187" t="s">
        <v>3360</v>
      </c>
      <c r="B1474" s="188" t="s">
        <v>3361</v>
      </c>
      <c r="C1474" s="189">
        <v>52947537</v>
      </c>
      <c r="D1474" s="189">
        <v>17794561.43</v>
      </c>
      <c r="E1474" s="190">
        <f t="shared" si="34"/>
        <v>33.607911601251637</v>
      </c>
    </row>
    <row r="1475" spans="1:5" ht="78.75" x14ac:dyDescent="0.25">
      <c r="A1475" s="167" t="s">
        <v>1892</v>
      </c>
      <c r="B1475" s="168" t="s">
        <v>3362</v>
      </c>
      <c r="C1475" s="164">
        <v>32360900</v>
      </c>
      <c r="D1475" s="164">
        <v>17433432.25</v>
      </c>
      <c r="E1475" s="162">
        <f t="shared" si="34"/>
        <v>53.87190173944483</v>
      </c>
    </row>
    <row r="1476" spans="1:5" ht="31.5" x14ac:dyDescent="0.25">
      <c r="A1476" s="167" t="s">
        <v>1894</v>
      </c>
      <c r="B1476" s="168" t="s">
        <v>3367</v>
      </c>
      <c r="C1476" s="164">
        <v>32360900</v>
      </c>
      <c r="D1476" s="164">
        <v>17433432.25</v>
      </c>
      <c r="E1476" s="162">
        <f t="shared" si="34"/>
        <v>53.87190173944483</v>
      </c>
    </row>
    <row r="1477" spans="1:5" ht="31.5" x14ac:dyDescent="0.25">
      <c r="A1477" s="167" t="s">
        <v>1896</v>
      </c>
      <c r="B1477" s="168" t="s">
        <v>3368</v>
      </c>
      <c r="C1477" s="164">
        <v>23638900</v>
      </c>
      <c r="D1477" s="164">
        <v>13165080.119999999</v>
      </c>
      <c r="E1477" s="162">
        <f t="shared" si="34"/>
        <v>55.692439665128234</v>
      </c>
    </row>
    <row r="1478" spans="1:5" ht="47.25" x14ac:dyDescent="0.25">
      <c r="A1478" s="167" t="s">
        <v>1898</v>
      </c>
      <c r="B1478" s="168" t="s">
        <v>3369</v>
      </c>
      <c r="C1478" s="164">
        <v>1310000</v>
      </c>
      <c r="D1478" s="164">
        <v>822400.02</v>
      </c>
      <c r="E1478" s="162">
        <f t="shared" si="34"/>
        <v>62.778627480916029</v>
      </c>
    </row>
    <row r="1479" spans="1:5" ht="63" x14ac:dyDescent="0.25">
      <c r="A1479" s="167" t="s">
        <v>1900</v>
      </c>
      <c r="B1479" s="168" t="s">
        <v>3370</v>
      </c>
      <c r="C1479" s="164">
        <v>7412000</v>
      </c>
      <c r="D1479" s="164">
        <v>3445952.11</v>
      </c>
      <c r="E1479" s="162">
        <f t="shared" si="34"/>
        <v>46.491528737182946</v>
      </c>
    </row>
    <row r="1480" spans="1:5" ht="31.5" x14ac:dyDescent="0.25">
      <c r="A1480" s="167" t="s">
        <v>1902</v>
      </c>
      <c r="B1480" s="168" t="s">
        <v>3371</v>
      </c>
      <c r="C1480" s="164">
        <v>898200</v>
      </c>
      <c r="D1480" s="164">
        <v>361129.18</v>
      </c>
      <c r="E1480" s="162">
        <f t="shared" si="34"/>
        <v>40.205876196838119</v>
      </c>
    </row>
    <row r="1481" spans="1:5" ht="47.25" x14ac:dyDescent="0.25">
      <c r="A1481" s="167" t="s">
        <v>1904</v>
      </c>
      <c r="B1481" s="168" t="s">
        <v>3372</v>
      </c>
      <c r="C1481" s="164">
        <v>898200</v>
      </c>
      <c r="D1481" s="164">
        <v>361129.18</v>
      </c>
      <c r="E1481" s="162">
        <f t="shared" ref="E1481:E1506" si="35">D1481/C1481*100</f>
        <v>40.205876196838119</v>
      </c>
    </row>
    <row r="1482" spans="1:5" ht="15.75" x14ac:dyDescent="0.25">
      <c r="A1482" s="167" t="s">
        <v>1906</v>
      </c>
      <c r="B1482" s="168" t="s">
        <v>3373</v>
      </c>
      <c r="C1482" s="164">
        <v>898200</v>
      </c>
      <c r="D1482" s="164">
        <v>361129.18</v>
      </c>
      <c r="E1482" s="162">
        <f t="shared" si="35"/>
        <v>40.205876196838119</v>
      </c>
    </row>
    <row r="1483" spans="1:5" ht="47.25" x14ac:dyDescent="0.25">
      <c r="A1483" s="167" t="s">
        <v>1939</v>
      </c>
      <c r="B1483" s="168" t="s">
        <v>3376</v>
      </c>
      <c r="C1483" s="164">
        <v>19688437</v>
      </c>
      <c r="D1483" s="164"/>
      <c r="E1483" s="162"/>
    </row>
    <row r="1484" spans="1:5" ht="78.75" x14ac:dyDescent="0.25">
      <c r="A1484" s="167" t="s">
        <v>2130</v>
      </c>
      <c r="B1484" s="168" t="s">
        <v>3381</v>
      </c>
      <c r="C1484" s="164">
        <v>19688437</v>
      </c>
      <c r="D1484" s="164"/>
      <c r="E1484" s="162"/>
    </row>
    <row r="1485" spans="1:5" ht="31.5" x14ac:dyDescent="0.25">
      <c r="A1485" s="167" t="s">
        <v>2136</v>
      </c>
      <c r="B1485" s="168" t="s">
        <v>3382</v>
      </c>
      <c r="C1485" s="164">
        <v>19688437</v>
      </c>
      <c r="D1485" s="164"/>
      <c r="E1485" s="162"/>
    </row>
    <row r="1486" spans="1:5" ht="15.75" x14ac:dyDescent="0.25">
      <c r="A1486" s="187" t="s">
        <v>3388</v>
      </c>
      <c r="B1486" s="188" t="s">
        <v>3389</v>
      </c>
      <c r="C1486" s="189">
        <v>182707300</v>
      </c>
      <c r="D1486" s="189">
        <v>96369311.519999996</v>
      </c>
      <c r="E1486" s="190">
        <f t="shared" si="35"/>
        <v>52.74518944782173</v>
      </c>
    </row>
    <row r="1487" spans="1:5" ht="15.75" x14ac:dyDescent="0.25">
      <c r="A1487" s="187" t="s">
        <v>3390</v>
      </c>
      <c r="B1487" s="188" t="s">
        <v>3391</v>
      </c>
      <c r="C1487" s="189">
        <v>54074600</v>
      </c>
      <c r="D1487" s="189">
        <v>26546838.32</v>
      </c>
      <c r="E1487" s="190">
        <f t="shared" si="35"/>
        <v>49.092990646255359</v>
      </c>
    </row>
    <row r="1488" spans="1:5" ht="47.25" x14ac:dyDescent="0.25">
      <c r="A1488" s="167" t="s">
        <v>1939</v>
      </c>
      <c r="B1488" s="168" t="s">
        <v>3392</v>
      </c>
      <c r="C1488" s="164">
        <v>54074600</v>
      </c>
      <c r="D1488" s="164">
        <v>26546838.32</v>
      </c>
      <c r="E1488" s="162">
        <f t="shared" si="35"/>
        <v>49.092990646255359</v>
      </c>
    </row>
    <row r="1489" spans="1:5" ht="15.75" x14ac:dyDescent="0.25">
      <c r="A1489" s="167" t="s">
        <v>2062</v>
      </c>
      <c r="B1489" s="168" t="s">
        <v>3393</v>
      </c>
      <c r="C1489" s="164">
        <v>54074600</v>
      </c>
      <c r="D1489" s="164">
        <v>26546838.32</v>
      </c>
      <c r="E1489" s="162">
        <f t="shared" si="35"/>
        <v>49.092990646255359</v>
      </c>
    </row>
    <row r="1490" spans="1:5" ht="78.75" x14ac:dyDescent="0.25">
      <c r="A1490" s="167" t="s">
        <v>2064</v>
      </c>
      <c r="B1490" s="168" t="s">
        <v>3394</v>
      </c>
      <c r="C1490" s="164">
        <v>54074600</v>
      </c>
      <c r="D1490" s="164">
        <v>26546838.32</v>
      </c>
      <c r="E1490" s="162">
        <f t="shared" si="35"/>
        <v>49.092990646255359</v>
      </c>
    </row>
    <row r="1491" spans="1:5" ht="15.75" x14ac:dyDescent="0.25">
      <c r="A1491" s="187" t="s">
        <v>3395</v>
      </c>
      <c r="B1491" s="188" t="s">
        <v>3396</v>
      </c>
      <c r="C1491" s="189">
        <v>16742000</v>
      </c>
      <c r="D1491" s="189">
        <v>8165696</v>
      </c>
      <c r="E1491" s="190">
        <f t="shared" si="35"/>
        <v>48.77371879106439</v>
      </c>
    </row>
    <row r="1492" spans="1:5" ht="47.25" x14ac:dyDescent="0.25">
      <c r="A1492" s="167" t="s">
        <v>1939</v>
      </c>
      <c r="B1492" s="168" t="s">
        <v>3409</v>
      </c>
      <c r="C1492" s="164">
        <v>16742000</v>
      </c>
      <c r="D1492" s="164">
        <v>8165696</v>
      </c>
      <c r="E1492" s="162">
        <f t="shared" si="35"/>
        <v>48.77371879106439</v>
      </c>
    </row>
    <row r="1493" spans="1:5" ht="15.75" x14ac:dyDescent="0.25">
      <c r="A1493" s="167" t="s">
        <v>2062</v>
      </c>
      <c r="B1493" s="168" t="s">
        <v>3413</v>
      </c>
      <c r="C1493" s="164">
        <v>16742000</v>
      </c>
      <c r="D1493" s="164">
        <v>8165696</v>
      </c>
      <c r="E1493" s="162">
        <f t="shared" si="35"/>
        <v>48.77371879106439</v>
      </c>
    </row>
    <row r="1494" spans="1:5" ht="78.75" x14ac:dyDescent="0.25">
      <c r="A1494" s="167" t="s">
        <v>2064</v>
      </c>
      <c r="B1494" s="168" t="s">
        <v>3414</v>
      </c>
      <c r="C1494" s="164">
        <v>16742000</v>
      </c>
      <c r="D1494" s="164">
        <v>8165696</v>
      </c>
      <c r="E1494" s="162">
        <f t="shared" si="35"/>
        <v>48.77371879106439</v>
      </c>
    </row>
    <row r="1495" spans="1:5" ht="31.5" x14ac:dyDescent="0.25">
      <c r="A1495" s="187" t="s">
        <v>3427</v>
      </c>
      <c r="B1495" s="188" t="s">
        <v>3428</v>
      </c>
      <c r="C1495" s="189">
        <v>111890700</v>
      </c>
      <c r="D1495" s="189">
        <v>61656777.200000003</v>
      </c>
      <c r="E1495" s="190">
        <f t="shared" si="35"/>
        <v>55.104469987228612</v>
      </c>
    </row>
    <row r="1496" spans="1:5" ht="78.75" x14ac:dyDescent="0.25">
      <c r="A1496" s="167" t="s">
        <v>1892</v>
      </c>
      <c r="B1496" s="168" t="s">
        <v>3429</v>
      </c>
      <c r="C1496" s="164">
        <v>30003000</v>
      </c>
      <c r="D1496" s="164">
        <v>14384648.560000001</v>
      </c>
      <c r="E1496" s="162">
        <f t="shared" si="35"/>
        <v>47.94403412992034</v>
      </c>
    </row>
    <row r="1497" spans="1:5" ht="31.5" x14ac:dyDescent="0.25">
      <c r="A1497" s="167" t="s">
        <v>1894</v>
      </c>
      <c r="B1497" s="168" t="s">
        <v>3430</v>
      </c>
      <c r="C1497" s="164">
        <v>30003000</v>
      </c>
      <c r="D1497" s="164">
        <v>14384648.560000001</v>
      </c>
      <c r="E1497" s="162">
        <f t="shared" si="35"/>
        <v>47.94403412992034</v>
      </c>
    </row>
    <row r="1498" spans="1:5" ht="31.5" x14ac:dyDescent="0.25">
      <c r="A1498" s="167" t="s">
        <v>1896</v>
      </c>
      <c r="B1498" s="168" t="s">
        <v>3431</v>
      </c>
      <c r="C1498" s="164">
        <v>22041000</v>
      </c>
      <c r="D1498" s="164">
        <v>10422776.5</v>
      </c>
      <c r="E1498" s="162">
        <f t="shared" si="35"/>
        <v>47.288128941518082</v>
      </c>
    </row>
    <row r="1499" spans="1:5" ht="47.25" x14ac:dyDescent="0.25">
      <c r="A1499" s="167" t="s">
        <v>1898</v>
      </c>
      <c r="B1499" s="168" t="s">
        <v>3432</v>
      </c>
      <c r="C1499" s="164">
        <v>1035000</v>
      </c>
      <c r="D1499" s="164">
        <v>730000</v>
      </c>
      <c r="E1499" s="162">
        <f t="shared" si="35"/>
        <v>70.531400966183583</v>
      </c>
    </row>
    <row r="1500" spans="1:5" ht="63" x14ac:dyDescent="0.25">
      <c r="A1500" s="167" t="s">
        <v>1900</v>
      </c>
      <c r="B1500" s="168" t="s">
        <v>3433</v>
      </c>
      <c r="C1500" s="164">
        <v>6927000</v>
      </c>
      <c r="D1500" s="164">
        <v>3231872.06</v>
      </c>
      <c r="E1500" s="162">
        <f t="shared" si="35"/>
        <v>46.656157932727012</v>
      </c>
    </row>
    <row r="1501" spans="1:5" ht="31.5" x14ac:dyDescent="0.25">
      <c r="A1501" s="167" t="s">
        <v>1902</v>
      </c>
      <c r="B1501" s="168" t="s">
        <v>3434</v>
      </c>
      <c r="C1501" s="164">
        <v>2031000</v>
      </c>
      <c r="D1501" s="164">
        <v>1257493.23</v>
      </c>
      <c r="E1501" s="162">
        <f t="shared" si="35"/>
        <v>61.914979320531756</v>
      </c>
    </row>
    <row r="1502" spans="1:5" ht="47.25" x14ac:dyDescent="0.25">
      <c r="A1502" s="167" t="s">
        <v>1904</v>
      </c>
      <c r="B1502" s="168" t="s">
        <v>3435</v>
      </c>
      <c r="C1502" s="164">
        <v>2031000</v>
      </c>
      <c r="D1502" s="164">
        <v>1257493.23</v>
      </c>
      <c r="E1502" s="162">
        <f t="shared" si="35"/>
        <v>61.914979320531756</v>
      </c>
    </row>
    <row r="1503" spans="1:5" ht="15.75" x14ac:dyDescent="0.25">
      <c r="A1503" s="167" t="s">
        <v>1906</v>
      </c>
      <c r="B1503" s="168" t="s">
        <v>3436</v>
      </c>
      <c r="C1503" s="164">
        <v>2031000</v>
      </c>
      <c r="D1503" s="164">
        <v>1257493.23</v>
      </c>
      <c r="E1503" s="162">
        <f t="shared" si="35"/>
        <v>61.914979320531756</v>
      </c>
    </row>
    <row r="1504" spans="1:5" ht="31.5" x14ac:dyDescent="0.25">
      <c r="A1504" s="167" t="s">
        <v>1928</v>
      </c>
      <c r="B1504" s="168" t="s">
        <v>3437</v>
      </c>
      <c r="C1504" s="164">
        <v>665000</v>
      </c>
      <c r="D1504" s="164">
        <v>355000</v>
      </c>
      <c r="E1504" s="162">
        <f t="shared" si="35"/>
        <v>53.383458646616546</v>
      </c>
    </row>
    <row r="1505" spans="1:5" ht="15.75" x14ac:dyDescent="0.25">
      <c r="A1505" s="167" t="s">
        <v>2101</v>
      </c>
      <c r="B1505" s="168" t="s">
        <v>3438</v>
      </c>
      <c r="C1505" s="164">
        <v>569000</v>
      </c>
      <c r="D1505" s="164">
        <v>307000</v>
      </c>
      <c r="E1505" s="162">
        <f t="shared" si="35"/>
        <v>53.954305799648509</v>
      </c>
    </row>
    <row r="1506" spans="1:5" ht="15.75" x14ac:dyDescent="0.25">
      <c r="A1506" s="167" t="s">
        <v>2103</v>
      </c>
      <c r="B1506" s="168" t="s">
        <v>3439</v>
      </c>
      <c r="C1506" s="164">
        <v>96000</v>
      </c>
      <c r="D1506" s="164">
        <v>48000</v>
      </c>
      <c r="E1506" s="162">
        <f t="shared" si="35"/>
        <v>50</v>
      </c>
    </row>
    <row r="1507" spans="1:5" ht="15.75" x14ac:dyDescent="0.25">
      <c r="A1507" s="167" t="s">
        <v>1936</v>
      </c>
      <c r="B1507" s="168" t="s">
        <v>3440</v>
      </c>
      <c r="C1507" s="164">
        <v>40000000</v>
      </c>
      <c r="D1507" s="164">
        <v>25940282.620000001</v>
      </c>
      <c r="E1507" s="162">
        <f t="shared" ref="E1507:E1538" si="36">D1507/C1507*100</f>
        <v>64.850706549999998</v>
      </c>
    </row>
    <row r="1508" spans="1:5" ht="15.75" x14ac:dyDescent="0.25">
      <c r="A1508" s="167" t="s">
        <v>1507</v>
      </c>
      <c r="B1508" s="168" t="s">
        <v>3441</v>
      </c>
      <c r="C1508" s="164">
        <v>40000000</v>
      </c>
      <c r="D1508" s="164">
        <v>25940282.620000001</v>
      </c>
      <c r="E1508" s="162">
        <f t="shared" si="36"/>
        <v>64.850706549999998</v>
      </c>
    </row>
    <row r="1509" spans="1:5" ht="47.25" x14ac:dyDescent="0.25">
      <c r="A1509" s="167" t="s">
        <v>1939</v>
      </c>
      <c r="B1509" s="168" t="s">
        <v>3442</v>
      </c>
      <c r="C1509" s="164">
        <v>37291700</v>
      </c>
      <c r="D1509" s="164">
        <v>18476219.670000002</v>
      </c>
      <c r="E1509" s="162">
        <f t="shared" si="36"/>
        <v>49.54512577865853</v>
      </c>
    </row>
    <row r="1510" spans="1:5" ht="15.75" x14ac:dyDescent="0.25">
      <c r="A1510" s="167" t="s">
        <v>2062</v>
      </c>
      <c r="B1510" s="168" t="s">
        <v>3443</v>
      </c>
      <c r="C1510" s="164">
        <v>7291700</v>
      </c>
      <c r="D1510" s="164">
        <v>3476258.48</v>
      </c>
      <c r="E1510" s="162">
        <f t="shared" si="36"/>
        <v>47.674184072301387</v>
      </c>
    </row>
    <row r="1511" spans="1:5" ht="78.75" x14ac:dyDescent="0.25">
      <c r="A1511" s="167" t="s">
        <v>2064</v>
      </c>
      <c r="B1511" s="168" t="s">
        <v>3444</v>
      </c>
      <c r="C1511" s="164">
        <v>4187100</v>
      </c>
      <c r="D1511" s="164">
        <v>438900</v>
      </c>
      <c r="E1511" s="162">
        <f t="shared" si="36"/>
        <v>10.482195314179265</v>
      </c>
    </row>
    <row r="1512" spans="1:5" ht="31.5" x14ac:dyDescent="0.25">
      <c r="A1512" s="167" t="s">
        <v>2126</v>
      </c>
      <c r="B1512" s="168" t="s">
        <v>3445</v>
      </c>
      <c r="C1512" s="164">
        <v>3104600</v>
      </c>
      <c r="D1512" s="164">
        <v>3037358.48</v>
      </c>
      <c r="E1512" s="162">
        <f t="shared" si="36"/>
        <v>97.834132577465695</v>
      </c>
    </row>
    <row r="1513" spans="1:5" ht="78.75" x14ac:dyDescent="0.25">
      <c r="A1513" s="167" t="s">
        <v>2130</v>
      </c>
      <c r="B1513" s="168" t="s">
        <v>3446</v>
      </c>
      <c r="C1513" s="164">
        <v>30000000</v>
      </c>
      <c r="D1513" s="164">
        <v>14999961.189999999</v>
      </c>
      <c r="E1513" s="162">
        <f t="shared" si="36"/>
        <v>49.99987063333333</v>
      </c>
    </row>
    <row r="1514" spans="1:5" ht="31.5" x14ac:dyDescent="0.25">
      <c r="A1514" s="167" t="s">
        <v>2136</v>
      </c>
      <c r="B1514" s="168" t="s">
        <v>3447</v>
      </c>
      <c r="C1514" s="164">
        <v>30000000</v>
      </c>
      <c r="D1514" s="164">
        <v>14999961.189999999</v>
      </c>
      <c r="E1514" s="162">
        <f t="shared" si="36"/>
        <v>49.99987063333333</v>
      </c>
    </row>
    <row r="1515" spans="1:5" ht="15.75" x14ac:dyDescent="0.25">
      <c r="A1515" s="167" t="s">
        <v>1908</v>
      </c>
      <c r="B1515" s="168" t="s">
        <v>3448</v>
      </c>
      <c r="C1515" s="164">
        <v>1900000</v>
      </c>
      <c r="D1515" s="164">
        <v>1243133.1200000001</v>
      </c>
      <c r="E1515" s="162">
        <f t="shared" si="36"/>
        <v>65.428058947368427</v>
      </c>
    </row>
    <row r="1516" spans="1:5" ht="63" x14ac:dyDescent="0.25">
      <c r="A1516" s="167" t="s">
        <v>2139</v>
      </c>
      <c r="B1516" s="168" t="s">
        <v>3449</v>
      </c>
      <c r="C1516" s="164">
        <v>1900000</v>
      </c>
      <c r="D1516" s="164">
        <v>1243133.1200000001</v>
      </c>
      <c r="E1516" s="162">
        <f t="shared" si="36"/>
        <v>65.428058947368427</v>
      </c>
    </row>
    <row r="1517" spans="1:5" ht="78.75" x14ac:dyDescent="0.25">
      <c r="A1517" s="167" t="s">
        <v>2141</v>
      </c>
      <c r="B1517" s="168" t="s">
        <v>3450</v>
      </c>
      <c r="C1517" s="164">
        <v>1400000</v>
      </c>
      <c r="D1517" s="164">
        <v>743133.12</v>
      </c>
      <c r="E1517" s="162">
        <f t="shared" si="36"/>
        <v>53.080937142857145</v>
      </c>
    </row>
    <row r="1518" spans="1:5" ht="78.75" x14ac:dyDescent="0.25">
      <c r="A1518" s="167" t="s">
        <v>2301</v>
      </c>
      <c r="B1518" s="168" t="s">
        <v>3451</v>
      </c>
      <c r="C1518" s="164">
        <v>500000</v>
      </c>
      <c r="D1518" s="164">
        <v>500000</v>
      </c>
      <c r="E1518" s="162">
        <f t="shared" si="36"/>
        <v>100</v>
      </c>
    </row>
    <row r="1519" spans="1:5" ht="31.5" x14ac:dyDescent="0.25">
      <c r="A1519" s="187" t="s">
        <v>3452</v>
      </c>
      <c r="B1519" s="188" t="s">
        <v>3453</v>
      </c>
      <c r="C1519" s="189">
        <v>1882460600</v>
      </c>
      <c r="D1519" s="189">
        <v>617010936.13</v>
      </c>
      <c r="E1519" s="190">
        <f t="shared" si="36"/>
        <v>32.776831352008109</v>
      </c>
    </row>
    <row r="1520" spans="1:5" ht="31.5" x14ac:dyDescent="0.25">
      <c r="A1520" s="187" t="s">
        <v>3454</v>
      </c>
      <c r="B1520" s="188" t="s">
        <v>3455</v>
      </c>
      <c r="C1520" s="189">
        <v>1882460600</v>
      </c>
      <c r="D1520" s="189">
        <v>617010936.13</v>
      </c>
      <c r="E1520" s="190">
        <f t="shared" si="36"/>
        <v>32.776831352008109</v>
      </c>
    </row>
    <row r="1521" spans="1:5" ht="31.5" x14ac:dyDescent="0.25">
      <c r="A1521" s="167" t="s">
        <v>3456</v>
      </c>
      <c r="B1521" s="168" t="s">
        <v>3457</v>
      </c>
      <c r="C1521" s="164">
        <v>1882460600</v>
      </c>
      <c r="D1521" s="164">
        <v>617010936.13</v>
      </c>
      <c r="E1521" s="162">
        <f t="shared" si="36"/>
        <v>32.776831352008109</v>
      </c>
    </row>
    <row r="1522" spans="1:5" ht="31.5" x14ac:dyDescent="0.25">
      <c r="A1522" s="167" t="s">
        <v>3458</v>
      </c>
      <c r="B1522" s="168" t="s">
        <v>3459</v>
      </c>
      <c r="C1522" s="164">
        <v>1882460600</v>
      </c>
      <c r="D1522" s="164">
        <v>617010936.13</v>
      </c>
      <c r="E1522" s="162">
        <f t="shared" si="36"/>
        <v>32.776831352008109</v>
      </c>
    </row>
    <row r="1523" spans="1:5" ht="63" x14ac:dyDescent="0.25">
      <c r="A1523" s="187" t="s">
        <v>3462</v>
      </c>
      <c r="B1523" s="188" t="s">
        <v>3463</v>
      </c>
      <c r="C1523" s="189">
        <v>6940131978.7700005</v>
      </c>
      <c r="D1523" s="189">
        <v>3009512644.27</v>
      </c>
      <c r="E1523" s="190">
        <f t="shared" si="36"/>
        <v>43.363910851784347</v>
      </c>
    </row>
    <row r="1524" spans="1:5" ht="47.25" x14ac:dyDescent="0.25">
      <c r="A1524" s="187" t="s">
        <v>3464</v>
      </c>
      <c r="B1524" s="188" t="s">
        <v>3465</v>
      </c>
      <c r="C1524" s="189">
        <v>3500996000</v>
      </c>
      <c r="D1524" s="189">
        <v>1765670200</v>
      </c>
      <c r="E1524" s="190">
        <f t="shared" si="36"/>
        <v>50.433368104390865</v>
      </c>
    </row>
    <row r="1525" spans="1:5" ht="15.75" x14ac:dyDescent="0.25">
      <c r="A1525" s="167" t="s">
        <v>1936</v>
      </c>
      <c r="B1525" s="168" t="s">
        <v>3466</v>
      </c>
      <c r="C1525" s="164">
        <v>3500996000</v>
      </c>
      <c r="D1525" s="164">
        <v>1765670200</v>
      </c>
      <c r="E1525" s="162">
        <f t="shared" si="36"/>
        <v>50.433368104390865</v>
      </c>
    </row>
    <row r="1526" spans="1:5" ht="15.75" x14ac:dyDescent="0.25">
      <c r="A1526" s="167" t="s">
        <v>3467</v>
      </c>
      <c r="B1526" s="168" t="s">
        <v>3468</v>
      </c>
      <c r="C1526" s="164">
        <v>3500996000</v>
      </c>
      <c r="D1526" s="164">
        <v>1765670200</v>
      </c>
      <c r="E1526" s="162">
        <f t="shared" si="36"/>
        <v>50.433368104390865</v>
      </c>
    </row>
    <row r="1527" spans="1:5" ht="31.5" x14ac:dyDescent="0.25">
      <c r="A1527" s="167" t="s">
        <v>939</v>
      </c>
      <c r="B1527" s="168" t="s">
        <v>3469</v>
      </c>
      <c r="C1527" s="164">
        <v>3500996000</v>
      </c>
      <c r="D1527" s="164">
        <v>1765670200</v>
      </c>
      <c r="E1527" s="162">
        <f t="shared" si="36"/>
        <v>50.433368104390865</v>
      </c>
    </row>
    <row r="1528" spans="1:5" ht="15.75" x14ac:dyDescent="0.25">
      <c r="A1528" s="187" t="s">
        <v>3470</v>
      </c>
      <c r="B1528" s="188" t="s">
        <v>3471</v>
      </c>
      <c r="C1528" s="189">
        <v>545086100</v>
      </c>
      <c r="D1528" s="189">
        <v>272543400</v>
      </c>
      <c r="E1528" s="190">
        <f t="shared" si="36"/>
        <v>50.000064210039476</v>
      </c>
    </row>
    <row r="1529" spans="1:5" ht="15.75" x14ac:dyDescent="0.25">
      <c r="A1529" s="167" t="s">
        <v>1936</v>
      </c>
      <c r="B1529" s="168" t="s">
        <v>3472</v>
      </c>
      <c r="C1529" s="164">
        <v>545086100</v>
      </c>
      <c r="D1529" s="164">
        <v>272543400</v>
      </c>
      <c r="E1529" s="162">
        <f t="shared" si="36"/>
        <v>50.000064210039476</v>
      </c>
    </row>
    <row r="1530" spans="1:5" ht="15.75" x14ac:dyDescent="0.25">
      <c r="A1530" s="167" t="s">
        <v>3467</v>
      </c>
      <c r="B1530" s="168" t="s">
        <v>3473</v>
      </c>
      <c r="C1530" s="164">
        <v>545086100</v>
      </c>
      <c r="D1530" s="164">
        <v>272543400</v>
      </c>
      <c r="E1530" s="162">
        <f t="shared" si="36"/>
        <v>50.000064210039476</v>
      </c>
    </row>
    <row r="1531" spans="1:5" ht="15.75" x14ac:dyDescent="0.25">
      <c r="A1531" s="167" t="s">
        <v>3470</v>
      </c>
      <c r="B1531" s="168" t="s">
        <v>3474</v>
      </c>
      <c r="C1531" s="164">
        <v>545086100</v>
      </c>
      <c r="D1531" s="164">
        <v>272543400</v>
      </c>
      <c r="E1531" s="162">
        <f t="shared" si="36"/>
        <v>50.000064210039476</v>
      </c>
    </row>
    <row r="1532" spans="1:5" ht="31.5" x14ac:dyDescent="0.25">
      <c r="A1532" s="187" t="s">
        <v>3475</v>
      </c>
      <c r="B1532" s="188" t="s">
        <v>3476</v>
      </c>
      <c r="C1532" s="189">
        <v>2894049878.77</v>
      </c>
      <c r="D1532" s="189">
        <v>971299044.26999998</v>
      </c>
      <c r="E1532" s="190">
        <f t="shared" si="36"/>
        <v>33.561931720499985</v>
      </c>
    </row>
    <row r="1533" spans="1:5" ht="15.75" x14ac:dyDescent="0.25">
      <c r="A1533" s="167" t="s">
        <v>1936</v>
      </c>
      <c r="B1533" s="168" t="s">
        <v>3477</v>
      </c>
      <c r="C1533" s="164">
        <v>2894049878.77</v>
      </c>
      <c r="D1533" s="164">
        <v>971299044.26999998</v>
      </c>
      <c r="E1533" s="162">
        <f t="shared" si="36"/>
        <v>33.561931720499985</v>
      </c>
    </row>
    <row r="1534" spans="1:5" ht="15.75" x14ac:dyDescent="0.25">
      <c r="A1534" s="167" t="s">
        <v>2111</v>
      </c>
      <c r="B1534" s="168" t="s">
        <v>3478</v>
      </c>
      <c r="C1534" s="164">
        <v>2119764218.3699999</v>
      </c>
      <c r="D1534" s="164">
        <v>776646185.26999998</v>
      </c>
      <c r="E1534" s="162">
        <f t="shared" si="36"/>
        <v>36.638328854668792</v>
      </c>
    </row>
    <row r="1535" spans="1:5" ht="63" x14ac:dyDescent="0.25">
      <c r="A1535" s="167" t="s">
        <v>2364</v>
      </c>
      <c r="B1535" s="168" t="s">
        <v>3479</v>
      </c>
      <c r="C1535" s="164">
        <v>1332228300</v>
      </c>
      <c r="D1535" s="164">
        <v>534476377.10000002</v>
      </c>
      <c r="E1535" s="162">
        <f t="shared" si="36"/>
        <v>40.118977888399456</v>
      </c>
    </row>
    <row r="1536" spans="1:5" ht="15.75" x14ac:dyDescent="0.25">
      <c r="A1536" s="167" t="s">
        <v>2113</v>
      </c>
      <c r="B1536" s="168" t="s">
        <v>3480</v>
      </c>
      <c r="C1536" s="164">
        <v>787535918.37</v>
      </c>
      <c r="D1536" s="164">
        <v>242169808.16999999</v>
      </c>
      <c r="E1536" s="162">
        <f t="shared" si="36"/>
        <v>30.750319130996612</v>
      </c>
    </row>
    <row r="1537" spans="1:5" ht="15.75" x14ac:dyDescent="0.25">
      <c r="A1537" s="167" t="s">
        <v>2006</v>
      </c>
      <c r="B1537" s="168" t="s">
        <v>3481</v>
      </c>
      <c r="C1537" s="164">
        <v>81828760</v>
      </c>
      <c r="D1537" s="164">
        <v>40914600</v>
      </c>
      <c r="E1537" s="162">
        <f t="shared" si="36"/>
        <v>50.00026885412904</v>
      </c>
    </row>
    <row r="1538" spans="1:5" ht="15.75" x14ac:dyDescent="0.25">
      <c r="A1538" s="167" t="s">
        <v>1507</v>
      </c>
      <c r="B1538" s="168" t="s">
        <v>3482</v>
      </c>
      <c r="C1538" s="164">
        <v>692456900.39999998</v>
      </c>
      <c r="D1538" s="164">
        <v>153738259</v>
      </c>
      <c r="E1538" s="162">
        <f t="shared" si="36"/>
        <v>22.201852405715446</v>
      </c>
    </row>
    <row r="1539" spans="1:5" ht="15.75" x14ac:dyDescent="0.25">
      <c r="A1539" s="180"/>
      <c r="B1539" s="181"/>
      <c r="C1539" s="181"/>
      <c r="D1539" s="181"/>
      <c r="E1539" s="178"/>
    </row>
    <row r="1540" spans="1:5" ht="32.25" thickBot="1" x14ac:dyDescent="0.3">
      <c r="A1540" s="194" t="s">
        <v>3483</v>
      </c>
      <c r="B1540" s="195" t="s">
        <v>74</v>
      </c>
      <c r="C1540" s="197">
        <v>-12120543822.780001</v>
      </c>
      <c r="D1540" s="197">
        <v>4867605858.1099997</v>
      </c>
      <c r="E1540" s="196"/>
    </row>
    <row r="1541" spans="1:5" ht="24.75" customHeight="1" thickBot="1" x14ac:dyDescent="0.3">
      <c r="A1541" s="320" t="s">
        <v>3748</v>
      </c>
      <c r="B1541" s="321"/>
      <c r="C1541" s="321"/>
      <c r="D1541" s="321"/>
      <c r="E1541" s="322"/>
    </row>
    <row r="1542" spans="1:5" ht="31.5" x14ac:dyDescent="0.25">
      <c r="A1542" s="198" t="s">
        <v>3488</v>
      </c>
      <c r="B1542" s="184" t="s">
        <v>74</v>
      </c>
      <c r="C1542" s="185">
        <v>12120543822.780001</v>
      </c>
      <c r="D1542" s="185">
        <v>-4867605858.1099997</v>
      </c>
      <c r="E1542" s="186"/>
    </row>
    <row r="1543" spans="1:5" ht="15.75" x14ac:dyDescent="0.25">
      <c r="A1543" s="199" t="s">
        <v>3490</v>
      </c>
      <c r="B1543" s="200"/>
      <c r="C1543" s="200"/>
      <c r="D1543" s="201"/>
      <c r="E1543" s="202"/>
    </row>
    <row r="1544" spans="1:5" ht="15.75" x14ac:dyDescent="0.25">
      <c r="A1544" s="203" t="s">
        <v>3491</v>
      </c>
      <c r="B1544" s="204" t="s">
        <v>74</v>
      </c>
      <c r="C1544" s="193">
        <v>8041769200</v>
      </c>
      <c r="D1544" s="193">
        <v>2289410399.9499998</v>
      </c>
      <c r="E1544" s="190"/>
    </row>
    <row r="1545" spans="1:5" ht="15.75" x14ac:dyDescent="0.25">
      <c r="A1545" s="205" t="s">
        <v>3493</v>
      </c>
      <c r="B1545" s="200"/>
      <c r="C1545" s="200"/>
      <c r="D1545" s="200"/>
      <c r="E1545" s="202"/>
    </row>
    <row r="1546" spans="1:5" ht="47.25" x14ac:dyDescent="0.25">
      <c r="A1546" s="187" t="s">
        <v>3494</v>
      </c>
      <c r="B1546" s="204" t="s">
        <v>3495</v>
      </c>
      <c r="C1546" s="193">
        <v>-1500000000</v>
      </c>
      <c r="D1546" s="169"/>
      <c r="E1546" s="162"/>
    </row>
    <row r="1547" spans="1:5" ht="47.25" x14ac:dyDescent="0.25">
      <c r="A1547" s="167" t="s">
        <v>3496</v>
      </c>
      <c r="B1547" s="172" t="s">
        <v>3497</v>
      </c>
      <c r="C1547" s="169">
        <v>-1500000000</v>
      </c>
      <c r="D1547" s="169"/>
      <c r="E1547" s="162"/>
    </row>
    <row r="1548" spans="1:5" ht="63" x14ac:dyDescent="0.25">
      <c r="A1548" s="167" t="s">
        <v>3498</v>
      </c>
      <c r="B1548" s="172" t="s">
        <v>3499</v>
      </c>
      <c r="C1548" s="169">
        <v>-1500000000</v>
      </c>
      <c r="D1548" s="169"/>
      <c r="E1548" s="162"/>
    </row>
    <row r="1549" spans="1:5" ht="31.5" x14ac:dyDescent="0.25">
      <c r="A1549" s="187" t="s">
        <v>3500</v>
      </c>
      <c r="B1549" s="204" t="s">
        <v>3501</v>
      </c>
      <c r="C1549" s="193">
        <v>-5663721924.1999998</v>
      </c>
      <c r="D1549" s="193">
        <v>-10922003364.25</v>
      </c>
      <c r="E1549" s="190"/>
    </row>
    <row r="1550" spans="1:5" ht="31.5" x14ac:dyDescent="0.25">
      <c r="A1550" s="167" t="s">
        <v>3502</v>
      </c>
      <c r="B1550" s="172" t="s">
        <v>3503</v>
      </c>
      <c r="C1550" s="169">
        <v>5258281440.0500002</v>
      </c>
      <c r="D1550" s="169"/>
      <c r="E1550" s="162"/>
    </row>
    <row r="1551" spans="1:5" ht="47.25" x14ac:dyDescent="0.25">
      <c r="A1551" s="167" t="s">
        <v>3504</v>
      </c>
      <c r="B1551" s="172" t="s">
        <v>3505</v>
      </c>
      <c r="C1551" s="169">
        <v>5258281440.0500002</v>
      </c>
      <c r="D1551" s="169"/>
      <c r="E1551" s="162"/>
    </row>
    <row r="1552" spans="1:5" ht="47.25" x14ac:dyDescent="0.25">
      <c r="A1552" s="167" t="s">
        <v>3514</v>
      </c>
      <c r="B1552" s="172" t="s">
        <v>3515</v>
      </c>
      <c r="C1552" s="169">
        <v>-10922003364.25</v>
      </c>
      <c r="D1552" s="169">
        <v>-10922003364.25</v>
      </c>
      <c r="E1552" s="162"/>
    </row>
    <row r="1553" spans="1:5" ht="47.25" x14ac:dyDescent="0.25">
      <c r="A1553" s="167" t="s">
        <v>3516</v>
      </c>
      <c r="B1553" s="172" t="s">
        <v>3517</v>
      </c>
      <c r="C1553" s="169">
        <v>-10922003364.25</v>
      </c>
      <c r="D1553" s="169">
        <v>-10922003364.25</v>
      </c>
      <c r="E1553" s="162"/>
    </row>
    <row r="1554" spans="1:5" ht="31.5" x14ac:dyDescent="0.25">
      <c r="A1554" s="187" t="s">
        <v>3524</v>
      </c>
      <c r="B1554" s="204" t="s">
        <v>3525</v>
      </c>
      <c r="C1554" s="193">
        <v>15205491124.200001</v>
      </c>
      <c r="D1554" s="193">
        <v>13711065564.200001</v>
      </c>
      <c r="E1554" s="190"/>
    </row>
    <row r="1555" spans="1:5" ht="47.25" x14ac:dyDescent="0.25">
      <c r="A1555" s="167" t="s">
        <v>3526</v>
      </c>
      <c r="B1555" s="172" t="s">
        <v>3527</v>
      </c>
      <c r="C1555" s="169">
        <v>15205491124.200001</v>
      </c>
      <c r="D1555" s="169">
        <v>13711065564.200001</v>
      </c>
      <c r="E1555" s="162"/>
    </row>
    <row r="1556" spans="1:5" ht="47.25" x14ac:dyDescent="0.25">
      <c r="A1556" s="167" t="s">
        <v>3528</v>
      </c>
      <c r="B1556" s="172" t="s">
        <v>3529</v>
      </c>
      <c r="C1556" s="169">
        <v>26711065564.200001</v>
      </c>
      <c r="D1556" s="169">
        <v>13711065564.200001</v>
      </c>
      <c r="E1556" s="162"/>
    </row>
    <row r="1557" spans="1:5" ht="63" x14ac:dyDescent="0.25">
      <c r="A1557" s="167" t="s">
        <v>3530</v>
      </c>
      <c r="B1557" s="172" t="s">
        <v>3531</v>
      </c>
      <c r="C1557" s="169">
        <v>26711065564.200001</v>
      </c>
      <c r="D1557" s="169">
        <v>13711065564.200001</v>
      </c>
      <c r="E1557" s="162"/>
    </row>
    <row r="1558" spans="1:5" ht="63" x14ac:dyDescent="0.25">
      <c r="A1558" s="167" t="s">
        <v>3540</v>
      </c>
      <c r="B1558" s="172" t="s">
        <v>3541</v>
      </c>
      <c r="C1558" s="169">
        <v>-11505574440</v>
      </c>
      <c r="D1558" s="169"/>
      <c r="E1558" s="162"/>
    </row>
    <row r="1559" spans="1:5" ht="63" x14ac:dyDescent="0.25">
      <c r="A1559" s="167" t="s">
        <v>3542</v>
      </c>
      <c r="B1559" s="172" t="s">
        <v>3543</v>
      </c>
      <c r="C1559" s="169">
        <v>-11505574440</v>
      </c>
      <c r="D1559" s="169"/>
      <c r="E1559" s="162"/>
    </row>
    <row r="1560" spans="1:5" ht="31.5" x14ac:dyDescent="0.25">
      <c r="A1560" s="187" t="s">
        <v>3552</v>
      </c>
      <c r="B1560" s="204" t="s">
        <v>3553</v>
      </c>
      <c r="C1560" s="193"/>
      <c r="D1560" s="193">
        <v>-499651800</v>
      </c>
      <c r="E1560" s="162"/>
    </row>
    <row r="1561" spans="1:5" ht="31.5" x14ac:dyDescent="0.25">
      <c r="A1561" s="167" t="s">
        <v>3554</v>
      </c>
      <c r="B1561" s="172" t="s">
        <v>3555</v>
      </c>
      <c r="C1561" s="169"/>
      <c r="D1561" s="169">
        <v>-499651800</v>
      </c>
      <c r="E1561" s="162"/>
    </row>
    <row r="1562" spans="1:5" ht="31.5" x14ac:dyDescent="0.25">
      <c r="A1562" s="167" t="s">
        <v>3556</v>
      </c>
      <c r="B1562" s="172" t="s">
        <v>3557</v>
      </c>
      <c r="C1562" s="169">
        <v>1190050500</v>
      </c>
      <c r="D1562" s="169">
        <v>342051000</v>
      </c>
      <c r="E1562" s="162">
        <f t="shared" ref="E1562:E1567" si="37">D1562/C1562*100</f>
        <v>28.742561765236012</v>
      </c>
    </row>
    <row r="1563" spans="1:5" ht="63" x14ac:dyDescent="0.25">
      <c r="A1563" s="167" t="s">
        <v>3558</v>
      </c>
      <c r="B1563" s="172" t="s">
        <v>3559</v>
      </c>
      <c r="C1563" s="169">
        <v>1190050500</v>
      </c>
      <c r="D1563" s="169">
        <v>342051000</v>
      </c>
      <c r="E1563" s="162">
        <f t="shared" si="37"/>
        <v>28.742561765236012</v>
      </c>
    </row>
    <row r="1564" spans="1:5" ht="78.75" x14ac:dyDescent="0.25">
      <c r="A1564" s="167" t="s">
        <v>3560</v>
      </c>
      <c r="B1564" s="172" t="s">
        <v>3561</v>
      </c>
      <c r="C1564" s="169">
        <v>1190050500</v>
      </c>
      <c r="D1564" s="169">
        <v>342051000</v>
      </c>
      <c r="E1564" s="162">
        <f t="shared" si="37"/>
        <v>28.742561765236012</v>
      </c>
    </row>
    <row r="1565" spans="1:5" ht="31.5" x14ac:dyDescent="0.25">
      <c r="A1565" s="167" t="s">
        <v>3564</v>
      </c>
      <c r="B1565" s="172" t="s">
        <v>3565</v>
      </c>
      <c r="C1565" s="169">
        <v>-1190050500</v>
      </c>
      <c r="D1565" s="169">
        <v>-841702800</v>
      </c>
      <c r="E1565" s="162">
        <f t="shared" si="37"/>
        <v>70.728326234895079</v>
      </c>
    </row>
    <row r="1566" spans="1:5" ht="47.25" x14ac:dyDescent="0.25">
      <c r="A1566" s="167" t="s">
        <v>3566</v>
      </c>
      <c r="B1566" s="172" t="s">
        <v>3567</v>
      </c>
      <c r="C1566" s="169">
        <v>-1190050500</v>
      </c>
      <c r="D1566" s="169">
        <v>-841702800</v>
      </c>
      <c r="E1566" s="162">
        <f t="shared" si="37"/>
        <v>70.728326234895079</v>
      </c>
    </row>
    <row r="1567" spans="1:5" ht="63" x14ac:dyDescent="0.25">
      <c r="A1567" s="167" t="s">
        <v>3568</v>
      </c>
      <c r="B1567" s="172" t="s">
        <v>3569</v>
      </c>
      <c r="C1567" s="169">
        <v>-1190050500</v>
      </c>
      <c r="D1567" s="169">
        <v>-841702800</v>
      </c>
      <c r="E1567" s="162">
        <f t="shared" si="37"/>
        <v>70.728326234895079</v>
      </c>
    </row>
    <row r="1568" spans="1:5" ht="15.75" x14ac:dyDescent="0.25">
      <c r="A1568" s="206" t="s">
        <v>3580</v>
      </c>
      <c r="B1568" s="207" t="s">
        <v>74</v>
      </c>
      <c r="C1568" s="169"/>
      <c r="D1568" s="169"/>
      <c r="E1568" s="162"/>
    </row>
    <row r="1569" spans="1:7" ht="15.75" x14ac:dyDescent="0.25">
      <c r="A1569" s="205" t="s">
        <v>3493</v>
      </c>
      <c r="B1569" s="182"/>
      <c r="C1569" s="182"/>
      <c r="D1569" s="182"/>
      <c r="E1569" s="178"/>
    </row>
    <row r="1570" spans="1:7" ht="15.75" x14ac:dyDescent="0.25">
      <c r="A1570" s="203" t="s">
        <v>3582</v>
      </c>
      <c r="B1570" s="204" t="s">
        <v>74</v>
      </c>
      <c r="C1570" s="193">
        <v>4078774622.7800002</v>
      </c>
      <c r="D1570" s="193">
        <v>-7157016258.0600004</v>
      </c>
      <c r="E1570" s="190"/>
      <c r="G1570" s="218"/>
    </row>
    <row r="1571" spans="1:7" ht="31.5" x14ac:dyDescent="0.25">
      <c r="A1571" s="187" t="s">
        <v>3584</v>
      </c>
      <c r="B1571" s="204" t="s">
        <v>3585</v>
      </c>
      <c r="C1571" s="193">
        <v>4078774622.7800002</v>
      </c>
      <c r="D1571" s="193">
        <v>-7157016258.0600004</v>
      </c>
      <c r="E1571" s="190"/>
      <c r="G1571" s="218">
        <f>C1572+C1577</f>
        <v>4078774622.7799988</v>
      </c>
    </row>
    <row r="1572" spans="1:7" ht="15.75" x14ac:dyDescent="0.25">
      <c r="A1572" s="203" t="s">
        <v>3586</v>
      </c>
      <c r="B1572" s="204" t="s">
        <v>74</v>
      </c>
      <c r="C1572" s="193">
        <v>-175290726737.03</v>
      </c>
      <c r="D1572" s="193">
        <v>-87696153172.889999</v>
      </c>
      <c r="E1572" s="190"/>
    </row>
    <row r="1573" spans="1:7" ht="15.75" x14ac:dyDescent="0.25">
      <c r="A1573" s="167" t="s">
        <v>3588</v>
      </c>
      <c r="B1573" s="172" t="s">
        <v>3589</v>
      </c>
      <c r="C1573" s="169">
        <v>-175290726737.03</v>
      </c>
      <c r="D1573" s="169">
        <v>-87696153172.889999</v>
      </c>
      <c r="E1573" s="162"/>
    </row>
    <row r="1574" spans="1:7" ht="15.75" x14ac:dyDescent="0.25">
      <c r="A1574" s="167" t="s">
        <v>3590</v>
      </c>
      <c r="B1574" s="172" t="s">
        <v>3591</v>
      </c>
      <c r="C1574" s="169">
        <v>-175290726737.03</v>
      </c>
      <c r="D1574" s="169">
        <v>-87696153172.889999</v>
      </c>
      <c r="E1574" s="162"/>
    </row>
    <row r="1575" spans="1:7" ht="31.5" x14ac:dyDescent="0.25">
      <c r="A1575" s="167" t="s">
        <v>3592</v>
      </c>
      <c r="B1575" s="172" t="s">
        <v>3593</v>
      </c>
      <c r="C1575" s="169">
        <v>-175290726737.03</v>
      </c>
      <c r="D1575" s="169">
        <v>-87696153172.889999</v>
      </c>
      <c r="E1575" s="162"/>
    </row>
    <row r="1576" spans="1:7" ht="31.5" x14ac:dyDescent="0.25">
      <c r="A1576" s="167" t="s">
        <v>3594</v>
      </c>
      <c r="B1576" s="172" t="s">
        <v>3595</v>
      </c>
      <c r="C1576" s="169">
        <v>-175290726737.03</v>
      </c>
      <c r="D1576" s="169">
        <v>-87696153172.889999</v>
      </c>
      <c r="E1576" s="162"/>
    </row>
    <row r="1577" spans="1:7" ht="15.75" x14ac:dyDescent="0.25">
      <c r="A1577" s="203" t="s">
        <v>3606</v>
      </c>
      <c r="B1577" s="204" t="s">
        <v>74</v>
      </c>
      <c r="C1577" s="193">
        <v>179369501359.81</v>
      </c>
      <c r="D1577" s="193">
        <v>80539136914.830002</v>
      </c>
      <c r="E1577" s="190"/>
    </row>
    <row r="1578" spans="1:7" ht="15.75" x14ac:dyDescent="0.25">
      <c r="A1578" s="167" t="s">
        <v>3608</v>
      </c>
      <c r="B1578" s="172" t="s">
        <v>3609</v>
      </c>
      <c r="C1578" s="169">
        <v>179369501359.81</v>
      </c>
      <c r="D1578" s="169">
        <v>80539136914.830002</v>
      </c>
      <c r="E1578" s="162"/>
    </row>
    <row r="1579" spans="1:7" ht="15.75" x14ac:dyDescent="0.25">
      <c r="A1579" s="167" t="s">
        <v>3610</v>
      </c>
      <c r="B1579" s="172" t="s">
        <v>3611</v>
      </c>
      <c r="C1579" s="169">
        <v>179369501359.81</v>
      </c>
      <c r="D1579" s="169">
        <v>80539136914.830002</v>
      </c>
      <c r="E1579" s="162"/>
    </row>
    <row r="1580" spans="1:7" ht="31.5" x14ac:dyDescent="0.25">
      <c r="A1580" s="167" t="s">
        <v>3612</v>
      </c>
      <c r="B1580" s="172" t="s">
        <v>3613</v>
      </c>
      <c r="C1580" s="169">
        <v>179369501359.81</v>
      </c>
      <c r="D1580" s="169">
        <v>80539136914.830002</v>
      </c>
      <c r="E1580" s="162"/>
    </row>
    <row r="1581" spans="1:7" ht="31.5" x14ac:dyDescent="0.25">
      <c r="A1581" s="167" t="s">
        <v>3614</v>
      </c>
      <c r="B1581" s="172" t="s">
        <v>3615</v>
      </c>
      <c r="C1581" s="169">
        <v>179369501359.81</v>
      </c>
      <c r="D1581" s="169">
        <v>80539136914.830002</v>
      </c>
      <c r="E1581" s="162"/>
    </row>
  </sheetData>
  <mergeCells count="9">
    <mergeCell ref="A1:E5"/>
    <mergeCell ref="A566:E566"/>
    <mergeCell ref="A10:E10"/>
    <mergeCell ref="A1541:E1541"/>
    <mergeCell ref="A7:A8"/>
    <mergeCell ref="B7:B8"/>
    <mergeCell ref="C7:C8"/>
    <mergeCell ref="D7:D8"/>
    <mergeCell ref="E7:E8"/>
  </mergeCells>
  <pageMargins left="0.59055118110236227" right="0.19685039370078741" top="0.39370078740157483" bottom="0.39370078740157483" header="0" footer="0"/>
  <pageSetup paperSize="9" scale="63" fitToWidth="2" fitToHeight="0" orientation="portrait" r:id="rId1"/>
  <headerFooter>
    <oddFooter>Страница &amp;P</oddFooter>
    <evenFooter>&amp;R&amp;D СТР. &amp;P</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1"/>
  <sheetViews>
    <sheetView topLeftCell="A1006" zoomScale="86" zoomScaleNormal="86" zoomScaleSheetLayoutView="70" zoomScalePageLayoutView="70" workbookViewId="0">
      <selection activeCell="C1014" sqref="C1014"/>
    </sheetView>
  </sheetViews>
  <sheetFormatPr defaultRowHeight="15" x14ac:dyDescent="0.25"/>
  <cols>
    <col min="1" max="1" width="53.7109375" style="1" customWidth="1"/>
    <col min="2" max="2" width="29.5703125" style="1" customWidth="1"/>
    <col min="3" max="3" width="21.7109375" style="1" customWidth="1"/>
    <col min="4" max="4" width="20.42578125" style="1" customWidth="1"/>
    <col min="5" max="5" width="16" style="1" customWidth="1"/>
    <col min="6" max="6" width="9.140625" style="1"/>
    <col min="7" max="7" width="13.7109375" style="1" customWidth="1"/>
    <col min="8" max="16384" width="9.140625" style="1"/>
  </cols>
  <sheetData>
    <row r="1" spans="1:5" ht="17.100000000000001" customHeight="1" x14ac:dyDescent="0.25">
      <c r="A1" s="316" t="s">
        <v>3766</v>
      </c>
      <c r="B1" s="316"/>
      <c r="C1" s="316"/>
      <c r="D1" s="316"/>
      <c r="E1" s="316"/>
    </row>
    <row r="2" spans="1:5" ht="12.75" customHeight="1" x14ac:dyDescent="0.25">
      <c r="A2" s="316"/>
      <c r="B2" s="316"/>
      <c r="C2" s="316"/>
      <c r="D2" s="316"/>
      <c r="E2" s="316"/>
    </row>
    <row r="3" spans="1:5" ht="13.5" hidden="1" customHeight="1" x14ac:dyDescent="0.25">
      <c r="A3" s="316"/>
      <c r="B3" s="316"/>
      <c r="C3" s="316"/>
      <c r="D3" s="316"/>
      <c r="E3" s="316"/>
    </row>
    <row r="4" spans="1:5" ht="14.1" customHeight="1" x14ac:dyDescent="0.25">
      <c r="A4" s="316"/>
      <c r="B4" s="316"/>
      <c r="C4" s="316"/>
      <c r="D4" s="316"/>
      <c r="E4" s="316"/>
    </row>
    <row r="5" spans="1:5" ht="15" customHeight="1" x14ac:dyDescent="0.25">
      <c r="A5" s="316"/>
      <c r="B5" s="316"/>
      <c r="C5" s="316"/>
      <c r="D5" s="316"/>
      <c r="E5" s="316"/>
    </row>
    <row r="6" spans="1:5" ht="24.75" customHeight="1" thickBot="1" x14ac:dyDescent="0.3">
      <c r="A6" s="158"/>
      <c r="B6" s="159"/>
      <c r="C6" s="160"/>
      <c r="D6" s="161"/>
      <c r="E6" s="157" t="s">
        <v>3749</v>
      </c>
    </row>
    <row r="7" spans="1:5" ht="11.45" customHeight="1" x14ac:dyDescent="0.25">
      <c r="A7" s="323" t="s">
        <v>23</v>
      </c>
      <c r="B7" s="323" t="s">
        <v>3742</v>
      </c>
      <c r="C7" s="323" t="s">
        <v>3743</v>
      </c>
      <c r="D7" s="326" t="s">
        <v>3745</v>
      </c>
      <c r="E7" s="328" t="s">
        <v>3744</v>
      </c>
    </row>
    <row r="8" spans="1:5" ht="140.44999999999999" customHeight="1" thickBot="1" x14ac:dyDescent="0.3">
      <c r="A8" s="324"/>
      <c r="B8" s="324"/>
      <c r="C8" s="325"/>
      <c r="D8" s="327"/>
      <c r="E8" s="329"/>
    </row>
    <row r="9" spans="1:5" ht="18.75" customHeight="1" thickBot="1" x14ac:dyDescent="0.3">
      <c r="A9" s="177" t="s">
        <v>41</v>
      </c>
      <c r="B9" s="173" t="s">
        <v>43</v>
      </c>
      <c r="C9" s="174" t="s">
        <v>44</v>
      </c>
      <c r="D9" s="175" t="s">
        <v>45</v>
      </c>
      <c r="E9" s="176">
        <v>6</v>
      </c>
    </row>
    <row r="10" spans="1:5" ht="22.5" customHeight="1" x14ac:dyDescent="0.25">
      <c r="A10" s="317" t="s">
        <v>3746</v>
      </c>
      <c r="B10" s="318"/>
      <c r="C10" s="318"/>
      <c r="D10" s="318"/>
      <c r="E10" s="319"/>
    </row>
    <row r="11" spans="1:5" ht="21.75" customHeight="1" x14ac:dyDescent="0.25">
      <c r="A11" s="183" t="s">
        <v>72</v>
      </c>
      <c r="B11" s="184" t="s">
        <v>74</v>
      </c>
      <c r="C11" s="185">
        <f>ROUND('в руб.'!C11/1000,1)</f>
        <v>142131327.80000001</v>
      </c>
      <c r="D11" s="185">
        <f>ROUND('в руб.'!D11/1000,1)</f>
        <v>71846632.599999994</v>
      </c>
      <c r="E11" s="186">
        <f>D11/C11*100</f>
        <v>50.549469784099202</v>
      </c>
    </row>
    <row r="12" spans="1:5" ht="15" customHeight="1" x14ac:dyDescent="0.25">
      <c r="A12" s="165" t="s">
        <v>76</v>
      </c>
      <c r="B12" s="166"/>
      <c r="C12" s="166"/>
      <c r="D12" s="166"/>
      <c r="E12" s="163"/>
    </row>
    <row r="13" spans="1:5" ht="15.75" x14ac:dyDescent="0.25">
      <c r="A13" s="187" t="s">
        <v>77</v>
      </c>
      <c r="B13" s="188" t="s">
        <v>78</v>
      </c>
      <c r="C13" s="189">
        <f>ROUND('в руб.'!C13/1000,1)</f>
        <v>80796502.700000003</v>
      </c>
      <c r="D13" s="189">
        <f>ROUND('в руб.'!D13/1000,1)</f>
        <v>48767181.399999999</v>
      </c>
      <c r="E13" s="190">
        <f t="shared" ref="E13:E74" si="0">D13/C13*100</f>
        <v>60.358035026681911</v>
      </c>
    </row>
    <row r="14" spans="1:5" ht="15.75" x14ac:dyDescent="0.25">
      <c r="A14" s="187" t="s">
        <v>79</v>
      </c>
      <c r="B14" s="188" t="s">
        <v>80</v>
      </c>
      <c r="C14" s="189">
        <f>ROUND('в руб.'!C14/1000,1)</f>
        <v>52346967.299999997</v>
      </c>
      <c r="D14" s="189">
        <f>ROUND('в руб.'!D14/1000,1)</f>
        <v>32668372.899999999</v>
      </c>
      <c r="E14" s="190">
        <f t="shared" si="0"/>
        <v>62.407384009044584</v>
      </c>
    </row>
    <row r="15" spans="1:5" ht="15.75" x14ac:dyDescent="0.25">
      <c r="A15" s="167" t="s">
        <v>81</v>
      </c>
      <c r="B15" s="168" t="s">
        <v>82</v>
      </c>
      <c r="C15" s="164">
        <f>ROUND('в руб.'!C15/1000,1)</f>
        <v>23477597.100000001</v>
      </c>
      <c r="D15" s="164">
        <f>ROUND('в руб.'!D15/1000,1)</f>
        <v>19492013.899999999</v>
      </c>
      <c r="E15" s="162">
        <f t="shared" si="0"/>
        <v>83.023887908869511</v>
      </c>
    </row>
    <row r="16" spans="1:5" ht="47.25" x14ac:dyDescent="0.25">
      <c r="A16" s="167" t="s">
        <v>83</v>
      </c>
      <c r="B16" s="168" t="s">
        <v>84</v>
      </c>
      <c r="C16" s="164">
        <f>ROUND('в руб.'!C16/1000,1)</f>
        <v>23477597.100000001</v>
      </c>
      <c r="D16" s="164">
        <f>ROUND('в руб.'!D16/1000,1)</f>
        <v>19492013.899999999</v>
      </c>
      <c r="E16" s="162">
        <f t="shared" si="0"/>
        <v>83.023887908869511</v>
      </c>
    </row>
    <row r="17" spans="1:5" ht="63" x14ac:dyDescent="0.25">
      <c r="A17" s="167" t="s">
        <v>85</v>
      </c>
      <c r="B17" s="168" t="s">
        <v>86</v>
      </c>
      <c r="C17" s="164">
        <f>ROUND('в руб.'!C17/1000,1)</f>
        <v>19139110.800000001</v>
      </c>
      <c r="D17" s="164">
        <f>ROUND('в руб.'!D17/1000,1)</f>
        <v>11078855</v>
      </c>
      <c r="E17" s="162">
        <f t="shared" si="0"/>
        <v>57.885944210114502</v>
      </c>
    </row>
    <row r="18" spans="1:5" ht="63" x14ac:dyDescent="0.25">
      <c r="A18" s="167" t="s">
        <v>87</v>
      </c>
      <c r="B18" s="168" t="s">
        <v>88</v>
      </c>
      <c r="C18" s="164">
        <f>ROUND('в руб.'!C18/1000,1)</f>
        <v>4338486.3</v>
      </c>
      <c r="D18" s="164">
        <f>ROUND('в руб.'!D18/1000,1)</f>
        <v>8413158.9000000004</v>
      </c>
      <c r="E18" s="162" t="s">
        <v>3750</v>
      </c>
    </row>
    <row r="19" spans="1:5" ht="15.75" x14ac:dyDescent="0.25">
      <c r="A19" s="167" t="s">
        <v>89</v>
      </c>
      <c r="B19" s="168" t="s">
        <v>90</v>
      </c>
      <c r="C19" s="164">
        <f>ROUND('в руб.'!C19/1000,1)</f>
        <v>28869370.199999999</v>
      </c>
      <c r="D19" s="164">
        <f>ROUND('в руб.'!D19/1000,1)</f>
        <v>13176358.9</v>
      </c>
      <c r="E19" s="162">
        <f t="shared" si="0"/>
        <v>45.641310526406983</v>
      </c>
    </row>
    <row r="20" spans="1:5" ht="94.5" x14ac:dyDescent="0.25">
      <c r="A20" s="167" t="s">
        <v>91</v>
      </c>
      <c r="B20" s="168" t="s">
        <v>92</v>
      </c>
      <c r="C20" s="164">
        <f>ROUND('в руб.'!C20/1000,1)</f>
        <v>28443802.800000001</v>
      </c>
      <c r="D20" s="164">
        <f>ROUND('в руб.'!D20/1000,1)</f>
        <v>12180621.300000001</v>
      </c>
      <c r="E20" s="162">
        <f t="shared" si="0"/>
        <v>42.823462761456078</v>
      </c>
    </row>
    <row r="21" spans="1:5" ht="141.75" x14ac:dyDescent="0.25">
      <c r="A21" s="167" t="s">
        <v>93</v>
      </c>
      <c r="B21" s="168" t="s">
        <v>94</v>
      </c>
      <c r="C21" s="164">
        <f>ROUND('в руб.'!C21/1000,1)</f>
        <v>420188.8</v>
      </c>
      <c r="D21" s="164">
        <f>ROUND('в руб.'!D21/1000,1)</f>
        <v>77893.8</v>
      </c>
      <c r="E21" s="162">
        <f t="shared" si="0"/>
        <v>18.537809670319628</v>
      </c>
    </row>
    <row r="22" spans="1:5" ht="63" x14ac:dyDescent="0.25">
      <c r="A22" s="167" t="s">
        <v>95</v>
      </c>
      <c r="B22" s="168" t="s">
        <v>96</v>
      </c>
      <c r="C22" s="164">
        <f>ROUND('в руб.'!C22/1000,1)</f>
        <v>5378.6</v>
      </c>
      <c r="D22" s="164">
        <f>ROUND('в руб.'!D22/1000,1)</f>
        <v>204080.7</v>
      </c>
      <c r="E22" s="162" t="s">
        <v>3751</v>
      </c>
    </row>
    <row r="23" spans="1:5" ht="110.25" x14ac:dyDescent="0.25">
      <c r="A23" s="167" t="s">
        <v>97</v>
      </c>
      <c r="B23" s="168" t="s">
        <v>98</v>
      </c>
      <c r="C23" s="164"/>
      <c r="D23" s="164">
        <f>ROUND('в руб.'!D23/1000,1)</f>
        <v>109201.5</v>
      </c>
      <c r="E23" s="162"/>
    </row>
    <row r="24" spans="1:5" ht="126" x14ac:dyDescent="0.25">
      <c r="A24" s="167" t="s">
        <v>99</v>
      </c>
      <c r="B24" s="168" t="s">
        <v>100</v>
      </c>
      <c r="C24" s="164"/>
      <c r="D24" s="164">
        <f>ROUND('в руб.'!D24/1000,1)</f>
        <v>604557.5</v>
      </c>
      <c r="E24" s="162"/>
    </row>
    <row r="25" spans="1:5" ht="141.75" x14ac:dyDescent="0.25">
      <c r="A25" s="167" t="s">
        <v>101</v>
      </c>
      <c r="B25" s="168" t="s">
        <v>102</v>
      </c>
      <c r="C25" s="164"/>
      <c r="D25" s="164">
        <f>ROUND('в руб.'!D25/1000,1)</f>
        <v>4.0999999999999996</v>
      </c>
      <c r="E25" s="162"/>
    </row>
    <row r="26" spans="1:5" ht="63" x14ac:dyDescent="0.25">
      <c r="A26" s="187" t="s">
        <v>103</v>
      </c>
      <c r="B26" s="188" t="s">
        <v>104</v>
      </c>
      <c r="C26" s="189">
        <f>ROUND('в руб.'!C26/1000,1)</f>
        <v>11621013</v>
      </c>
      <c r="D26" s="189">
        <f>ROUND('в руб.'!D26/1000,1)</f>
        <v>6208928</v>
      </c>
      <c r="E26" s="190">
        <f t="shared" si="0"/>
        <v>53.428457570781482</v>
      </c>
    </row>
    <row r="27" spans="1:5" ht="47.25" x14ac:dyDescent="0.25">
      <c r="A27" s="167" t="s">
        <v>105</v>
      </c>
      <c r="B27" s="168" t="s">
        <v>106</v>
      </c>
      <c r="C27" s="164">
        <f>ROUND('в руб.'!C27/1000,1)</f>
        <v>11621013</v>
      </c>
      <c r="D27" s="164">
        <f>ROUND('в руб.'!D27/1000,1)</f>
        <v>6208928</v>
      </c>
      <c r="E27" s="162">
        <f t="shared" si="0"/>
        <v>53.428457570781482</v>
      </c>
    </row>
    <row r="28" spans="1:5" ht="47.25" x14ac:dyDescent="0.25">
      <c r="A28" s="167" t="s">
        <v>107</v>
      </c>
      <c r="B28" s="168" t="s">
        <v>108</v>
      </c>
      <c r="C28" s="164">
        <f>ROUND('в руб.'!C28/1000,1)</f>
        <v>623520</v>
      </c>
      <c r="D28" s="164">
        <f>ROUND('в руб.'!D28/1000,1)</f>
        <v>208162.1</v>
      </c>
      <c r="E28" s="162">
        <f t="shared" si="0"/>
        <v>33.38499166025148</v>
      </c>
    </row>
    <row r="29" spans="1:5" ht="31.5" x14ac:dyDescent="0.25">
      <c r="A29" s="167" t="s">
        <v>109</v>
      </c>
      <c r="B29" s="168" t="s">
        <v>110</v>
      </c>
      <c r="C29" s="164"/>
      <c r="D29" s="164">
        <f>ROUND('в руб.'!D29/1000,1)</f>
        <v>268.89999999999998</v>
      </c>
      <c r="E29" s="162"/>
    </row>
    <row r="30" spans="1:5" ht="252" x14ac:dyDescent="0.25">
      <c r="A30" s="167" t="s">
        <v>111</v>
      </c>
      <c r="B30" s="168" t="s">
        <v>112</v>
      </c>
      <c r="C30" s="164">
        <f>ROUND('в руб.'!C30/1000,1)</f>
        <v>1687568.3</v>
      </c>
      <c r="D30" s="164">
        <f>ROUND('в руб.'!D30/1000,1)</f>
        <v>841457.1</v>
      </c>
      <c r="E30" s="162">
        <f t="shared" si="0"/>
        <v>49.862106321859684</v>
      </c>
    </row>
    <row r="31" spans="1:5" ht="283.5" x14ac:dyDescent="0.25">
      <c r="A31" s="167" t="s">
        <v>113</v>
      </c>
      <c r="B31" s="168" t="s">
        <v>114</v>
      </c>
      <c r="C31" s="164">
        <f>ROUND('в руб.'!C31/1000,1)</f>
        <v>957540.8</v>
      </c>
      <c r="D31" s="164">
        <f>ROUND('в руб.'!D31/1000,1)</f>
        <v>489055.5</v>
      </c>
      <c r="E31" s="162">
        <f t="shared" si="0"/>
        <v>51.074116110770419</v>
      </c>
    </row>
    <row r="32" spans="1:5" ht="362.25" x14ac:dyDescent="0.25">
      <c r="A32" s="167" t="s">
        <v>115</v>
      </c>
      <c r="B32" s="168" t="s">
        <v>116</v>
      </c>
      <c r="C32" s="164">
        <f>ROUND('в руб.'!C32/1000,1)</f>
        <v>730027.5</v>
      </c>
      <c r="D32" s="164">
        <f>ROUND('в руб.'!D32/1000,1)</f>
        <v>352401.5</v>
      </c>
      <c r="E32" s="162">
        <f t="shared" si="0"/>
        <v>48.272359602891676</v>
      </c>
    </row>
    <row r="33" spans="1:5" ht="189" x14ac:dyDescent="0.25">
      <c r="A33" s="167" t="s">
        <v>117</v>
      </c>
      <c r="B33" s="168" t="s">
        <v>118</v>
      </c>
      <c r="C33" s="164">
        <f>ROUND('в руб.'!C33/1000,1)</f>
        <v>3337.9</v>
      </c>
      <c r="D33" s="164">
        <f>ROUND('в руб.'!D33/1000,1)</f>
        <v>1194.8</v>
      </c>
      <c r="E33" s="162">
        <f t="shared" si="0"/>
        <v>35.794960903562121</v>
      </c>
    </row>
    <row r="34" spans="1:5" ht="173.25" x14ac:dyDescent="0.25">
      <c r="A34" s="167" t="s">
        <v>119</v>
      </c>
      <c r="B34" s="168" t="s">
        <v>120</v>
      </c>
      <c r="C34" s="164"/>
      <c r="D34" s="164">
        <f>ROUND('в руб.'!D34/1000,1)</f>
        <v>-4.4000000000000004</v>
      </c>
      <c r="E34" s="162"/>
    </row>
    <row r="35" spans="1:5" ht="141.75" x14ac:dyDescent="0.25">
      <c r="A35" s="167" t="s">
        <v>121</v>
      </c>
      <c r="B35" s="168" t="s">
        <v>122</v>
      </c>
      <c r="C35" s="164">
        <f>ROUND('в руб.'!C35/1000,1)</f>
        <v>161.4</v>
      </c>
      <c r="D35" s="164">
        <f>ROUND('в руб.'!D35/1000,1)</f>
        <v>110.4</v>
      </c>
      <c r="E35" s="162">
        <f t="shared" si="0"/>
        <v>68.40148698884758</v>
      </c>
    </row>
    <row r="36" spans="1:5" ht="141.75" x14ac:dyDescent="0.25">
      <c r="A36" s="167" t="s">
        <v>123</v>
      </c>
      <c r="B36" s="168" t="s">
        <v>124</v>
      </c>
      <c r="C36" s="164">
        <f>ROUND('в руб.'!C36/1000,1)</f>
        <v>1486.7</v>
      </c>
      <c r="D36" s="164">
        <f>ROUND('в руб.'!D36/1000,1)</f>
        <v>614.4</v>
      </c>
      <c r="E36" s="162">
        <f t="shared" si="0"/>
        <v>41.326427658572676</v>
      </c>
    </row>
    <row r="37" spans="1:5" ht="94.5" x14ac:dyDescent="0.25">
      <c r="A37" s="167" t="s">
        <v>125</v>
      </c>
      <c r="B37" s="168" t="s">
        <v>126</v>
      </c>
      <c r="C37" s="164">
        <f>ROUND('в руб.'!C37/1000,1)</f>
        <v>4277653.7</v>
      </c>
      <c r="D37" s="164">
        <f>ROUND('в руб.'!D37/1000,1)</f>
        <v>2503263.2999999998</v>
      </c>
      <c r="E37" s="162">
        <f t="shared" si="0"/>
        <v>58.519540747302656</v>
      </c>
    </row>
    <row r="38" spans="1:5" ht="157.5" x14ac:dyDescent="0.25">
      <c r="A38" s="167" t="s">
        <v>127</v>
      </c>
      <c r="B38" s="168" t="s">
        <v>128</v>
      </c>
      <c r="C38" s="164">
        <f>ROUND('в руб.'!C38/1000,1)</f>
        <v>2779717.4</v>
      </c>
      <c r="D38" s="164">
        <f>ROUND('в руб.'!D38/1000,1)</f>
        <v>1625616.3</v>
      </c>
      <c r="E38" s="162">
        <f t="shared" si="0"/>
        <v>58.481351377661625</v>
      </c>
    </row>
    <row r="39" spans="1:5" ht="157.5" x14ac:dyDescent="0.25">
      <c r="A39" s="167" t="s">
        <v>129</v>
      </c>
      <c r="B39" s="168" t="s">
        <v>130</v>
      </c>
      <c r="C39" s="164">
        <f>ROUND('в руб.'!C39/1000,1)</f>
        <v>1497936.3</v>
      </c>
      <c r="D39" s="164">
        <f>ROUND('в руб.'!D39/1000,1)</f>
        <v>877646.9</v>
      </c>
      <c r="E39" s="162">
        <f t="shared" si="0"/>
        <v>58.590402008416511</v>
      </c>
    </row>
    <row r="40" spans="1:5" ht="110.25" x14ac:dyDescent="0.25">
      <c r="A40" s="167" t="s">
        <v>131</v>
      </c>
      <c r="B40" s="168" t="s">
        <v>132</v>
      </c>
      <c r="C40" s="164">
        <f>ROUND('в руб.'!C40/1000,1)</f>
        <v>24136.7</v>
      </c>
      <c r="D40" s="164">
        <f>ROUND('в руб.'!D40/1000,1)</f>
        <v>14736.5</v>
      </c>
      <c r="E40" s="162">
        <f t="shared" si="0"/>
        <v>61.054328056445165</v>
      </c>
    </row>
    <row r="41" spans="1:5" ht="173.25" x14ac:dyDescent="0.25">
      <c r="A41" s="167" t="s">
        <v>133</v>
      </c>
      <c r="B41" s="168" t="s">
        <v>134</v>
      </c>
      <c r="C41" s="164">
        <f>ROUND('в руб.'!C41/1000,1)</f>
        <v>15684.6</v>
      </c>
      <c r="D41" s="164">
        <f>ROUND('в руб.'!D41/1000,1)</f>
        <v>9569.9</v>
      </c>
      <c r="E41" s="162">
        <f t="shared" si="0"/>
        <v>61.014625811305358</v>
      </c>
    </row>
    <row r="42" spans="1:5" ht="173.25" x14ac:dyDescent="0.25">
      <c r="A42" s="167" t="s">
        <v>135</v>
      </c>
      <c r="B42" s="168" t="s">
        <v>136</v>
      </c>
      <c r="C42" s="164">
        <f>ROUND('в руб.'!C42/1000,1)</f>
        <v>8452.1</v>
      </c>
      <c r="D42" s="164">
        <f>ROUND('в руб.'!D42/1000,1)</f>
        <v>5166.6000000000004</v>
      </c>
      <c r="E42" s="162">
        <f t="shared" si="0"/>
        <v>61.128003691390312</v>
      </c>
    </row>
    <row r="43" spans="1:5" ht="94.5" x14ac:dyDescent="0.25">
      <c r="A43" s="167" t="s">
        <v>137</v>
      </c>
      <c r="B43" s="168" t="s">
        <v>138</v>
      </c>
      <c r="C43" s="164">
        <f>ROUND('в руб.'!C43/1000,1)</f>
        <v>5612505.2000000002</v>
      </c>
      <c r="D43" s="164">
        <f>ROUND('в руб.'!D43/1000,1)</f>
        <v>2883595.5</v>
      </c>
      <c r="E43" s="162">
        <f t="shared" si="0"/>
        <v>51.378045939271466</v>
      </c>
    </row>
    <row r="44" spans="1:5" ht="157.5" x14ac:dyDescent="0.25">
      <c r="A44" s="167" t="s">
        <v>139</v>
      </c>
      <c r="B44" s="168" t="s">
        <v>140</v>
      </c>
      <c r="C44" s="164">
        <f>ROUND('в руб.'!C44/1000,1)</f>
        <v>3647134.5</v>
      </c>
      <c r="D44" s="164">
        <f>ROUND('в руб.'!D44/1000,1)</f>
        <v>1872603.7</v>
      </c>
      <c r="E44" s="162">
        <f t="shared" si="0"/>
        <v>51.34451992379222</v>
      </c>
    </row>
    <row r="45" spans="1:5" ht="157.5" x14ac:dyDescent="0.25">
      <c r="A45" s="167" t="s">
        <v>141</v>
      </c>
      <c r="B45" s="168" t="s">
        <v>142</v>
      </c>
      <c r="C45" s="164">
        <f>ROUND('в руб.'!C45/1000,1)</f>
        <v>1965370.7</v>
      </c>
      <c r="D45" s="164">
        <f>ROUND('в руб.'!D45/1000,1)</f>
        <v>1010991.9</v>
      </c>
      <c r="E45" s="162">
        <f t="shared" si="0"/>
        <v>51.44026518763102</v>
      </c>
    </row>
    <row r="46" spans="1:5" ht="94.5" x14ac:dyDescent="0.25">
      <c r="A46" s="167" t="s">
        <v>143</v>
      </c>
      <c r="B46" s="168" t="s">
        <v>144</v>
      </c>
      <c r="C46" s="164">
        <f>ROUND('в руб.'!C46/1000,1)</f>
        <v>-609356.9</v>
      </c>
      <c r="D46" s="164">
        <f>ROUND('в руб.'!D46/1000,1)</f>
        <v>-315952.90000000002</v>
      </c>
      <c r="E46" s="162">
        <f t="shared" si="0"/>
        <v>51.850221110157278</v>
      </c>
    </row>
    <row r="47" spans="1:5" ht="157.5" x14ac:dyDescent="0.25">
      <c r="A47" s="167" t="s">
        <v>145</v>
      </c>
      <c r="B47" s="168" t="s">
        <v>146</v>
      </c>
      <c r="C47" s="164">
        <f>ROUND('в руб.'!C47/1000,1)</f>
        <v>-395974.1</v>
      </c>
      <c r="D47" s="164">
        <f>ROUND('в руб.'!D47/1000,1)</f>
        <v>-205179.5</v>
      </c>
      <c r="E47" s="162">
        <f t="shared" si="0"/>
        <v>51.816394052035221</v>
      </c>
    </row>
    <row r="48" spans="1:5" ht="157.5" x14ac:dyDescent="0.25">
      <c r="A48" s="167" t="s">
        <v>147</v>
      </c>
      <c r="B48" s="168" t="s">
        <v>148</v>
      </c>
      <c r="C48" s="164">
        <f>ROUND('в руб.'!C48/1000,1)</f>
        <v>-213382.8</v>
      </c>
      <c r="D48" s="164">
        <f>ROUND('в руб.'!D48/1000,1)</f>
        <v>-110773.5</v>
      </c>
      <c r="E48" s="162">
        <f t="shared" si="0"/>
        <v>51.913040788667132</v>
      </c>
    </row>
    <row r="49" spans="1:5" ht="110.25" x14ac:dyDescent="0.25">
      <c r="A49" s="167" t="s">
        <v>149</v>
      </c>
      <c r="B49" s="168" t="s">
        <v>150</v>
      </c>
      <c r="C49" s="164"/>
      <c r="D49" s="164">
        <f>ROUND('в руб.'!D49/1000,1)</f>
        <v>71482.3</v>
      </c>
      <c r="E49" s="162"/>
    </row>
    <row r="50" spans="1:5" ht="15.75" x14ac:dyDescent="0.25">
      <c r="A50" s="187" t="s">
        <v>151</v>
      </c>
      <c r="B50" s="188" t="s">
        <v>152</v>
      </c>
      <c r="C50" s="189">
        <f>ROUND('в руб.'!C50/1000,1)</f>
        <v>6928623.7999999998</v>
      </c>
      <c r="D50" s="189">
        <f>ROUND('в руб.'!D50/1000,1)</f>
        <v>4276089.9000000004</v>
      </c>
      <c r="E50" s="190">
        <f t="shared" si="0"/>
        <v>61.71629494445925</v>
      </c>
    </row>
    <row r="51" spans="1:5" ht="31.5" x14ac:dyDescent="0.25">
      <c r="A51" s="167" t="s">
        <v>153</v>
      </c>
      <c r="B51" s="168" t="s">
        <v>154</v>
      </c>
      <c r="C51" s="164">
        <f>ROUND('в руб.'!C51/1000,1)</f>
        <v>6872433.7999999998</v>
      </c>
      <c r="D51" s="164">
        <f>ROUND('в руб.'!D51/1000,1)</f>
        <v>4209378.5</v>
      </c>
      <c r="E51" s="162">
        <f t="shared" si="0"/>
        <v>61.250186214962156</v>
      </c>
    </row>
    <row r="52" spans="1:5" ht="47.25" x14ac:dyDescent="0.25">
      <c r="A52" s="167" t="s">
        <v>155</v>
      </c>
      <c r="B52" s="168" t="s">
        <v>156</v>
      </c>
      <c r="C52" s="164">
        <f>ROUND('в руб.'!C52/1000,1)</f>
        <v>4839479.2</v>
      </c>
      <c r="D52" s="164">
        <f>ROUND('в руб.'!D52/1000,1)</f>
        <v>2899673.6</v>
      </c>
      <c r="E52" s="162">
        <f t="shared" si="0"/>
        <v>59.917058843852459</v>
      </c>
    </row>
    <row r="53" spans="1:5" ht="47.25" x14ac:dyDescent="0.25">
      <c r="A53" s="167" t="s">
        <v>155</v>
      </c>
      <c r="B53" s="168" t="s">
        <v>157</v>
      </c>
      <c r="C53" s="164">
        <f>ROUND('в руб.'!C53/1000,1)</f>
        <v>4839479.2</v>
      </c>
      <c r="D53" s="164">
        <f>ROUND('в руб.'!D53/1000,1)</f>
        <v>2899848.9</v>
      </c>
      <c r="E53" s="162">
        <f t="shared" si="0"/>
        <v>59.920681134449339</v>
      </c>
    </row>
    <row r="54" spans="1:5" ht="63" x14ac:dyDescent="0.25">
      <c r="A54" s="167" t="s">
        <v>158</v>
      </c>
      <c r="B54" s="168" t="s">
        <v>159</v>
      </c>
      <c r="C54" s="164"/>
      <c r="D54" s="164">
        <f>ROUND('в руб.'!D54/1000,1)</f>
        <v>-175.4</v>
      </c>
      <c r="E54" s="162"/>
    </row>
    <row r="55" spans="1:5" ht="47.25" x14ac:dyDescent="0.25">
      <c r="A55" s="167" t="s">
        <v>160</v>
      </c>
      <c r="B55" s="168" t="s">
        <v>161</v>
      </c>
      <c r="C55" s="164">
        <f>ROUND('в руб.'!C55/1000,1)</f>
        <v>2032954.6</v>
      </c>
      <c r="D55" s="164">
        <f>ROUND('в руб.'!D55/1000,1)</f>
        <v>1309650.1000000001</v>
      </c>
      <c r="E55" s="162">
        <f t="shared" si="0"/>
        <v>64.421020518608728</v>
      </c>
    </row>
    <row r="56" spans="1:5" ht="78.75" x14ac:dyDescent="0.25">
      <c r="A56" s="167" t="s">
        <v>162</v>
      </c>
      <c r="B56" s="168" t="s">
        <v>163</v>
      </c>
      <c r="C56" s="164">
        <f>ROUND('в руб.'!C56/1000,1)</f>
        <v>2032954.6</v>
      </c>
      <c r="D56" s="164">
        <f>ROUND('в руб.'!D56/1000,1)</f>
        <v>1309746.1000000001</v>
      </c>
      <c r="E56" s="162">
        <f t="shared" si="0"/>
        <v>64.425742709650279</v>
      </c>
    </row>
    <row r="57" spans="1:5" ht="78.75" x14ac:dyDescent="0.25">
      <c r="A57" s="167" t="s">
        <v>164</v>
      </c>
      <c r="B57" s="168" t="s">
        <v>165</v>
      </c>
      <c r="C57" s="164"/>
      <c r="D57" s="164">
        <f>ROUND('в руб.'!D57/1000,1)</f>
        <v>-96</v>
      </c>
      <c r="E57" s="162"/>
    </row>
    <row r="58" spans="1:5" ht="47.25" x14ac:dyDescent="0.25">
      <c r="A58" s="167" t="s">
        <v>166</v>
      </c>
      <c r="B58" s="168" t="s">
        <v>167</v>
      </c>
      <c r="C58" s="164"/>
      <c r="D58" s="164">
        <f>ROUND('в руб.'!D58/1000,1)</f>
        <v>54.9</v>
      </c>
      <c r="E58" s="162"/>
    </row>
    <row r="59" spans="1:5" ht="15.75" x14ac:dyDescent="0.25">
      <c r="A59" s="167" t="s">
        <v>173</v>
      </c>
      <c r="B59" s="168" t="s">
        <v>174</v>
      </c>
      <c r="C59" s="164"/>
      <c r="D59" s="164">
        <f>ROUND('в руб.'!D59/1000,1)</f>
        <v>1.3</v>
      </c>
      <c r="E59" s="162"/>
    </row>
    <row r="60" spans="1:5" ht="47.25" x14ac:dyDescent="0.25">
      <c r="A60" s="167" t="s">
        <v>176</v>
      </c>
      <c r="B60" s="168" t="s">
        <v>177</v>
      </c>
      <c r="C60" s="164"/>
      <c r="D60" s="164">
        <f>ROUND('в руб.'!D60/1000,1)</f>
        <v>1.3</v>
      </c>
      <c r="E60" s="162"/>
    </row>
    <row r="61" spans="1:5" ht="15.75" x14ac:dyDescent="0.25">
      <c r="A61" s="167" t="s">
        <v>184</v>
      </c>
      <c r="B61" s="168" t="s">
        <v>185</v>
      </c>
      <c r="C61" s="164">
        <f>ROUND('в руб.'!C61/1000,1)</f>
        <v>56190</v>
      </c>
      <c r="D61" s="164">
        <f>ROUND('в руб.'!D61/1000,1)</f>
        <v>66710.100000000006</v>
      </c>
      <c r="E61" s="162">
        <f t="shared" si="0"/>
        <v>118.7223705285638</v>
      </c>
    </row>
    <row r="62" spans="1:5" ht="15.75" x14ac:dyDescent="0.25">
      <c r="A62" s="187" t="s">
        <v>186</v>
      </c>
      <c r="B62" s="188" t="s">
        <v>187</v>
      </c>
      <c r="C62" s="189">
        <f>ROUND('в руб.'!C62/1000,1)</f>
        <v>8259068.9000000004</v>
      </c>
      <c r="D62" s="189">
        <f>ROUND('в руб.'!D62/1000,1)</f>
        <v>4534949.4000000004</v>
      </c>
      <c r="E62" s="190">
        <f t="shared" si="0"/>
        <v>54.90872463843958</v>
      </c>
    </row>
    <row r="63" spans="1:5" ht="15.75" x14ac:dyDescent="0.25">
      <c r="A63" s="167" t="s">
        <v>196</v>
      </c>
      <c r="B63" s="168" t="s">
        <v>197</v>
      </c>
      <c r="C63" s="164">
        <f>ROUND('в руб.'!C63/1000,1)</f>
        <v>8253188.9000000004</v>
      </c>
      <c r="D63" s="164">
        <f>ROUND('в руб.'!D63/1000,1)</f>
        <v>4532302.2</v>
      </c>
      <c r="E63" s="162">
        <f t="shared" si="0"/>
        <v>54.915769588164885</v>
      </c>
    </row>
    <row r="64" spans="1:5" ht="31.5" x14ac:dyDescent="0.25">
      <c r="A64" s="167" t="s">
        <v>198</v>
      </c>
      <c r="B64" s="168" t="s">
        <v>199</v>
      </c>
      <c r="C64" s="164">
        <f>ROUND('в руб.'!C64/1000,1)</f>
        <v>7238557.2000000002</v>
      </c>
      <c r="D64" s="164">
        <f>ROUND('в руб.'!D64/1000,1)</f>
        <v>3805559.8</v>
      </c>
      <c r="E64" s="162">
        <f t="shared" si="0"/>
        <v>52.573457594560416</v>
      </c>
    </row>
    <row r="65" spans="1:5" ht="31.5" x14ac:dyDescent="0.25">
      <c r="A65" s="167" t="s">
        <v>200</v>
      </c>
      <c r="B65" s="168" t="s">
        <v>201</v>
      </c>
      <c r="C65" s="164">
        <f>ROUND('в руб.'!C65/1000,1)</f>
        <v>1014631.7</v>
      </c>
      <c r="D65" s="164">
        <f>ROUND('в руб.'!D65/1000,1)</f>
        <v>726742.4</v>
      </c>
      <c r="E65" s="162">
        <f t="shared" si="0"/>
        <v>71.626226541118314</v>
      </c>
    </row>
    <row r="66" spans="1:5" ht="15.75" x14ac:dyDescent="0.25">
      <c r="A66" s="167" t="s">
        <v>208</v>
      </c>
      <c r="B66" s="168" t="s">
        <v>209</v>
      </c>
      <c r="C66" s="164">
        <f>ROUND('в руб.'!C66/1000,1)</f>
        <v>5880</v>
      </c>
      <c r="D66" s="164">
        <f>ROUND('в руб.'!D66/1000,1)</f>
        <v>2647.3</v>
      </c>
      <c r="E66" s="162">
        <f t="shared" si="0"/>
        <v>45.022108843537417</v>
      </c>
    </row>
    <row r="67" spans="1:5" ht="47.25" x14ac:dyDescent="0.25">
      <c r="A67" s="187" t="s">
        <v>228</v>
      </c>
      <c r="B67" s="188" t="s">
        <v>229</v>
      </c>
      <c r="C67" s="189">
        <f>ROUND('в руб.'!C67/1000,1)</f>
        <v>71811</v>
      </c>
      <c r="D67" s="189">
        <f>ROUND('в руб.'!D67/1000,1)</f>
        <v>48496.3</v>
      </c>
      <c r="E67" s="190">
        <f t="shared" si="0"/>
        <v>67.533246995585642</v>
      </c>
    </row>
    <row r="68" spans="1:5" ht="15.75" x14ac:dyDescent="0.25">
      <c r="A68" s="167" t="s">
        <v>230</v>
      </c>
      <c r="B68" s="168" t="s">
        <v>231</v>
      </c>
      <c r="C68" s="164">
        <f>ROUND('в руб.'!C68/1000,1)</f>
        <v>69651</v>
      </c>
      <c r="D68" s="164">
        <f>ROUND('в руб.'!D68/1000,1)</f>
        <v>47367</v>
      </c>
      <c r="E68" s="162">
        <f t="shared" si="0"/>
        <v>68.006202351725037</v>
      </c>
    </row>
    <row r="69" spans="1:5" ht="31.5" x14ac:dyDescent="0.25">
      <c r="A69" s="167" t="s">
        <v>232</v>
      </c>
      <c r="B69" s="168" t="s">
        <v>233</v>
      </c>
      <c r="C69" s="164">
        <f>ROUND('в руб.'!C69/1000,1)</f>
        <v>69599</v>
      </c>
      <c r="D69" s="164">
        <f>ROUND('в руб.'!D69/1000,1)</f>
        <v>47337.8</v>
      </c>
      <c r="E69" s="162">
        <f t="shared" si="0"/>
        <v>68.015057687610465</v>
      </c>
    </row>
    <row r="70" spans="1:5" ht="173.25" x14ac:dyDescent="0.25">
      <c r="A70" s="167" t="s">
        <v>234</v>
      </c>
      <c r="B70" s="168" t="s">
        <v>235</v>
      </c>
      <c r="C70" s="164">
        <f>ROUND('в руб.'!C70/1000,1)</f>
        <v>52</v>
      </c>
      <c r="D70" s="164">
        <f>ROUND('в руб.'!D70/1000,1)</f>
        <v>29.2</v>
      </c>
      <c r="E70" s="162">
        <f t="shared" si="0"/>
        <v>56.153846153846153</v>
      </c>
    </row>
    <row r="71" spans="1:5" ht="47.25" x14ac:dyDescent="0.25">
      <c r="A71" s="167" t="s">
        <v>236</v>
      </c>
      <c r="B71" s="168" t="s">
        <v>237</v>
      </c>
      <c r="C71" s="164">
        <f>ROUND('в руб.'!C71/1000,1)</f>
        <v>2160</v>
      </c>
      <c r="D71" s="164">
        <f>ROUND('в руб.'!D71/1000,1)</f>
        <v>1129.2</v>
      </c>
      <c r="E71" s="162">
        <f t="shared" si="0"/>
        <v>52.277777777777779</v>
      </c>
    </row>
    <row r="72" spans="1:5" ht="15.75" x14ac:dyDescent="0.25">
      <c r="A72" s="167" t="s">
        <v>238</v>
      </c>
      <c r="B72" s="168" t="s">
        <v>239</v>
      </c>
      <c r="C72" s="164">
        <f>ROUND('в руб.'!C72/1000,1)</f>
        <v>1350</v>
      </c>
      <c r="D72" s="164">
        <f>ROUND('в руб.'!D72/1000,1)</f>
        <v>857.8</v>
      </c>
      <c r="E72" s="162">
        <f t="shared" si="0"/>
        <v>63.540740740740745</v>
      </c>
    </row>
    <row r="73" spans="1:5" ht="47.25" x14ac:dyDescent="0.25">
      <c r="A73" s="167" t="s">
        <v>240</v>
      </c>
      <c r="B73" s="168" t="s">
        <v>241</v>
      </c>
      <c r="C73" s="164">
        <f>ROUND('в руб.'!C73/1000,1)</f>
        <v>810</v>
      </c>
      <c r="D73" s="164">
        <f>ROUND('в руб.'!D73/1000,1)</f>
        <v>271.5</v>
      </c>
      <c r="E73" s="162">
        <f t="shared" si="0"/>
        <v>33.518518518518519</v>
      </c>
    </row>
    <row r="74" spans="1:5" ht="15.75" x14ac:dyDescent="0.25">
      <c r="A74" s="187" t="s">
        <v>242</v>
      </c>
      <c r="B74" s="188" t="s">
        <v>243</v>
      </c>
      <c r="C74" s="189">
        <f>ROUND('в руб.'!C74/1000,1)</f>
        <v>326001.2</v>
      </c>
      <c r="D74" s="189">
        <f>ROUND('в руб.'!D74/1000,1)</f>
        <v>121340.1</v>
      </c>
      <c r="E74" s="190">
        <f t="shared" si="0"/>
        <v>37.220752561647011</v>
      </c>
    </row>
    <row r="75" spans="1:5" ht="78.75" x14ac:dyDescent="0.25">
      <c r="A75" s="167" t="s">
        <v>244</v>
      </c>
      <c r="B75" s="168" t="s">
        <v>245</v>
      </c>
      <c r="C75" s="164"/>
      <c r="D75" s="164">
        <f>ROUND('в руб.'!D75/1000,1)</f>
        <v>1574.7</v>
      </c>
      <c r="E75" s="162"/>
    </row>
    <row r="76" spans="1:5" ht="63" x14ac:dyDescent="0.25">
      <c r="A76" s="167" t="s">
        <v>246</v>
      </c>
      <c r="B76" s="168" t="s">
        <v>247</v>
      </c>
      <c r="C76" s="164"/>
      <c r="D76" s="164">
        <f>ROUND('в руб.'!D76/1000,1)</f>
        <v>1574.7</v>
      </c>
      <c r="E76" s="162"/>
    </row>
    <row r="77" spans="1:5" ht="94.5" x14ac:dyDescent="0.25">
      <c r="A77" s="167" t="s">
        <v>256</v>
      </c>
      <c r="B77" s="168" t="s">
        <v>257</v>
      </c>
      <c r="C77" s="164">
        <f>ROUND('в руб.'!C77/1000,1)</f>
        <v>7430</v>
      </c>
      <c r="D77" s="164">
        <f>ROUND('в руб.'!D77/1000,1)</f>
        <v>5154.6000000000004</v>
      </c>
      <c r="E77" s="162">
        <f t="shared" ref="E77:E98" si="1">D77/C77*100</f>
        <v>69.375504710632569</v>
      </c>
    </row>
    <row r="78" spans="1:5" ht="47.25" x14ac:dyDescent="0.25">
      <c r="A78" s="167" t="s">
        <v>258</v>
      </c>
      <c r="B78" s="168" t="s">
        <v>259</v>
      </c>
      <c r="C78" s="164">
        <f>ROUND('в руб.'!C78/1000,1)</f>
        <v>318571.2</v>
      </c>
      <c r="D78" s="164">
        <f>ROUND('в руб.'!D78/1000,1)</f>
        <v>114610.9</v>
      </c>
      <c r="E78" s="162">
        <f t="shared" si="1"/>
        <v>35.976541507832472</v>
      </c>
    </row>
    <row r="79" spans="1:5" ht="47.25" x14ac:dyDescent="0.25">
      <c r="A79" s="167" t="s">
        <v>260</v>
      </c>
      <c r="B79" s="168" t="s">
        <v>261</v>
      </c>
      <c r="C79" s="164">
        <f>ROUND('в руб.'!C79/1000,1)</f>
        <v>195832.2</v>
      </c>
      <c r="D79" s="164">
        <f>ROUND('в руб.'!D79/1000,1)</f>
        <v>78116.600000000006</v>
      </c>
      <c r="E79" s="162">
        <f t="shared" si="1"/>
        <v>39.889558509785417</v>
      </c>
    </row>
    <row r="80" spans="1:5" ht="78.75" x14ac:dyDescent="0.25">
      <c r="A80" s="167" t="s">
        <v>262</v>
      </c>
      <c r="B80" s="168" t="s">
        <v>263</v>
      </c>
      <c r="C80" s="164">
        <f>ROUND('в руб.'!C80/1000,1)</f>
        <v>44268</v>
      </c>
      <c r="D80" s="164">
        <f>ROUND('в руб.'!D80/1000,1)</f>
        <v>5169.3999999999996</v>
      </c>
      <c r="E80" s="162">
        <f t="shared" si="1"/>
        <v>11.677509713562843</v>
      </c>
    </row>
    <row r="81" spans="1:5" ht="94.5" x14ac:dyDescent="0.25">
      <c r="A81" s="167" t="s">
        <v>264</v>
      </c>
      <c r="B81" s="168" t="s">
        <v>265</v>
      </c>
      <c r="C81" s="164">
        <f>ROUND('в руб.'!C81/1000,1)</f>
        <v>44268</v>
      </c>
      <c r="D81" s="164">
        <f>ROUND('в руб.'!D81/1000,1)</f>
        <v>5169.3999999999996</v>
      </c>
      <c r="E81" s="162">
        <f t="shared" si="1"/>
        <v>11.677509713562843</v>
      </c>
    </row>
    <row r="82" spans="1:5" ht="31.5" x14ac:dyDescent="0.25">
      <c r="A82" s="167" t="s">
        <v>266</v>
      </c>
      <c r="B82" s="168" t="s">
        <v>267</v>
      </c>
      <c r="C82" s="164">
        <f>ROUND('в руб.'!C82/1000,1)</f>
        <v>10800</v>
      </c>
      <c r="D82" s="164">
        <f>ROUND('в руб.'!D82/1000,1)</f>
        <v>4310.8</v>
      </c>
      <c r="E82" s="162">
        <f t="shared" si="1"/>
        <v>39.914814814814811</v>
      </c>
    </row>
    <row r="83" spans="1:5" ht="94.5" x14ac:dyDescent="0.25">
      <c r="A83" s="167" t="s">
        <v>268</v>
      </c>
      <c r="B83" s="168" t="s">
        <v>269</v>
      </c>
      <c r="C83" s="164">
        <f>ROUND('в руб.'!C83/1000,1)</f>
        <v>180</v>
      </c>
      <c r="D83" s="164">
        <f>ROUND('в руб.'!D83/1000,1)</f>
        <v>27</v>
      </c>
      <c r="E83" s="162">
        <f t="shared" si="1"/>
        <v>15</v>
      </c>
    </row>
    <row r="84" spans="1:5" ht="47.25" x14ac:dyDescent="0.25">
      <c r="A84" s="167" t="s">
        <v>270</v>
      </c>
      <c r="B84" s="168" t="s">
        <v>271</v>
      </c>
      <c r="C84" s="164">
        <f>ROUND('в руб.'!C84/1000,1)</f>
        <v>3.5</v>
      </c>
      <c r="D84" s="164">
        <f>ROUND('в руб.'!D84/1000,1)</f>
        <v>28.8</v>
      </c>
      <c r="E84" s="162" t="s">
        <v>3752</v>
      </c>
    </row>
    <row r="85" spans="1:5" ht="157.5" x14ac:dyDescent="0.25">
      <c r="A85" s="167" t="s">
        <v>272</v>
      </c>
      <c r="B85" s="168" t="s">
        <v>273</v>
      </c>
      <c r="C85" s="164">
        <f>ROUND('в руб.'!C85/1000,1)</f>
        <v>50</v>
      </c>
      <c r="D85" s="164">
        <f>ROUND('в руб.'!D85/1000,1)</f>
        <v>4</v>
      </c>
      <c r="E85" s="162">
        <f t="shared" si="1"/>
        <v>8</v>
      </c>
    </row>
    <row r="86" spans="1:5" ht="94.5" x14ac:dyDescent="0.25">
      <c r="A86" s="167" t="s">
        <v>274</v>
      </c>
      <c r="B86" s="168" t="s">
        <v>275</v>
      </c>
      <c r="C86" s="164">
        <f>ROUND('в руб.'!C86/1000,1)</f>
        <v>63000</v>
      </c>
      <c r="D86" s="164">
        <f>ROUND('в руб.'!D86/1000,1)</f>
        <v>25621</v>
      </c>
      <c r="E86" s="162">
        <f t="shared" si="1"/>
        <v>40.668253968253971</v>
      </c>
    </row>
    <row r="87" spans="1:5" ht="126" x14ac:dyDescent="0.25">
      <c r="A87" s="167" t="s">
        <v>276</v>
      </c>
      <c r="B87" s="168" t="s">
        <v>277</v>
      </c>
      <c r="C87" s="164">
        <f>ROUND('в руб.'!C87/1000,1)</f>
        <v>35000</v>
      </c>
      <c r="D87" s="164">
        <f>ROUND('в руб.'!D87/1000,1)</f>
        <v>5826.6</v>
      </c>
      <c r="E87" s="162">
        <f t="shared" si="1"/>
        <v>16.64742857142857</v>
      </c>
    </row>
    <row r="88" spans="1:5" ht="252" x14ac:dyDescent="0.25">
      <c r="A88" s="167" t="s">
        <v>278</v>
      </c>
      <c r="B88" s="168" t="s">
        <v>279</v>
      </c>
      <c r="C88" s="164">
        <f>ROUND('в руб.'!C88/1000,1)</f>
        <v>28000</v>
      </c>
      <c r="D88" s="164">
        <f>ROUND('в руб.'!D88/1000,1)</f>
        <v>19794.400000000001</v>
      </c>
      <c r="E88" s="162">
        <f t="shared" si="1"/>
        <v>70.694285714285726</v>
      </c>
    </row>
    <row r="89" spans="1:5" ht="78.75" x14ac:dyDescent="0.25">
      <c r="A89" s="167" t="s">
        <v>282</v>
      </c>
      <c r="B89" s="168" t="s">
        <v>283</v>
      </c>
      <c r="C89" s="164">
        <f>ROUND('в руб.'!C89/1000,1)</f>
        <v>25</v>
      </c>
      <c r="D89" s="164">
        <f>ROUND('в руб.'!D89/1000,1)</f>
        <v>6.4</v>
      </c>
      <c r="E89" s="162">
        <f t="shared" si="1"/>
        <v>25.6</v>
      </c>
    </row>
    <row r="90" spans="1:5" ht="126" x14ac:dyDescent="0.25">
      <c r="A90" s="167" t="s">
        <v>284</v>
      </c>
      <c r="B90" s="168" t="s">
        <v>285</v>
      </c>
      <c r="C90" s="164">
        <f>ROUND('в руб.'!C90/1000,1)</f>
        <v>25</v>
      </c>
      <c r="D90" s="164">
        <f>ROUND('в руб.'!D90/1000,1)</f>
        <v>6.4</v>
      </c>
      <c r="E90" s="162">
        <f t="shared" si="1"/>
        <v>25.6</v>
      </c>
    </row>
    <row r="91" spans="1:5" ht="63" x14ac:dyDescent="0.25">
      <c r="A91" s="167" t="s">
        <v>288</v>
      </c>
      <c r="B91" s="168" t="s">
        <v>289</v>
      </c>
      <c r="C91" s="164">
        <f>ROUND('в руб.'!C91/1000,1)</f>
        <v>420</v>
      </c>
      <c r="D91" s="164">
        <f>ROUND('в руб.'!D91/1000,1)</f>
        <v>305</v>
      </c>
      <c r="E91" s="162">
        <f t="shared" si="1"/>
        <v>72.61904761904762</v>
      </c>
    </row>
    <row r="92" spans="1:5" ht="47.25" x14ac:dyDescent="0.25">
      <c r="A92" s="167" t="s">
        <v>290</v>
      </c>
      <c r="B92" s="168" t="s">
        <v>291</v>
      </c>
      <c r="C92" s="164"/>
      <c r="D92" s="164">
        <f>ROUND('в руб.'!D92/1000,1)</f>
        <v>194.3</v>
      </c>
      <c r="E92" s="162"/>
    </row>
    <row r="93" spans="1:5" ht="47.25" x14ac:dyDescent="0.25">
      <c r="A93" s="167" t="s">
        <v>292</v>
      </c>
      <c r="B93" s="168" t="s">
        <v>293</v>
      </c>
      <c r="C93" s="164">
        <f>ROUND('в руб.'!C93/1000,1)</f>
        <v>80</v>
      </c>
      <c r="D93" s="164">
        <f>ROUND('в руб.'!D93/1000,1)</f>
        <v>15</v>
      </c>
      <c r="E93" s="162">
        <f t="shared" si="1"/>
        <v>18.75</v>
      </c>
    </row>
    <row r="94" spans="1:5" ht="110.25" x14ac:dyDescent="0.25">
      <c r="A94" s="167" t="s">
        <v>294</v>
      </c>
      <c r="B94" s="168" t="s">
        <v>295</v>
      </c>
      <c r="C94" s="164">
        <f>ROUND('в руб.'!C94/1000,1)</f>
        <v>1050</v>
      </c>
      <c r="D94" s="164">
        <f>ROUND('в руб.'!D94/1000,1)</f>
        <v>-98.3</v>
      </c>
      <c r="E94" s="162">
        <f t="shared" si="1"/>
        <v>-9.3619047619047624</v>
      </c>
    </row>
    <row r="95" spans="1:5" ht="110.25" x14ac:dyDescent="0.25">
      <c r="A95" s="167" t="s">
        <v>296</v>
      </c>
      <c r="B95" s="168" t="s">
        <v>297</v>
      </c>
      <c r="C95" s="164">
        <f>ROUND('в руб.'!C95/1000,1)</f>
        <v>562.5</v>
      </c>
      <c r="D95" s="164">
        <f>ROUND('в руб.'!D95/1000,1)</f>
        <v>595</v>
      </c>
      <c r="E95" s="162">
        <f t="shared" si="1"/>
        <v>105.77777777777777</v>
      </c>
    </row>
    <row r="96" spans="1:5" ht="78.75" x14ac:dyDescent="0.25">
      <c r="A96" s="167" t="s">
        <v>298</v>
      </c>
      <c r="B96" s="168" t="s">
        <v>299</v>
      </c>
      <c r="C96" s="164">
        <f>ROUND('в руб.'!C96/1000,1)</f>
        <v>2300</v>
      </c>
      <c r="D96" s="164">
        <f>ROUND('в руб.'!D96/1000,1)</f>
        <v>315.8</v>
      </c>
      <c r="E96" s="162">
        <f t="shared" si="1"/>
        <v>13.730434782608697</v>
      </c>
    </row>
    <row r="97" spans="1:5" ht="47.25" x14ac:dyDescent="0.25">
      <c r="A97" s="187" t="s">
        <v>300</v>
      </c>
      <c r="B97" s="188" t="s">
        <v>301</v>
      </c>
      <c r="C97" s="189">
        <f>ROUND('в руб.'!C97/1000,1)</f>
        <v>1379.2</v>
      </c>
      <c r="D97" s="219">
        <f>ROUND('в руб.'!D97/1000,1)+0.1</f>
        <v>0.79999999999999993</v>
      </c>
      <c r="E97" s="190">
        <f t="shared" si="1"/>
        <v>5.8004640371229696E-2</v>
      </c>
    </row>
    <row r="98" spans="1:5" ht="31.5" x14ac:dyDescent="0.25">
      <c r="A98" s="167" t="s">
        <v>302</v>
      </c>
      <c r="B98" s="168" t="s">
        <v>303</v>
      </c>
      <c r="C98" s="164">
        <f>ROUND('в руб.'!C98/1000,1)</f>
        <v>200.1</v>
      </c>
      <c r="D98" s="222">
        <f>ROUND('в руб.'!D98/1000,1)+0.1</f>
        <v>0.4</v>
      </c>
      <c r="E98" s="162">
        <f t="shared" si="1"/>
        <v>0.19990004997501254</v>
      </c>
    </row>
    <row r="99" spans="1:5" ht="63" x14ac:dyDescent="0.25">
      <c r="A99" s="167" t="s">
        <v>304</v>
      </c>
      <c r="B99" s="168" t="s">
        <v>305</v>
      </c>
      <c r="C99" s="164"/>
      <c r="D99" s="222">
        <f>ROUND('в руб.'!D99/1000,1)+0.1</f>
        <v>0.4</v>
      </c>
      <c r="E99" s="162"/>
    </row>
    <row r="100" spans="1:5" ht="63" x14ac:dyDescent="0.25">
      <c r="A100" s="167" t="s">
        <v>306</v>
      </c>
      <c r="B100" s="168" t="s">
        <v>307</v>
      </c>
      <c r="C100" s="164">
        <f>ROUND('в руб.'!C100/1000,1)</f>
        <v>200.1</v>
      </c>
      <c r="D100" s="164"/>
      <c r="E100" s="162"/>
    </row>
    <row r="101" spans="1:5" ht="15.75" x14ac:dyDescent="0.25">
      <c r="A101" s="167" t="s">
        <v>308</v>
      </c>
      <c r="B101" s="168" t="s">
        <v>309</v>
      </c>
      <c r="C101" s="164">
        <f>ROUND('в руб.'!C101/1000,1)</f>
        <v>1179.0999999999999</v>
      </c>
      <c r="D101" s="164">
        <f>ROUND('в руб.'!D101/1000,1)</f>
        <v>0.4</v>
      </c>
      <c r="E101" s="162"/>
    </row>
    <row r="102" spans="1:5" ht="15.75" x14ac:dyDescent="0.25">
      <c r="A102" s="167" t="s">
        <v>310</v>
      </c>
      <c r="B102" s="168" t="s">
        <v>311</v>
      </c>
      <c r="C102" s="164">
        <f>ROUND('в руб.'!C102/1000,1)</f>
        <v>1104.5999999999999</v>
      </c>
      <c r="D102" s="164">
        <f>ROUND('в руб.'!D102/1000,1)</f>
        <v>0.4</v>
      </c>
      <c r="E102" s="162"/>
    </row>
    <row r="103" spans="1:5" ht="47.25" x14ac:dyDescent="0.25">
      <c r="A103" s="167" t="s">
        <v>312</v>
      </c>
      <c r="B103" s="168" t="s">
        <v>313</v>
      </c>
      <c r="C103" s="164">
        <f>ROUND('в руб.'!C103/1000,1)</f>
        <v>1.3</v>
      </c>
      <c r="D103" s="164"/>
      <c r="E103" s="162"/>
    </row>
    <row r="104" spans="1:5" ht="15.75" x14ac:dyDescent="0.25">
      <c r="A104" s="167" t="s">
        <v>314</v>
      </c>
      <c r="B104" s="168" t="s">
        <v>315</v>
      </c>
      <c r="C104" s="164">
        <f>ROUND('в руб.'!C104/1000,1)</f>
        <v>73.2</v>
      </c>
      <c r="D104" s="164"/>
      <c r="E104" s="162"/>
    </row>
    <row r="105" spans="1:5" ht="47.25" x14ac:dyDescent="0.25">
      <c r="A105" s="167" t="s">
        <v>330</v>
      </c>
      <c r="B105" s="168" t="s">
        <v>331</v>
      </c>
      <c r="C105" s="164"/>
      <c r="D105" s="164"/>
      <c r="E105" s="162"/>
    </row>
    <row r="106" spans="1:5" ht="47.25" x14ac:dyDescent="0.25">
      <c r="A106" s="167" t="s">
        <v>330</v>
      </c>
      <c r="B106" s="168" t="s">
        <v>332</v>
      </c>
      <c r="C106" s="164"/>
      <c r="D106" s="164"/>
      <c r="E106" s="162"/>
    </row>
    <row r="107" spans="1:5" ht="63" x14ac:dyDescent="0.25">
      <c r="A107" s="187" t="s">
        <v>333</v>
      </c>
      <c r="B107" s="188" t="s">
        <v>334</v>
      </c>
      <c r="C107" s="189">
        <f>ROUND('в руб.'!C107/1000,1)</f>
        <v>95217.9</v>
      </c>
      <c r="D107" s="189">
        <f>ROUND('в руб.'!D107/1000,1)</f>
        <v>179629.2</v>
      </c>
      <c r="E107" s="190" t="s">
        <v>3750</v>
      </c>
    </row>
    <row r="108" spans="1:5" ht="94.5" x14ac:dyDescent="0.25">
      <c r="A108" s="167" t="s">
        <v>335</v>
      </c>
      <c r="B108" s="168" t="s">
        <v>336</v>
      </c>
      <c r="C108" s="164">
        <f>ROUND('в руб.'!C108/1000,1)</f>
        <v>4156</v>
      </c>
      <c r="D108" s="164">
        <f>ROUND('в руб.'!D108/1000,1)</f>
        <v>2578</v>
      </c>
      <c r="E108" s="162">
        <f t="shared" ref="E108:E125" si="2">D108/C108*100</f>
        <v>62.030798845043314</v>
      </c>
    </row>
    <row r="109" spans="1:5" ht="78.75" x14ac:dyDescent="0.25">
      <c r="A109" s="167" t="s">
        <v>337</v>
      </c>
      <c r="B109" s="168" t="s">
        <v>338</v>
      </c>
      <c r="C109" s="164">
        <f>ROUND('в руб.'!C109/1000,1)</f>
        <v>4156</v>
      </c>
      <c r="D109" s="164">
        <f>ROUND('в руб.'!D109/1000,1)</f>
        <v>2578</v>
      </c>
      <c r="E109" s="162">
        <f t="shared" si="2"/>
        <v>62.030798845043314</v>
      </c>
    </row>
    <row r="110" spans="1:5" ht="15.75" x14ac:dyDescent="0.25">
      <c r="A110" s="167" t="s">
        <v>343</v>
      </c>
      <c r="B110" s="168" t="s">
        <v>344</v>
      </c>
      <c r="C110" s="164">
        <f>ROUND('в руб.'!C110/1000,1)</f>
        <v>80000</v>
      </c>
      <c r="D110" s="164">
        <f>ROUND('в руб.'!D110/1000,1)</f>
        <v>169160</v>
      </c>
      <c r="E110" s="162" t="s">
        <v>3753</v>
      </c>
    </row>
    <row r="111" spans="1:5" ht="63" x14ac:dyDescent="0.25">
      <c r="A111" s="167" t="s">
        <v>345</v>
      </c>
      <c r="B111" s="168" t="s">
        <v>346</v>
      </c>
      <c r="C111" s="164">
        <f>ROUND('в руб.'!C111/1000,1)</f>
        <v>80000</v>
      </c>
      <c r="D111" s="164">
        <f>ROUND('в руб.'!D111/1000,1)</f>
        <v>169160</v>
      </c>
      <c r="E111" s="162" t="s">
        <v>3753</v>
      </c>
    </row>
    <row r="112" spans="1:5" ht="63" x14ac:dyDescent="0.25">
      <c r="A112" s="167" t="s">
        <v>347</v>
      </c>
      <c r="B112" s="168" t="s">
        <v>348</v>
      </c>
      <c r="C112" s="164">
        <f>ROUND('в руб.'!C112/1000,1)</f>
        <v>80000</v>
      </c>
      <c r="D112" s="164">
        <f>ROUND('в руб.'!D112/1000,1)</f>
        <v>169160</v>
      </c>
      <c r="E112" s="162" t="s">
        <v>3753</v>
      </c>
    </row>
    <row r="113" spans="1:5" ht="31.5" x14ac:dyDescent="0.25">
      <c r="A113" s="167" t="s">
        <v>349</v>
      </c>
      <c r="B113" s="168" t="s">
        <v>350</v>
      </c>
      <c r="C113" s="164">
        <f>ROUND('в руб.'!C113/1000,1)</f>
        <v>519.9</v>
      </c>
      <c r="D113" s="164">
        <f>ROUND('в руб.'!D113/1000,1)</f>
        <v>111.9</v>
      </c>
      <c r="E113" s="162">
        <f t="shared" si="2"/>
        <v>21.523369878822855</v>
      </c>
    </row>
    <row r="114" spans="1:5" ht="63" x14ac:dyDescent="0.25">
      <c r="A114" s="167" t="s">
        <v>351</v>
      </c>
      <c r="B114" s="168" t="s">
        <v>352</v>
      </c>
      <c r="C114" s="164">
        <f>ROUND('в руб.'!C114/1000,1)</f>
        <v>519.9</v>
      </c>
      <c r="D114" s="164">
        <f>ROUND('в руб.'!D114/1000,1)</f>
        <v>111.9</v>
      </c>
      <c r="E114" s="162">
        <f t="shared" si="2"/>
        <v>21.523369878822855</v>
      </c>
    </row>
    <row r="115" spans="1:5" ht="110.25" x14ac:dyDescent="0.25">
      <c r="A115" s="167" t="s">
        <v>355</v>
      </c>
      <c r="B115" s="168" t="s">
        <v>356</v>
      </c>
      <c r="C115" s="164">
        <f>ROUND('в руб.'!C115/1000,1)</f>
        <v>9243</v>
      </c>
      <c r="D115" s="164">
        <f>ROUND('в руб.'!D115/1000,1)</f>
        <v>6397.4</v>
      </c>
      <c r="E115" s="162">
        <f t="shared" si="2"/>
        <v>69.213458833711996</v>
      </c>
    </row>
    <row r="116" spans="1:5" ht="110.25" x14ac:dyDescent="0.25">
      <c r="A116" s="167" t="s">
        <v>365</v>
      </c>
      <c r="B116" s="168" t="s">
        <v>366</v>
      </c>
      <c r="C116" s="164">
        <f>ROUND('в руб.'!C116/1000,1)</f>
        <v>7998</v>
      </c>
      <c r="D116" s="164">
        <f>ROUND('в руб.'!D116/1000,1)</f>
        <v>4604.7</v>
      </c>
      <c r="E116" s="162">
        <f t="shared" si="2"/>
        <v>57.573143285821452</v>
      </c>
    </row>
    <row r="117" spans="1:5" ht="110.25" x14ac:dyDescent="0.25">
      <c r="A117" s="167" t="s">
        <v>367</v>
      </c>
      <c r="B117" s="168" t="s">
        <v>368</v>
      </c>
      <c r="C117" s="164">
        <f>ROUND('в руб.'!C117/1000,1)</f>
        <v>7998</v>
      </c>
      <c r="D117" s="164">
        <f>ROUND('в руб.'!D117/1000,1)</f>
        <v>4604.7</v>
      </c>
      <c r="E117" s="162">
        <f t="shared" si="2"/>
        <v>57.573143285821452</v>
      </c>
    </row>
    <row r="118" spans="1:5" ht="126" x14ac:dyDescent="0.25">
      <c r="A118" s="167" t="s">
        <v>377</v>
      </c>
      <c r="B118" s="168" t="s">
        <v>378</v>
      </c>
      <c r="C118" s="164">
        <f>ROUND('в руб.'!C118/1000,1)</f>
        <v>1232</v>
      </c>
      <c r="D118" s="164">
        <f>ROUND('в руб.'!D118/1000,1)</f>
        <v>1780.7</v>
      </c>
      <c r="E118" s="162">
        <f t="shared" si="2"/>
        <v>144.53733766233768</v>
      </c>
    </row>
    <row r="119" spans="1:5" ht="110.25" x14ac:dyDescent="0.25">
      <c r="A119" s="167" t="s">
        <v>379</v>
      </c>
      <c r="B119" s="168" t="s">
        <v>380</v>
      </c>
      <c r="C119" s="164">
        <f>ROUND('в руб.'!C119/1000,1)</f>
        <v>1232</v>
      </c>
      <c r="D119" s="164">
        <f>ROUND('в руб.'!D119/1000,1)</f>
        <v>1780.7</v>
      </c>
      <c r="E119" s="162">
        <f t="shared" si="2"/>
        <v>144.53733766233768</v>
      </c>
    </row>
    <row r="120" spans="1:5" ht="63" x14ac:dyDescent="0.25">
      <c r="A120" s="167" t="s">
        <v>389</v>
      </c>
      <c r="B120" s="168" t="s">
        <v>390</v>
      </c>
      <c r="C120" s="164">
        <f>ROUND('в руб.'!C120/1000,1)</f>
        <v>12</v>
      </c>
      <c r="D120" s="164">
        <f>ROUND('в руб.'!D120/1000,1)</f>
        <v>12</v>
      </c>
      <c r="E120" s="162">
        <f t="shared" si="2"/>
        <v>100</v>
      </c>
    </row>
    <row r="121" spans="1:5" ht="63" x14ac:dyDescent="0.25">
      <c r="A121" s="167" t="s">
        <v>391</v>
      </c>
      <c r="B121" s="168" t="s">
        <v>392</v>
      </c>
      <c r="C121" s="164">
        <f>ROUND('в руб.'!C121/1000,1)</f>
        <v>12</v>
      </c>
      <c r="D121" s="164">
        <f>ROUND('в руб.'!D121/1000,1)</f>
        <v>12</v>
      </c>
      <c r="E121" s="162">
        <f t="shared" si="2"/>
        <v>100</v>
      </c>
    </row>
    <row r="122" spans="1:5" ht="173.25" x14ac:dyDescent="0.25">
      <c r="A122" s="167" t="s">
        <v>401</v>
      </c>
      <c r="B122" s="168" t="s">
        <v>402</v>
      </c>
      <c r="C122" s="164">
        <f>ROUND('в руб.'!C122/1000,1)</f>
        <v>1</v>
      </c>
      <c r="D122" s="164"/>
      <c r="E122" s="162"/>
    </row>
    <row r="123" spans="1:5" ht="31.5" x14ac:dyDescent="0.25">
      <c r="A123" s="167" t="s">
        <v>425</v>
      </c>
      <c r="B123" s="168" t="s">
        <v>426</v>
      </c>
      <c r="C123" s="164">
        <f>ROUND('в руб.'!C123/1000,1)</f>
        <v>1299</v>
      </c>
      <c r="D123" s="164">
        <f>ROUND('в руб.'!D123/1000,1)</f>
        <v>1381.2</v>
      </c>
      <c r="E123" s="162">
        <f t="shared" si="2"/>
        <v>106.32794457274828</v>
      </c>
    </row>
    <row r="124" spans="1:5" ht="63" x14ac:dyDescent="0.25">
      <c r="A124" s="167" t="s">
        <v>427</v>
      </c>
      <c r="B124" s="168" t="s">
        <v>428</v>
      </c>
      <c r="C124" s="164">
        <f>ROUND('в руб.'!C124/1000,1)</f>
        <v>1299</v>
      </c>
      <c r="D124" s="164">
        <f>ROUND('в руб.'!D124/1000,1)</f>
        <v>1381.2</v>
      </c>
      <c r="E124" s="162">
        <f t="shared" si="2"/>
        <v>106.32794457274828</v>
      </c>
    </row>
    <row r="125" spans="1:5" ht="78.75" x14ac:dyDescent="0.25">
      <c r="A125" s="167" t="s">
        <v>429</v>
      </c>
      <c r="B125" s="168" t="s">
        <v>430</v>
      </c>
      <c r="C125" s="164">
        <f>ROUND('в руб.'!C125/1000,1)</f>
        <v>1299</v>
      </c>
      <c r="D125" s="164">
        <f>ROUND('в руб.'!D125/1000,1)</f>
        <v>1381.2</v>
      </c>
      <c r="E125" s="162">
        <f t="shared" si="2"/>
        <v>106.32794457274828</v>
      </c>
    </row>
    <row r="126" spans="1:5" ht="110.25" x14ac:dyDescent="0.25">
      <c r="A126" s="167" t="s">
        <v>439</v>
      </c>
      <c r="B126" s="168" t="s">
        <v>440</v>
      </c>
      <c r="C126" s="164"/>
      <c r="D126" s="164">
        <f>ROUND('в руб.'!D126/1000,1)</f>
        <v>0.8</v>
      </c>
      <c r="E126" s="162"/>
    </row>
    <row r="127" spans="1:5" ht="110.25" x14ac:dyDescent="0.25">
      <c r="A127" s="167" t="s">
        <v>441</v>
      </c>
      <c r="B127" s="168" t="s">
        <v>442</v>
      </c>
      <c r="C127" s="164"/>
      <c r="D127" s="164">
        <f>ROUND('в руб.'!D127/1000,1)</f>
        <v>0.8</v>
      </c>
      <c r="E127" s="162"/>
    </row>
    <row r="128" spans="1:5" ht="126" x14ac:dyDescent="0.25">
      <c r="A128" s="167" t="s">
        <v>443</v>
      </c>
      <c r="B128" s="168" t="s">
        <v>444</v>
      </c>
      <c r="C128" s="164"/>
      <c r="D128" s="164">
        <f>ROUND('в руб.'!D128/1000,1)</f>
        <v>0.8</v>
      </c>
      <c r="E128" s="162"/>
    </row>
    <row r="129" spans="1:5" ht="31.5" x14ac:dyDescent="0.25">
      <c r="A129" s="187" t="s">
        <v>461</v>
      </c>
      <c r="B129" s="188" t="s">
        <v>462</v>
      </c>
      <c r="C129" s="189">
        <f>ROUND('в руб.'!C129/1000,1)</f>
        <v>101192.4</v>
      </c>
      <c r="D129" s="189">
        <f>ROUND('в руб.'!D129/1000,1)</f>
        <v>62819.7</v>
      </c>
      <c r="E129" s="190">
        <f t="shared" ref="E129:E165" si="3">D129/C129*100</f>
        <v>62.079464465710863</v>
      </c>
    </row>
    <row r="130" spans="1:5" ht="31.5" x14ac:dyDescent="0.25">
      <c r="A130" s="167" t="s">
        <v>463</v>
      </c>
      <c r="B130" s="168" t="s">
        <v>464</v>
      </c>
      <c r="C130" s="164">
        <f>ROUND('в руб.'!C130/1000,1)</f>
        <v>66580.399999999994</v>
      </c>
      <c r="D130" s="164">
        <f>ROUND('в руб.'!D130/1000,1)</f>
        <v>45877.5</v>
      </c>
      <c r="E130" s="162">
        <f t="shared" si="3"/>
        <v>68.90541360520514</v>
      </c>
    </row>
    <row r="131" spans="1:5" ht="31.5" x14ac:dyDescent="0.25">
      <c r="A131" s="167" t="s">
        <v>465</v>
      </c>
      <c r="B131" s="168" t="s">
        <v>466</v>
      </c>
      <c r="C131" s="164">
        <f>ROUND('в руб.'!C131/1000,1)</f>
        <v>4341.6000000000004</v>
      </c>
      <c r="D131" s="164">
        <f>ROUND('в руб.'!D131/1000,1)</f>
        <v>13805</v>
      </c>
      <c r="E131" s="162" t="s">
        <v>3754</v>
      </c>
    </row>
    <row r="132" spans="1:5" ht="31.5" x14ac:dyDescent="0.25">
      <c r="A132" s="167" t="s">
        <v>467</v>
      </c>
      <c r="B132" s="168" t="s">
        <v>468</v>
      </c>
      <c r="C132" s="164">
        <f>ROUND('в руб.'!C132/1000,1)</f>
        <v>5284.8</v>
      </c>
      <c r="D132" s="164">
        <f>ROUND('в руб.'!D132/1000,1)</f>
        <v>557</v>
      </c>
      <c r="E132" s="162">
        <f t="shared" si="3"/>
        <v>10.539660914320315</v>
      </c>
    </row>
    <row r="133" spans="1:5" ht="31.5" x14ac:dyDescent="0.25">
      <c r="A133" s="167" t="s">
        <v>469</v>
      </c>
      <c r="B133" s="168" t="s">
        <v>470</v>
      </c>
      <c r="C133" s="164">
        <f>ROUND('в руб.'!C133/1000,1)</f>
        <v>56339.7</v>
      </c>
      <c r="D133" s="164">
        <f>ROUND('в руб.'!D133/1000,1)</f>
        <v>30799.3</v>
      </c>
      <c r="E133" s="162">
        <f t="shared" si="3"/>
        <v>54.667135252761376</v>
      </c>
    </row>
    <row r="134" spans="1:5" ht="15.75" x14ac:dyDescent="0.25">
      <c r="A134" s="167" t="s">
        <v>471</v>
      </c>
      <c r="B134" s="168" t="s">
        <v>472</v>
      </c>
      <c r="C134" s="164">
        <f>ROUND('в руб.'!C134/1000,1)</f>
        <v>53212.9</v>
      </c>
      <c r="D134" s="164">
        <f>ROUND('в руб.'!D134/1000,1)</f>
        <v>28894.6</v>
      </c>
      <c r="E134" s="162">
        <f t="shared" si="3"/>
        <v>54.299991167555227</v>
      </c>
    </row>
    <row r="135" spans="1:5" ht="31.5" x14ac:dyDescent="0.25">
      <c r="A135" s="167" t="s">
        <v>473</v>
      </c>
      <c r="B135" s="168" t="s">
        <v>474</v>
      </c>
      <c r="C135" s="164">
        <f>ROUND('в руб.'!C135/1000,1)</f>
        <v>3126.8</v>
      </c>
      <c r="D135" s="164">
        <f>ROUND('в руб.'!D135/1000,1)</f>
        <v>1904.8</v>
      </c>
      <c r="E135" s="162">
        <f t="shared" si="3"/>
        <v>60.918510937699878</v>
      </c>
    </row>
    <row r="136" spans="1:5" ht="63" x14ac:dyDescent="0.25">
      <c r="A136" s="167" t="s">
        <v>475</v>
      </c>
      <c r="B136" s="168" t="s">
        <v>476</v>
      </c>
      <c r="C136" s="164">
        <f>ROUND('в руб.'!C136/1000,1)</f>
        <v>614.29999999999995</v>
      </c>
      <c r="D136" s="164">
        <f>ROUND('в руб.'!D136/1000,1)</f>
        <v>716.2</v>
      </c>
      <c r="E136" s="162">
        <f t="shared" si="3"/>
        <v>116.58798632589942</v>
      </c>
    </row>
    <row r="137" spans="1:5" ht="15.75" x14ac:dyDescent="0.25">
      <c r="A137" s="167" t="s">
        <v>477</v>
      </c>
      <c r="B137" s="168" t="s">
        <v>478</v>
      </c>
      <c r="C137" s="164">
        <f>ROUND('в руб.'!C137/1000,1)</f>
        <v>30107</v>
      </c>
      <c r="D137" s="164">
        <f>ROUND('в руб.'!D137/1000,1)</f>
        <v>14412.7</v>
      </c>
      <c r="E137" s="162">
        <f t="shared" si="3"/>
        <v>47.87159132427675</v>
      </c>
    </row>
    <row r="138" spans="1:5" ht="63" x14ac:dyDescent="0.25">
      <c r="A138" s="167" t="s">
        <v>479</v>
      </c>
      <c r="B138" s="168" t="s">
        <v>480</v>
      </c>
      <c r="C138" s="164">
        <f>ROUND('в руб.'!C138/1000,1)</f>
        <v>6900</v>
      </c>
      <c r="D138" s="164">
        <f>ROUND('в руб.'!D138/1000,1)</f>
        <v>2921.4</v>
      </c>
      <c r="E138" s="162">
        <f t="shared" si="3"/>
        <v>42.339130434782611</v>
      </c>
    </row>
    <row r="139" spans="1:5" ht="78.75" x14ac:dyDescent="0.25">
      <c r="A139" s="167" t="s">
        <v>481</v>
      </c>
      <c r="B139" s="168" t="s">
        <v>482</v>
      </c>
      <c r="C139" s="164">
        <f>ROUND('в руб.'!C139/1000,1)</f>
        <v>6900</v>
      </c>
      <c r="D139" s="164">
        <f>ROUND('в руб.'!D139/1000,1)</f>
        <v>2921.4</v>
      </c>
      <c r="E139" s="162">
        <f t="shared" si="3"/>
        <v>42.339130434782611</v>
      </c>
    </row>
    <row r="140" spans="1:5" ht="47.25" x14ac:dyDescent="0.25">
      <c r="A140" s="167" t="s">
        <v>483</v>
      </c>
      <c r="B140" s="168" t="s">
        <v>484</v>
      </c>
      <c r="C140" s="164">
        <f>ROUND('в руб.'!C140/1000,1)</f>
        <v>22087</v>
      </c>
      <c r="D140" s="164">
        <f>ROUND('в руб.'!D140/1000,1)</f>
        <v>11276.3</v>
      </c>
      <c r="E140" s="162">
        <f t="shared" si="3"/>
        <v>51.054013673201425</v>
      </c>
    </row>
    <row r="141" spans="1:5" ht="63" x14ac:dyDescent="0.25">
      <c r="A141" s="167" t="s">
        <v>485</v>
      </c>
      <c r="B141" s="168" t="s">
        <v>486</v>
      </c>
      <c r="C141" s="164">
        <f>ROUND('в руб.'!C141/1000,1)</f>
        <v>575</v>
      </c>
      <c r="D141" s="164">
        <f>ROUND('в руб.'!D141/1000,1)</f>
        <v>215</v>
      </c>
      <c r="E141" s="162">
        <f t="shared" si="3"/>
        <v>37.391304347826086</v>
      </c>
    </row>
    <row r="142" spans="1:5" ht="173.25" x14ac:dyDescent="0.25">
      <c r="A142" s="167" t="s">
        <v>487</v>
      </c>
      <c r="B142" s="168" t="s">
        <v>488</v>
      </c>
      <c r="C142" s="164">
        <f>ROUND('в руб.'!C142/1000,1)</f>
        <v>575</v>
      </c>
      <c r="D142" s="164">
        <f>ROUND('в руб.'!D142/1000,1)</f>
        <v>215</v>
      </c>
      <c r="E142" s="162">
        <f t="shared" si="3"/>
        <v>37.391304347826086</v>
      </c>
    </row>
    <row r="143" spans="1:5" ht="31.5" x14ac:dyDescent="0.25">
      <c r="A143" s="167" t="s">
        <v>489</v>
      </c>
      <c r="B143" s="168" t="s">
        <v>490</v>
      </c>
      <c r="C143" s="164">
        <f>ROUND('в руб.'!C143/1000,1)</f>
        <v>545</v>
      </c>
      <c r="D143" s="164"/>
      <c r="E143" s="162"/>
    </row>
    <row r="144" spans="1:5" ht="47.25" x14ac:dyDescent="0.25">
      <c r="A144" s="167" t="s">
        <v>491</v>
      </c>
      <c r="B144" s="168" t="s">
        <v>492</v>
      </c>
      <c r="C144" s="164">
        <f>ROUND('в руб.'!C144/1000,1)</f>
        <v>545</v>
      </c>
      <c r="D144" s="164"/>
      <c r="E144" s="162"/>
    </row>
    <row r="145" spans="1:5" ht="15.75" x14ac:dyDescent="0.25">
      <c r="A145" s="167" t="s">
        <v>493</v>
      </c>
      <c r="B145" s="168" t="s">
        <v>494</v>
      </c>
      <c r="C145" s="164">
        <f>ROUND('в руб.'!C145/1000,1)</f>
        <v>4505</v>
      </c>
      <c r="D145" s="164">
        <f>ROUND('в руб.'!D145/1000,1)</f>
        <v>2529.4</v>
      </c>
      <c r="E145" s="162">
        <f t="shared" si="3"/>
        <v>56.146503884572695</v>
      </c>
    </row>
    <row r="146" spans="1:5" ht="31.5" x14ac:dyDescent="0.25">
      <c r="A146" s="167" t="s">
        <v>495</v>
      </c>
      <c r="B146" s="168" t="s">
        <v>496</v>
      </c>
      <c r="C146" s="164">
        <f>ROUND('в руб.'!C146/1000,1)</f>
        <v>4505</v>
      </c>
      <c r="D146" s="164">
        <f>ROUND('в руб.'!D146/1000,1)</f>
        <v>2529.4</v>
      </c>
      <c r="E146" s="162">
        <f t="shared" si="3"/>
        <v>56.146503884572695</v>
      </c>
    </row>
    <row r="147" spans="1:5" ht="47.25" x14ac:dyDescent="0.25">
      <c r="A147" s="167" t="s">
        <v>497</v>
      </c>
      <c r="B147" s="168" t="s">
        <v>498</v>
      </c>
      <c r="C147" s="164">
        <f>ROUND('в руб.'!C147/1000,1)</f>
        <v>4505</v>
      </c>
      <c r="D147" s="164">
        <f>ROUND('в руб.'!D147/1000,1)</f>
        <v>2529.4</v>
      </c>
      <c r="E147" s="162">
        <f t="shared" si="3"/>
        <v>56.146503884572695</v>
      </c>
    </row>
    <row r="148" spans="1:5" ht="47.25" x14ac:dyDescent="0.25">
      <c r="A148" s="187" t="s">
        <v>499</v>
      </c>
      <c r="B148" s="188" t="s">
        <v>500</v>
      </c>
      <c r="C148" s="189">
        <f>ROUND('в руб.'!C148/1000,1)</f>
        <v>219813.3</v>
      </c>
      <c r="D148" s="189">
        <f>ROUND('в руб.'!D148/1000,1)</f>
        <v>189601</v>
      </c>
      <c r="E148" s="190">
        <f t="shared" si="3"/>
        <v>86.255472257593155</v>
      </c>
    </row>
    <row r="149" spans="1:5" ht="15.75" x14ac:dyDescent="0.25">
      <c r="A149" s="167" t="s">
        <v>501</v>
      </c>
      <c r="B149" s="168" t="s">
        <v>502</v>
      </c>
      <c r="C149" s="164">
        <f>ROUND('в руб.'!C149/1000,1)</f>
        <v>4100</v>
      </c>
      <c r="D149" s="164">
        <f>ROUND('в руб.'!D149/1000,1)</f>
        <v>3515.3</v>
      </c>
      <c r="E149" s="162">
        <f t="shared" si="3"/>
        <v>85.739024390243912</v>
      </c>
    </row>
    <row r="150" spans="1:5" ht="78.75" x14ac:dyDescent="0.25">
      <c r="A150" s="167" t="s">
        <v>503</v>
      </c>
      <c r="B150" s="168" t="s">
        <v>504</v>
      </c>
      <c r="C150" s="164"/>
      <c r="D150" s="164">
        <f>ROUND('в руб.'!D150/1000,1)</f>
        <v>77.900000000000006</v>
      </c>
      <c r="E150" s="162"/>
    </row>
    <row r="151" spans="1:5" ht="31.5" x14ac:dyDescent="0.25">
      <c r="A151" s="167" t="s">
        <v>505</v>
      </c>
      <c r="B151" s="168" t="s">
        <v>506</v>
      </c>
      <c r="C151" s="164"/>
      <c r="D151" s="164">
        <f>ROUND('в руб.'!D151/1000,1)</f>
        <v>-0.4</v>
      </c>
      <c r="E151" s="162"/>
    </row>
    <row r="152" spans="1:5" ht="31.5" x14ac:dyDescent="0.25">
      <c r="A152" s="167" t="s">
        <v>511</v>
      </c>
      <c r="B152" s="168" t="s">
        <v>512</v>
      </c>
      <c r="C152" s="164"/>
      <c r="D152" s="164">
        <f>ROUND('в руб.'!D152/1000,1)</f>
        <v>6</v>
      </c>
      <c r="E152" s="162"/>
    </row>
    <row r="153" spans="1:5" ht="47.25" x14ac:dyDescent="0.25">
      <c r="A153" s="167" t="s">
        <v>513</v>
      </c>
      <c r="B153" s="168" t="s">
        <v>514</v>
      </c>
      <c r="C153" s="164">
        <f>ROUND('в руб.'!C153/1000,1)</f>
        <v>80</v>
      </c>
      <c r="D153" s="164">
        <f>ROUND('в руб.'!D153/1000,1)</f>
        <v>51.3</v>
      </c>
      <c r="E153" s="162">
        <f t="shared" si="3"/>
        <v>64.125</v>
      </c>
    </row>
    <row r="154" spans="1:5" ht="110.25" x14ac:dyDescent="0.25">
      <c r="A154" s="167" t="s">
        <v>515</v>
      </c>
      <c r="B154" s="168" t="s">
        <v>516</v>
      </c>
      <c r="C154" s="164">
        <f>ROUND('в руб.'!C154/1000,1)</f>
        <v>80</v>
      </c>
      <c r="D154" s="164">
        <f>ROUND('в руб.'!D154/1000,1)</f>
        <v>51.3</v>
      </c>
      <c r="E154" s="162">
        <f t="shared" si="3"/>
        <v>64.125</v>
      </c>
    </row>
    <row r="155" spans="1:5" ht="47.25" x14ac:dyDescent="0.25">
      <c r="A155" s="167" t="s">
        <v>517</v>
      </c>
      <c r="B155" s="168" t="s">
        <v>518</v>
      </c>
      <c r="C155" s="164">
        <f>ROUND('в руб.'!C155/1000,1)</f>
        <v>50</v>
      </c>
      <c r="D155" s="164">
        <f>ROUND('в руб.'!D155/1000,1)</f>
        <v>67.7</v>
      </c>
      <c r="E155" s="162">
        <f t="shared" si="3"/>
        <v>135.4</v>
      </c>
    </row>
    <row r="156" spans="1:5" ht="78.75" x14ac:dyDescent="0.25">
      <c r="A156" s="167" t="s">
        <v>519</v>
      </c>
      <c r="B156" s="168" t="s">
        <v>520</v>
      </c>
      <c r="C156" s="164">
        <f>ROUND('в руб.'!C156/1000,1)</f>
        <v>50</v>
      </c>
      <c r="D156" s="164">
        <f>ROUND('в руб.'!D156/1000,1)</f>
        <v>67.7</v>
      </c>
      <c r="E156" s="162">
        <f t="shared" si="3"/>
        <v>135.4</v>
      </c>
    </row>
    <row r="157" spans="1:5" ht="31.5" x14ac:dyDescent="0.25">
      <c r="A157" s="167" t="s">
        <v>523</v>
      </c>
      <c r="B157" s="168" t="s">
        <v>524</v>
      </c>
      <c r="C157" s="164">
        <f>ROUND('в руб.'!C157/1000,1)</f>
        <v>3970</v>
      </c>
      <c r="D157" s="164">
        <f>ROUND('в руб.'!D157/1000,1)</f>
        <v>3312.9</v>
      </c>
      <c r="E157" s="162">
        <f t="shared" si="3"/>
        <v>83.448362720403026</v>
      </c>
    </row>
    <row r="158" spans="1:5" ht="47.25" x14ac:dyDescent="0.25">
      <c r="A158" s="167" t="s">
        <v>525</v>
      </c>
      <c r="B158" s="168" t="s">
        <v>526</v>
      </c>
      <c r="C158" s="164"/>
      <c r="D158" s="164">
        <f>ROUND('в руб.'!D158/1000,1)</f>
        <v>0.4</v>
      </c>
      <c r="E158" s="162"/>
    </row>
    <row r="159" spans="1:5" ht="47.25" x14ac:dyDescent="0.25">
      <c r="A159" s="167" t="s">
        <v>527</v>
      </c>
      <c r="B159" s="168" t="s">
        <v>528</v>
      </c>
      <c r="C159" s="164">
        <f>ROUND('в руб.'!C159/1000,1)</f>
        <v>3970</v>
      </c>
      <c r="D159" s="164">
        <f>ROUND('в руб.'!D159/1000,1)</f>
        <v>3312.5</v>
      </c>
      <c r="E159" s="162">
        <f t="shared" si="3"/>
        <v>83.438287153652396</v>
      </c>
    </row>
    <row r="160" spans="1:5" ht="15.75" x14ac:dyDescent="0.25">
      <c r="A160" s="167" t="s">
        <v>537</v>
      </c>
      <c r="B160" s="168" t="s">
        <v>538</v>
      </c>
      <c r="C160" s="164">
        <f>ROUND('в руб.'!C160/1000,1)</f>
        <v>215713.3</v>
      </c>
      <c r="D160" s="164">
        <f>ROUND('в руб.'!D160/1000,1)</f>
        <v>186085.7</v>
      </c>
      <c r="E160" s="162">
        <f t="shared" si="3"/>
        <v>86.2652882321118</v>
      </c>
    </row>
    <row r="161" spans="1:5" ht="63" x14ac:dyDescent="0.25">
      <c r="A161" s="167" t="s">
        <v>539</v>
      </c>
      <c r="B161" s="168" t="s">
        <v>540</v>
      </c>
      <c r="C161" s="164"/>
      <c r="D161" s="164">
        <f>ROUND('в руб.'!D161/1000,1)</f>
        <v>0.6</v>
      </c>
      <c r="E161" s="162"/>
    </row>
    <row r="162" spans="1:5" ht="47.25" x14ac:dyDescent="0.25">
      <c r="A162" s="167" t="s">
        <v>541</v>
      </c>
      <c r="B162" s="168" t="s">
        <v>542</v>
      </c>
      <c r="C162" s="164"/>
      <c r="D162" s="164">
        <f>ROUND('в руб.'!D162/1000,1)</f>
        <v>148.4</v>
      </c>
      <c r="E162" s="162"/>
    </row>
    <row r="163" spans="1:5" ht="47.25" x14ac:dyDescent="0.25">
      <c r="A163" s="167" t="s">
        <v>543</v>
      </c>
      <c r="B163" s="168" t="s">
        <v>544</v>
      </c>
      <c r="C163" s="164"/>
      <c r="D163" s="164">
        <f>ROUND('в руб.'!D163/1000,1)</f>
        <v>148.4</v>
      </c>
      <c r="E163" s="162"/>
    </row>
    <row r="164" spans="1:5" ht="31.5" x14ac:dyDescent="0.25">
      <c r="A164" s="167" t="s">
        <v>553</v>
      </c>
      <c r="B164" s="168" t="s">
        <v>554</v>
      </c>
      <c r="C164" s="164">
        <f>ROUND('в руб.'!C164/1000,1)</f>
        <v>215713.3</v>
      </c>
      <c r="D164" s="164">
        <f>ROUND('в руб.'!D164/1000,1)</f>
        <v>185936.6</v>
      </c>
      <c r="E164" s="162">
        <f t="shared" si="3"/>
        <v>86.196168710969616</v>
      </c>
    </row>
    <row r="165" spans="1:5" ht="31.5" x14ac:dyDescent="0.25">
      <c r="A165" s="167" t="s">
        <v>555</v>
      </c>
      <c r="B165" s="168" t="s">
        <v>556</v>
      </c>
      <c r="C165" s="164">
        <f>ROUND('в руб.'!C165/1000,1)</f>
        <v>215713.3</v>
      </c>
      <c r="D165" s="164">
        <f>ROUND('в руб.'!D165/1000,1)</f>
        <v>185936.6</v>
      </c>
      <c r="E165" s="162">
        <f t="shared" si="3"/>
        <v>86.196168710969616</v>
      </c>
    </row>
    <row r="166" spans="1:5" ht="31.5" x14ac:dyDescent="0.25">
      <c r="A166" s="187" t="s">
        <v>567</v>
      </c>
      <c r="B166" s="188" t="s">
        <v>568</v>
      </c>
      <c r="C166" s="189"/>
      <c r="D166" s="189">
        <f>ROUND('в руб.'!D166/1000,1)</f>
        <v>69.099999999999994</v>
      </c>
      <c r="E166" s="190"/>
    </row>
    <row r="167" spans="1:5" ht="110.25" x14ac:dyDescent="0.25">
      <c r="A167" s="167" t="s">
        <v>569</v>
      </c>
      <c r="B167" s="168" t="s">
        <v>570</v>
      </c>
      <c r="C167" s="164"/>
      <c r="D167" s="164">
        <f>ROUND('в руб.'!D167/1000,1)</f>
        <v>40.799999999999997</v>
      </c>
      <c r="E167" s="162"/>
    </row>
    <row r="168" spans="1:5" ht="141.75" x14ac:dyDescent="0.25">
      <c r="A168" s="167" t="s">
        <v>571</v>
      </c>
      <c r="B168" s="168" t="s">
        <v>572</v>
      </c>
      <c r="C168" s="164"/>
      <c r="D168" s="164">
        <f>ROUND('в руб.'!D168/1000,1)</f>
        <v>40.799999999999997</v>
      </c>
      <c r="E168" s="162"/>
    </row>
    <row r="169" spans="1:5" ht="141.75" x14ac:dyDescent="0.25">
      <c r="A169" s="167" t="s">
        <v>573</v>
      </c>
      <c r="B169" s="168" t="s">
        <v>574</v>
      </c>
      <c r="C169" s="164"/>
      <c r="D169" s="164">
        <f>ROUND('в руб.'!D169/1000,1)</f>
        <v>40.799999999999997</v>
      </c>
      <c r="E169" s="162"/>
    </row>
    <row r="170" spans="1:5" ht="47.25" x14ac:dyDescent="0.25">
      <c r="A170" s="167" t="s">
        <v>613</v>
      </c>
      <c r="B170" s="168" t="s">
        <v>614</v>
      </c>
      <c r="C170" s="164"/>
      <c r="D170" s="164">
        <f>ROUND('в руб.'!D170/1000,1)</f>
        <v>28.3</v>
      </c>
      <c r="E170" s="162"/>
    </row>
    <row r="171" spans="1:5" ht="63" x14ac:dyDescent="0.25">
      <c r="A171" s="167" t="s">
        <v>623</v>
      </c>
      <c r="B171" s="168" t="s">
        <v>624</v>
      </c>
      <c r="C171" s="164"/>
      <c r="D171" s="164">
        <f>ROUND('в руб.'!D171/1000,1)</f>
        <v>28.3</v>
      </c>
      <c r="E171" s="162"/>
    </row>
    <row r="172" spans="1:5" ht="78.75" x14ac:dyDescent="0.25">
      <c r="A172" s="167" t="s">
        <v>625</v>
      </c>
      <c r="B172" s="168" t="s">
        <v>626</v>
      </c>
      <c r="C172" s="164"/>
      <c r="D172" s="164">
        <f>ROUND('в руб.'!D172/1000,1)</f>
        <v>28.3</v>
      </c>
      <c r="E172" s="162"/>
    </row>
    <row r="173" spans="1:5" ht="31.5" x14ac:dyDescent="0.25">
      <c r="A173" s="187" t="s">
        <v>657</v>
      </c>
      <c r="B173" s="188" t="s">
        <v>658</v>
      </c>
      <c r="C173" s="189">
        <f>ROUND('в руб.'!C173/1000,1)</f>
        <v>13150</v>
      </c>
      <c r="D173" s="189">
        <f>ROUND('в руб.'!D173/1000,1)</f>
        <v>12646.2</v>
      </c>
      <c r="E173" s="190">
        <f t="shared" ref="E173:E235" si="4">D173/C173*100</f>
        <v>96.168821292775675</v>
      </c>
    </row>
    <row r="174" spans="1:5" ht="47.25" x14ac:dyDescent="0.25">
      <c r="A174" s="167" t="s">
        <v>659</v>
      </c>
      <c r="B174" s="168" t="s">
        <v>660</v>
      </c>
      <c r="C174" s="164">
        <f>ROUND('в руб.'!C174/1000,1)</f>
        <v>13150</v>
      </c>
      <c r="D174" s="164">
        <f>ROUND('в руб.'!D174/1000,1)</f>
        <v>12646.2</v>
      </c>
      <c r="E174" s="162">
        <f t="shared" si="4"/>
        <v>96.168821292775675</v>
      </c>
    </row>
    <row r="175" spans="1:5" ht="63" x14ac:dyDescent="0.25">
      <c r="A175" s="167" t="s">
        <v>661</v>
      </c>
      <c r="B175" s="168" t="s">
        <v>662</v>
      </c>
      <c r="C175" s="164">
        <f>ROUND('в руб.'!C175/1000,1)</f>
        <v>13150</v>
      </c>
      <c r="D175" s="164">
        <f>ROUND('в руб.'!D175/1000,1)</f>
        <v>12646.2</v>
      </c>
      <c r="E175" s="162">
        <f t="shared" si="4"/>
        <v>96.168821292775675</v>
      </c>
    </row>
    <row r="176" spans="1:5" ht="31.5" x14ac:dyDescent="0.25">
      <c r="A176" s="187" t="s">
        <v>665</v>
      </c>
      <c r="B176" s="188" t="s">
        <v>666</v>
      </c>
      <c r="C176" s="189">
        <f>ROUND('в руб.'!C176/1000,1)</f>
        <v>808264.7</v>
      </c>
      <c r="D176" s="189">
        <f>ROUND('в руб.'!D176/1000,1)</f>
        <v>457703.4</v>
      </c>
      <c r="E176" s="190">
        <f t="shared" si="4"/>
        <v>56.627909149069609</v>
      </c>
    </row>
    <row r="177" spans="1:5" ht="47.25" x14ac:dyDescent="0.25">
      <c r="A177" s="167" t="s">
        <v>667</v>
      </c>
      <c r="B177" s="168" t="s">
        <v>668</v>
      </c>
      <c r="C177" s="164">
        <f>ROUND('в руб.'!C177/1000,1)</f>
        <v>783579.2</v>
      </c>
      <c r="D177" s="164">
        <f>ROUND('в руб.'!D177/1000,1)</f>
        <v>447223.4</v>
      </c>
      <c r="E177" s="162">
        <f t="shared" si="4"/>
        <v>57.074434849725478</v>
      </c>
    </row>
    <row r="178" spans="1:5" ht="78.75" x14ac:dyDescent="0.25">
      <c r="A178" s="167" t="s">
        <v>669</v>
      </c>
      <c r="B178" s="168" t="s">
        <v>670</v>
      </c>
      <c r="C178" s="164">
        <f>ROUND('в руб.'!C178/1000,1)</f>
        <v>1225.5</v>
      </c>
      <c r="D178" s="164">
        <f>ROUND('в руб.'!D178/1000,1)</f>
        <v>566.6</v>
      </c>
      <c r="E178" s="162">
        <f t="shared" si="4"/>
        <v>46.234190126478993</v>
      </c>
    </row>
    <row r="179" spans="1:5" ht="110.25" x14ac:dyDescent="0.25">
      <c r="A179" s="167" t="s">
        <v>671</v>
      </c>
      <c r="B179" s="168" t="s">
        <v>672</v>
      </c>
      <c r="C179" s="164">
        <f>ROUND('в руб.'!C179/1000,1)</f>
        <v>1225.5</v>
      </c>
      <c r="D179" s="164">
        <f>ROUND('в руб.'!D179/1000,1)</f>
        <v>566.6</v>
      </c>
      <c r="E179" s="162">
        <f t="shared" si="4"/>
        <v>46.234190126478993</v>
      </c>
    </row>
    <row r="180" spans="1:5" ht="110.25" x14ac:dyDescent="0.25">
      <c r="A180" s="167" t="s">
        <v>673</v>
      </c>
      <c r="B180" s="168" t="s">
        <v>674</v>
      </c>
      <c r="C180" s="164">
        <f>ROUND('в руб.'!C180/1000,1)</f>
        <v>4484.6000000000004</v>
      </c>
      <c r="D180" s="164">
        <f>ROUND('в руб.'!D180/1000,1)</f>
        <v>2750.8</v>
      </c>
      <c r="E180" s="162">
        <f t="shared" si="4"/>
        <v>61.338803906702942</v>
      </c>
    </row>
    <row r="181" spans="1:5" ht="141.75" x14ac:dyDescent="0.25">
      <c r="A181" s="167" t="s">
        <v>675</v>
      </c>
      <c r="B181" s="168" t="s">
        <v>676</v>
      </c>
      <c r="C181" s="164">
        <f>ROUND('в руб.'!C181/1000,1)</f>
        <v>4484.6000000000004</v>
      </c>
      <c r="D181" s="164">
        <f>ROUND('в руб.'!D181/1000,1)</f>
        <v>2750.8</v>
      </c>
      <c r="E181" s="162">
        <f t="shared" si="4"/>
        <v>61.338803906702942</v>
      </c>
    </row>
    <row r="182" spans="1:5" ht="78.75" x14ac:dyDescent="0.25">
      <c r="A182" s="167" t="s">
        <v>677</v>
      </c>
      <c r="B182" s="168" t="s">
        <v>678</v>
      </c>
      <c r="C182" s="164">
        <f>ROUND('в руб.'!C182/1000,1)</f>
        <v>6551.3</v>
      </c>
      <c r="D182" s="164">
        <f>ROUND('в руб.'!D182/1000,1)</f>
        <v>3070.6</v>
      </c>
      <c r="E182" s="162">
        <f t="shared" si="4"/>
        <v>46.870086852991008</v>
      </c>
    </row>
    <row r="183" spans="1:5" ht="126" x14ac:dyDescent="0.25">
      <c r="A183" s="167" t="s">
        <v>679</v>
      </c>
      <c r="B183" s="168" t="s">
        <v>680</v>
      </c>
      <c r="C183" s="164">
        <f>ROUND('в руб.'!C183/1000,1)</f>
        <v>5350.5</v>
      </c>
      <c r="D183" s="164">
        <f>ROUND('в руб.'!D183/1000,1)</f>
        <v>1914.8</v>
      </c>
      <c r="E183" s="162">
        <f t="shared" si="4"/>
        <v>35.7873095972339</v>
      </c>
    </row>
    <row r="184" spans="1:5" ht="110.25" x14ac:dyDescent="0.25">
      <c r="A184" s="167" t="s">
        <v>681</v>
      </c>
      <c r="B184" s="168" t="s">
        <v>682</v>
      </c>
      <c r="C184" s="164">
        <f>ROUND('в руб.'!C184/1000,1)</f>
        <v>1200.8</v>
      </c>
      <c r="D184" s="164">
        <f>ROUND('в руб.'!D184/1000,1)</f>
        <v>1155.8</v>
      </c>
      <c r="E184" s="162">
        <f t="shared" si="4"/>
        <v>96.2524983344437</v>
      </c>
    </row>
    <row r="185" spans="1:5" ht="94.5" x14ac:dyDescent="0.25">
      <c r="A185" s="167" t="s">
        <v>685</v>
      </c>
      <c r="B185" s="168" t="s">
        <v>686</v>
      </c>
      <c r="C185" s="164">
        <f>ROUND('в руб.'!C185/1000,1)</f>
        <v>2317.3000000000002</v>
      </c>
      <c r="D185" s="164">
        <f>ROUND('в руб.'!D185/1000,1)</f>
        <v>2300.1</v>
      </c>
      <c r="E185" s="162">
        <f t="shared" si="4"/>
        <v>99.257756872221975</v>
      </c>
    </row>
    <row r="186" spans="1:5" ht="141.75" x14ac:dyDescent="0.25">
      <c r="A186" s="167" t="s">
        <v>687</v>
      </c>
      <c r="B186" s="168" t="s">
        <v>688</v>
      </c>
      <c r="C186" s="164">
        <f>ROUND('в руб.'!C186/1000,1)</f>
        <v>1851</v>
      </c>
      <c r="D186" s="164">
        <f>ROUND('в руб.'!D186/1000,1)</f>
        <v>1842.3</v>
      </c>
      <c r="E186" s="162">
        <f t="shared" si="4"/>
        <v>99.529983792544556</v>
      </c>
    </row>
    <row r="187" spans="1:5" ht="126" x14ac:dyDescent="0.25">
      <c r="A187" s="167" t="s">
        <v>689</v>
      </c>
      <c r="B187" s="168" t="s">
        <v>690</v>
      </c>
      <c r="C187" s="164">
        <f>ROUND('в руб.'!C187/1000,1)</f>
        <v>466.3</v>
      </c>
      <c r="D187" s="164">
        <f>ROUND('в руб.'!D187/1000,1)</f>
        <v>457.8</v>
      </c>
      <c r="E187" s="162">
        <f t="shared" si="4"/>
        <v>98.177139180784906</v>
      </c>
    </row>
    <row r="188" spans="1:5" ht="78.75" x14ac:dyDescent="0.25">
      <c r="A188" s="167" t="s">
        <v>693</v>
      </c>
      <c r="B188" s="168" t="s">
        <v>694</v>
      </c>
      <c r="C188" s="164">
        <f>ROUND('в руб.'!C188/1000,1)</f>
        <v>6707.3</v>
      </c>
      <c r="D188" s="164">
        <f>ROUND('в руб.'!D188/1000,1)</f>
        <v>3701.8</v>
      </c>
      <c r="E188" s="162">
        <f t="shared" si="4"/>
        <v>55.190613212469998</v>
      </c>
    </row>
    <row r="189" spans="1:5" ht="141.75" x14ac:dyDescent="0.25">
      <c r="A189" s="167" t="s">
        <v>695</v>
      </c>
      <c r="B189" s="168" t="s">
        <v>696</v>
      </c>
      <c r="C189" s="164">
        <f>ROUND('в руб.'!C189/1000,1)</f>
        <v>6581.8</v>
      </c>
      <c r="D189" s="164">
        <f>ROUND('в руб.'!D189/1000,1)</f>
        <v>3627.4</v>
      </c>
      <c r="E189" s="162">
        <f t="shared" si="4"/>
        <v>55.112583183931449</v>
      </c>
    </row>
    <row r="190" spans="1:5" ht="110.25" x14ac:dyDescent="0.25">
      <c r="A190" s="167" t="s">
        <v>697</v>
      </c>
      <c r="B190" s="168" t="s">
        <v>698</v>
      </c>
      <c r="C190" s="164">
        <f>ROUND('в руб.'!C190/1000,1)</f>
        <v>125.5</v>
      </c>
      <c r="D190" s="164">
        <f>ROUND('в руб.'!D190/1000,1)</f>
        <v>74.400000000000006</v>
      </c>
      <c r="E190" s="162">
        <f t="shared" si="4"/>
        <v>59.282868525896419</v>
      </c>
    </row>
    <row r="191" spans="1:5" ht="78.75" x14ac:dyDescent="0.25">
      <c r="A191" s="167" t="s">
        <v>699</v>
      </c>
      <c r="B191" s="168" t="s">
        <v>700</v>
      </c>
      <c r="C191" s="164">
        <f>ROUND('в руб.'!C191/1000,1)</f>
        <v>3</v>
      </c>
      <c r="D191" s="164">
        <f>ROUND('в руб.'!D191/1000,1)</f>
        <v>16</v>
      </c>
      <c r="E191" s="162" t="s">
        <v>3755</v>
      </c>
    </row>
    <row r="192" spans="1:5" ht="110.25" x14ac:dyDescent="0.25">
      <c r="A192" s="167" t="s">
        <v>701</v>
      </c>
      <c r="B192" s="168" t="s">
        <v>702</v>
      </c>
      <c r="C192" s="164">
        <f>ROUND('в руб.'!C192/1000,1)</f>
        <v>3</v>
      </c>
      <c r="D192" s="164">
        <f>ROUND('в руб.'!D192/1000,1)</f>
        <v>16</v>
      </c>
      <c r="E192" s="162" t="s">
        <v>3755</v>
      </c>
    </row>
    <row r="193" spans="1:5" ht="78.75" x14ac:dyDescent="0.25">
      <c r="A193" s="167" t="s">
        <v>703</v>
      </c>
      <c r="B193" s="168" t="s">
        <v>704</v>
      </c>
      <c r="C193" s="164">
        <f>ROUND('в руб.'!C193/1000,1)</f>
        <v>8.9</v>
      </c>
      <c r="D193" s="164">
        <f>ROUND('в руб.'!D193/1000,1)</f>
        <v>10.4</v>
      </c>
      <c r="E193" s="162">
        <f t="shared" si="4"/>
        <v>116.85393258426966</v>
      </c>
    </row>
    <row r="194" spans="1:5" ht="110.25" x14ac:dyDescent="0.25">
      <c r="A194" s="167" t="s">
        <v>705</v>
      </c>
      <c r="B194" s="168" t="s">
        <v>706</v>
      </c>
      <c r="C194" s="164">
        <f>ROUND('в руб.'!C194/1000,1)</f>
        <v>8.9</v>
      </c>
      <c r="D194" s="164">
        <f>ROUND('в руб.'!D194/1000,1)</f>
        <v>10.4</v>
      </c>
      <c r="E194" s="162">
        <f t="shared" si="4"/>
        <v>116.85393258426966</v>
      </c>
    </row>
    <row r="195" spans="1:5" ht="78.75" x14ac:dyDescent="0.25">
      <c r="A195" s="167" t="s">
        <v>707</v>
      </c>
      <c r="B195" s="168" t="s">
        <v>708</v>
      </c>
      <c r="C195" s="164">
        <f>ROUND('в руб.'!C195/1000,1)</f>
        <v>733164.4</v>
      </c>
      <c r="D195" s="164">
        <f>ROUND('в руб.'!D195/1000,1)</f>
        <v>407579.3</v>
      </c>
      <c r="E195" s="162">
        <f t="shared" si="4"/>
        <v>55.591801784156459</v>
      </c>
    </row>
    <row r="196" spans="1:5" ht="126" x14ac:dyDescent="0.25">
      <c r="A196" s="167" t="s">
        <v>709</v>
      </c>
      <c r="B196" s="168" t="s">
        <v>710</v>
      </c>
      <c r="C196" s="164">
        <f>ROUND('в руб.'!C196/1000,1)</f>
        <v>583126.4</v>
      </c>
      <c r="D196" s="164">
        <f>ROUND('в руб.'!D196/1000,1)</f>
        <v>346412.79999999999</v>
      </c>
      <c r="E196" s="162">
        <f t="shared" si="4"/>
        <v>59.406125327201785</v>
      </c>
    </row>
    <row r="197" spans="1:5" ht="126" x14ac:dyDescent="0.25">
      <c r="A197" s="167" t="s">
        <v>711</v>
      </c>
      <c r="B197" s="168" t="s">
        <v>712</v>
      </c>
      <c r="C197" s="164">
        <f>ROUND('в руб.'!C197/1000,1)</f>
        <v>38</v>
      </c>
      <c r="D197" s="164">
        <f>ROUND('в руб.'!D197/1000,1)</f>
        <v>3.2</v>
      </c>
      <c r="E197" s="162">
        <f t="shared" si="4"/>
        <v>8.4210526315789469</v>
      </c>
    </row>
    <row r="198" spans="1:5" ht="110.25" x14ac:dyDescent="0.25">
      <c r="A198" s="167" t="s">
        <v>713</v>
      </c>
      <c r="B198" s="168" t="s">
        <v>714</v>
      </c>
      <c r="C198" s="164">
        <f>ROUND('в руб.'!C198/1000,1)</f>
        <v>150000</v>
      </c>
      <c r="D198" s="164">
        <f>ROUND('в руб.'!D198/1000,1)</f>
        <v>61163.3</v>
      </c>
      <c r="E198" s="162">
        <f t="shared" si="4"/>
        <v>40.775533333333335</v>
      </c>
    </row>
    <row r="199" spans="1:5" ht="78.75" x14ac:dyDescent="0.25">
      <c r="A199" s="167" t="s">
        <v>715</v>
      </c>
      <c r="B199" s="168" t="s">
        <v>716</v>
      </c>
      <c r="C199" s="164">
        <f>ROUND('в руб.'!C199/1000,1)</f>
        <v>1062.5999999999999</v>
      </c>
      <c r="D199" s="164">
        <f>ROUND('в руб.'!D199/1000,1)</f>
        <v>383.6</v>
      </c>
      <c r="E199" s="162">
        <f t="shared" si="4"/>
        <v>36.100131752305671</v>
      </c>
    </row>
    <row r="200" spans="1:5" ht="126" x14ac:dyDescent="0.25">
      <c r="A200" s="167" t="s">
        <v>717</v>
      </c>
      <c r="B200" s="168" t="s">
        <v>718</v>
      </c>
      <c r="C200" s="164"/>
      <c r="D200" s="164">
        <f>ROUND('в руб.'!D200/1000,1)</f>
        <v>65.099999999999994</v>
      </c>
      <c r="E200" s="162"/>
    </row>
    <row r="201" spans="1:5" ht="110.25" x14ac:dyDescent="0.25">
      <c r="A201" s="167" t="s">
        <v>719</v>
      </c>
      <c r="B201" s="168" t="s">
        <v>720</v>
      </c>
      <c r="C201" s="164">
        <f>ROUND('в руб.'!C201/1000,1)</f>
        <v>1062.5999999999999</v>
      </c>
      <c r="D201" s="164">
        <f>ROUND('в руб.'!D201/1000,1)</f>
        <v>318.5</v>
      </c>
      <c r="E201" s="162">
        <f t="shared" si="4"/>
        <v>29.97364953886693</v>
      </c>
    </row>
    <row r="202" spans="1:5" ht="94.5" x14ac:dyDescent="0.25">
      <c r="A202" s="167" t="s">
        <v>721</v>
      </c>
      <c r="B202" s="168" t="s">
        <v>722</v>
      </c>
      <c r="C202" s="164">
        <f>ROUND('в руб.'!C202/1000,1)</f>
        <v>9960.7000000000007</v>
      </c>
      <c r="D202" s="164">
        <f>ROUND('в руб.'!D202/1000,1)</f>
        <v>4687.3</v>
      </c>
      <c r="E202" s="162">
        <f t="shared" si="4"/>
        <v>47.057937695141902</v>
      </c>
    </row>
    <row r="203" spans="1:5" ht="157.5" x14ac:dyDescent="0.25">
      <c r="A203" s="167" t="s">
        <v>723</v>
      </c>
      <c r="B203" s="168" t="s">
        <v>724</v>
      </c>
      <c r="C203" s="164">
        <f>ROUND('в руб.'!C203/1000,1)</f>
        <v>5055.6000000000004</v>
      </c>
      <c r="D203" s="164">
        <f>ROUND('в руб.'!D203/1000,1)</f>
        <v>1720.1</v>
      </c>
      <c r="E203" s="162">
        <f t="shared" si="4"/>
        <v>34.02365693488408</v>
      </c>
    </row>
    <row r="204" spans="1:5" ht="126" x14ac:dyDescent="0.25">
      <c r="A204" s="167" t="s">
        <v>725</v>
      </c>
      <c r="B204" s="168" t="s">
        <v>726</v>
      </c>
      <c r="C204" s="164">
        <f>ROUND('в руб.'!C204/1000,1)</f>
        <v>4905.1000000000004</v>
      </c>
      <c r="D204" s="164">
        <f>ROUND('в руб.'!D204/1000,1)</f>
        <v>2967.1</v>
      </c>
      <c r="E204" s="162">
        <f t="shared" si="4"/>
        <v>60.490102138590437</v>
      </c>
    </row>
    <row r="205" spans="1:5" ht="94.5" x14ac:dyDescent="0.25">
      <c r="A205" s="167" t="s">
        <v>727</v>
      </c>
      <c r="B205" s="168" t="s">
        <v>728</v>
      </c>
      <c r="C205" s="164">
        <f>ROUND('в руб.'!C205/1000,1)</f>
        <v>1715.4</v>
      </c>
      <c r="D205" s="164">
        <f>ROUND('в руб.'!D205/1000,1)</f>
        <v>1123.5999999999999</v>
      </c>
      <c r="E205" s="162">
        <f t="shared" si="4"/>
        <v>65.500757840736838</v>
      </c>
    </row>
    <row r="206" spans="1:5" ht="173.25" x14ac:dyDescent="0.25">
      <c r="A206" s="167" t="s">
        <v>729</v>
      </c>
      <c r="B206" s="168" t="s">
        <v>730</v>
      </c>
      <c r="C206" s="164">
        <f>ROUND('в руб.'!C206/1000,1)</f>
        <v>15</v>
      </c>
      <c r="D206" s="164">
        <f>ROUND('в руб.'!D206/1000,1)</f>
        <v>15</v>
      </c>
      <c r="E206" s="162">
        <f t="shared" si="4"/>
        <v>100</v>
      </c>
    </row>
    <row r="207" spans="1:5" ht="157.5" x14ac:dyDescent="0.25">
      <c r="A207" s="167" t="s">
        <v>731</v>
      </c>
      <c r="B207" s="168" t="s">
        <v>732</v>
      </c>
      <c r="C207" s="164">
        <f>ROUND('в руб.'!C207/1000,1)</f>
        <v>1630.4</v>
      </c>
      <c r="D207" s="164">
        <f>ROUND('в руб.'!D207/1000,1)</f>
        <v>926.3</v>
      </c>
      <c r="E207" s="162">
        <f t="shared" si="4"/>
        <v>56.814278704612363</v>
      </c>
    </row>
    <row r="208" spans="1:5" ht="299.25" x14ac:dyDescent="0.25">
      <c r="A208" s="167" t="s">
        <v>735</v>
      </c>
      <c r="B208" s="168" t="s">
        <v>736</v>
      </c>
      <c r="C208" s="164">
        <f>ROUND('в руб.'!C208/1000,1)</f>
        <v>70</v>
      </c>
      <c r="D208" s="164">
        <f>ROUND('в руб.'!D208/1000,1)</f>
        <v>182.3</v>
      </c>
      <c r="E208" s="162" t="s">
        <v>3756</v>
      </c>
    </row>
    <row r="209" spans="1:5" ht="94.5" x14ac:dyDescent="0.25">
      <c r="A209" s="167" t="s">
        <v>739</v>
      </c>
      <c r="B209" s="168" t="s">
        <v>740</v>
      </c>
      <c r="C209" s="164">
        <f>ROUND('в руб.'!C209/1000,1)</f>
        <v>39.200000000000003</v>
      </c>
      <c r="D209" s="164">
        <f>ROUND('в руб.'!D209/1000,1)</f>
        <v>3.4</v>
      </c>
      <c r="E209" s="162">
        <f t="shared" si="4"/>
        <v>8.6734693877550999</v>
      </c>
    </row>
    <row r="210" spans="1:5" ht="126" x14ac:dyDescent="0.25">
      <c r="A210" s="167" t="s">
        <v>741</v>
      </c>
      <c r="B210" s="168" t="s">
        <v>742</v>
      </c>
      <c r="C210" s="164">
        <f>ROUND('в руб.'!C210/1000,1)</f>
        <v>39.200000000000003</v>
      </c>
      <c r="D210" s="164">
        <f>ROUND('в руб.'!D210/1000,1)</f>
        <v>3.4</v>
      </c>
      <c r="E210" s="162">
        <f t="shared" si="4"/>
        <v>8.6734693877550999</v>
      </c>
    </row>
    <row r="211" spans="1:5" ht="94.5" x14ac:dyDescent="0.25">
      <c r="A211" s="167" t="s">
        <v>743</v>
      </c>
      <c r="B211" s="168" t="s">
        <v>744</v>
      </c>
      <c r="C211" s="164">
        <f>ROUND('в руб.'!C211/1000,1)</f>
        <v>160.30000000000001</v>
      </c>
      <c r="D211" s="164">
        <f>ROUND('в руб.'!D211/1000,1)</f>
        <v>115.5</v>
      </c>
      <c r="E211" s="162">
        <f t="shared" si="4"/>
        <v>72.052401746724883</v>
      </c>
    </row>
    <row r="212" spans="1:5" ht="126" x14ac:dyDescent="0.25">
      <c r="A212" s="167" t="s">
        <v>745</v>
      </c>
      <c r="B212" s="168" t="s">
        <v>746</v>
      </c>
      <c r="C212" s="164">
        <f>ROUND('в руб.'!C212/1000,1)</f>
        <v>160.30000000000001</v>
      </c>
      <c r="D212" s="164">
        <f>ROUND('в руб.'!D212/1000,1)</f>
        <v>115.5</v>
      </c>
      <c r="E212" s="162">
        <f t="shared" si="4"/>
        <v>72.052401746724883</v>
      </c>
    </row>
    <row r="213" spans="1:5" ht="126" x14ac:dyDescent="0.25">
      <c r="A213" s="167" t="s">
        <v>747</v>
      </c>
      <c r="B213" s="168" t="s">
        <v>748</v>
      </c>
      <c r="C213" s="164">
        <f>ROUND('в руб.'!C213/1000,1)</f>
        <v>69.3</v>
      </c>
      <c r="D213" s="164">
        <f>ROUND('в руб.'!D213/1000,1)</f>
        <v>61.9</v>
      </c>
      <c r="E213" s="162">
        <f t="shared" si="4"/>
        <v>89.321789321789325</v>
      </c>
    </row>
    <row r="214" spans="1:5" ht="157.5" x14ac:dyDescent="0.25">
      <c r="A214" s="167" t="s">
        <v>749</v>
      </c>
      <c r="B214" s="168" t="s">
        <v>750</v>
      </c>
      <c r="C214" s="164">
        <f>ROUND('в руб.'!C214/1000,1)</f>
        <v>69.3</v>
      </c>
      <c r="D214" s="164">
        <f>ROUND('в руб.'!D214/1000,1)</f>
        <v>61.9</v>
      </c>
      <c r="E214" s="162">
        <f t="shared" si="4"/>
        <v>89.321789321789325</v>
      </c>
    </row>
    <row r="215" spans="1:5" ht="78.75" x14ac:dyDescent="0.25">
      <c r="A215" s="167" t="s">
        <v>751</v>
      </c>
      <c r="B215" s="168" t="s">
        <v>752</v>
      </c>
      <c r="C215" s="164">
        <f>ROUND('в руб.'!C215/1000,1)</f>
        <v>9163.2999999999993</v>
      </c>
      <c r="D215" s="164">
        <f>ROUND('в руб.'!D215/1000,1)</f>
        <v>14825.6</v>
      </c>
      <c r="E215" s="162" t="s">
        <v>3757</v>
      </c>
    </row>
    <row r="216" spans="1:5" ht="126" x14ac:dyDescent="0.25">
      <c r="A216" s="167" t="s">
        <v>753</v>
      </c>
      <c r="B216" s="168" t="s">
        <v>754</v>
      </c>
      <c r="C216" s="164">
        <f>ROUND('в руб.'!C216/1000,1)</f>
        <v>984.2</v>
      </c>
      <c r="D216" s="164">
        <f>ROUND('в руб.'!D216/1000,1)</f>
        <v>454.4</v>
      </c>
      <c r="E216" s="162">
        <f t="shared" si="4"/>
        <v>46.169477748425116</v>
      </c>
    </row>
    <row r="217" spans="1:5" ht="110.25" x14ac:dyDescent="0.25">
      <c r="A217" s="167" t="s">
        <v>755</v>
      </c>
      <c r="B217" s="168" t="s">
        <v>756</v>
      </c>
      <c r="C217" s="164">
        <f>ROUND('в руб.'!C217/1000,1)</f>
        <v>8179.1</v>
      </c>
      <c r="D217" s="164">
        <f>ROUND('в руб.'!D217/1000,1)</f>
        <v>14351.1</v>
      </c>
      <c r="E217" s="162" t="s">
        <v>3758</v>
      </c>
    </row>
    <row r="218" spans="1:5" ht="110.25" x14ac:dyDescent="0.25">
      <c r="A218" s="167" t="s">
        <v>759</v>
      </c>
      <c r="B218" s="168" t="s">
        <v>760</v>
      </c>
      <c r="C218" s="164"/>
      <c r="D218" s="164">
        <f>ROUND('в руб.'!D218/1000,1)</f>
        <v>20</v>
      </c>
      <c r="E218" s="162"/>
    </row>
    <row r="219" spans="1:5" ht="94.5" x14ac:dyDescent="0.25">
      <c r="A219" s="167" t="s">
        <v>761</v>
      </c>
      <c r="B219" s="168" t="s">
        <v>762</v>
      </c>
      <c r="C219" s="164">
        <f>ROUND('в руб.'!C219/1000,1)</f>
        <v>6779.1</v>
      </c>
      <c r="D219" s="164">
        <f>ROUND('в руб.'!D219/1000,1)</f>
        <v>5977.1</v>
      </c>
      <c r="E219" s="162">
        <f t="shared" si="4"/>
        <v>88.169521027865059</v>
      </c>
    </row>
    <row r="220" spans="1:5" ht="141.75" x14ac:dyDescent="0.25">
      <c r="A220" s="167" t="s">
        <v>763</v>
      </c>
      <c r="B220" s="168" t="s">
        <v>764</v>
      </c>
      <c r="C220" s="164">
        <f>ROUND('в руб.'!C220/1000,1)</f>
        <v>25</v>
      </c>
      <c r="D220" s="164">
        <f>ROUND('в руб.'!D220/1000,1)</f>
        <v>20</v>
      </c>
      <c r="E220" s="162">
        <f t="shared" si="4"/>
        <v>80</v>
      </c>
    </row>
    <row r="221" spans="1:5" ht="126" x14ac:dyDescent="0.25">
      <c r="A221" s="167" t="s">
        <v>765</v>
      </c>
      <c r="B221" s="168" t="s">
        <v>766</v>
      </c>
      <c r="C221" s="164">
        <f>ROUND('в руб.'!C221/1000,1)</f>
        <v>6754.1</v>
      </c>
      <c r="D221" s="164">
        <f>ROUND('в руб.'!D221/1000,1)</f>
        <v>5924.1</v>
      </c>
      <c r="E221" s="162">
        <f t="shared" si="4"/>
        <v>87.711168031269892</v>
      </c>
    </row>
    <row r="222" spans="1:5" ht="204.75" x14ac:dyDescent="0.25">
      <c r="A222" s="167" t="s">
        <v>767</v>
      </c>
      <c r="B222" s="168" t="s">
        <v>768</v>
      </c>
      <c r="C222" s="164"/>
      <c r="D222" s="164">
        <f>ROUND('в руб.'!D222/1000,1)</f>
        <v>33</v>
      </c>
      <c r="E222" s="162"/>
    </row>
    <row r="223" spans="1:5" ht="189" x14ac:dyDescent="0.25">
      <c r="A223" s="167" t="s">
        <v>769</v>
      </c>
      <c r="B223" s="168" t="s">
        <v>770</v>
      </c>
      <c r="C223" s="164">
        <f>ROUND('в руб.'!C223/1000,1)</f>
        <v>167</v>
      </c>
      <c r="D223" s="164">
        <f>ROUND('в руб.'!D223/1000,1)</f>
        <v>50</v>
      </c>
      <c r="E223" s="162">
        <f t="shared" si="4"/>
        <v>29.940119760479039</v>
      </c>
    </row>
    <row r="224" spans="1:5" ht="157.5" x14ac:dyDescent="0.25">
      <c r="A224" s="167" t="s">
        <v>771</v>
      </c>
      <c r="B224" s="168" t="s">
        <v>772</v>
      </c>
      <c r="C224" s="164">
        <f>ROUND('в руб.'!C224/1000,1)</f>
        <v>167</v>
      </c>
      <c r="D224" s="164">
        <f>ROUND('в руб.'!D224/1000,1)</f>
        <v>50</v>
      </c>
      <c r="E224" s="162">
        <f t="shared" si="4"/>
        <v>29.940119760479039</v>
      </c>
    </row>
    <row r="225" spans="1:5" ht="157.5" x14ac:dyDescent="0.25">
      <c r="A225" s="167" t="s">
        <v>773</v>
      </c>
      <c r="B225" s="168" t="s">
        <v>774</v>
      </c>
      <c r="C225" s="164">
        <f>ROUND('в руб.'!C225/1000,1)</f>
        <v>550</v>
      </c>
      <c r="D225" s="164">
        <f>ROUND('в руб.'!D225/1000,1)</f>
        <v>33.799999999999997</v>
      </c>
      <c r="E225" s="162">
        <f t="shared" si="4"/>
        <v>6.1454545454545446</v>
      </c>
    </row>
    <row r="226" spans="1:5" ht="204.75" x14ac:dyDescent="0.25">
      <c r="A226" s="167" t="s">
        <v>775</v>
      </c>
      <c r="B226" s="168" t="s">
        <v>776</v>
      </c>
      <c r="C226" s="164">
        <f>ROUND('в руб.'!C226/1000,1)</f>
        <v>550</v>
      </c>
      <c r="D226" s="164">
        <f>ROUND('в руб.'!D226/1000,1)</f>
        <v>33.799999999999997</v>
      </c>
      <c r="E226" s="162">
        <f t="shared" si="4"/>
        <v>6.1454545454545446</v>
      </c>
    </row>
    <row r="227" spans="1:5" ht="47.25" x14ac:dyDescent="0.25">
      <c r="A227" s="167" t="s">
        <v>777</v>
      </c>
      <c r="B227" s="168" t="s">
        <v>778</v>
      </c>
      <c r="C227" s="164">
        <f>ROUND('в руб.'!C227/1000,1)</f>
        <v>228.4</v>
      </c>
      <c r="D227" s="164">
        <f>ROUND('в руб.'!D227/1000,1)</f>
        <v>76.3</v>
      </c>
      <c r="E227" s="162">
        <f t="shared" si="4"/>
        <v>33.406304728546409</v>
      </c>
    </row>
    <row r="228" spans="1:5" ht="94.5" x14ac:dyDescent="0.25">
      <c r="A228" s="167" t="s">
        <v>779</v>
      </c>
      <c r="B228" s="168" t="s">
        <v>780</v>
      </c>
      <c r="C228" s="164">
        <f>ROUND('в руб.'!C228/1000,1)</f>
        <v>228.4</v>
      </c>
      <c r="D228" s="164">
        <f>ROUND('в руб.'!D228/1000,1)</f>
        <v>76.3</v>
      </c>
      <c r="E228" s="162">
        <f t="shared" si="4"/>
        <v>33.406304728546409</v>
      </c>
    </row>
    <row r="229" spans="1:5" ht="141.75" x14ac:dyDescent="0.25">
      <c r="A229" s="167" t="s">
        <v>783</v>
      </c>
      <c r="B229" s="168" t="s">
        <v>784</v>
      </c>
      <c r="C229" s="164">
        <f>ROUND('в руб.'!C229/1000,1)</f>
        <v>6725.5</v>
      </c>
      <c r="D229" s="164">
        <f>ROUND('в руб.'!D229/1000,1)</f>
        <v>5511</v>
      </c>
      <c r="E229" s="162">
        <f t="shared" si="4"/>
        <v>81.941863058508659</v>
      </c>
    </row>
    <row r="230" spans="1:5" ht="78.75" x14ac:dyDescent="0.25">
      <c r="A230" s="167" t="s">
        <v>785</v>
      </c>
      <c r="B230" s="168" t="s">
        <v>786</v>
      </c>
      <c r="C230" s="164">
        <f>ROUND('в руб.'!C230/1000,1)</f>
        <v>5210.8</v>
      </c>
      <c r="D230" s="164">
        <f>ROUND('в руб.'!D230/1000,1)</f>
        <v>730.5</v>
      </c>
      <c r="E230" s="162">
        <f t="shared" si="4"/>
        <v>14.018960620250247</v>
      </c>
    </row>
    <row r="231" spans="1:5" ht="110.25" x14ac:dyDescent="0.25">
      <c r="A231" s="167" t="s">
        <v>787</v>
      </c>
      <c r="B231" s="168" t="s">
        <v>788</v>
      </c>
      <c r="C231" s="164">
        <f>ROUND('в руб.'!C231/1000,1)</f>
        <v>5210.8</v>
      </c>
      <c r="D231" s="164">
        <f>ROUND('в руб.'!D231/1000,1)</f>
        <v>730.5</v>
      </c>
      <c r="E231" s="162">
        <f t="shared" si="4"/>
        <v>14.018960620250247</v>
      </c>
    </row>
    <row r="232" spans="1:5" ht="110.25" x14ac:dyDescent="0.25">
      <c r="A232" s="167" t="s">
        <v>799</v>
      </c>
      <c r="B232" s="168" t="s">
        <v>800</v>
      </c>
      <c r="C232" s="164">
        <f>ROUND('в руб.'!C232/1000,1)</f>
        <v>60</v>
      </c>
      <c r="D232" s="164">
        <f>ROUND('в руб.'!D232/1000,1)</f>
        <v>55.7</v>
      </c>
      <c r="E232" s="162">
        <f t="shared" si="4"/>
        <v>92.833333333333329</v>
      </c>
    </row>
    <row r="233" spans="1:5" ht="126" x14ac:dyDescent="0.25">
      <c r="A233" s="167" t="s">
        <v>801</v>
      </c>
      <c r="B233" s="168" t="s">
        <v>802</v>
      </c>
      <c r="C233" s="164">
        <f>ROUND('в руб.'!C233/1000,1)</f>
        <v>60</v>
      </c>
      <c r="D233" s="164">
        <f>ROUND('в руб.'!D233/1000,1)</f>
        <v>55.7</v>
      </c>
      <c r="E233" s="162">
        <f t="shared" si="4"/>
        <v>92.833333333333329</v>
      </c>
    </row>
    <row r="234" spans="1:5" ht="94.5" x14ac:dyDescent="0.25">
      <c r="A234" s="167" t="s">
        <v>803</v>
      </c>
      <c r="B234" s="168" t="s">
        <v>804</v>
      </c>
      <c r="C234" s="164">
        <f>ROUND('в руб.'!C234/1000,1)</f>
        <v>2.2000000000000002</v>
      </c>
      <c r="D234" s="164">
        <f>ROUND('в руб.'!D234/1000,1)</f>
        <v>0.3</v>
      </c>
      <c r="E234" s="162">
        <f t="shared" si="4"/>
        <v>13.636363636363635</v>
      </c>
    </row>
    <row r="235" spans="1:5" ht="110.25" x14ac:dyDescent="0.25">
      <c r="A235" s="167" t="s">
        <v>805</v>
      </c>
      <c r="B235" s="168" t="s">
        <v>806</v>
      </c>
      <c r="C235" s="164">
        <f>ROUND('в руб.'!C235/1000,1)</f>
        <v>2.2000000000000002</v>
      </c>
      <c r="D235" s="164">
        <f>ROUND('в руб.'!D235/1000,1)</f>
        <v>0.3</v>
      </c>
      <c r="E235" s="162">
        <f t="shared" si="4"/>
        <v>13.636363636363635</v>
      </c>
    </row>
    <row r="236" spans="1:5" ht="110.25" x14ac:dyDescent="0.25">
      <c r="A236" s="167" t="s">
        <v>807</v>
      </c>
      <c r="B236" s="168" t="s">
        <v>808</v>
      </c>
      <c r="C236" s="164">
        <f>ROUND('в руб.'!C236/1000,1)</f>
        <v>1452.5</v>
      </c>
      <c r="D236" s="164">
        <f>ROUND('в руб.'!D236/1000,1)</f>
        <v>4724.5</v>
      </c>
      <c r="E236" s="162" t="s">
        <v>3759</v>
      </c>
    </row>
    <row r="237" spans="1:5" ht="94.5" x14ac:dyDescent="0.25">
      <c r="A237" s="167" t="s">
        <v>809</v>
      </c>
      <c r="B237" s="168" t="s">
        <v>810</v>
      </c>
      <c r="C237" s="164">
        <f>ROUND('в руб.'!C237/1000,1)</f>
        <v>1452.5</v>
      </c>
      <c r="D237" s="164">
        <f>ROUND('в руб.'!D237/1000,1)</f>
        <v>4724.5</v>
      </c>
      <c r="E237" s="162" t="s">
        <v>3759</v>
      </c>
    </row>
    <row r="238" spans="1:5" ht="78.75" x14ac:dyDescent="0.25">
      <c r="A238" s="167" t="s">
        <v>821</v>
      </c>
      <c r="B238" s="168" t="s">
        <v>822</v>
      </c>
      <c r="C238" s="164"/>
      <c r="D238" s="164">
        <f>ROUND('в руб.'!D238/1000,1)</f>
        <v>44.6</v>
      </c>
      <c r="E238" s="162"/>
    </row>
    <row r="239" spans="1:5" ht="63" x14ac:dyDescent="0.25">
      <c r="A239" s="167" t="s">
        <v>823</v>
      </c>
      <c r="B239" s="168" t="s">
        <v>824</v>
      </c>
      <c r="C239" s="164"/>
      <c r="D239" s="164">
        <f>ROUND('в руб.'!D239/1000,1)</f>
        <v>44.6</v>
      </c>
      <c r="E239" s="162"/>
    </row>
    <row r="240" spans="1:5" ht="31.5" x14ac:dyDescent="0.25">
      <c r="A240" s="167" t="s">
        <v>827</v>
      </c>
      <c r="B240" s="168" t="s">
        <v>828</v>
      </c>
      <c r="C240" s="164">
        <f>ROUND('в руб.'!C240/1000,1)</f>
        <v>16631.599999999999</v>
      </c>
      <c r="D240" s="164">
        <f>ROUND('в руб.'!D240/1000,1)</f>
        <v>4447.6000000000004</v>
      </c>
      <c r="E240" s="162">
        <f t="shared" ref="E240:E300" si="5">D240/C240*100</f>
        <v>26.741864883715344</v>
      </c>
    </row>
    <row r="241" spans="1:5" ht="141.75" x14ac:dyDescent="0.25">
      <c r="A241" s="167" t="s">
        <v>829</v>
      </c>
      <c r="B241" s="168" t="s">
        <v>830</v>
      </c>
      <c r="C241" s="164">
        <f>ROUND('в руб.'!C241/1000,1)</f>
        <v>16</v>
      </c>
      <c r="D241" s="164">
        <f>ROUND('в руб.'!D241/1000,1)</f>
        <v>54</v>
      </c>
      <c r="E241" s="162" t="s">
        <v>3760</v>
      </c>
    </row>
    <row r="242" spans="1:5" ht="78.75" x14ac:dyDescent="0.25">
      <c r="A242" s="167" t="s">
        <v>831</v>
      </c>
      <c r="B242" s="168" t="s">
        <v>832</v>
      </c>
      <c r="C242" s="164"/>
      <c r="D242" s="164">
        <f>ROUND('в руб.'!D242/1000,1)</f>
        <v>38.5</v>
      </c>
      <c r="E242" s="162"/>
    </row>
    <row r="243" spans="1:5" ht="110.25" x14ac:dyDescent="0.25">
      <c r="A243" s="167" t="s">
        <v>833</v>
      </c>
      <c r="B243" s="168" t="s">
        <v>834</v>
      </c>
      <c r="C243" s="164">
        <f>ROUND('в руб.'!C243/1000,1)</f>
        <v>16</v>
      </c>
      <c r="D243" s="164">
        <f>ROUND('в руб.'!D243/1000,1)</f>
        <v>15.6</v>
      </c>
      <c r="E243" s="162">
        <f t="shared" si="5"/>
        <v>97.5</v>
      </c>
    </row>
    <row r="244" spans="1:5" ht="47.25" x14ac:dyDescent="0.25">
      <c r="A244" s="167" t="s">
        <v>849</v>
      </c>
      <c r="B244" s="168" t="s">
        <v>850</v>
      </c>
      <c r="C244" s="164">
        <f>ROUND('в руб.'!C244/1000,1)</f>
        <v>440</v>
      </c>
      <c r="D244" s="164">
        <f>ROUND('в руб.'!D244/1000,1)</f>
        <v>154.1</v>
      </c>
      <c r="E244" s="162">
        <f t="shared" si="5"/>
        <v>35.022727272727273</v>
      </c>
    </row>
    <row r="245" spans="1:5" ht="236.25" x14ac:dyDescent="0.25">
      <c r="A245" s="167" t="s">
        <v>851</v>
      </c>
      <c r="B245" s="168" t="s">
        <v>852</v>
      </c>
      <c r="C245" s="164">
        <f>ROUND('в руб.'!C245/1000,1)</f>
        <v>440</v>
      </c>
      <c r="D245" s="164">
        <f>ROUND('в руб.'!D245/1000,1)</f>
        <v>40.700000000000003</v>
      </c>
      <c r="E245" s="162">
        <f t="shared" si="5"/>
        <v>9.2500000000000018</v>
      </c>
    </row>
    <row r="246" spans="1:5" ht="220.5" x14ac:dyDescent="0.25">
      <c r="A246" s="167" t="s">
        <v>853</v>
      </c>
      <c r="B246" s="168" t="s">
        <v>854</v>
      </c>
      <c r="C246" s="164"/>
      <c r="D246" s="164">
        <f>ROUND('в руб.'!D246/1000,1)</f>
        <v>113.4</v>
      </c>
      <c r="E246" s="162"/>
    </row>
    <row r="247" spans="1:5" ht="63" x14ac:dyDescent="0.25">
      <c r="A247" s="167" t="s">
        <v>863</v>
      </c>
      <c r="B247" s="168" t="s">
        <v>864</v>
      </c>
      <c r="C247" s="164"/>
      <c r="D247" s="164">
        <f>ROUND('в руб.'!D247/1000,1)</f>
        <v>18.899999999999999</v>
      </c>
      <c r="E247" s="162"/>
    </row>
    <row r="248" spans="1:5" ht="78.75" x14ac:dyDescent="0.25">
      <c r="A248" s="167" t="s">
        <v>865</v>
      </c>
      <c r="B248" s="168" t="s">
        <v>866</v>
      </c>
      <c r="C248" s="164"/>
      <c r="D248" s="164">
        <f>ROUND('в руб.'!D248/1000,1)</f>
        <v>18.899999999999999</v>
      </c>
      <c r="E248" s="162"/>
    </row>
    <row r="249" spans="1:5" ht="94.5" x14ac:dyDescent="0.25">
      <c r="A249" s="167" t="s">
        <v>873</v>
      </c>
      <c r="B249" s="168" t="s">
        <v>874</v>
      </c>
      <c r="C249" s="164">
        <f>ROUND('в руб.'!C249/1000,1)</f>
        <v>16175.6</v>
      </c>
      <c r="D249" s="164">
        <f>ROUND('в руб.'!D249/1000,1)</f>
        <v>4220.6000000000004</v>
      </c>
      <c r="E249" s="162">
        <f t="shared" si="5"/>
        <v>26.092386062959029</v>
      </c>
    </row>
    <row r="250" spans="1:5" ht="94.5" x14ac:dyDescent="0.25">
      <c r="A250" s="167" t="s">
        <v>875</v>
      </c>
      <c r="B250" s="168" t="s">
        <v>876</v>
      </c>
      <c r="C250" s="164">
        <f>ROUND('в руб.'!C250/1000,1)</f>
        <v>16175.6</v>
      </c>
      <c r="D250" s="164">
        <f>ROUND('в руб.'!D250/1000,1)</f>
        <v>4141.2</v>
      </c>
      <c r="E250" s="162">
        <f t="shared" si="5"/>
        <v>25.601523281980263</v>
      </c>
    </row>
    <row r="251" spans="1:5" ht="94.5" x14ac:dyDescent="0.25">
      <c r="A251" s="167" t="s">
        <v>881</v>
      </c>
      <c r="B251" s="168" t="s">
        <v>882</v>
      </c>
      <c r="C251" s="164"/>
      <c r="D251" s="164">
        <f>ROUND('в руб.'!D251/1000,1)</f>
        <v>79.400000000000006</v>
      </c>
      <c r="E251" s="162"/>
    </row>
    <row r="252" spans="1:5" ht="31.5" x14ac:dyDescent="0.25">
      <c r="A252" s="167" t="s">
        <v>885</v>
      </c>
      <c r="B252" s="168" t="s">
        <v>886</v>
      </c>
      <c r="C252" s="164">
        <f>ROUND('в руб.'!C252/1000,1)</f>
        <v>550</v>
      </c>
      <c r="D252" s="164">
        <f>ROUND('в руб.'!D252/1000,1)</f>
        <v>366.7</v>
      </c>
      <c r="E252" s="162">
        <f t="shared" si="5"/>
        <v>66.672727272727272</v>
      </c>
    </row>
    <row r="253" spans="1:5" ht="94.5" x14ac:dyDescent="0.25">
      <c r="A253" s="167" t="s">
        <v>887</v>
      </c>
      <c r="B253" s="168" t="s">
        <v>888</v>
      </c>
      <c r="C253" s="164"/>
      <c r="D253" s="164">
        <f>ROUND('в руб.'!D253/1000,1)</f>
        <v>11.2</v>
      </c>
      <c r="E253" s="162"/>
    </row>
    <row r="254" spans="1:5" ht="31.5" x14ac:dyDescent="0.25">
      <c r="A254" s="167" t="s">
        <v>891</v>
      </c>
      <c r="B254" s="168" t="s">
        <v>892</v>
      </c>
      <c r="C254" s="164">
        <f>ROUND('в руб.'!C254/1000,1)</f>
        <v>550</v>
      </c>
      <c r="D254" s="164">
        <f>ROUND('в руб.'!D254/1000,1)</f>
        <v>355.5</v>
      </c>
      <c r="E254" s="162">
        <f t="shared" si="5"/>
        <v>64.63636363636364</v>
      </c>
    </row>
    <row r="255" spans="1:5" ht="94.5" x14ac:dyDescent="0.25">
      <c r="A255" s="167" t="s">
        <v>893</v>
      </c>
      <c r="B255" s="168" t="s">
        <v>894</v>
      </c>
      <c r="C255" s="164">
        <f>ROUND('в руб.'!C255/1000,1)</f>
        <v>550</v>
      </c>
      <c r="D255" s="164">
        <f>ROUND('в руб.'!D255/1000,1)</f>
        <v>355.5</v>
      </c>
      <c r="E255" s="162">
        <f t="shared" si="5"/>
        <v>64.63636363636364</v>
      </c>
    </row>
    <row r="256" spans="1:5" ht="15.75" x14ac:dyDescent="0.25">
      <c r="A256" s="187" t="s">
        <v>895</v>
      </c>
      <c r="B256" s="188" t="s">
        <v>896</v>
      </c>
      <c r="C256" s="189">
        <f>ROUND('в руб.'!C256/1000,1)</f>
        <v>4000</v>
      </c>
      <c r="D256" s="189">
        <f>ROUND('в руб.'!D256/1000,1)</f>
        <v>6535.4</v>
      </c>
      <c r="E256" s="190" t="s">
        <v>3757</v>
      </c>
    </row>
    <row r="257" spans="1:5" ht="15.75" x14ac:dyDescent="0.25">
      <c r="A257" s="167" t="s">
        <v>897</v>
      </c>
      <c r="B257" s="168" t="s">
        <v>898</v>
      </c>
      <c r="C257" s="164"/>
      <c r="D257" s="164">
        <f>ROUND('в руб.'!D257/1000,1)</f>
        <v>616.4</v>
      </c>
      <c r="E257" s="162"/>
    </row>
    <row r="258" spans="1:5" ht="31.5" x14ac:dyDescent="0.25">
      <c r="A258" s="167" t="s">
        <v>899</v>
      </c>
      <c r="B258" s="168" t="s">
        <v>900</v>
      </c>
      <c r="C258" s="164"/>
      <c r="D258" s="164">
        <f>ROUND('в руб.'!D258/1000,1)</f>
        <v>616.4</v>
      </c>
      <c r="E258" s="162"/>
    </row>
    <row r="259" spans="1:5" ht="15.75" x14ac:dyDescent="0.25">
      <c r="A259" s="167" t="s">
        <v>909</v>
      </c>
      <c r="B259" s="168" t="s">
        <v>910</v>
      </c>
      <c r="C259" s="164">
        <f>ROUND('в руб.'!C259/1000,1)</f>
        <v>4000</v>
      </c>
      <c r="D259" s="164">
        <f>ROUND('в руб.'!D259/1000,1)</f>
        <v>2984.3</v>
      </c>
      <c r="E259" s="162">
        <f t="shared" si="5"/>
        <v>74.607500000000002</v>
      </c>
    </row>
    <row r="260" spans="1:5" ht="31.5" x14ac:dyDescent="0.25">
      <c r="A260" s="167" t="s">
        <v>911</v>
      </c>
      <c r="B260" s="168" t="s">
        <v>912</v>
      </c>
      <c r="C260" s="164">
        <f>ROUND('в руб.'!C260/1000,1)</f>
        <v>4000</v>
      </c>
      <c r="D260" s="164">
        <f>ROUND('в руб.'!D260/1000,1)</f>
        <v>2984.3</v>
      </c>
      <c r="E260" s="162">
        <f t="shared" si="5"/>
        <v>74.607500000000002</v>
      </c>
    </row>
    <row r="261" spans="1:5" ht="94.5" x14ac:dyDescent="0.25">
      <c r="A261" s="167" t="s">
        <v>929</v>
      </c>
      <c r="B261" s="168" t="s">
        <v>930</v>
      </c>
      <c r="C261" s="164"/>
      <c r="D261" s="164">
        <f>ROUND('в руб.'!D261/1000,1)</f>
        <v>2934.8</v>
      </c>
      <c r="E261" s="162"/>
    </row>
    <row r="262" spans="1:5" ht="94.5" x14ac:dyDescent="0.25">
      <c r="A262" s="167" t="s">
        <v>931</v>
      </c>
      <c r="B262" s="168" t="s">
        <v>932</v>
      </c>
      <c r="C262" s="164"/>
      <c r="D262" s="164">
        <f>ROUND('в руб.'!D262/1000,1)</f>
        <v>2934.8</v>
      </c>
      <c r="E262" s="162"/>
    </row>
    <row r="263" spans="1:5" ht="15.75" x14ac:dyDescent="0.25">
      <c r="A263" s="187" t="s">
        <v>933</v>
      </c>
      <c r="B263" s="188" t="s">
        <v>934</v>
      </c>
      <c r="C263" s="189">
        <f>ROUND('в руб.'!C263/1000,1)</f>
        <v>61334825.100000001</v>
      </c>
      <c r="D263" s="189">
        <f>ROUND('в руб.'!D263/1000,1)</f>
        <v>23079451.199999999</v>
      </c>
      <c r="E263" s="190">
        <f t="shared" si="5"/>
        <v>37.628624785953782</v>
      </c>
    </row>
    <row r="264" spans="1:5" ht="47.25" x14ac:dyDescent="0.25">
      <c r="A264" s="187" t="s">
        <v>935</v>
      </c>
      <c r="B264" s="188" t="s">
        <v>936</v>
      </c>
      <c r="C264" s="189">
        <f>ROUND('в руб.'!C264/1000,1)</f>
        <v>60416905.700000003</v>
      </c>
      <c r="D264" s="189">
        <f>ROUND('в руб.'!D264/1000,1)</f>
        <v>22362530</v>
      </c>
      <c r="E264" s="190">
        <f t="shared" si="5"/>
        <v>37.013696317122047</v>
      </c>
    </row>
    <row r="265" spans="1:5" ht="31.5" x14ac:dyDescent="0.25">
      <c r="A265" s="167" t="s">
        <v>937</v>
      </c>
      <c r="B265" s="168" t="s">
        <v>938</v>
      </c>
      <c r="C265" s="164">
        <f>ROUND('в руб.'!C265/1000,1)</f>
        <v>13230219.1</v>
      </c>
      <c r="D265" s="164">
        <f>ROUND('в руб.'!D265/1000,1)</f>
        <v>6940416.7000000002</v>
      </c>
      <c r="E265" s="162">
        <f t="shared" si="5"/>
        <v>52.458819068234483</v>
      </c>
    </row>
    <row r="266" spans="1:5" ht="31.5" x14ac:dyDescent="0.25">
      <c r="A266" s="167" t="s">
        <v>939</v>
      </c>
      <c r="B266" s="168" t="s">
        <v>940</v>
      </c>
      <c r="C266" s="164">
        <f>ROUND('в руб.'!C266/1000,1)</f>
        <v>10527398.4</v>
      </c>
      <c r="D266" s="164">
        <f>ROUND('в руб.'!D266/1000,1)</f>
        <v>5263698</v>
      </c>
      <c r="E266" s="162">
        <f t="shared" si="5"/>
        <v>49.999988601172348</v>
      </c>
    </row>
    <row r="267" spans="1:5" ht="47.25" x14ac:dyDescent="0.25">
      <c r="A267" s="167" t="s">
        <v>941</v>
      </c>
      <c r="B267" s="168" t="s">
        <v>942</v>
      </c>
      <c r="C267" s="164">
        <f>ROUND('в руб.'!C267/1000,1)</f>
        <v>10527398.4</v>
      </c>
      <c r="D267" s="164">
        <f>ROUND('в руб.'!D267/1000,1)</f>
        <v>5263698</v>
      </c>
      <c r="E267" s="162">
        <f t="shared" si="5"/>
        <v>49.999988601172348</v>
      </c>
    </row>
    <row r="268" spans="1:5" ht="63" x14ac:dyDescent="0.25">
      <c r="A268" s="167" t="s">
        <v>953</v>
      </c>
      <c r="B268" s="168" t="s">
        <v>954</v>
      </c>
      <c r="C268" s="164">
        <f>ROUND('в руб.'!C268/1000,1)</f>
        <v>2014473</v>
      </c>
      <c r="D268" s="164">
        <f>ROUND('в руб.'!D268/1000,1)</f>
        <v>1007238</v>
      </c>
      <c r="E268" s="162">
        <f t="shared" si="5"/>
        <v>50.000074461161802</v>
      </c>
    </row>
    <row r="269" spans="1:5" ht="78.75" x14ac:dyDescent="0.25">
      <c r="A269" s="167" t="s">
        <v>955</v>
      </c>
      <c r="B269" s="168" t="s">
        <v>956</v>
      </c>
      <c r="C269" s="164">
        <f>ROUND('в руб.'!C269/1000,1)</f>
        <v>2014473</v>
      </c>
      <c r="D269" s="164">
        <f>ROUND('в руб.'!D269/1000,1)</f>
        <v>1007238</v>
      </c>
      <c r="E269" s="162">
        <f t="shared" si="5"/>
        <v>50.000074461161802</v>
      </c>
    </row>
    <row r="270" spans="1:5" ht="63" x14ac:dyDescent="0.25">
      <c r="A270" s="167" t="s">
        <v>957</v>
      </c>
      <c r="B270" s="168" t="s">
        <v>958</v>
      </c>
      <c r="C270" s="164">
        <f>ROUND('в руб.'!C270/1000,1)</f>
        <v>37735</v>
      </c>
      <c r="D270" s="164">
        <f>ROUND('в руб.'!D270/1000,1)</f>
        <v>18868</v>
      </c>
      <c r="E270" s="162">
        <f t="shared" si="5"/>
        <v>50.001325029813174</v>
      </c>
    </row>
    <row r="271" spans="1:5" ht="63" x14ac:dyDescent="0.25">
      <c r="A271" s="167" t="s">
        <v>959</v>
      </c>
      <c r="B271" s="168" t="s">
        <v>960</v>
      </c>
      <c r="C271" s="164">
        <f>ROUND('в руб.'!C271/1000,1)</f>
        <v>37735</v>
      </c>
      <c r="D271" s="164">
        <f>ROUND('в руб.'!D271/1000,1)</f>
        <v>18868</v>
      </c>
      <c r="E271" s="162">
        <f t="shared" si="5"/>
        <v>50.001325029813174</v>
      </c>
    </row>
    <row r="272" spans="1:5" ht="78.75" x14ac:dyDescent="0.25">
      <c r="A272" s="167" t="s">
        <v>963</v>
      </c>
      <c r="B272" s="168" t="s">
        <v>964</v>
      </c>
      <c r="C272" s="164">
        <f>ROUND('в руб.'!C272/1000,1)</f>
        <v>650612.69999999995</v>
      </c>
      <c r="D272" s="164">
        <f>ROUND('в руб.'!D272/1000,1)</f>
        <v>650612.69999999995</v>
      </c>
      <c r="E272" s="162">
        <f t="shared" si="5"/>
        <v>100</v>
      </c>
    </row>
    <row r="273" spans="1:5" ht="47.25" x14ac:dyDescent="0.25">
      <c r="A273" s="167" t="s">
        <v>977</v>
      </c>
      <c r="B273" s="168" t="s">
        <v>978</v>
      </c>
      <c r="C273" s="164">
        <f>ROUND('в руб.'!C273/1000,1)</f>
        <v>27719709.5</v>
      </c>
      <c r="D273" s="164">
        <f>ROUND('в руб.'!D273/1000,1)</f>
        <v>10333496.300000001</v>
      </c>
      <c r="E273" s="162">
        <f t="shared" si="5"/>
        <v>37.278515851690294</v>
      </c>
    </row>
    <row r="274" spans="1:5" ht="31.5" x14ac:dyDescent="0.25">
      <c r="A274" s="167" t="s">
        <v>995</v>
      </c>
      <c r="B274" s="168" t="s">
        <v>996</v>
      </c>
      <c r="C274" s="164">
        <f>ROUND('в руб.'!C274/1000,1)</f>
        <v>68959</v>
      </c>
      <c r="D274" s="164">
        <f>ROUND('в руб.'!D274/1000,1)</f>
        <v>39017.599999999999</v>
      </c>
      <c r="E274" s="162">
        <f t="shared" si="5"/>
        <v>56.580866891921289</v>
      </c>
    </row>
    <row r="275" spans="1:5" ht="47.25" x14ac:dyDescent="0.25">
      <c r="A275" s="167" t="s">
        <v>997</v>
      </c>
      <c r="B275" s="168" t="s">
        <v>998</v>
      </c>
      <c r="C275" s="164">
        <f>ROUND('в руб.'!C275/1000,1)</f>
        <v>68959</v>
      </c>
      <c r="D275" s="164">
        <f>ROUND('в руб.'!D275/1000,1)</f>
        <v>39017.599999999999</v>
      </c>
      <c r="E275" s="162">
        <f t="shared" si="5"/>
        <v>56.580866891921289</v>
      </c>
    </row>
    <row r="276" spans="1:5" ht="63" x14ac:dyDescent="0.25">
      <c r="A276" s="167" t="s">
        <v>1001</v>
      </c>
      <c r="B276" s="168" t="s">
        <v>1002</v>
      </c>
      <c r="C276" s="164">
        <f>ROUND('в руб.'!C276/1000,1)</f>
        <v>881882.4</v>
      </c>
      <c r="D276" s="164">
        <f>ROUND('в руб.'!D276/1000,1)</f>
        <v>347206.40000000002</v>
      </c>
      <c r="E276" s="162">
        <f t="shared" si="5"/>
        <v>39.371054462590479</v>
      </c>
    </row>
    <row r="277" spans="1:5" ht="63" x14ac:dyDescent="0.25">
      <c r="A277" s="167" t="s">
        <v>1003</v>
      </c>
      <c r="B277" s="168" t="s">
        <v>1004</v>
      </c>
      <c r="C277" s="164">
        <f>ROUND('в руб.'!C277/1000,1)</f>
        <v>881882.4</v>
      </c>
      <c r="D277" s="164">
        <f>ROUND('в руб.'!D277/1000,1)</f>
        <v>347206.40000000002</v>
      </c>
      <c r="E277" s="162">
        <f t="shared" si="5"/>
        <v>39.371054462590479</v>
      </c>
    </row>
    <row r="278" spans="1:5" ht="47.25" x14ac:dyDescent="0.25">
      <c r="A278" s="167" t="s">
        <v>1009</v>
      </c>
      <c r="B278" s="168" t="s">
        <v>1010</v>
      </c>
      <c r="C278" s="164">
        <f>ROUND('в руб.'!C278/1000,1)</f>
        <v>4193.8</v>
      </c>
      <c r="D278" s="164"/>
      <c r="E278" s="162"/>
    </row>
    <row r="279" spans="1:5" ht="47.25" x14ac:dyDescent="0.25">
      <c r="A279" s="167" t="s">
        <v>1011</v>
      </c>
      <c r="B279" s="168" t="s">
        <v>1012</v>
      </c>
      <c r="C279" s="164">
        <f>ROUND('в руб.'!C279/1000,1)</f>
        <v>4193.8</v>
      </c>
      <c r="D279" s="164"/>
      <c r="E279" s="162"/>
    </row>
    <row r="280" spans="1:5" ht="63" x14ac:dyDescent="0.25">
      <c r="A280" s="167" t="s">
        <v>1013</v>
      </c>
      <c r="B280" s="168" t="s">
        <v>1014</v>
      </c>
      <c r="C280" s="164">
        <f>ROUND('в руб.'!C280/1000,1)</f>
        <v>126101.8</v>
      </c>
      <c r="D280" s="164">
        <f>ROUND('в руб.'!D280/1000,1)</f>
        <v>37841.1</v>
      </c>
      <c r="E280" s="162">
        <f t="shared" si="5"/>
        <v>30.008374186569895</v>
      </c>
    </row>
    <row r="281" spans="1:5" ht="78.75" x14ac:dyDescent="0.25">
      <c r="A281" s="167" t="s">
        <v>1015</v>
      </c>
      <c r="B281" s="168" t="s">
        <v>1016</v>
      </c>
      <c r="C281" s="164">
        <f>ROUND('в руб.'!C281/1000,1)</f>
        <v>126101.8</v>
      </c>
      <c r="D281" s="164">
        <f>ROUND('в руб.'!D281/1000,1)</f>
        <v>37841.1</v>
      </c>
      <c r="E281" s="162">
        <f t="shared" si="5"/>
        <v>30.008374186569895</v>
      </c>
    </row>
    <row r="282" spans="1:5" ht="63" x14ac:dyDescent="0.25">
      <c r="A282" s="167" t="s">
        <v>1017</v>
      </c>
      <c r="B282" s="168" t="s">
        <v>1018</v>
      </c>
      <c r="C282" s="164">
        <f>ROUND('в руб.'!C282/1000,1)</f>
        <v>809.4</v>
      </c>
      <c r="D282" s="164">
        <f>ROUND('в руб.'!D282/1000,1)</f>
        <v>171.4</v>
      </c>
      <c r="E282" s="162">
        <f t="shared" si="5"/>
        <v>21.176179886335557</v>
      </c>
    </row>
    <row r="283" spans="1:5" ht="94.5" x14ac:dyDescent="0.25">
      <c r="A283" s="167" t="s">
        <v>1019</v>
      </c>
      <c r="B283" s="168" t="s">
        <v>1020</v>
      </c>
      <c r="C283" s="164">
        <f>ROUND('в руб.'!C283/1000,1)</f>
        <v>7922.6</v>
      </c>
      <c r="D283" s="164">
        <f>ROUND('в руб.'!D283/1000,1)</f>
        <v>7884.6</v>
      </c>
      <c r="E283" s="162">
        <f t="shared" si="5"/>
        <v>99.520359477949157</v>
      </c>
    </row>
    <row r="284" spans="1:5" ht="94.5" x14ac:dyDescent="0.25">
      <c r="A284" s="167" t="s">
        <v>1021</v>
      </c>
      <c r="B284" s="168" t="s">
        <v>1022</v>
      </c>
      <c r="C284" s="164">
        <f>ROUND('в руб.'!C284/1000,1)</f>
        <v>7922.6</v>
      </c>
      <c r="D284" s="164">
        <f>ROUND('в руб.'!D284/1000,1)</f>
        <v>7884.6</v>
      </c>
      <c r="E284" s="162">
        <f t="shared" si="5"/>
        <v>99.520359477949157</v>
      </c>
    </row>
    <row r="285" spans="1:5" ht="94.5" x14ac:dyDescent="0.25">
      <c r="A285" s="167" t="s">
        <v>1025</v>
      </c>
      <c r="B285" s="168" t="s">
        <v>1026</v>
      </c>
      <c r="C285" s="164">
        <f>ROUND('в руб.'!C285/1000,1)</f>
        <v>224298.2</v>
      </c>
      <c r="D285" s="164">
        <f>ROUND('в руб.'!D285/1000,1)</f>
        <v>99711.9</v>
      </c>
      <c r="E285" s="162">
        <f t="shared" si="5"/>
        <v>44.455060272440875</v>
      </c>
    </row>
    <row r="286" spans="1:5" ht="78.75" x14ac:dyDescent="0.25">
      <c r="A286" s="167" t="s">
        <v>1027</v>
      </c>
      <c r="B286" s="168" t="s">
        <v>1028</v>
      </c>
      <c r="C286" s="164">
        <f>ROUND('в руб.'!C286/1000,1)</f>
        <v>1352513.2</v>
      </c>
      <c r="D286" s="164">
        <f>ROUND('в руб.'!D286/1000,1)</f>
        <v>711680.2</v>
      </c>
      <c r="E286" s="162">
        <f t="shared" si="5"/>
        <v>52.61909458628574</v>
      </c>
    </row>
    <row r="287" spans="1:5" ht="110.25" x14ac:dyDescent="0.25">
      <c r="A287" s="167" t="s">
        <v>1029</v>
      </c>
      <c r="B287" s="168" t="s">
        <v>1030</v>
      </c>
      <c r="C287" s="164">
        <f>ROUND('в руб.'!C287/1000,1)</f>
        <v>6995.4</v>
      </c>
      <c r="D287" s="164">
        <f>ROUND('в руб.'!D287/1000,1)</f>
        <v>3163</v>
      </c>
      <c r="E287" s="162">
        <f t="shared" si="5"/>
        <v>45.215427280784517</v>
      </c>
    </row>
    <row r="288" spans="1:5" ht="126" x14ac:dyDescent="0.25">
      <c r="A288" s="167" t="s">
        <v>1031</v>
      </c>
      <c r="B288" s="168" t="s">
        <v>1032</v>
      </c>
      <c r="C288" s="164">
        <f>ROUND('в руб.'!C288/1000,1)</f>
        <v>6995.4</v>
      </c>
      <c r="D288" s="164">
        <f>ROUND('в руб.'!D288/1000,1)</f>
        <v>3163</v>
      </c>
      <c r="E288" s="162">
        <f t="shared" si="5"/>
        <v>45.215427280784517</v>
      </c>
    </row>
    <row r="289" spans="1:5" ht="78.75" x14ac:dyDescent="0.25">
      <c r="A289" s="167" t="s">
        <v>1033</v>
      </c>
      <c r="B289" s="168" t="s">
        <v>1034</v>
      </c>
      <c r="C289" s="164">
        <f>ROUND('в руб.'!C289/1000,1)</f>
        <v>16345.2</v>
      </c>
      <c r="D289" s="164">
        <f>ROUND('в руб.'!D289/1000,1)</f>
        <v>5619.9</v>
      </c>
      <c r="E289" s="162">
        <f t="shared" si="5"/>
        <v>34.382571030027158</v>
      </c>
    </row>
    <row r="290" spans="1:5" ht="78.75" x14ac:dyDescent="0.25">
      <c r="A290" s="167" t="s">
        <v>1035</v>
      </c>
      <c r="B290" s="168" t="s">
        <v>1036</v>
      </c>
      <c r="C290" s="164">
        <f>ROUND('в руб.'!C290/1000,1)</f>
        <v>16345.2</v>
      </c>
      <c r="D290" s="164">
        <f>ROUND('в руб.'!D290/1000,1)</f>
        <v>5619.9</v>
      </c>
      <c r="E290" s="162">
        <f t="shared" si="5"/>
        <v>34.382571030027158</v>
      </c>
    </row>
    <row r="291" spans="1:5" ht="126" x14ac:dyDescent="0.25">
      <c r="A291" s="167" t="s">
        <v>1039</v>
      </c>
      <c r="B291" s="168" t="s">
        <v>1040</v>
      </c>
      <c r="C291" s="164">
        <f>ROUND('в руб.'!C291/1000,1)</f>
        <v>334224.90000000002</v>
      </c>
      <c r="D291" s="164">
        <f>ROUND('в руб.'!D291/1000,1)</f>
        <v>334224.90000000002</v>
      </c>
      <c r="E291" s="162">
        <f t="shared" si="5"/>
        <v>100</v>
      </c>
    </row>
    <row r="292" spans="1:5" ht="141.75" x14ac:dyDescent="0.25">
      <c r="A292" s="167" t="s">
        <v>1041</v>
      </c>
      <c r="B292" s="168" t="s">
        <v>1042</v>
      </c>
      <c r="C292" s="164">
        <f>ROUND('в руб.'!C292/1000,1)</f>
        <v>334224.90000000002</v>
      </c>
      <c r="D292" s="164">
        <f>ROUND('в руб.'!D292/1000,1)</f>
        <v>334224.90000000002</v>
      </c>
      <c r="E292" s="162">
        <f t="shared" si="5"/>
        <v>100</v>
      </c>
    </row>
    <row r="293" spans="1:5" ht="78.75" x14ac:dyDescent="0.25">
      <c r="A293" s="167" t="s">
        <v>1043</v>
      </c>
      <c r="B293" s="168" t="s">
        <v>1044</v>
      </c>
      <c r="C293" s="164">
        <f>ROUND('в руб.'!C293/1000,1)</f>
        <v>162010.9</v>
      </c>
      <c r="D293" s="164">
        <f>ROUND('в руб.'!D293/1000,1)</f>
        <v>44609.599999999999</v>
      </c>
      <c r="E293" s="162">
        <f t="shared" si="5"/>
        <v>27.534937464084209</v>
      </c>
    </row>
    <row r="294" spans="1:5" ht="94.5" x14ac:dyDescent="0.25">
      <c r="A294" s="167" t="s">
        <v>1045</v>
      </c>
      <c r="B294" s="168" t="s">
        <v>1046</v>
      </c>
      <c r="C294" s="164">
        <f>ROUND('в руб.'!C294/1000,1)</f>
        <v>162010.9</v>
      </c>
      <c r="D294" s="164">
        <f>ROUND('в руб.'!D294/1000,1)</f>
        <v>44609.599999999999</v>
      </c>
      <c r="E294" s="162">
        <f t="shared" si="5"/>
        <v>27.534937464084209</v>
      </c>
    </row>
    <row r="295" spans="1:5" ht="141.75" x14ac:dyDescent="0.25">
      <c r="A295" s="167" t="s">
        <v>1047</v>
      </c>
      <c r="B295" s="168" t="s">
        <v>1048</v>
      </c>
      <c r="C295" s="164">
        <f>ROUND('в руб.'!C295/1000,1)</f>
        <v>70755</v>
      </c>
      <c r="D295" s="164">
        <f>ROUND('в руб.'!D295/1000,1)</f>
        <v>8232.5</v>
      </c>
      <c r="E295" s="162">
        <f t="shared" si="5"/>
        <v>11.635220125786164</v>
      </c>
    </row>
    <row r="296" spans="1:5" ht="157.5" x14ac:dyDescent="0.25">
      <c r="A296" s="167" t="s">
        <v>1049</v>
      </c>
      <c r="B296" s="168" t="s">
        <v>1050</v>
      </c>
      <c r="C296" s="164">
        <f>ROUND('в руб.'!C296/1000,1)</f>
        <v>70755</v>
      </c>
      <c r="D296" s="164">
        <f>ROUND('в руб.'!D296/1000,1)</f>
        <v>8232.5</v>
      </c>
      <c r="E296" s="162">
        <f t="shared" si="5"/>
        <v>11.635220125786164</v>
      </c>
    </row>
    <row r="297" spans="1:5" ht="94.5" x14ac:dyDescent="0.25">
      <c r="A297" s="167" t="s">
        <v>1051</v>
      </c>
      <c r="B297" s="168" t="s">
        <v>1052</v>
      </c>
      <c r="C297" s="164">
        <f>ROUND('в руб.'!C297/1000,1)</f>
        <v>101466.5</v>
      </c>
      <c r="D297" s="164">
        <f>ROUND('в руб.'!D297/1000,1)</f>
        <v>29800.799999999999</v>
      </c>
      <c r="E297" s="162">
        <f t="shared" si="5"/>
        <v>29.370087664401552</v>
      </c>
    </row>
    <row r="298" spans="1:5" ht="110.25" x14ac:dyDescent="0.25">
      <c r="A298" s="167" t="s">
        <v>1053</v>
      </c>
      <c r="B298" s="168" t="s">
        <v>1054</v>
      </c>
      <c r="C298" s="164">
        <f>ROUND('в руб.'!C298/1000,1)</f>
        <v>101466.5</v>
      </c>
      <c r="D298" s="164">
        <f>ROUND('в руб.'!D298/1000,1)</f>
        <v>29800.799999999999</v>
      </c>
      <c r="E298" s="162">
        <f t="shared" si="5"/>
        <v>29.370087664401552</v>
      </c>
    </row>
    <row r="299" spans="1:5" ht="31.5" x14ac:dyDescent="0.25">
      <c r="A299" s="167" t="s">
        <v>1059</v>
      </c>
      <c r="B299" s="168" t="s">
        <v>1060</v>
      </c>
      <c r="C299" s="164">
        <f>ROUND('в руб.'!C299/1000,1)</f>
        <v>21015.3</v>
      </c>
      <c r="D299" s="164">
        <f>ROUND('в руб.'!D299/1000,1)</f>
        <v>2021.9</v>
      </c>
      <c r="E299" s="162">
        <f t="shared" si="5"/>
        <v>9.6210855900225081</v>
      </c>
    </row>
    <row r="300" spans="1:5" ht="47.25" x14ac:dyDescent="0.25">
      <c r="A300" s="167" t="s">
        <v>1061</v>
      </c>
      <c r="B300" s="168" t="s">
        <v>1062</v>
      </c>
      <c r="C300" s="164">
        <f>ROUND('в руб.'!C300/1000,1)</f>
        <v>21015.3</v>
      </c>
      <c r="D300" s="164">
        <f>ROUND('в руб.'!D300/1000,1)</f>
        <v>2021.9</v>
      </c>
      <c r="E300" s="162">
        <f t="shared" si="5"/>
        <v>9.6210855900225081</v>
      </c>
    </row>
    <row r="301" spans="1:5" ht="78.75" x14ac:dyDescent="0.25">
      <c r="A301" s="167" t="s">
        <v>1065</v>
      </c>
      <c r="B301" s="168" t="s">
        <v>1066</v>
      </c>
      <c r="C301" s="164">
        <f>ROUND('в руб.'!C301/1000,1)</f>
        <v>15581.6</v>
      </c>
      <c r="D301" s="164">
        <f>ROUND('в руб.'!D301/1000,1)</f>
        <v>15581.6</v>
      </c>
      <c r="E301" s="162">
        <f t="shared" ref="E301:E310" si="6">D301/C301*100</f>
        <v>100</v>
      </c>
    </row>
    <row r="302" spans="1:5" ht="94.5" x14ac:dyDescent="0.25">
      <c r="A302" s="167" t="s">
        <v>1067</v>
      </c>
      <c r="B302" s="168" t="s">
        <v>1068</v>
      </c>
      <c r="C302" s="164">
        <f>ROUND('в руб.'!C302/1000,1)</f>
        <v>15581.6</v>
      </c>
      <c r="D302" s="164">
        <f>ROUND('в руб.'!D302/1000,1)</f>
        <v>15581.6</v>
      </c>
      <c r="E302" s="162">
        <f t="shared" si="6"/>
        <v>100</v>
      </c>
    </row>
    <row r="303" spans="1:5" ht="31.5" x14ac:dyDescent="0.25">
      <c r="A303" s="167" t="s">
        <v>1069</v>
      </c>
      <c r="B303" s="168" t="s">
        <v>1070</v>
      </c>
      <c r="C303" s="164">
        <f>ROUND('в руб.'!C303/1000,1)</f>
        <v>85590.7</v>
      </c>
      <c r="D303" s="164">
        <f>ROUND('в руб.'!D303/1000,1)</f>
        <v>4547.1000000000004</v>
      </c>
      <c r="E303" s="162">
        <f t="shared" si="6"/>
        <v>5.3126098980379881</v>
      </c>
    </row>
    <row r="304" spans="1:5" ht="47.25" x14ac:dyDescent="0.25">
      <c r="A304" s="167" t="s">
        <v>1071</v>
      </c>
      <c r="B304" s="168" t="s">
        <v>1072</v>
      </c>
      <c r="C304" s="164">
        <f>ROUND('в руб.'!C304/1000,1)</f>
        <v>85590.7</v>
      </c>
      <c r="D304" s="164">
        <f>ROUND('в руб.'!D304/1000,1)</f>
        <v>4547.1000000000004</v>
      </c>
      <c r="E304" s="162">
        <f t="shared" si="6"/>
        <v>5.3126098980379881</v>
      </c>
    </row>
    <row r="305" spans="1:5" ht="63" x14ac:dyDescent="0.25">
      <c r="A305" s="167" t="s">
        <v>1073</v>
      </c>
      <c r="B305" s="168" t="s">
        <v>1074</v>
      </c>
      <c r="C305" s="164">
        <f>ROUND('в руб.'!C305/1000,1)</f>
        <v>39116.300000000003</v>
      </c>
      <c r="D305" s="164">
        <f>ROUND('в руб.'!D305/1000,1)</f>
        <v>39116.300000000003</v>
      </c>
      <c r="E305" s="162">
        <f t="shared" si="6"/>
        <v>100</v>
      </c>
    </row>
    <row r="306" spans="1:5" ht="63" x14ac:dyDescent="0.25">
      <c r="A306" s="167" t="s">
        <v>1075</v>
      </c>
      <c r="B306" s="168" t="s">
        <v>1076</v>
      </c>
      <c r="C306" s="164">
        <f>ROUND('в руб.'!C306/1000,1)</f>
        <v>39116.300000000003</v>
      </c>
      <c r="D306" s="164">
        <f>ROUND('в руб.'!D306/1000,1)</f>
        <v>39116.300000000003</v>
      </c>
      <c r="E306" s="162">
        <f t="shared" si="6"/>
        <v>100</v>
      </c>
    </row>
    <row r="307" spans="1:5" ht="63" x14ac:dyDescent="0.25">
      <c r="A307" s="167" t="s">
        <v>1077</v>
      </c>
      <c r="B307" s="168" t="s">
        <v>1078</v>
      </c>
      <c r="C307" s="164">
        <f>ROUND('в руб.'!C307/1000,1)</f>
        <v>279575.2</v>
      </c>
      <c r="D307" s="164">
        <f>ROUND('в руб.'!D307/1000,1)</f>
        <v>64770.2</v>
      </c>
      <c r="E307" s="162">
        <f t="shared" si="6"/>
        <v>23.167362484226068</v>
      </c>
    </row>
    <row r="308" spans="1:5" ht="63" x14ac:dyDescent="0.25">
      <c r="A308" s="167" t="s">
        <v>1079</v>
      </c>
      <c r="B308" s="168" t="s">
        <v>1080</v>
      </c>
      <c r="C308" s="164">
        <f>ROUND('в руб.'!C308/1000,1)</f>
        <v>279575.2</v>
      </c>
      <c r="D308" s="164">
        <f>ROUND('в руб.'!D308/1000,1)</f>
        <v>64770.2</v>
      </c>
      <c r="E308" s="162">
        <f t="shared" si="6"/>
        <v>23.167362484226068</v>
      </c>
    </row>
    <row r="309" spans="1:5" ht="31.5" x14ac:dyDescent="0.25">
      <c r="A309" s="167" t="s">
        <v>1085</v>
      </c>
      <c r="B309" s="168" t="s">
        <v>1086</v>
      </c>
      <c r="C309" s="164">
        <f>ROUND('в руб.'!C309/1000,1)</f>
        <v>17094.599999999999</v>
      </c>
      <c r="D309" s="164">
        <f>ROUND('в руб.'!D309/1000,1)</f>
        <v>8000</v>
      </c>
      <c r="E309" s="162">
        <f t="shared" si="6"/>
        <v>46.798404174417655</v>
      </c>
    </row>
    <row r="310" spans="1:5" ht="47.25" x14ac:dyDescent="0.25">
      <c r="A310" s="167" t="s">
        <v>1087</v>
      </c>
      <c r="B310" s="168" t="s">
        <v>1088</v>
      </c>
      <c r="C310" s="164">
        <f>ROUND('в руб.'!C310/1000,1)</f>
        <v>17094.599999999999</v>
      </c>
      <c r="D310" s="164">
        <f>ROUND('в руб.'!D310/1000,1)</f>
        <v>8000</v>
      </c>
      <c r="E310" s="162">
        <f t="shared" si="6"/>
        <v>46.798404174417655</v>
      </c>
    </row>
    <row r="311" spans="1:5" ht="47.25" x14ac:dyDescent="0.25">
      <c r="A311" s="167" t="s">
        <v>1091</v>
      </c>
      <c r="B311" s="168" t="s">
        <v>1092</v>
      </c>
      <c r="C311" s="164">
        <f>ROUND('в руб.'!C311/1000,1)</f>
        <v>18760.599999999999</v>
      </c>
      <c r="D311" s="164"/>
      <c r="E311" s="162"/>
    </row>
    <row r="312" spans="1:5" ht="63" x14ac:dyDescent="0.25">
      <c r="A312" s="167" t="s">
        <v>1093</v>
      </c>
      <c r="B312" s="168" t="s">
        <v>1094</v>
      </c>
      <c r="C312" s="164">
        <f>ROUND('в руб.'!C312/1000,1)</f>
        <v>18760.599999999999</v>
      </c>
      <c r="D312" s="164"/>
      <c r="E312" s="162"/>
    </row>
    <row r="313" spans="1:5" ht="63" x14ac:dyDescent="0.25">
      <c r="A313" s="167" t="s">
        <v>1099</v>
      </c>
      <c r="B313" s="168" t="s">
        <v>1100</v>
      </c>
      <c r="C313" s="164">
        <f>ROUND('в руб.'!C313/1000,1)</f>
        <v>9345.9</v>
      </c>
      <c r="D313" s="164">
        <f>ROUND('в руб.'!D313/1000,1)</f>
        <v>9345.7999999999993</v>
      </c>
      <c r="E313" s="162">
        <f t="shared" ref="E313:E376" si="7">D313/C313*100</f>
        <v>99.998930012090852</v>
      </c>
    </row>
    <row r="314" spans="1:5" ht="78.75" x14ac:dyDescent="0.25">
      <c r="A314" s="167" t="s">
        <v>1101</v>
      </c>
      <c r="B314" s="168" t="s">
        <v>1102</v>
      </c>
      <c r="C314" s="164">
        <f>ROUND('в руб.'!C314/1000,1)</f>
        <v>9345.9</v>
      </c>
      <c r="D314" s="164">
        <f>ROUND('в руб.'!D314/1000,1)</f>
        <v>9345.7999999999993</v>
      </c>
      <c r="E314" s="162">
        <f t="shared" si="7"/>
        <v>99.998930012090852</v>
      </c>
    </row>
    <row r="315" spans="1:5" ht="63" x14ac:dyDescent="0.25">
      <c r="A315" s="167" t="s">
        <v>1103</v>
      </c>
      <c r="B315" s="168" t="s">
        <v>1104</v>
      </c>
      <c r="C315" s="164">
        <f>ROUND('в руб.'!C315/1000,1)</f>
        <v>71005.7</v>
      </c>
      <c r="D315" s="164"/>
      <c r="E315" s="162"/>
    </row>
    <row r="316" spans="1:5" ht="78.75" x14ac:dyDescent="0.25">
      <c r="A316" s="167" t="s">
        <v>1105</v>
      </c>
      <c r="B316" s="168" t="s">
        <v>1106</v>
      </c>
      <c r="C316" s="164">
        <f>ROUND('в руб.'!C316/1000,1)</f>
        <v>71005.7</v>
      </c>
      <c r="D316" s="164"/>
      <c r="E316" s="162"/>
    </row>
    <row r="317" spans="1:5" ht="94.5" x14ac:dyDescent="0.25">
      <c r="A317" s="167" t="s">
        <v>1109</v>
      </c>
      <c r="B317" s="168" t="s">
        <v>1110</v>
      </c>
      <c r="C317" s="164">
        <f>ROUND('в руб.'!C317/1000,1)</f>
        <v>55126.2</v>
      </c>
      <c r="D317" s="164">
        <f>ROUND('в руб.'!D317/1000,1)</f>
        <v>55126.2</v>
      </c>
      <c r="E317" s="162">
        <f t="shared" si="7"/>
        <v>100</v>
      </c>
    </row>
    <row r="318" spans="1:5" ht="110.25" x14ac:dyDescent="0.25">
      <c r="A318" s="167" t="s">
        <v>1111</v>
      </c>
      <c r="B318" s="168" t="s">
        <v>1112</v>
      </c>
      <c r="C318" s="164">
        <f>ROUND('в руб.'!C318/1000,1)</f>
        <v>55126.2</v>
      </c>
      <c r="D318" s="164">
        <f>ROUND('в руб.'!D318/1000,1)</f>
        <v>55126.2</v>
      </c>
      <c r="E318" s="162">
        <f t="shared" si="7"/>
        <v>100</v>
      </c>
    </row>
    <row r="319" spans="1:5" ht="47.25" x14ac:dyDescent="0.25">
      <c r="A319" s="167" t="s">
        <v>1115</v>
      </c>
      <c r="B319" s="168" t="s">
        <v>1116</v>
      </c>
      <c r="C319" s="164">
        <f>ROUND('в руб.'!C319/1000,1)</f>
        <v>404500.6</v>
      </c>
      <c r="D319" s="164">
        <f>ROUND('в руб.'!D319/1000,1)</f>
        <v>137964.70000000001</v>
      </c>
      <c r="E319" s="162">
        <f t="shared" si="7"/>
        <v>34.107415415453033</v>
      </c>
    </row>
    <row r="320" spans="1:5" ht="63" x14ac:dyDescent="0.25">
      <c r="A320" s="167" t="s">
        <v>1117</v>
      </c>
      <c r="B320" s="168" t="s">
        <v>1118</v>
      </c>
      <c r="C320" s="164">
        <f>ROUND('в руб.'!C320/1000,1)</f>
        <v>404500.6</v>
      </c>
      <c r="D320" s="164">
        <f>ROUND('в руб.'!D320/1000,1)</f>
        <v>137964.70000000001</v>
      </c>
      <c r="E320" s="162">
        <f t="shared" si="7"/>
        <v>34.107415415453033</v>
      </c>
    </row>
    <row r="321" spans="1:5" ht="63" x14ac:dyDescent="0.25">
      <c r="A321" s="167" t="s">
        <v>1127</v>
      </c>
      <c r="B321" s="168" t="s">
        <v>1128</v>
      </c>
      <c r="C321" s="164">
        <f>ROUND('в руб.'!C321/1000,1)</f>
        <v>3919.8</v>
      </c>
      <c r="D321" s="164"/>
      <c r="E321" s="162"/>
    </row>
    <row r="322" spans="1:5" ht="63" x14ac:dyDescent="0.25">
      <c r="A322" s="167" t="s">
        <v>1129</v>
      </c>
      <c r="B322" s="168" t="s">
        <v>1130</v>
      </c>
      <c r="C322" s="164">
        <f>ROUND('в руб.'!C322/1000,1)</f>
        <v>3919.8</v>
      </c>
      <c r="D322" s="164"/>
      <c r="E322" s="162"/>
    </row>
    <row r="323" spans="1:5" ht="173.25" x14ac:dyDescent="0.25">
      <c r="A323" s="167" t="s">
        <v>1131</v>
      </c>
      <c r="B323" s="168" t="s">
        <v>1132</v>
      </c>
      <c r="C323" s="164">
        <f>ROUND('в руб.'!C323/1000,1)</f>
        <v>2418.6</v>
      </c>
      <c r="D323" s="164"/>
      <c r="E323" s="162"/>
    </row>
    <row r="324" spans="1:5" ht="189" x14ac:dyDescent="0.25">
      <c r="A324" s="167" t="s">
        <v>1133</v>
      </c>
      <c r="B324" s="168" t="s">
        <v>1134</v>
      </c>
      <c r="C324" s="164">
        <f>ROUND('в руб.'!C324/1000,1)</f>
        <v>2418.6</v>
      </c>
      <c r="D324" s="164"/>
      <c r="E324" s="162"/>
    </row>
    <row r="325" spans="1:5" ht="110.25" x14ac:dyDescent="0.25">
      <c r="A325" s="167" t="s">
        <v>1135</v>
      </c>
      <c r="B325" s="168" t="s">
        <v>1136</v>
      </c>
      <c r="C325" s="164">
        <f>ROUND('в руб.'!C325/1000,1)</f>
        <v>24920</v>
      </c>
      <c r="D325" s="164"/>
      <c r="E325" s="162"/>
    </row>
    <row r="326" spans="1:5" ht="126" x14ac:dyDescent="0.25">
      <c r="A326" s="167" t="s">
        <v>1137</v>
      </c>
      <c r="B326" s="168" t="s">
        <v>1138</v>
      </c>
      <c r="C326" s="164">
        <f>ROUND('в руб.'!C326/1000,1)</f>
        <v>24920</v>
      </c>
      <c r="D326" s="164"/>
      <c r="E326" s="162"/>
    </row>
    <row r="327" spans="1:5" ht="63" x14ac:dyDescent="0.25">
      <c r="A327" s="167" t="s">
        <v>1139</v>
      </c>
      <c r="B327" s="168" t="s">
        <v>1140</v>
      </c>
      <c r="C327" s="164">
        <f>ROUND('в руб.'!C327/1000,1)</f>
        <v>11450.6</v>
      </c>
      <c r="D327" s="164"/>
      <c r="E327" s="162"/>
    </row>
    <row r="328" spans="1:5" ht="47.25" x14ac:dyDescent="0.25">
      <c r="A328" s="167" t="s">
        <v>1141</v>
      </c>
      <c r="B328" s="168" t="s">
        <v>1142</v>
      </c>
      <c r="C328" s="164">
        <f>ROUND('в руб.'!C328/1000,1)</f>
        <v>96120</v>
      </c>
      <c r="D328" s="164"/>
      <c r="E328" s="162"/>
    </row>
    <row r="329" spans="1:5" ht="63" x14ac:dyDescent="0.25">
      <c r="A329" s="167" t="s">
        <v>1143</v>
      </c>
      <c r="B329" s="168" t="s">
        <v>1144</v>
      </c>
      <c r="C329" s="164">
        <f>ROUND('в руб.'!C329/1000,1)</f>
        <v>96120</v>
      </c>
      <c r="D329" s="164"/>
      <c r="E329" s="162"/>
    </row>
    <row r="330" spans="1:5" ht="126" x14ac:dyDescent="0.25">
      <c r="A330" s="167" t="s">
        <v>1145</v>
      </c>
      <c r="B330" s="168" t="s">
        <v>1146</v>
      </c>
      <c r="C330" s="164">
        <f>ROUND('в руб.'!C330/1000,1)</f>
        <v>15600</v>
      </c>
      <c r="D330" s="164">
        <f>ROUND('в руб.'!D330/1000,1)</f>
        <v>713.7</v>
      </c>
      <c r="E330" s="162">
        <f t="shared" si="7"/>
        <v>4.5750000000000002</v>
      </c>
    </row>
    <row r="331" spans="1:5" ht="126" x14ac:dyDescent="0.25">
      <c r="A331" s="167" t="s">
        <v>1147</v>
      </c>
      <c r="B331" s="168" t="s">
        <v>1148</v>
      </c>
      <c r="C331" s="164">
        <f>ROUND('в руб.'!C331/1000,1)</f>
        <v>15600</v>
      </c>
      <c r="D331" s="164">
        <f>ROUND('в руб.'!D331/1000,1)</f>
        <v>713.7</v>
      </c>
      <c r="E331" s="162">
        <f t="shared" si="7"/>
        <v>4.5750000000000002</v>
      </c>
    </row>
    <row r="332" spans="1:5" ht="31.5" x14ac:dyDescent="0.25">
      <c r="A332" s="167" t="s">
        <v>1149</v>
      </c>
      <c r="B332" s="168" t="s">
        <v>1150</v>
      </c>
      <c r="C332" s="164">
        <f>ROUND('в руб.'!C332/1000,1)</f>
        <v>1951.2</v>
      </c>
      <c r="D332" s="164">
        <f>ROUND('в руб.'!D332/1000,1)</f>
        <v>276.8</v>
      </c>
      <c r="E332" s="162">
        <f t="shared" si="7"/>
        <v>14.186141861418614</v>
      </c>
    </row>
    <row r="333" spans="1:5" ht="47.25" x14ac:dyDescent="0.25">
      <c r="A333" s="167" t="s">
        <v>1151</v>
      </c>
      <c r="B333" s="168" t="s">
        <v>1152</v>
      </c>
      <c r="C333" s="164">
        <f>ROUND('в руб.'!C333/1000,1)</f>
        <v>1951.2</v>
      </c>
      <c r="D333" s="164">
        <f>ROUND('в руб.'!D333/1000,1)</f>
        <v>276.8</v>
      </c>
      <c r="E333" s="162">
        <f t="shared" si="7"/>
        <v>14.186141861418614</v>
      </c>
    </row>
    <row r="334" spans="1:5" ht="94.5" x14ac:dyDescent="0.25">
      <c r="A334" s="167" t="s">
        <v>1153</v>
      </c>
      <c r="B334" s="168" t="s">
        <v>1154</v>
      </c>
      <c r="C334" s="164">
        <f>ROUND('в руб.'!C334/1000,1)</f>
        <v>6655.7</v>
      </c>
      <c r="D334" s="164">
        <f>ROUND('в руб.'!D334/1000,1)</f>
        <v>4851</v>
      </c>
      <c r="E334" s="162">
        <f t="shared" si="7"/>
        <v>72.884895653349759</v>
      </c>
    </row>
    <row r="335" spans="1:5" ht="94.5" x14ac:dyDescent="0.25">
      <c r="A335" s="167" t="s">
        <v>1155</v>
      </c>
      <c r="B335" s="168" t="s">
        <v>1156</v>
      </c>
      <c r="C335" s="164">
        <f>ROUND('в руб.'!C335/1000,1)</f>
        <v>6655.7</v>
      </c>
      <c r="D335" s="164">
        <f>ROUND('в руб.'!D335/1000,1)</f>
        <v>4851</v>
      </c>
      <c r="E335" s="162">
        <f t="shared" si="7"/>
        <v>72.884895653349759</v>
      </c>
    </row>
    <row r="336" spans="1:5" ht="63" x14ac:dyDescent="0.25">
      <c r="A336" s="167" t="s">
        <v>1163</v>
      </c>
      <c r="B336" s="168" t="s">
        <v>1164</v>
      </c>
      <c r="C336" s="164">
        <f>ROUND('в руб.'!C336/1000,1)</f>
        <v>4836912.5</v>
      </c>
      <c r="D336" s="164">
        <f>ROUND('в руб.'!D336/1000,1)</f>
        <v>2226776.7999999998</v>
      </c>
      <c r="E336" s="162">
        <f t="shared" si="7"/>
        <v>46.037152832514536</v>
      </c>
    </row>
    <row r="337" spans="1:5" ht="78.75" x14ac:dyDescent="0.25">
      <c r="A337" s="167" t="s">
        <v>1165</v>
      </c>
      <c r="B337" s="168" t="s">
        <v>1166</v>
      </c>
      <c r="C337" s="164">
        <f>ROUND('в руб.'!C337/1000,1)</f>
        <v>900224.5</v>
      </c>
      <c r="D337" s="164">
        <f>ROUND('в руб.'!D337/1000,1)</f>
        <v>424752.4</v>
      </c>
      <c r="E337" s="162">
        <f t="shared" si="7"/>
        <v>47.182941588459329</v>
      </c>
    </row>
    <row r="338" spans="1:5" ht="94.5" x14ac:dyDescent="0.25">
      <c r="A338" s="167" t="s">
        <v>1167</v>
      </c>
      <c r="B338" s="168" t="s">
        <v>1168</v>
      </c>
      <c r="C338" s="164">
        <f>ROUND('в руб.'!C338/1000,1)</f>
        <v>900224.5</v>
      </c>
      <c r="D338" s="164">
        <f>ROUND('в руб.'!D338/1000,1)</f>
        <v>424752.4</v>
      </c>
      <c r="E338" s="162">
        <f t="shared" si="7"/>
        <v>47.182941588459329</v>
      </c>
    </row>
    <row r="339" spans="1:5" ht="63" x14ac:dyDescent="0.25">
      <c r="A339" s="167" t="s">
        <v>1173</v>
      </c>
      <c r="B339" s="168" t="s">
        <v>1174</v>
      </c>
      <c r="C339" s="164">
        <f>ROUND('в руб.'!C339/1000,1)</f>
        <v>493918.2</v>
      </c>
      <c r="D339" s="164">
        <f>ROUND('в руб.'!D339/1000,1)</f>
        <v>133260.79999999999</v>
      </c>
      <c r="E339" s="162">
        <f t="shared" si="7"/>
        <v>26.980338039780673</v>
      </c>
    </row>
    <row r="340" spans="1:5" ht="78.75" x14ac:dyDescent="0.25">
      <c r="A340" s="167" t="s">
        <v>1175</v>
      </c>
      <c r="B340" s="168" t="s">
        <v>1176</v>
      </c>
      <c r="C340" s="164">
        <f>ROUND('в руб.'!C340/1000,1)</f>
        <v>493918.2</v>
      </c>
      <c r="D340" s="164">
        <f>ROUND('в руб.'!D340/1000,1)</f>
        <v>133260.79999999999</v>
      </c>
      <c r="E340" s="162">
        <f t="shared" si="7"/>
        <v>26.980338039780673</v>
      </c>
    </row>
    <row r="341" spans="1:5" ht="31.5" x14ac:dyDescent="0.25">
      <c r="A341" s="167" t="s">
        <v>1179</v>
      </c>
      <c r="B341" s="168" t="s">
        <v>1180</v>
      </c>
      <c r="C341" s="164">
        <f>ROUND('в руб.'!C341/1000,1)</f>
        <v>52449</v>
      </c>
      <c r="D341" s="164">
        <f>ROUND('в руб.'!D341/1000,1)</f>
        <v>34990</v>
      </c>
      <c r="E341" s="162">
        <f t="shared" si="7"/>
        <v>66.712425403725533</v>
      </c>
    </row>
    <row r="342" spans="1:5" ht="47.25" x14ac:dyDescent="0.25">
      <c r="A342" s="167" t="s">
        <v>1181</v>
      </c>
      <c r="B342" s="168" t="s">
        <v>1182</v>
      </c>
      <c r="C342" s="164">
        <f>ROUND('в руб.'!C342/1000,1)</f>
        <v>52449</v>
      </c>
      <c r="D342" s="164">
        <f>ROUND('в руб.'!D342/1000,1)</f>
        <v>34990</v>
      </c>
      <c r="E342" s="162">
        <f t="shared" si="7"/>
        <v>66.712425403725533</v>
      </c>
    </row>
    <row r="343" spans="1:5" ht="63" x14ac:dyDescent="0.25">
      <c r="A343" s="167" t="s">
        <v>1183</v>
      </c>
      <c r="B343" s="168" t="s">
        <v>1184</v>
      </c>
      <c r="C343" s="164">
        <f>ROUND('в руб.'!C343/1000,1)</f>
        <v>60965.3</v>
      </c>
      <c r="D343" s="164">
        <f>ROUND('в руб.'!D343/1000,1)</f>
        <v>60965.3</v>
      </c>
      <c r="E343" s="162">
        <f t="shared" si="7"/>
        <v>100</v>
      </c>
    </row>
    <row r="344" spans="1:5" ht="78.75" x14ac:dyDescent="0.25">
      <c r="A344" s="167" t="s">
        <v>1185</v>
      </c>
      <c r="B344" s="168" t="s">
        <v>1186</v>
      </c>
      <c r="C344" s="164">
        <f>ROUND('в руб.'!C344/1000,1)</f>
        <v>60965.3</v>
      </c>
      <c r="D344" s="164">
        <f>ROUND('в руб.'!D344/1000,1)</f>
        <v>60965.3</v>
      </c>
      <c r="E344" s="162">
        <f t="shared" si="7"/>
        <v>100</v>
      </c>
    </row>
    <row r="345" spans="1:5" ht="47.25" x14ac:dyDescent="0.25">
      <c r="A345" s="167" t="s">
        <v>1187</v>
      </c>
      <c r="B345" s="168" t="s">
        <v>1188</v>
      </c>
      <c r="C345" s="164">
        <f>ROUND('в руб.'!C345/1000,1)</f>
        <v>1961249.4</v>
      </c>
      <c r="D345" s="164">
        <f>ROUND('в руб.'!D345/1000,1)</f>
        <v>683497.4</v>
      </c>
      <c r="E345" s="162">
        <f t="shared" si="7"/>
        <v>34.850101165104249</v>
      </c>
    </row>
    <row r="346" spans="1:5" ht="63" x14ac:dyDescent="0.25">
      <c r="A346" s="167" t="s">
        <v>1189</v>
      </c>
      <c r="B346" s="168" t="s">
        <v>1190</v>
      </c>
      <c r="C346" s="164">
        <f>ROUND('в руб.'!C346/1000,1)</f>
        <v>1961249.4</v>
      </c>
      <c r="D346" s="164">
        <f>ROUND('в руб.'!D346/1000,1)</f>
        <v>683497.4</v>
      </c>
      <c r="E346" s="162">
        <f t="shared" si="7"/>
        <v>34.850101165104249</v>
      </c>
    </row>
    <row r="347" spans="1:5" ht="31.5" x14ac:dyDescent="0.25">
      <c r="A347" s="167" t="s">
        <v>1191</v>
      </c>
      <c r="B347" s="168" t="s">
        <v>1192</v>
      </c>
      <c r="C347" s="164">
        <f>ROUND('в руб.'!C347/1000,1)</f>
        <v>155911.4</v>
      </c>
      <c r="D347" s="164">
        <f>ROUND('в руб.'!D347/1000,1)</f>
        <v>10588.4</v>
      </c>
      <c r="E347" s="162">
        <f t="shared" si="7"/>
        <v>6.7912930035905008</v>
      </c>
    </row>
    <row r="348" spans="1:5" ht="47.25" x14ac:dyDescent="0.25">
      <c r="A348" s="167" t="s">
        <v>1193</v>
      </c>
      <c r="B348" s="168" t="s">
        <v>1194</v>
      </c>
      <c r="C348" s="164">
        <f>ROUND('в руб.'!C348/1000,1)</f>
        <v>155911.4</v>
      </c>
      <c r="D348" s="164">
        <f>ROUND('в руб.'!D348/1000,1)</f>
        <v>10588.4</v>
      </c>
      <c r="E348" s="162">
        <f t="shared" si="7"/>
        <v>6.7912930035905008</v>
      </c>
    </row>
    <row r="349" spans="1:5" ht="78.75" x14ac:dyDescent="0.25">
      <c r="A349" s="167" t="s">
        <v>1199</v>
      </c>
      <c r="B349" s="168" t="s">
        <v>1200</v>
      </c>
      <c r="C349" s="164">
        <f>ROUND('в руб.'!C349/1000,1)</f>
        <v>1655764.4</v>
      </c>
      <c r="D349" s="164">
        <f>ROUND('в руб.'!D349/1000,1)</f>
        <v>433744.3</v>
      </c>
      <c r="E349" s="162">
        <f t="shared" si="7"/>
        <v>26.196015568398501</v>
      </c>
    </row>
    <row r="350" spans="1:5" ht="94.5" x14ac:dyDescent="0.25">
      <c r="A350" s="167" t="s">
        <v>1201</v>
      </c>
      <c r="B350" s="168" t="s">
        <v>1202</v>
      </c>
      <c r="C350" s="164">
        <f>ROUND('в руб.'!C350/1000,1)</f>
        <v>1655764.4</v>
      </c>
      <c r="D350" s="164">
        <f>ROUND('в руб.'!D350/1000,1)</f>
        <v>433744.3</v>
      </c>
      <c r="E350" s="162">
        <f t="shared" si="7"/>
        <v>26.196015568398501</v>
      </c>
    </row>
    <row r="351" spans="1:5" ht="110.25" x14ac:dyDescent="0.25">
      <c r="A351" s="167" t="s">
        <v>1203</v>
      </c>
      <c r="B351" s="168" t="s">
        <v>1204</v>
      </c>
      <c r="C351" s="164">
        <f>ROUND('в руб.'!C351/1000,1)</f>
        <v>24262.9</v>
      </c>
      <c r="D351" s="164">
        <f>ROUND('в руб.'!D351/1000,1)</f>
        <v>24262.9</v>
      </c>
      <c r="E351" s="162">
        <f t="shared" si="7"/>
        <v>100</v>
      </c>
    </row>
    <row r="352" spans="1:5" ht="78.75" x14ac:dyDescent="0.25">
      <c r="A352" s="167" t="s">
        <v>1205</v>
      </c>
      <c r="B352" s="168" t="s">
        <v>1206</v>
      </c>
      <c r="C352" s="164">
        <f>ROUND('в руб.'!C352/1000,1)</f>
        <v>450488.1</v>
      </c>
      <c r="D352" s="164">
        <f>ROUND('в руб.'!D352/1000,1)</f>
        <v>285817.09999999998</v>
      </c>
      <c r="E352" s="162">
        <f t="shared" si="7"/>
        <v>63.446093248634092</v>
      </c>
    </row>
    <row r="353" spans="1:5" ht="31.5" x14ac:dyDescent="0.25">
      <c r="A353" s="167" t="s">
        <v>1207</v>
      </c>
      <c r="B353" s="168" t="s">
        <v>1208</v>
      </c>
      <c r="C353" s="164">
        <f>ROUND('в руб.'!C353/1000,1)</f>
        <v>102655.8</v>
      </c>
      <c r="D353" s="164"/>
      <c r="E353" s="162"/>
    </row>
    <row r="354" spans="1:5" ht="47.25" x14ac:dyDescent="0.25">
      <c r="A354" s="167" t="s">
        <v>1209</v>
      </c>
      <c r="B354" s="168" t="s">
        <v>1210</v>
      </c>
      <c r="C354" s="164">
        <f>ROUND('в руб.'!C354/1000,1)</f>
        <v>102655.8</v>
      </c>
      <c r="D354" s="164"/>
      <c r="E354" s="162"/>
    </row>
    <row r="355" spans="1:5" ht="78.75" x14ac:dyDescent="0.25">
      <c r="A355" s="167" t="s">
        <v>1211</v>
      </c>
      <c r="B355" s="168" t="s">
        <v>1212</v>
      </c>
      <c r="C355" s="164">
        <f>ROUND('в руб.'!C355/1000,1)</f>
        <v>5826.1</v>
      </c>
      <c r="D355" s="164">
        <f>ROUND('в руб.'!D355/1000,1)</f>
        <v>5826</v>
      </c>
      <c r="E355" s="162">
        <f t="shared" si="7"/>
        <v>99.998283585932271</v>
      </c>
    </row>
    <row r="356" spans="1:5" ht="78.75" x14ac:dyDescent="0.25">
      <c r="A356" s="167" t="s">
        <v>1213</v>
      </c>
      <c r="B356" s="168" t="s">
        <v>1214</v>
      </c>
      <c r="C356" s="164">
        <f>ROUND('в руб.'!C356/1000,1)</f>
        <v>11439.3</v>
      </c>
      <c r="D356" s="164">
        <f>ROUND('в руб.'!D356/1000,1)</f>
        <v>11439.3</v>
      </c>
      <c r="E356" s="162">
        <f t="shared" si="7"/>
        <v>100</v>
      </c>
    </row>
    <row r="357" spans="1:5" ht="94.5" x14ac:dyDescent="0.25">
      <c r="A357" s="167" t="s">
        <v>1215</v>
      </c>
      <c r="B357" s="168" t="s">
        <v>1216</v>
      </c>
      <c r="C357" s="164">
        <f>ROUND('в руб.'!C357/1000,1)</f>
        <v>11439.3</v>
      </c>
      <c r="D357" s="164">
        <f>ROUND('в руб.'!D357/1000,1)</f>
        <v>11439.3</v>
      </c>
      <c r="E357" s="162">
        <f t="shared" si="7"/>
        <v>100</v>
      </c>
    </row>
    <row r="358" spans="1:5" ht="63" x14ac:dyDescent="0.25">
      <c r="A358" s="167" t="s">
        <v>1221</v>
      </c>
      <c r="B358" s="168" t="s">
        <v>1222</v>
      </c>
      <c r="C358" s="164">
        <f>ROUND('в руб.'!C358/1000,1)</f>
        <v>32775.699999999997</v>
      </c>
      <c r="D358" s="164">
        <f>ROUND('в руб.'!D358/1000,1)</f>
        <v>31261.1</v>
      </c>
      <c r="E358" s="162">
        <f t="shared" si="7"/>
        <v>95.378893509520779</v>
      </c>
    </row>
    <row r="359" spans="1:5" ht="78.75" x14ac:dyDescent="0.25">
      <c r="A359" s="167" t="s">
        <v>1223</v>
      </c>
      <c r="B359" s="168" t="s">
        <v>1224</v>
      </c>
      <c r="C359" s="164">
        <f>ROUND('в руб.'!C359/1000,1)</f>
        <v>32775.699999999997</v>
      </c>
      <c r="D359" s="164">
        <f>ROUND('в руб.'!D359/1000,1)</f>
        <v>31261.1</v>
      </c>
      <c r="E359" s="162">
        <f t="shared" si="7"/>
        <v>95.378893509520779</v>
      </c>
    </row>
    <row r="360" spans="1:5" ht="47.25" x14ac:dyDescent="0.25">
      <c r="A360" s="167" t="s">
        <v>1229</v>
      </c>
      <c r="B360" s="168" t="s">
        <v>1230</v>
      </c>
      <c r="C360" s="164">
        <f>ROUND('в руб.'!C360/1000,1)</f>
        <v>63084</v>
      </c>
      <c r="D360" s="164">
        <f>ROUND('в руб.'!D360/1000,1)</f>
        <v>60920.1</v>
      </c>
      <c r="E360" s="162">
        <f t="shared" si="7"/>
        <v>96.569811679665207</v>
      </c>
    </row>
    <row r="361" spans="1:5" ht="47.25" x14ac:dyDescent="0.25">
      <c r="A361" s="167" t="s">
        <v>1231</v>
      </c>
      <c r="B361" s="168" t="s">
        <v>1232</v>
      </c>
      <c r="C361" s="164">
        <f>ROUND('в руб.'!C361/1000,1)</f>
        <v>63084</v>
      </c>
      <c r="D361" s="164">
        <f>ROUND('в руб.'!D361/1000,1)</f>
        <v>60920.1</v>
      </c>
      <c r="E361" s="162">
        <f t="shared" si="7"/>
        <v>96.569811679665207</v>
      </c>
    </row>
    <row r="362" spans="1:5" ht="78.75" x14ac:dyDescent="0.25">
      <c r="A362" s="167" t="s">
        <v>1233</v>
      </c>
      <c r="B362" s="168" t="s">
        <v>1234</v>
      </c>
      <c r="C362" s="164">
        <f>ROUND('в руб.'!C362/1000,1)</f>
        <v>4488.5</v>
      </c>
      <c r="D362" s="164">
        <f>ROUND('в руб.'!D362/1000,1)</f>
        <v>2430.8000000000002</v>
      </c>
      <c r="E362" s="162">
        <f t="shared" si="7"/>
        <v>54.156176896513323</v>
      </c>
    </row>
    <row r="363" spans="1:5" ht="94.5" x14ac:dyDescent="0.25">
      <c r="A363" s="167" t="s">
        <v>1235</v>
      </c>
      <c r="B363" s="168" t="s">
        <v>1236</v>
      </c>
      <c r="C363" s="164">
        <f>ROUND('в руб.'!C363/1000,1)</f>
        <v>4488.5</v>
      </c>
      <c r="D363" s="164">
        <f>ROUND('в руб.'!D363/1000,1)</f>
        <v>2430.8000000000002</v>
      </c>
      <c r="E363" s="162">
        <f t="shared" si="7"/>
        <v>54.156176896513323</v>
      </c>
    </row>
    <row r="364" spans="1:5" ht="47.25" x14ac:dyDescent="0.25">
      <c r="A364" s="167" t="s">
        <v>1241</v>
      </c>
      <c r="B364" s="168" t="s">
        <v>1242</v>
      </c>
      <c r="C364" s="164">
        <f>ROUND('в руб.'!C364/1000,1)</f>
        <v>19232.5</v>
      </c>
      <c r="D364" s="164">
        <f>ROUND('в руб.'!D364/1000,1)</f>
        <v>18710.8</v>
      </c>
      <c r="E364" s="162">
        <f t="shared" si="7"/>
        <v>97.287404133627973</v>
      </c>
    </row>
    <row r="365" spans="1:5" ht="47.25" x14ac:dyDescent="0.25">
      <c r="A365" s="167" t="s">
        <v>1243</v>
      </c>
      <c r="B365" s="168" t="s">
        <v>1244</v>
      </c>
      <c r="C365" s="164">
        <f>ROUND('в руб.'!C365/1000,1)</f>
        <v>19232.5</v>
      </c>
      <c r="D365" s="164">
        <f>ROUND('в руб.'!D365/1000,1)</f>
        <v>18710.8</v>
      </c>
      <c r="E365" s="162">
        <f t="shared" si="7"/>
        <v>97.287404133627973</v>
      </c>
    </row>
    <row r="366" spans="1:5" ht="63" x14ac:dyDescent="0.25">
      <c r="A366" s="167" t="s">
        <v>1249</v>
      </c>
      <c r="B366" s="168" t="s">
        <v>1250</v>
      </c>
      <c r="C366" s="164">
        <f>ROUND('в руб.'!C366/1000,1)</f>
        <v>355553.9</v>
      </c>
      <c r="D366" s="164">
        <f>ROUND('в руб.'!D366/1000,1)</f>
        <v>256741.9</v>
      </c>
      <c r="E366" s="162">
        <f t="shared" si="7"/>
        <v>72.208995598135743</v>
      </c>
    </row>
    <row r="367" spans="1:5" ht="78.75" x14ac:dyDescent="0.25">
      <c r="A367" s="167" t="s">
        <v>1251</v>
      </c>
      <c r="B367" s="168" t="s">
        <v>1252</v>
      </c>
      <c r="C367" s="164">
        <f>ROUND('в руб.'!C367/1000,1)</f>
        <v>355553.9</v>
      </c>
      <c r="D367" s="164">
        <f>ROUND('в руб.'!D367/1000,1)</f>
        <v>256741.9</v>
      </c>
      <c r="E367" s="162">
        <f t="shared" si="7"/>
        <v>72.208995598135743</v>
      </c>
    </row>
    <row r="368" spans="1:5" ht="63" x14ac:dyDescent="0.25">
      <c r="A368" s="167" t="s">
        <v>1253</v>
      </c>
      <c r="B368" s="168" t="s">
        <v>1254</v>
      </c>
      <c r="C368" s="164">
        <f>ROUND('в руб.'!C368/1000,1)</f>
        <v>723892.4</v>
      </c>
      <c r="D368" s="164">
        <f>ROUND('в руб.'!D368/1000,1)</f>
        <v>570936.80000000005</v>
      </c>
      <c r="E368" s="162">
        <f t="shared" si="7"/>
        <v>78.870395655486931</v>
      </c>
    </row>
    <row r="369" spans="1:5" ht="63" x14ac:dyDescent="0.25">
      <c r="A369" s="167" t="s">
        <v>1255</v>
      </c>
      <c r="B369" s="168" t="s">
        <v>1256</v>
      </c>
      <c r="C369" s="164">
        <f>ROUND('в руб.'!C369/1000,1)</f>
        <v>723892.4</v>
      </c>
      <c r="D369" s="164">
        <f>ROUND('в руб.'!D369/1000,1)</f>
        <v>570936.80000000005</v>
      </c>
      <c r="E369" s="162">
        <f t="shared" si="7"/>
        <v>78.870395655486931</v>
      </c>
    </row>
    <row r="370" spans="1:5" ht="31.5" x14ac:dyDescent="0.25">
      <c r="A370" s="167" t="s">
        <v>1257</v>
      </c>
      <c r="B370" s="168" t="s">
        <v>1258</v>
      </c>
      <c r="C370" s="164">
        <f>ROUND('в руб.'!C370/1000,1)</f>
        <v>14415.8</v>
      </c>
      <c r="D370" s="164"/>
      <c r="E370" s="162"/>
    </row>
    <row r="371" spans="1:5" ht="47.25" x14ac:dyDescent="0.25">
      <c r="A371" s="167" t="s">
        <v>1259</v>
      </c>
      <c r="B371" s="168" t="s">
        <v>1260</v>
      </c>
      <c r="C371" s="164">
        <f>ROUND('в руб.'!C371/1000,1)</f>
        <v>14415.8</v>
      </c>
      <c r="D371" s="164"/>
      <c r="E371" s="162"/>
    </row>
    <row r="372" spans="1:5" ht="31.5" x14ac:dyDescent="0.25">
      <c r="A372" s="167" t="s">
        <v>1263</v>
      </c>
      <c r="B372" s="168" t="s">
        <v>1264</v>
      </c>
      <c r="C372" s="164">
        <f>ROUND('в руб.'!C372/1000,1)</f>
        <v>72212.5</v>
      </c>
      <c r="D372" s="164">
        <f>ROUND('в руб.'!D372/1000,1)</f>
        <v>29482.5</v>
      </c>
      <c r="E372" s="162">
        <f t="shared" si="7"/>
        <v>40.827419075644798</v>
      </c>
    </row>
    <row r="373" spans="1:5" ht="47.25" x14ac:dyDescent="0.25">
      <c r="A373" s="167" t="s">
        <v>1265</v>
      </c>
      <c r="B373" s="168" t="s">
        <v>1266</v>
      </c>
      <c r="C373" s="164">
        <f>ROUND('в руб.'!C373/1000,1)</f>
        <v>72212.5</v>
      </c>
      <c r="D373" s="164">
        <f>ROUND('в руб.'!D373/1000,1)</f>
        <v>29482.5</v>
      </c>
      <c r="E373" s="162">
        <f t="shared" si="7"/>
        <v>40.827419075644798</v>
      </c>
    </row>
    <row r="374" spans="1:5" ht="47.25" x14ac:dyDescent="0.25">
      <c r="A374" s="167" t="s">
        <v>1271</v>
      </c>
      <c r="B374" s="168" t="s">
        <v>1272</v>
      </c>
      <c r="C374" s="164">
        <f>ROUND('в руб.'!C374/1000,1)</f>
        <v>16594.2</v>
      </c>
      <c r="D374" s="164">
        <f>ROUND('в руб.'!D374/1000,1)</f>
        <v>11320.3</v>
      </c>
      <c r="E374" s="162">
        <f t="shared" si="7"/>
        <v>68.218413662605002</v>
      </c>
    </row>
    <row r="375" spans="1:5" ht="63" x14ac:dyDescent="0.25">
      <c r="A375" s="167" t="s">
        <v>1273</v>
      </c>
      <c r="B375" s="168" t="s">
        <v>1274</v>
      </c>
      <c r="C375" s="164">
        <f>ROUND('в руб.'!C375/1000,1)</f>
        <v>16594.2</v>
      </c>
      <c r="D375" s="164">
        <f>ROUND('в руб.'!D375/1000,1)</f>
        <v>11320.3</v>
      </c>
      <c r="E375" s="162">
        <f t="shared" si="7"/>
        <v>68.218413662605002</v>
      </c>
    </row>
    <row r="376" spans="1:5" ht="63" x14ac:dyDescent="0.25">
      <c r="A376" s="167" t="s">
        <v>1275</v>
      </c>
      <c r="B376" s="168" t="s">
        <v>1276</v>
      </c>
      <c r="C376" s="164">
        <f>ROUND('в руб.'!C376/1000,1)</f>
        <v>5663.6</v>
      </c>
      <c r="D376" s="164">
        <f>ROUND('в руб.'!D376/1000,1)</f>
        <v>1630</v>
      </c>
      <c r="E376" s="162">
        <f t="shared" si="7"/>
        <v>28.78028109329755</v>
      </c>
    </row>
    <row r="377" spans="1:5" ht="63" x14ac:dyDescent="0.25">
      <c r="A377" s="167" t="s">
        <v>1277</v>
      </c>
      <c r="B377" s="168" t="s">
        <v>1278</v>
      </c>
      <c r="C377" s="164">
        <f>ROUND('в руб.'!C377/1000,1)</f>
        <v>5663.6</v>
      </c>
      <c r="D377" s="164">
        <f>ROUND('в руб.'!D377/1000,1)</f>
        <v>1630</v>
      </c>
      <c r="E377" s="162">
        <f t="shared" ref="E377:E440" si="8">D377/C377*100</f>
        <v>28.78028109329755</v>
      </c>
    </row>
    <row r="378" spans="1:5" ht="47.25" x14ac:dyDescent="0.25">
      <c r="A378" s="167" t="s">
        <v>1279</v>
      </c>
      <c r="B378" s="168" t="s">
        <v>1280</v>
      </c>
      <c r="C378" s="164">
        <f>ROUND('в руб.'!C378/1000,1)</f>
        <v>20390.2</v>
      </c>
      <c r="D378" s="164">
        <f>ROUND('в руб.'!D378/1000,1)</f>
        <v>20390.2</v>
      </c>
      <c r="E378" s="162">
        <f t="shared" si="8"/>
        <v>100</v>
      </c>
    </row>
    <row r="379" spans="1:5" ht="63" x14ac:dyDescent="0.25">
      <c r="A379" s="167" t="s">
        <v>1281</v>
      </c>
      <c r="B379" s="168" t="s">
        <v>1282</v>
      </c>
      <c r="C379" s="164">
        <f>ROUND('в руб.'!C379/1000,1)</f>
        <v>20390.2</v>
      </c>
      <c r="D379" s="164">
        <f>ROUND('в руб.'!D379/1000,1)</f>
        <v>20390.2</v>
      </c>
      <c r="E379" s="162">
        <f t="shared" si="8"/>
        <v>100</v>
      </c>
    </row>
    <row r="380" spans="1:5" ht="31.5" x14ac:dyDescent="0.25">
      <c r="A380" s="167" t="s">
        <v>1285</v>
      </c>
      <c r="B380" s="168" t="s">
        <v>1286</v>
      </c>
      <c r="C380" s="164">
        <f>ROUND('в руб.'!C380/1000,1)</f>
        <v>82670.5</v>
      </c>
      <c r="D380" s="164">
        <f>ROUND('в руб.'!D380/1000,1)</f>
        <v>73539.7</v>
      </c>
      <c r="E380" s="162">
        <f t="shared" si="8"/>
        <v>88.955189577902644</v>
      </c>
    </row>
    <row r="381" spans="1:5" ht="31.5" x14ac:dyDescent="0.25">
      <c r="A381" s="167" t="s">
        <v>1287</v>
      </c>
      <c r="B381" s="168" t="s">
        <v>1288</v>
      </c>
      <c r="C381" s="164">
        <f>ROUND('в руб.'!C381/1000,1)</f>
        <v>82670.5</v>
      </c>
      <c r="D381" s="164">
        <f>ROUND('в руб.'!D381/1000,1)</f>
        <v>73539.7</v>
      </c>
      <c r="E381" s="162">
        <f t="shared" si="8"/>
        <v>88.955189577902644</v>
      </c>
    </row>
    <row r="382" spans="1:5" ht="63" x14ac:dyDescent="0.25">
      <c r="A382" s="167" t="s">
        <v>1297</v>
      </c>
      <c r="B382" s="168" t="s">
        <v>1298</v>
      </c>
      <c r="C382" s="164">
        <f>ROUND('в руб.'!C382/1000,1)</f>
        <v>402039.5</v>
      </c>
      <c r="D382" s="164">
        <f>ROUND('в руб.'!D382/1000,1)</f>
        <v>190291</v>
      </c>
      <c r="E382" s="162">
        <f t="shared" si="8"/>
        <v>47.331418927742178</v>
      </c>
    </row>
    <row r="383" spans="1:5" ht="78.75" x14ac:dyDescent="0.25">
      <c r="A383" s="167" t="s">
        <v>1299</v>
      </c>
      <c r="B383" s="168" t="s">
        <v>1300</v>
      </c>
      <c r="C383" s="164">
        <f>ROUND('в руб.'!C383/1000,1)</f>
        <v>402039.5</v>
      </c>
      <c r="D383" s="164">
        <f>ROUND('в руб.'!D383/1000,1)</f>
        <v>190291</v>
      </c>
      <c r="E383" s="162">
        <f t="shared" si="8"/>
        <v>47.331418927742178</v>
      </c>
    </row>
    <row r="384" spans="1:5" ht="94.5" x14ac:dyDescent="0.25">
      <c r="A384" s="167" t="s">
        <v>1303</v>
      </c>
      <c r="B384" s="168" t="s">
        <v>1304</v>
      </c>
      <c r="C384" s="164">
        <f>ROUND('в руб.'!C384/1000,1)</f>
        <v>159307.29999999999</v>
      </c>
      <c r="D384" s="164">
        <f>ROUND('в руб.'!D384/1000,1)</f>
        <v>106970.6</v>
      </c>
      <c r="E384" s="162">
        <f t="shared" si="8"/>
        <v>67.147330976044415</v>
      </c>
    </row>
    <row r="385" spans="1:5" ht="94.5" x14ac:dyDescent="0.25">
      <c r="A385" s="167" t="s">
        <v>1305</v>
      </c>
      <c r="B385" s="168" t="s">
        <v>1306</v>
      </c>
      <c r="C385" s="164">
        <f>ROUND('в руб.'!C385/1000,1)</f>
        <v>159307.29999999999</v>
      </c>
      <c r="D385" s="164">
        <f>ROUND('в руб.'!D385/1000,1)</f>
        <v>106970.6</v>
      </c>
      <c r="E385" s="162">
        <f t="shared" si="8"/>
        <v>67.147330976044415</v>
      </c>
    </row>
    <row r="386" spans="1:5" ht="63" x14ac:dyDescent="0.25">
      <c r="A386" s="167" t="s">
        <v>1307</v>
      </c>
      <c r="B386" s="168" t="s">
        <v>1308</v>
      </c>
      <c r="C386" s="164">
        <f>ROUND('в руб.'!C386/1000,1)</f>
        <v>57406.8</v>
      </c>
      <c r="D386" s="164">
        <f>ROUND('в руб.'!D386/1000,1)</f>
        <v>57406.8</v>
      </c>
      <c r="E386" s="162">
        <f t="shared" si="8"/>
        <v>100</v>
      </c>
    </row>
    <row r="387" spans="1:5" ht="31.5" x14ac:dyDescent="0.25">
      <c r="A387" s="167" t="s">
        <v>1309</v>
      </c>
      <c r="B387" s="168" t="s">
        <v>1310</v>
      </c>
      <c r="C387" s="164">
        <f>ROUND('в руб.'!C387/1000,1)</f>
        <v>679505.6</v>
      </c>
      <c r="D387" s="164">
        <f>ROUND('в руб.'!D387/1000,1)</f>
        <v>399307</v>
      </c>
      <c r="E387" s="162">
        <f t="shared" si="8"/>
        <v>58.764342780986645</v>
      </c>
    </row>
    <row r="388" spans="1:5" ht="47.25" x14ac:dyDescent="0.25">
      <c r="A388" s="167" t="s">
        <v>1311</v>
      </c>
      <c r="B388" s="168" t="s">
        <v>1312</v>
      </c>
      <c r="C388" s="164">
        <f>ROUND('в руб.'!C388/1000,1)</f>
        <v>679505.6</v>
      </c>
      <c r="D388" s="164">
        <f>ROUND('в руб.'!D388/1000,1)</f>
        <v>399307</v>
      </c>
      <c r="E388" s="162">
        <f t="shared" si="8"/>
        <v>58.764342780986645</v>
      </c>
    </row>
    <row r="389" spans="1:5" ht="63" x14ac:dyDescent="0.25">
      <c r="A389" s="167" t="s">
        <v>1319</v>
      </c>
      <c r="B389" s="168" t="s">
        <v>1320</v>
      </c>
      <c r="C389" s="164">
        <f>ROUND('в руб.'!C389/1000,1)</f>
        <v>601574.1</v>
      </c>
      <c r="D389" s="164"/>
      <c r="E389" s="162"/>
    </row>
    <row r="390" spans="1:5" ht="31.5" x14ac:dyDescent="0.25">
      <c r="A390" s="167" t="s">
        <v>1321</v>
      </c>
      <c r="B390" s="168" t="s">
        <v>1322</v>
      </c>
      <c r="C390" s="164">
        <f>ROUND('в руб.'!C390/1000,1)</f>
        <v>12226</v>
      </c>
      <c r="D390" s="164">
        <f>ROUND('в руб.'!D390/1000,1)</f>
        <v>6402.5</v>
      </c>
      <c r="E390" s="162">
        <f t="shared" si="8"/>
        <v>52.367904465892359</v>
      </c>
    </row>
    <row r="391" spans="1:5" ht="47.25" x14ac:dyDescent="0.25">
      <c r="A391" s="167" t="s">
        <v>1323</v>
      </c>
      <c r="B391" s="168" t="s">
        <v>1324</v>
      </c>
      <c r="C391" s="164">
        <f>ROUND('в руб.'!C391/1000,1)</f>
        <v>12226</v>
      </c>
      <c r="D391" s="164">
        <f>ROUND('в руб.'!D391/1000,1)</f>
        <v>6402.5</v>
      </c>
      <c r="E391" s="162">
        <f t="shared" si="8"/>
        <v>52.367904465892359</v>
      </c>
    </row>
    <row r="392" spans="1:5" ht="94.5" x14ac:dyDescent="0.25">
      <c r="A392" s="167" t="s">
        <v>1327</v>
      </c>
      <c r="B392" s="168" t="s">
        <v>1328</v>
      </c>
      <c r="C392" s="164">
        <f>ROUND('в руб.'!C392/1000,1)</f>
        <v>242565</v>
      </c>
      <c r="D392" s="164">
        <f>ROUND('в руб.'!D392/1000,1)</f>
        <v>161239.70000000001</v>
      </c>
      <c r="E392" s="162">
        <f t="shared" si="8"/>
        <v>66.472780491826938</v>
      </c>
    </row>
    <row r="393" spans="1:5" ht="157.5" x14ac:dyDescent="0.25">
      <c r="A393" s="167" t="s">
        <v>1329</v>
      </c>
      <c r="B393" s="168" t="s">
        <v>1330</v>
      </c>
      <c r="C393" s="164">
        <f>ROUND('в руб.'!C393/1000,1)</f>
        <v>83079.899999999994</v>
      </c>
      <c r="D393" s="164"/>
      <c r="E393" s="162"/>
    </row>
    <row r="394" spans="1:5" ht="157.5" x14ac:dyDescent="0.25">
      <c r="A394" s="167" t="s">
        <v>1331</v>
      </c>
      <c r="B394" s="168" t="s">
        <v>1332</v>
      </c>
      <c r="C394" s="164">
        <f>ROUND('в руб.'!C394/1000,1)</f>
        <v>83079.899999999994</v>
      </c>
      <c r="D394" s="164"/>
      <c r="E394" s="162"/>
    </row>
    <row r="395" spans="1:5" ht="31.5" x14ac:dyDescent="0.25">
      <c r="A395" s="167" t="s">
        <v>1333</v>
      </c>
      <c r="B395" s="168" t="s">
        <v>1334</v>
      </c>
      <c r="C395" s="164">
        <f>ROUND('в руб.'!C395/1000,1)</f>
        <v>13403.5</v>
      </c>
      <c r="D395" s="164">
        <f>ROUND('в руб.'!D395/1000,1)</f>
        <v>13403.5</v>
      </c>
      <c r="E395" s="162">
        <f t="shared" si="8"/>
        <v>100</v>
      </c>
    </row>
    <row r="396" spans="1:5" ht="47.25" x14ac:dyDescent="0.25">
      <c r="A396" s="167" t="s">
        <v>1335</v>
      </c>
      <c r="B396" s="168" t="s">
        <v>1336</v>
      </c>
      <c r="C396" s="164">
        <f>ROUND('в руб.'!C396/1000,1)</f>
        <v>13403.5</v>
      </c>
      <c r="D396" s="164">
        <f>ROUND('в руб.'!D396/1000,1)</f>
        <v>13403.5</v>
      </c>
      <c r="E396" s="162">
        <f t="shared" si="8"/>
        <v>100</v>
      </c>
    </row>
    <row r="397" spans="1:5" ht="78.75" x14ac:dyDescent="0.25">
      <c r="A397" s="167" t="s">
        <v>1339</v>
      </c>
      <c r="B397" s="168" t="s">
        <v>1340</v>
      </c>
      <c r="C397" s="164">
        <f>ROUND('в руб.'!C397/1000,1)</f>
        <v>920645.1</v>
      </c>
      <c r="D397" s="164">
        <f>ROUND('в руб.'!D397/1000,1)</f>
        <v>199359.5</v>
      </c>
      <c r="E397" s="162">
        <f t="shared" si="8"/>
        <v>21.654326949657367</v>
      </c>
    </row>
    <row r="398" spans="1:5" ht="94.5" x14ac:dyDescent="0.25">
      <c r="A398" s="167" t="s">
        <v>1341</v>
      </c>
      <c r="B398" s="168" t="s">
        <v>1342</v>
      </c>
      <c r="C398" s="164">
        <f>ROUND('в руб.'!C398/1000,1)</f>
        <v>920645.1</v>
      </c>
      <c r="D398" s="164">
        <f>ROUND('в руб.'!D398/1000,1)</f>
        <v>199359.5</v>
      </c>
      <c r="E398" s="162">
        <f t="shared" si="8"/>
        <v>21.654326949657367</v>
      </c>
    </row>
    <row r="399" spans="1:5" ht="47.25" x14ac:dyDescent="0.25">
      <c r="A399" s="167" t="s">
        <v>1343</v>
      </c>
      <c r="B399" s="168" t="s">
        <v>1344</v>
      </c>
      <c r="C399" s="164">
        <f>ROUND('в руб.'!C399/1000,1)</f>
        <v>6238.5</v>
      </c>
      <c r="D399" s="164"/>
      <c r="E399" s="162"/>
    </row>
    <row r="400" spans="1:5" ht="63" x14ac:dyDescent="0.25">
      <c r="A400" s="167" t="s">
        <v>1345</v>
      </c>
      <c r="B400" s="168" t="s">
        <v>1346</v>
      </c>
      <c r="C400" s="164">
        <f>ROUND('в руб.'!C400/1000,1)</f>
        <v>6238.5</v>
      </c>
      <c r="D400" s="164"/>
      <c r="E400" s="162"/>
    </row>
    <row r="401" spans="1:5" ht="47.25" x14ac:dyDescent="0.25">
      <c r="A401" s="167" t="s">
        <v>1351</v>
      </c>
      <c r="B401" s="168" t="s">
        <v>1352</v>
      </c>
      <c r="C401" s="164">
        <f>ROUND('в руб.'!C401/1000,1)</f>
        <v>961064</v>
      </c>
      <c r="D401" s="164">
        <f>ROUND('в руб.'!D401/1000,1)</f>
        <v>381569.3</v>
      </c>
      <c r="E401" s="162">
        <f t="shared" si="8"/>
        <v>39.702798148718507</v>
      </c>
    </row>
    <row r="402" spans="1:5" ht="47.25" x14ac:dyDescent="0.25">
      <c r="A402" s="167" t="s">
        <v>1353</v>
      </c>
      <c r="B402" s="168" t="s">
        <v>1354</v>
      </c>
      <c r="C402" s="164">
        <f>ROUND('в руб.'!C402/1000,1)</f>
        <v>961064</v>
      </c>
      <c r="D402" s="164">
        <f>ROUND('в руб.'!D402/1000,1)</f>
        <v>381569.3</v>
      </c>
      <c r="E402" s="162">
        <f t="shared" si="8"/>
        <v>39.702798148718507</v>
      </c>
    </row>
    <row r="403" spans="1:5" ht="94.5" x14ac:dyDescent="0.25">
      <c r="A403" s="167" t="s">
        <v>1359</v>
      </c>
      <c r="B403" s="168" t="s">
        <v>1360</v>
      </c>
      <c r="C403" s="164">
        <f>ROUND('в руб.'!C403/1000,1)</f>
        <v>70523.5</v>
      </c>
      <c r="D403" s="164"/>
      <c r="E403" s="162"/>
    </row>
    <row r="404" spans="1:5" ht="110.25" x14ac:dyDescent="0.25">
      <c r="A404" s="167" t="s">
        <v>1361</v>
      </c>
      <c r="B404" s="168" t="s">
        <v>1362</v>
      </c>
      <c r="C404" s="164">
        <f>ROUND('в руб.'!C404/1000,1)</f>
        <v>70523.5</v>
      </c>
      <c r="D404" s="164"/>
      <c r="E404" s="162"/>
    </row>
    <row r="405" spans="1:5" ht="47.25" x14ac:dyDescent="0.25">
      <c r="A405" s="167" t="s">
        <v>1363</v>
      </c>
      <c r="B405" s="168" t="s">
        <v>1364</v>
      </c>
      <c r="C405" s="164">
        <f>ROUND('в руб.'!C405/1000,1)</f>
        <v>130000</v>
      </c>
      <c r="D405" s="164"/>
      <c r="E405" s="162"/>
    </row>
    <row r="406" spans="1:5" ht="63" x14ac:dyDescent="0.25">
      <c r="A406" s="167" t="s">
        <v>1365</v>
      </c>
      <c r="B406" s="168" t="s">
        <v>1366</v>
      </c>
      <c r="C406" s="164">
        <f>ROUND('в руб.'!C406/1000,1)</f>
        <v>130000</v>
      </c>
      <c r="D406" s="164"/>
      <c r="E406" s="162"/>
    </row>
    <row r="407" spans="1:5" ht="63" x14ac:dyDescent="0.25">
      <c r="A407" s="167" t="s">
        <v>1369</v>
      </c>
      <c r="B407" s="168" t="s">
        <v>1370</v>
      </c>
      <c r="C407" s="164">
        <f>ROUND('в руб.'!C407/1000,1)</f>
        <v>2140286.2000000002</v>
      </c>
      <c r="D407" s="164">
        <f>ROUND('в руб.'!D407/1000,1)</f>
        <v>230703.5</v>
      </c>
      <c r="E407" s="162">
        <f t="shared" si="8"/>
        <v>10.779095805037661</v>
      </c>
    </row>
    <row r="408" spans="1:5" ht="126" x14ac:dyDescent="0.25">
      <c r="A408" s="167" t="s">
        <v>1371</v>
      </c>
      <c r="B408" s="168" t="s">
        <v>1372</v>
      </c>
      <c r="C408" s="164">
        <f>ROUND('в руб.'!C408/1000,1)</f>
        <v>168574.8</v>
      </c>
      <c r="D408" s="164">
        <f>ROUND('в руб.'!D408/1000,1)</f>
        <v>65518.7</v>
      </c>
      <c r="E408" s="162">
        <f t="shared" si="8"/>
        <v>38.866248098766839</v>
      </c>
    </row>
    <row r="409" spans="1:5" ht="141.75" x14ac:dyDescent="0.25">
      <c r="A409" s="167" t="s">
        <v>1373</v>
      </c>
      <c r="B409" s="168" t="s">
        <v>1374</v>
      </c>
      <c r="C409" s="164">
        <f>ROUND('в руб.'!C409/1000,1)</f>
        <v>168574.8</v>
      </c>
      <c r="D409" s="164">
        <f>ROUND('в руб.'!D409/1000,1)</f>
        <v>65518.7</v>
      </c>
      <c r="E409" s="162">
        <f t="shared" si="8"/>
        <v>38.866248098766839</v>
      </c>
    </row>
    <row r="410" spans="1:5" ht="126" x14ac:dyDescent="0.25">
      <c r="A410" s="167" t="s">
        <v>1375</v>
      </c>
      <c r="B410" s="168" t="s">
        <v>1376</v>
      </c>
      <c r="C410" s="164">
        <f>ROUND('в руб.'!C410/1000,1)</f>
        <v>71036.3</v>
      </c>
      <c r="D410" s="164">
        <f>ROUND('в руб.'!D410/1000,1)</f>
        <v>17797.400000000001</v>
      </c>
      <c r="E410" s="162">
        <f t="shared" si="8"/>
        <v>25.053951289692733</v>
      </c>
    </row>
    <row r="411" spans="1:5" ht="126" x14ac:dyDescent="0.25">
      <c r="A411" s="167" t="s">
        <v>1377</v>
      </c>
      <c r="B411" s="168" t="s">
        <v>1378</v>
      </c>
      <c r="C411" s="164">
        <f>ROUND('в руб.'!C411/1000,1)</f>
        <v>71036.3</v>
      </c>
      <c r="D411" s="164">
        <f>ROUND('в руб.'!D411/1000,1)</f>
        <v>17797.400000000001</v>
      </c>
      <c r="E411" s="162">
        <f t="shared" si="8"/>
        <v>25.053951289692733</v>
      </c>
    </row>
    <row r="412" spans="1:5" ht="78.75" x14ac:dyDescent="0.25">
      <c r="A412" s="167" t="s">
        <v>1379</v>
      </c>
      <c r="B412" s="168" t="s">
        <v>1380</v>
      </c>
      <c r="C412" s="164">
        <f>ROUND('в руб.'!C412/1000,1)</f>
        <v>3895355.6</v>
      </c>
      <c r="D412" s="164">
        <f>ROUND('в руб.'!D412/1000,1)</f>
        <v>1070018</v>
      </c>
      <c r="E412" s="162">
        <f t="shared" si="8"/>
        <v>27.469071116382803</v>
      </c>
    </row>
    <row r="413" spans="1:5" ht="78.75" x14ac:dyDescent="0.25">
      <c r="A413" s="167" t="s">
        <v>1381</v>
      </c>
      <c r="B413" s="168" t="s">
        <v>1382</v>
      </c>
      <c r="C413" s="164">
        <f>ROUND('в руб.'!C413/1000,1)</f>
        <v>3895355.6</v>
      </c>
      <c r="D413" s="164">
        <f>ROUND('в руб.'!D413/1000,1)</f>
        <v>1070018</v>
      </c>
      <c r="E413" s="162">
        <f t="shared" si="8"/>
        <v>27.469071116382803</v>
      </c>
    </row>
    <row r="414" spans="1:5" ht="78.75" x14ac:dyDescent="0.25">
      <c r="A414" s="167" t="s">
        <v>1383</v>
      </c>
      <c r="B414" s="168" t="s">
        <v>1384</v>
      </c>
      <c r="C414" s="164">
        <f>ROUND('в руб.'!C414/1000,1)</f>
        <v>392120</v>
      </c>
      <c r="D414" s="164"/>
      <c r="E414" s="162"/>
    </row>
    <row r="415" spans="1:5" ht="94.5" x14ac:dyDescent="0.25">
      <c r="A415" s="167" t="s">
        <v>1385</v>
      </c>
      <c r="B415" s="168" t="s">
        <v>1386</v>
      </c>
      <c r="C415" s="164">
        <f>ROUND('в руб.'!C415/1000,1)</f>
        <v>392120</v>
      </c>
      <c r="D415" s="164"/>
      <c r="E415" s="162"/>
    </row>
    <row r="416" spans="1:5" ht="78.75" x14ac:dyDescent="0.25">
      <c r="A416" s="167" t="s">
        <v>1387</v>
      </c>
      <c r="B416" s="168" t="s">
        <v>1388</v>
      </c>
      <c r="C416" s="164">
        <f>ROUND('в руб.'!C416/1000,1)</f>
        <v>23436.9</v>
      </c>
      <c r="D416" s="164">
        <f>ROUND('в руб.'!D416/1000,1)</f>
        <v>8744.4</v>
      </c>
      <c r="E416" s="162">
        <f t="shared" si="8"/>
        <v>37.310395146115738</v>
      </c>
    </row>
    <row r="417" spans="1:5" ht="94.5" x14ac:dyDescent="0.25">
      <c r="A417" s="167" t="s">
        <v>1389</v>
      </c>
      <c r="B417" s="168" t="s">
        <v>1390</v>
      </c>
      <c r="C417" s="164">
        <f>ROUND('в руб.'!C417/1000,1)</f>
        <v>23436.9</v>
      </c>
      <c r="D417" s="164">
        <f>ROUND('в руб.'!D417/1000,1)</f>
        <v>8744.4</v>
      </c>
      <c r="E417" s="162">
        <f t="shared" si="8"/>
        <v>37.310395146115738</v>
      </c>
    </row>
    <row r="418" spans="1:5" ht="15.75" x14ac:dyDescent="0.25">
      <c r="A418" s="167" t="s">
        <v>1399</v>
      </c>
      <c r="B418" s="168" t="s">
        <v>1400</v>
      </c>
      <c r="C418" s="164">
        <f>ROUND('в руб.'!C418/1000,1)</f>
        <v>28053.3</v>
      </c>
      <c r="D418" s="164"/>
      <c r="E418" s="162"/>
    </row>
    <row r="419" spans="1:5" ht="31.5" x14ac:dyDescent="0.25">
      <c r="A419" s="167" t="s">
        <v>1401</v>
      </c>
      <c r="B419" s="168" t="s">
        <v>1402</v>
      </c>
      <c r="C419" s="164">
        <f>ROUND('в руб.'!C419/1000,1)</f>
        <v>28053.3</v>
      </c>
      <c r="D419" s="164"/>
      <c r="E419" s="162"/>
    </row>
    <row r="420" spans="1:5" ht="31.5" x14ac:dyDescent="0.25">
      <c r="A420" s="167" t="s">
        <v>1411</v>
      </c>
      <c r="B420" s="168" t="s">
        <v>1412</v>
      </c>
      <c r="C420" s="164">
        <f>ROUND('в руб.'!C420/1000,1)</f>
        <v>5100085.0999999996</v>
      </c>
      <c r="D420" s="164">
        <f>ROUND('в руб.'!D420/1000,1)</f>
        <v>2424210.4</v>
      </c>
      <c r="E420" s="162">
        <f t="shared" si="8"/>
        <v>47.532744110485531</v>
      </c>
    </row>
    <row r="421" spans="1:5" ht="47.25" x14ac:dyDescent="0.25">
      <c r="A421" s="167" t="s">
        <v>1419</v>
      </c>
      <c r="B421" s="168" t="s">
        <v>1420</v>
      </c>
      <c r="C421" s="164">
        <f>ROUND('в руб.'!C421/1000,1)</f>
        <v>21582</v>
      </c>
      <c r="D421" s="164">
        <f>ROUND('в руб.'!D421/1000,1)</f>
        <v>15582</v>
      </c>
      <c r="E421" s="162">
        <f t="shared" si="8"/>
        <v>72.199054767862108</v>
      </c>
    </row>
    <row r="422" spans="1:5" ht="47.25" x14ac:dyDescent="0.25">
      <c r="A422" s="167" t="s">
        <v>1421</v>
      </c>
      <c r="B422" s="168" t="s">
        <v>1422</v>
      </c>
      <c r="C422" s="164">
        <f>ROUND('в руб.'!C422/1000,1)</f>
        <v>21582</v>
      </c>
      <c r="D422" s="164">
        <f>ROUND('в руб.'!D422/1000,1)</f>
        <v>15582</v>
      </c>
      <c r="E422" s="162">
        <f t="shared" si="8"/>
        <v>72.199054767862108</v>
      </c>
    </row>
    <row r="423" spans="1:5" ht="63" x14ac:dyDescent="0.25">
      <c r="A423" s="167" t="s">
        <v>1423</v>
      </c>
      <c r="B423" s="168" t="s">
        <v>1424</v>
      </c>
      <c r="C423" s="164">
        <f>ROUND('в руб.'!C423/1000,1)</f>
        <v>51502.6</v>
      </c>
      <c r="D423" s="164">
        <f>ROUND('в руб.'!D423/1000,1)</f>
        <v>20480.599999999999</v>
      </c>
      <c r="E423" s="162">
        <f t="shared" si="8"/>
        <v>39.76614772846419</v>
      </c>
    </row>
    <row r="424" spans="1:5" ht="78.75" x14ac:dyDescent="0.25">
      <c r="A424" s="167" t="s">
        <v>1425</v>
      </c>
      <c r="B424" s="168" t="s">
        <v>1426</v>
      </c>
      <c r="C424" s="164">
        <f>ROUND('в руб.'!C424/1000,1)</f>
        <v>51502.6</v>
      </c>
      <c r="D424" s="164">
        <f>ROUND('в руб.'!D424/1000,1)</f>
        <v>20480.599999999999</v>
      </c>
      <c r="E424" s="162">
        <f t="shared" si="8"/>
        <v>39.76614772846419</v>
      </c>
    </row>
    <row r="425" spans="1:5" ht="78.75" x14ac:dyDescent="0.25">
      <c r="A425" s="167" t="s">
        <v>1433</v>
      </c>
      <c r="B425" s="168" t="s">
        <v>1434</v>
      </c>
      <c r="C425" s="164">
        <f>ROUND('в руб.'!C425/1000,1)</f>
        <v>1883.2</v>
      </c>
      <c r="D425" s="164">
        <f>ROUND('в руб.'!D425/1000,1)</f>
        <v>812.3</v>
      </c>
      <c r="E425" s="162">
        <f t="shared" si="8"/>
        <v>43.134027187765497</v>
      </c>
    </row>
    <row r="426" spans="1:5" ht="78.75" x14ac:dyDescent="0.25">
      <c r="A426" s="167" t="s">
        <v>1435</v>
      </c>
      <c r="B426" s="168" t="s">
        <v>1436</v>
      </c>
      <c r="C426" s="164">
        <f>ROUND('в руб.'!C426/1000,1)</f>
        <v>1883.2</v>
      </c>
      <c r="D426" s="164">
        <f>ROUND('в руб.'!D426/1000,1)</f>
        <v>812.3</v>
      </c>
      <c r="E426" s="162">
        <f t="shared" si="8"/>
        <v>43.134027187765497</v>
      </c>
    </row>
    <row r="427" spans="1:5" ht="47.25" x14ac:dyDescent="0.25">
      <c r="A427" s="167" t="s">
        <v>1441</v>
      </c>
      <c r="B427" s="168" t="s">
        <v>1442</v>
      </c>
      <c r="C427" s="164">
        <f>ROUND('в руб.'!C427/1000,1)</f>
        <v>29767.599999999999</v>
      </c>
      <c r="D427" s="164">
        <f>ROUND('в руб.'!D427/1000,1)</f>
        <v>21776.3</v>
      </c>
      <c r="E427" s="162">
        <f t="shared" si="8"/>
        <v>73.154369179913743</v>
      </c>
    </row>
    <row r="428" spans="1:5" ht="47.25" x14ac:dyDescent="0.25">
      <c r="A428" s="167" t="s">
        <v>1443</v>
      </c>
      <c r="B428" s="168" t="s">
        <v>1444</v>
      </c>
      <c r="C428" s="164">
        <f>ROUND('в руб.'!C428/1000,1)</f>
        <v>121968.9</v>
      </c>
      <c r="D428" s="164">
        <f>ROUND('в руб.'!D428/1000,1)</f>
        <v>48071.7</v>
      </c>
      <c r="E428" s="162">
        <f t="shared" si="8"/>
        <v>39.413079891677306</v>
      </c>
    </row>
    <row r="429" spans="1:5" ht="141.75" x14ac:dyDescent="0.25">
      <c r="A429" s="167" t="s">
        <v>1445</v>
      </c>
      <c r="B429" s="168" t="s">
        <v>1446</v>
      </c>
      <c r="C429" s="164">
        <f>ROUND('в руб.'!C429/1000,1)</f>
        <v>13852.6</v>
      </c>
      <c r="D429" s="164">
        <f>ROUND('в руб.'!D429/1000,1)</f>
        <v>6780.5</v>
      </c>
      <c r="E429" s="162">
        <f t="shared" si="8"/>
        <v>48.947490001876901</v>
      </c>
    </row>
    <row r="430" spans="1:5" ht="141.75" x14ac:dyDescent="0.25">
      <c r="A430" s="167" t="s">
        <v>1447</v>
      </c>
      <c r="B430" s="168" t="s">
        <v>1448</v>
      </c>
      <c r="C430" s="164">
        <f>ROUND('в руб.'!C430/1000,1)</f>
        <v>13852.6</v>
      </c>
      <c r="D430" s="164">
        <f>ROUND('в руб.'!D430/1000,1)</f>
        <v>6780.5</v>
      </c>
      <c r="E430" s="162">
        <f t="shared" si="8"/>
        <v>48.947490001876901</v>
      </c>
    </row>
    <row r="431" spans="1:5" ht="78.75" x14ac:dyDescent="0.25">
      <c r="A431" s="167" t="s">
        <v>1449</v>
      </c>
      <c r="B431" s="168" t="s">
        <v>1450</v>
      </c>
      <c r="C431" s="164">
        <f>ROUND('в руб.'!C431/1000,1)</f>
        <v>33560.800000000003</v>
      </c>
      <c r="D431" s="164">
        <f>ROUND('в руб.'!D431/1000,1)</f>
        <v>670</v>
      </c>
      <c r="E431" s="162">
        <f t="shared" si="8"/>
        <v>1.9963767252270503</v>
      </c>
    </row>
    <row r="432" spans="1:5" ht="78.75" x14ac:dyDescent="0.25">
      <c r="A432" s="167" t="s">
        <v>1451</v>
      </c>
      <c r="B432" s="168" t="s">
        <v>1452</v>
      </c>
      <c r="C432" s="164">
        <f>ROUND('в руб.'!C432/1000,1)</f>
        <v>33560.800000000003</v>
      </c>
      <c r="D432" s="164">
        <f>ROUND('в руб.'!D432/1000,1)</f>
        <v>670</v>
      </c>
      <c r="E432" s="162">
        <f t="shared" si="8"/>
        <v>1.9963767252270503</v>
      </c>
    </row>
    <row r="433" spans="1:5" ht="94.5" x14ac:dyDescent="0.25">
      <c r="A433" s="167" t="s">
        <v>1453</v>
      </c>
      <c r="B433" s="168" t="s">
        <v>1454</v>
      </c>
      <c r="C433" s="164">
        <f>ROUND('в руб.'!C433/1000,1)</f>
        <v>37440.400000000001</v>
      </c>
      <c r="D433" s="164">
        <f>ROUND('в руб.'!D433/1000,1)</f>
        <v>920.4</v>
      </c>
      <c r="E433" s="162">
        <f t="shared" si="8"/>
        <v>2.4583070693689169</v>
      </c>
    </row>
    <row r="434" spans="1:5" ht="94.5" x14ac:dyDescent="0.25">
      <c r="A434" s="167" t="s">
        <v>1455</v>
      </c>
      <c r="B434" s="168" t="s">
        <v>1456</v>
      </c>
      <c r="C434" s="164">
        <f>ROUND('в руб.'!C434/1000,1)</f>
        <v>37440.400000000001</v>
      </c>
      <c r="D434" s="164">
        <f>ROUND('в руб.'!D434/1000,1)</f>
        <v>920.4</v>
      </c>
      <c r="E434" s="162">
        <f t="shared" si="8"/>
        <v>2.4583070693689169</v>
      </c>
    </row>
    <row r="435" spans="1:5" ht="78.75" x14ac:dyDescent="0.25">
      <c r="A435" s="167" t="s">
        <v>1457</v>
      </c>
      <c r="B435" s="168" t="s">
        <v>1458</v>
      </c>
      <c r="C435" s="164">
        <f>ROUND('в руб.'!C435/1000,1)</f>
        <v>117199.4</v>
      </c>
      <c r="D435" s="164">
        <f>ROUND('в руб.'!D435/1000,1)</f>
        <v>110104.7</v>
      </c>
      <c r="E435" s="162">
        <f t="shared" si="8"/>
        <v>93.94647071572038</v>
      </c>
    </row>
    <row r="436" spans="1:5" ht="94.5" x14ac:dyDescent="0.25">
      <c r="A436" s="167" t="s">
        <v>1459</v>
      </c>
      <c r="B436" s="168" t="s">
        <v>1460</v>
      </c>
      <c r="C436" s="164">
        <f>ROUND('в руб.'!C436/1000,1)</f>
        <v>117199.4</v>
      </c>
      <c r="D436" s="164">
        <f>ROUND('в руб.'!D436/1000,1)</f>
        <v>110104.7</v>
      </c>
      <c r="E436" s="162">
        <f t="shared" si="8"/>
        <v>93.94647071572038</v>
      </c>
    </row>
    <row r="437" spans="1:5" ht="110.25" x14ac:dyDescent="0.25">
      <c r="A437" s="167" t="s">
        <v>1461</v>
      </c>
      <c r="B437" s="168" t="s">
        <v>1462</v>
      </c>
      <c r="C437" s="164">
        <f>ROUND('в руб.'!C437/1000,1)</f>
        <v>27.9</v>
      </c>
      <c r="D437" s="164">
        <f>ROUND('в руб.'!D437/1000,1)</f>
        <v>8.9</v>
      </c>
      <c r="E437" s="162">
        <f t="shared" si="8"/>
        <v>31.899641577060933</v>
      </c>
    </row>
    <row r="438" spans="1:5" ht="126" x14ac:dyDescent="0.25">
      <c r="A438" s="167" t="s">
        <v>1463</v>
      </c>
      <c r="B438" s="168" t="s">
        <v>1464</v>
      </c>
      <c r="C438" s="164">
        <f>ROUND('в руб.'!C438/1000,1)</f>
        <v>27.9</v>
      </c>
      <c r="D438" s="164">
        <f>ROUND('в руб.'!D438/1000,1)</f>
        <v>8.9</v>
      </c>
      <c r="E438" s="162">
        <f t="shared" si="8"/>
        <v>31.899641577060933</v>
      </c>
    </row>
    <row r="439" spans="1:5" ht="47.25" x14ac:dyDescent="0.25">
      <c r="A439" s="167" t="s">
        <v>1465</v>
      </c>
      <c r="B439" s="168" t="s">
        <v>1466</v>
      </c>
      <c r="C439" s="164">
        <f>ROUND('в руб.'!C439/1000,1)</f>
        <v>908581.4</v>
      </c>
      <c r="D439" s="164">
        <f>ROUND('в руб.'!D439/1000,1)</f>
        <v>346211.2</v>
      </c>
      <c r="E439" s="162">
        <f t="shared" si="8"/>
        <v>38.104588097445095</v>
      </c>
    </row>
    <row r="440" spans="1:5" ht="47.25" x14ac:dyDescent="0.25">
      <c r="A440" s="167" t="s">
        <v>1467</v>
      </c>
      <c r="B440" s="168" t="s">
        <v>1468</v>
      </c>
      <c r="C440" s="164">
        <f>ROUND('в руб.'!C440/1000,1)</f>
        <v>908581.4</v>
      </c>
      <c r="D440" s="164">
        <f>ROUND('в руб.'!D440/1000,1)</f>
        <v>346211.2</v>
      </c>
      <c r="E440" s="162">
        <f t="shared" si="8"/>
        <v>38.104588097445095</v>
      </c>
    </row>
    <row r="441" spans="1:5" ht="110.25" x14ac:dyDescent="0.25">
      <c r="A441" s="167" t="s">
        <v>1469</v>
      </c>
      <c r="B441" s="168" t="s">
        <v>1470</v>
      </c>
      <c r="C441" s="164">
        <f>ROUND('в руб.'!C441/1000,1)</f>
        <v>1020868.8</v>
      </c>
      <c r="D441" s="164">
        <f>ROUND('в руб.'!D441/1000,1)</f>
        <v>385232.5</v>
      </c>
      <c r="E441" s="162">
        <f t="shared" ref="E441:E504" si="9">D441/C441*100</f>
        <v>37.735750176712223</v>
      </c>
    </row>
    <row r="442" spans="1:5" ht="47.25" x14ac:dyDescent="0.25">
      <c r="A442" s="167" t="s">
        <v>1477</v>
      </c>
      <c r="B442" s="168" t="s">
        <v>1478</v>
      </c>
      <c r="C442" s="164">
        <f>ROUND('в руб.'!C442/1000,1)</f>
        <v>52886</v>
      </c>
      <c r="D442" s="164">
        <f>ROUND('в руб.'!D442/1000,1)</f>
        <v>27081.599999999999</v>
      </c>
      <c r="E442" s="162">
        <f t="shared" si="9"/>
        <v>51.207502930832348</v>
      </c>
    </row>
    <row r="443" spans="1:5" ht="47.25" x14ac:dyDescent="0.25">
      <c r="A443" s="167" t="s">
        <v>1479</v>
      </c>
      <c r="B443" s="168" t="s">
        <v>1480</v>
      </c>
      <c r="C443" s="164">
        <f>ROUND('в руб.'!C443/1000,1)</f>
        <v>52886</v>
      </c>
      <c r="D443" s="164">
        <f>ROUND('в руб.'!D443/1000,1)</f>
        <v>27081.599999999999</v>
      </c>
      <c r="E443" s="162">
        <f t="shared" si="9"/>
        <v>51.207502930832348</v>
      </c>
    </row>
    <row r="444" spans="1:5" ht="31.5" x14ac:dyDescent="0.25">
      <c r="A444" s="167" t="s">
        <v>1481</v>
      </c>
      <c r="B444" s="168" t="s">
        <v>1482</v>
      </c>
      <c r="C444" s="164">
        <f>ROUND('в руб.'!C444/1000,1)</f>
        <v>14212.2</v>
      </c>
      <c r="D444" s="164">
        <f>ROUND('в руб.'!D444/1000,1)</f>
        <v>12102.1</v>
      </c>
      <c r="E444" s="162">
        <f t="shared" si="9"/>
        <v>85.152896806968656</v>
      </c>
    </row>
    <row r="445" spans="1:5" ht="47.25" x14ac:dyDescent="0.25">
      <c r="A445" s="167" t="s">
        <v>1483</v>
      </c>
      <c r="B445" s="168" t="s">
        <v>1484</v>
      </c>
      <c r="C445" s="164">
        <f>ROUND('в руб.'!C445/1000,1)</f>
        <v>14212.2</v>
      </c>
      <c r="D445" s="164">
        <f>ROUND('в руб.'!D445/1000,1)</f>
        <v>12102.1</v>
      </c>
      <c r="E445" s="162">
        <f t="shared" si="9"/>
        <v>85.152896806968656</v>
      </c>
    </row>
    <row r="446" spans="1:5" ht="31.5" x14ac:dyDescent="0.25">
      <c r="A446" s="167" t="s">
        <v>1485</v>
      </c>
      <c r="B446" s="168" t="s">
        <v>1486</v>
      </c>
      <c r="C446" s="164">
        <f>ROUND('в руб.'!C446/1000,1)</f>
        <v>180.3</v>
      </c>
      <c r="D446" s="164">
        <f>ROUND('в руб.'!D446/1000,1)</f>
        <v>140.5</v>
      </c>
      <c r="E446" s="162">
        <f t="shared" si="9"/>
        <v>77.925679423183581</v>
      </c>
    </row>
    <row r="447" spans="1:5" ht="47.25" x14ac:dyDescent="0.25">
      <c r="A447" s="167" t="s">
        <v>1487</v>
      </c>
      <c r="B447" s="168" t="s">
        <v>1488</v>
      </c>
      <c r="C447" s="164">
        <f>ROUND('в руб.'!C447/1000,1)</f>
        <v>180.3</v>
      </c>
      <c r="D447" s="164">
        <f>ROUND('в руб.'!D447/1000,1)</f>
        <v>140.5</v>
      </c>
      <c r="E447" s="162">
        <f t="shared" si="9"/>
        <v>77.925679423183581</v>
      </c>
    </row>
    <row r="448" spans="1:5" ht="94.5" x14ac:dyDescent="0.25">
      <c r="A448" s="167" t="s">
        <v>1489</v>
      </c>
      <c r="B448" s="168" t="s">
        <v>1490</v>
      </c>
      <c r="C448" s="164">
        <f>ROUND('в руб.'!C448/1000,1)</f>
        <v>7803.5</v>
      </c>
      <c r="D448" s="164">
        <f>ROUND('в руб.'!D448/1000,1)</f>
        <v>1474</v>
      </c>
      <c r="E448" s="162">
        <f t="shared" si="9"/>
        <v>18.888960082014481</v>
      </c>
    </row>
    <row r="449" spans="1:5" ht="110.25" x14ac:dyDescent="0.25">
      <c r="A449" s="167" t="s">
        <v>1491</v>
      </c>
      <c r="B449" s="168" t="s">
        <v>1492</v>
      </c>
      <c r="C449" s="164">
        <f>ROUND('в руб.'!C449/1000,1)</f>
        <v>7803.5</v>
      </c>
      <c r="D449" s="164">
        <f>ROUND('в руб.'!D449/1000,1)</f>
        <v>1474</v>
      </c>
      <c r="E449" s="162">
        <f t="shared" si="9"/>
        <v>18.888960082014481</v>
      </c>
    </row>
    <row r="450" spans="1:5" ht="126" x14ac:dyDescent="0.25">
      <c r="A450" s="167" t="s">
        <v>1493</v>
      </c>
      <c r="B450" s="168" t="s">
        <v>1494</v>
      </c>
      <c r="C450" s="164">
        <f>ROUND('в руб.'!C450/1000,1)</f>
        <v>343966.5</v>
      </c>
      <c r="D450" s="164">
        <f>ROUND('в руб.'!D450/1000,1)</f>
        <v>325919.5</v>
      </c>
      <c r="E450" s="162">
        <f t="shared" si="9"/>
        <v>94.753268123494578</v>
      </c>
    </row>
    <row r="451" spans="1:5" ht="141.75" x14ac:dyDescent="0.25">
      <c r="A451" s="167" t="s">
        <v>1495</v>
      </c>
      <c r="B451" s="168" t="s">
        <v>1496</v>
      </c>
      <c r="C451" s="164">
        <f>ROUND('в руб.'!C451/1000,1)</f>
        <v>343966.5</v>
      </c>
      <c r="D451" s="164">
        <f>ROUND('в руб.'!D451/1000,1)</f>
        <v>325919.5</v>
      </c>
      <c r="E451" s="162">
        <f t="shared" si="9"/>
        <v>94.753268123494578</v>
      </c>
    </row>
    <row r="452" spans="1:5" ht="47.25" x14ac:dyDescent="0.25">
      <c r="A452" s="167" t="s">
        <v>1497</v>
      </c>
      <c r="B452" s="168" t="s">
        <v>1498</v>
      </c>
      <c r="C452" s="164">
        <f>ROUND('в руб.'!C452/1000,1)</f>
        <v>5829.4</v>
      </c>
      <c r="D452" s="164">
        <f>ROUND('в руб.'!D452/1000,1)</f>
        <v>5537.9</v>
      </c>
      <c r="E452" s="162">
        <f t="shared" si="9"/>
        <v>94.999485367276222</v>
      </c>
    </row>
    <row r="453" spans="1:5" ht="63" x14ac:dyDescent="0.25">
      <c r="A453" s="167" t="s">
        <v>1499</v>
      </c>
      <c r="B453" s="168" t="s">
        <v>1500</v>
      </c>
      <c r="C453" s="164">
        <f>ROUND('в руб.'!C453/1000,1)</f>
        <v>5829.4</v>
      </c>
      <c r="D453" s="164">
        <f>ROUND('в руб.'!D453/1000,1)</f>
        <v>5537.9</v>
      </c>
      <c r="E453" s="162">
        <f t="shared" si="9"/>
        <v>94.999485367276222</v>
      </c>
    </row>
    <row r="454" spans="1:5" ht="47.25" x14ac:dyDescent="0.25">
      <c r="A454" s="167" t="s">
        <v>1501</v>
      </c>
      <c r="B454" s="168" t="s">
        <v>1502</v>
      </c>
      <c r="C454" s="164">
        <f>ROUND('в руб.'!C454/1000,1)</f>
        <v>2140467.1</v>
      </c>
      <c r="D454" s="164">
        <f>ROUND('в руб.'!D454/1000,1)</f>
        <v>1022023.2</v>
      </c>
      <c r="E454" s="162">
        <f t="shared" si="9"/>
        <v>47.747671524593855</v>
      </c>
    </row>
    <row r="455" spans="1:5" ht="63" x14ac:dyDescent="0.25">
      <c r="A455" s="167" t="s">
        <v>1503</v>
      </c>
      <c r="B455" s="168" t="s">
        <v>1504</v>
      </c>
      <c r="C455" s="164">
        <f>ROUND('в руб.'!C455/1000,1)</f>
        <v>2140467.1</v>
      </c>
      <c r="D455" s="164">
        <f>ROUND('в руб.'!D455/1000,1)</f>
        <v>1022023.2</v>
      </c>
      <c r="E455" s="162">
        <f t="shared" si="9"/>
        <v>47.747671524593855</v>
      </c>
    </row>
    <row r="456" spans="1:5" ht="31.5" x14ac:dyDescent="0.25">
      <c r="A456" s="167" t="s">
        <v>1505</v>
      </c>
      <c r="B456" s="168" t="s">
        <v>1506</v>
      </c>
      <c r="C456" s="164">
        <f>ROUND('в руб.'!C456/1000,1)</f>
        <v>176504.5</v>
      </c>
      <c r="D456" s="164">
        <f>ROUND('в руб.'!D456/1000,1)</f>
        <v>73280.399999999994</v>
      </c>
      <c r="E456" s="162">
        <f t="shared" si="9"/>
        <v>41.517581704715738</v>
      </c>
    </row>
    <row r="457" spans="1:5" ht="15.75" x14ac:dyDescent="0.25">
      <c r="A457" s="167" t="s">
        <v>1507</v>
      </c>
      <c r="B457" s="168" t="s">
        <v>1508</v>
      </c>
      <c r="C457" s="164">
        <f>ROUND('в руб.'!C457/1000,1)</f>
        <v>14366892</v>
      </c>
      <c r="D457" s="164">
        <f>ROUND('в руб.'!D457/1000,1)</f>
        <v>2664406.6</v>
      </c>
      <c r="E457" s="162">
        <f t="shared" si="9"/>
        <v>18.545462720816722</v>
      </c>
    </row>
    <row r="458" spans="1:5" ht="78.75" x14ac:dyDescent="0.25">
      <c r="A458" s="167" t="s">
        <v>1517</v>
      </c>
      <c r="B458" s="168" t="s">
        <v>1518</v>
      </c>
      <c r="C458" s="164">
        <f>ROUND('в руб.'!C458/1000,1)</f>
        <v>28341</v>
      </c>
      <c r="D458" s="164">
        <f>ROUND('в руб.'!D458/1000,1)</f>
        <v>12982.4</v>
      </c>
      <c r="E458" s="162">
        <f t="shared" si="9"/>
        <v>45.807840231466777</v>
      </c>
    </row>
    <row r="459" spans="1:5" ht="78.75" x14ac:dyDescent="0.25">
      <c r="A459" s="167" t="s">
        <v>1519</v>
      </c>
      <c r="B459" s="168" t="s">
        <v>1520</v>
      </c>
      <c r="C459" s="164">
        <f>ROUND('в руб.'!C459/1000,1)</f>
        <v>4578</v>
      </c>
      <c r="D459" s="164">
        <f>ROUND('в руб.'!D459/1000,1)</f>
        <v>1628.8</v>
      </c>
      <c r="E459" s="162">
        <f t="shared" si="9"/>
        <v>35.57885539536916</v>
      </c>
    </row>
    <row r="460" spans="1:5" ht="63" x14ac:dyDescent="0.25">
      <c r="A460" s="167" t="s">
        <v>1521</v>
      </c>
      <c r="B460" s="168" t="s">
        <v>1522</v>
      </c>
      <c r="C460" s="164">
        <f>ROUND('в руб.'!C460/1000,1)</f>
        <v>120967.8</v>
      </c>
      <c r="D460" s="164">
        <f>ROUND('в руб.'!D460/1000,1)</f>
        <v>81701.100000000006</v>
      </c>
      <c r="E460" s="162">
        <f t="shared" si="9"/>
        <v>67.539543581019075</v>
      </c>
    </row>
    <row r="461" spans="1:5" ht="63" x14ac:dyDescent="0.25">
      <c r="A461" s="167" t="s">
        <v>1523</v>
      </c>
      <c r="B461" s="168" t="s">
        <v>1524</v>
      </c>
      <c r="C461" s="164">
        <f>ROUND('в руб.'!C461/1000,1)</f>
        <v>120967.8</v>
      </c>
      <c r="D461" s="164">
        <f>ROUND('в руб.'!D461/1000,1)</f>
        <v>81701.100000000006</v>
      </c>
      <c r="E461" s="162">
        <f t="shared" si="9"/>
        <v>67.539543581019075</v>
      </c>
    </row>
    <row r="462" spans="1:5" ht="78.75" x14ac:dyDescent="0.25">
      <c r="A462" s="167" t="s">
        <v>1525</v>
      </c>
      <c r="B462" s="168" t="s">
        <v>1526</v>
      </c>
      <c r="C462" s="164">
        <f>ROUND('в руб.'!C462/1000,1)</f>
        <v>501773.5</v>
      </c>
      <c r="D462" s="164">
        <f>ROUND('в руб.'!D462/1000,1)</f>
        <v>192165.2</v>
      </c>
      <c r="E462" s="162">
        <f t="shared" si="9"/>
        <v>38.297199832195204</v>
      </c>
    </row>
    <row r="463" spans="1:5" ht="63" x14ac:dyDescent="0.25">
      <c r="A463" s="167" t="s">
        <v>1527</v>
      </c>
      <c r="B463" s="168" t="s">
        <v>1528</v>
      </c>
      <c r="C463" s="164">
        <f>ROUND('в руб.'!C463/1000,1)</f>
        <v>416793.1</v>
      </c>
      <c r="D463" s="164">
        <f>ROUND('в руб.'!D463/1000,1)</f>
        <v>349156.8</v>
      </c>
      <c r="E463" s="162">
        <f t="shared" si="9"/>
        <v>83.7722121599422</v>
      </c>
    </row>
    <row r="464" spans="1:5" ht="78.75" x14ac:dyDescent="0.25">
      <c r="A464" s="167" t="s">
        <v>1529</v>
      </c>
      <c r="B464" s="168" t="s">
        <v>1530</v>
      </c>
      <c r="C464" s="164">
        <f>ROUND('в руб.'!C464/1000,1)</f>
        <v>416793.1</v>
      </c>
      <c r="D464" s="164">
        <f>ROUND('в руб.'!D464/1000,1)</f>
        <v>349156.8</v>
      </c>
      <c r="E464" s="162">
        <f t="shared" si="9"/>
        <v>83.7722121599422</v>
      </c>
    </row>
    <row r="465" spans="1:5" ht="267.75" x14ac:dyDescent="0.25">
      <c r="A465" s="167" t="s">
        <v>1531</v>
      </c>
      <c r="B465" s="168" t="s">
        <v>1532</v>
      </c>
      <c r="C465" s="164">
        <f>ROUND('в руб.'!C465/1000,1)</f>
        <v>5282.5</v>
      </c>
      <c r="D465" s="164">
        <f>ROUND('в руб.'!D465/1000,1)</f>
        <v>5282.5</v>
      </c>
      <c r="E465" s="162">
        <f t="shared" si="9"/>
        <v>100</v>
      </c>
    </row>
    <row r="466" spans="1:5" ht="283.5" x14ac:dyDescent="0.25">
      <c r="A466" s="167" t="s">
        <v>1533</v>
      </c>
      <c r="B466" s="168" t="s">
        <v>1534</v>
      </c>
      <c r="C466" s="164">
        <f>ROUND('в руб.'!C466/1000,1)</f>
        <v>5282.5</v>
      </c>
      <c r="D466" s="164">
        <f>ROUND('в руб.'!D466/1000,1)</f>
        <v>5282.5</v>
      </c>
      <c r="E466" s="162">
        <f t="shared" si="9"/>
        <v>100</v>
      </c>
    </row>
    <row r="467" spans="1:5" ht="78.75" x14ac:dyDescent="0.25">
      <c r="A467" s="167" t="s">
        <v>1535</v>
      </c>
      <c r="B467" s="168" t="s">
        <v>1536</v>
      </c>
      <c r="C467" s="164">
        <f>ROUND('в руб.'!C467/1000,1)</f>
        <v>88.9</v>
      </c>
      <c r="D467" s="164">
        <f>ROUND('в руб.'!D467/1000,1)</f>
        <v>88.9</v>
      </c>
      <c r="E467" s="162">
        <f t="shared" si="9"/>
        <v>100</v>
      </c>
    </row>
    <row r="468" spans="1:5" ht="94.5" x14ac:dyDescent="0.25">
      <c r="A468" s="167" t="s">
        <v>1537</v>
      </c>
      <c r="B468" s="168" t="s">
        <v>1538</v>
      </c>
      <c r="C468" s="164">
        <f>ROUND('в руб.'!C468/1000,1)</f>
        <v>1121595.7</v>
      </c>
      <c r="D468" s="164">
        <f>ROUND('в руб.'!D468/1000,1)</f>
        <v>648527.19999999995</v>
      </c>
      <c r="E468" s="162">
        <f t="shared" si="9"/>
        <v>57.821833660738889</v>
      </c>
    </row>
    <row r="469" spans="1:5" ht="94.5" x14ac:dyDescent="0.25">
      <c r="A469" s="167" t="s">
        <v>1539</v>
      </c>
      <c r="B469" s="168" t="s">
        <v>1540</v>
      </c>
      <c r="C469" s="164">
        <f>ROUND('в руб.'!C469/1000,1)</f>
        <v>1121595.7</v>
      </c>
      <c r="D469" s="164">
        <f>ROUND('в руб.'!D469/1000,1)</f>
        <v>648527.19999999995</v>
      </c>
      <c r="E469" s="162">
        <f t="shared" si="9"/>
        <v>57.821833660738889</v>
      </c>
    </row>
    <row r="470" spans="1:5" ht="94.5" x14ac:dyDescent="0.25">
      <c r="A470" s="167" t="s">
        <v>1541</v>
      </c>
      <c r="B470" s="168" t="s">
        <v>1542</v>
      </c>
      <c r="C470" s="164">
        <f>ROUND('в руб.'!C470/1000,1)</f>
        <v>10500.2</v>
      </c>
      <c r="D470" s="164"/>
      <c r="E470" s="162"/>
    </row>
    <row r="471" spans="1:5" ht="63" x14ac:dyDescent="0.25">
      <c r="A471" s="167" t="s">
        <v>1543</v>
      </c>
      <c r="B471" s="168" t="s">
        <v>1544</v>
      </c>
      <c r="C471" s="164">
        <f>ROUND('в руб.'!C471/1000,1)</f>
        <v>432878.6</v>
      </c>
      <c r="D471" s="164"/>
      <c r="E471" s="162"/>
    </row>
    <row r="472" spans="1:5" ht="78.75" x14ac:dyDescent="0.25">
      <c r="A472" s="167" t="s">
        <v>1545</v>
      </c>
      <c r="B472" s="168" t="s">
        <v>1546</v>
      </c>
      <c r="C472" s="164">
        <f>ROUND('в руб.'!C472/1000,1)</f>
        <v>432878.6</v>
      </c>
      <c r="D472" s="164"/>
      <c r="E472" s="162"/>
    </row>
    <row r="473" spans="1:5" ht="189" x14ac:dyDescent="0.25">
      <c r="A473" s="167" t="s">
        <v>1547</v>
      </c>
      <c r="B473" s="168" t="s">
        <v>1548</v>
      </c>
      <c r="C473" s="164">
        <f>ROUND('в руб.'!C473/1000,1)</f>
        <v>97695.5</v>
      </c>
      <c r="D473" s="164">
        <f>ROUND('в руб.'!D473/1000,1)</f>
        <v>63247.3</v>
      </c>
      <c r="E473" s="162">
        <f t="shared" si="9"/>
        <v>64.739215214620941</v>
      </c>
    </row>
    <row r="474" spans="1:5" ht="204.75" x14ac:dyDescent="0.25">
      <c r="A474" s="167" t="s">
        <v>1549</v>
      </c>
      <c r="B474" s="168" t="s">
        <v>1550</v>
      </c>
      <c r="C474" s="164">
        <f>ROUND('в руб.'!C474/1000,1)</f>
        <v>97695.5</v>
      </c>
      <c r="D474" s="164">
        <f>ROUND('в руб.'!D474/1000,1)</f>
        <v>63247.3</v>
      </c>
      <c r="E474" s="162">
        <f t="shared" si="9"/>
        <v>64.739215214620941</v>
      </c>
    </row>
    <row r="475" spans="1:5" ht="47.25" x14ac:dyDescent="0.25">
      <c r="A475" s="167" t="s">
        <v>1551</v>
      </c>
      <c r="B475" s="168" t="s">
        <v>1552</v>
      </c>
      <c r="C475" s="164">
        <f>ROUND('в руб.'!C475/1000,1)</f>
        <v>402801</v>
      </c>
      <c r="D475" s="164">
        <f>ROUND('в руб.'!D475/1000,1)</f>
        <v>123127.6</v>
      </c>
      <c r="E475" s="162">
        <f t="shared" si="9"/>
        <v>30.567848639899108</v>
      </c>
    </row>
    <row r="476" spans="1:5" ht="47.25" x14ac:dyDescent="0.25">
      <c r="A476" s="167" t="s">
        <v>1553</v>
      </c>
      <c r="B476" s="168" t="s">
        <v>1554</v>
      </c>
      <c r="C476" s="164">
        <f>ROUND('в руб.'!C476/1000,1)</f>
        <v>402801</v>
      </c>
      <c r="D476" s="164">
        <f>ROUND('в руб.'!D476/1000,1)</f>
        <v>123127.6</v>
      </c>
      <c r="E476" s="162">
        <f t="shared" si="9"/>
        <v>30.567848639899108</v>
      </c>
    </row>
    <row r="477" spans="1:5" ht="110.25" x14ac:dyDescent="0.25">
      <c r="A477" s="167" t="s">
        <v>1555</v>
      </c>
      <c r="B477" s="168" t="s">
        <v>1556</v>
      </c>
      <c r="C477" s="164">
        <f>ROUND('в руб.'!C477/1000,1)</f>
        <v>197630.1</v>
      </c>
      <c r="D477" s="164">
        <f>ROUND('в руб.'!D477/1000,1)</f>
        <v>8280.7000000000007</v>
      </c>
      <c r="E477" s="162">
        <f t="shared" si="9"/>
        <v>4.1899993978650016</v>
      </c>
    </row>
    <row r="478" spans="1:5" ht="110.25" x14ac:dyDescent="0.25">
      <c r="A478" s="167" t="s">
        <v>1557</v>
      </c>
      <c r="B478" s="168" t="s">
        <v>1558</v>
      </c>
      <c r="C478" s="164">
        <f>ROUND('в руб.'!C478/1000,1)</f>
        <v>197630.1</v>
      </c>
      <c r="D478" s="164">
        <f>ROUND('в руб.'!D478/1000,1)</f>
        <v>8280.7000000000007</v>
      </c>
      <c r="E478" s="162">
        <f t="shared" si="9"/>
        <v>4.1899993978650016</v>
      </c>
    </row>
    <row r="479" spans="1:5" ht="189" x14ac:dyDescent="0.25">
      <c r="A479" s="167" t="s">
        <v>1559</v>
      </c>
      <c r="B479" s="168" t="s">
        <v>1560</v>
      </c>
      <c r="C479" s="164">
        <f>ROUND('в руб.'!C479/1000,1)</f>
        <v>6818.5</v>
      </c>
      <c r="D479" s="164"/>
      <c r="E479" s="162"/>
    </row>
    <row r="480" spans="1:5" ht="94.5" x14ac:dyDescent="0.25">
      <c r="A480" s="167" t="s">
        <v>1561</v>
      </c>
      <c r="B480" s="168" t="s">
        <v>1562</v>
      </c>
      <c r="C480" s="164">
        <f>ROUND('в руб.'!C480/1000,1)</f>
        <v>290000</v>
      </c>
      <c r="D480" s="164">
        <f>ROUND('в руб.'!D480/1000,1)</f>
        <v>288601.3</v>
      </c>
      <c r="E480" s="162">
        <f t="shared" si="9"/>
        <v>99.517689655172418</v>
      </c>
    </row>
    <row r="481" spans="1:5" ht="94.5" x14ac:dyDescent="0.25">
      <c r="A481" s="167" t="s">
        <v>1563</v>
      </c>
      <c r="B481" s="168" t="s">
        <v>1564</v>
      </c>
      <c r="C481" s="164">
        <f>ROUND('в руб.'!C481/1000,1)</f>
        <v>290000</v>
      </c>
      <c r="D481" s="164">
        <f>ROUND('в руб.'!D481/1000,1)</f>
        <v>288601.3</v>
      </c>
      <c r="E481" s="162">
        <f t="shared" si="9"/>
        <v>99.517689655172418</v>
      </c>
    </row>
    <row r="482" spans="1:5" ht="94.5" x14ac:dyDescent="0.25">
      <c r="A482" s="167" t="s">
        <v>1567</v>
      </c>
      <c r="B482" s="168" t="s">
        <v>1568</v>
      </c>
      <c r="C482" s="164">
        <f>ROUND('в руб.'!C482/1000,1)</f>
        <v>15067</v>
      </c>
      <c r="D482" s="164"/>
      <c r="E482" s="162"/>
    </row>
    <row r="483" spans="1:5" ht="94.5" x14ac:dyDescent="0.25">
      <c r="A483" s="167" t="s">
        <v>1569</v>
      </c>
      <c r="B483" s="168" t="s">
        <v>1570</v>
      </c>
      <c r="C483" s="164">
        <f>ROUND('в руб.'!C483/1000,1)</f>
        <v>15067</v>
      </c>
      <c r="D483" s="164"/>
      <c r="E483" s="162"/>
    </row>
    <row r="484" spans="1:5" ht="63" x14ac:dyDescent="0.25">
      <c r="A484" s="167" t="s">
        <v>1573</v>
      </c>
      <c r="B484" s="168" t="s">
        <v>1574</v>
      </c>
      <c r="C484" s="164">
        <f>ROUND('в руб.'!C484/1000,1)</f>
        <v>14371</v>
      </c>
      <c r="D484" s="164">
        <f>ROUND('в руб.'!D484/1000,1)</f>
        <v>7125</v>
      </c>
      <c r="E484" s="162">
        <f t="shared" si="9"/>
        <v>49.579013290654785</v>
      </c>
    </row>
    <row r="485" spans="1:5" ht="78.75" x14ac:dyDescent="0.25">
      <c r="A485" s="167" t="s">
        <v>1575</v>
      </c>
      <c r="B485" s="168" t="s">
        <v>1576</v>
      </c>
      <c r="C485" s="164">
        <f>ROUND('в руб.'!C485/1000,1)</f>
        <v>14371</v>
      </c>
      <c r="D485" s="164">
        <f>ROUND('в руб.'!D485/1000,1)</f>
        <v>7125</v>
      </c>
      <c r="E485" s="162">
        <f t="shared" si="9"/>
        <v>49.579013290654785</v>
      </c>
    </row>
    <row r="486" spans="1:5" ht="47.25" x14ac:dyDescent="0.25">
      <c r="A486" s="167" t="s">
        <v>1577</v>
      </c>
      <c r="B486" s="168" t="s">
        <v>1578</v>
      </c>
      <c r="C486" s="164">
        <f>ROUND('в руб.'!C486/1000,1)</f>
        <v>1000</v>
      </c>
      <c r="D486" s="164">
        <f>ROUND('в руб.'!D486/1000,1)</f>
        <v>1000</v>
      </c>
      <c r="E486" s="162">
        <f t="shared" si="9"/>
        <v>100</v>
      </c>
    </row>
    <row r="487" spans="1:5" ht="47.25" x14ac:dyDescent="0.25">
      <c r="A487" s="167" t="s">
        <v>1579</v>
      </c>
      <c r="B487" s="168" t="s">
        <v>1580</v>
      </c>
      <c r="C487" s="164">
        <f>ROUND('в руб.'!C487/1000,1)</f>
        <v>1000</v>
      </c>
      <c r="D487" s="164">
        <f>ROUND('в руб.'!D487/1000,1)</f>
        <v>1000</v>
      </c>
      <c r="E487" s="162">
        <f t="shared" si="9"/>
        <v>100</v>
      </c>
    </row>
    <row r="488" spans="1:5" ht="47.25" x14ac:dyDescent="0.25">
      <c r="A488" s="167" t="s">
        <v>1583</v>
      </c>
      <c r="B488" s="168" t="s">
        <v>1584</v>
      </c>
      <c r="C488" s="164">
        <f>ROUND('в руб.'!C488/1000,1)</f>
        <v>25000</v>
      </c>
      <c r="D488" s="164">
        <f>ROUND('в руб.'!D488/1000,1)</f>
        <v>25000</v>
      </c>
      <c r="E488" s="162">
        <f t="shared" si="9"/>
        <v>100</v>
      </c>
    </row>
    <row r="489" spans="1:5" ht="47.25" x14ac:dyDescent="0.25">
      <c r="A489" s="167" t="s">
        <v>1585</v>
      </c>
      <c r="B489" s="168" t="s">
        <v>1586</v>
      </c>
      <c r="C489" s="164">
        <f>ROUND('в руб.'!C489/1000,1)</f>
        <v>25000</v>
      </c>
      <c r="D489" s="164">
        <f>ROUND('в руб.'!D489/1000,1)</f>
        <v>25000</v>
      </c>
      <c r="E489" s="162">
        <f t="shared" si="9"/>
        <v>100</v>
      </c>
    </row>
    <row r="490" spans="1:5" ht="94.5" x14ac:dyDescent="0.25">
      <c r="A490" s="167" t="s">
        <v>1589</v>
      </c>
      <c r="B490" s="168" t="s">
        <v>1590</v>
      </c>
      <c r="C490" s="164">
        <f>ROUND('в руб.'!C490/1000,1)</f>
        <v>304.7</v>
      </c>
      <c r="D490" s="164">
        <f>ROUND('в руб.'!D490/1000,1)</f>
        <v>257.10000000000002</v>
      </c>
      <c r="E490" s="162">
        <f t="shared" si="9"/>
        <v>84.378076796849371</v>
      </c>
    </row>
    <row r="491" spans="1:5" ht="94.5" x14ac:dyDescent="0.25">
      <c r="A491" s="167" t="s">
        <v>1591</v>
      </c>
      <c r="B491" s="168" t="s">
        <v>1592</v>
      </c>
      <c r="C491" s="164">
        <f>ROUND('в руб.'!C491/1000,1)</f>
        <v>304.7</v>
      </c>
      <c r="D491" s="164">
        <f>ROUND('в руб.'!D491/1000,1)</f>
        <v>257.10000000000002</v>
      </c>
      <c r="E491" s="162">
        <f t="shared" si="9"/>
        <v>84.378076796849371</v>
      </c>
    </row>
    <row r="492" spans="1:5" ht="94.5" x14ac:dyDescent="0.25">
      <c r="A492" s="167" t="s">
        <v>1593</v>
      </c>
      <c r="B492" s="168" t="s">
        <v>1594</v>
      </c>
      <c r="C492" s="164">
        <f>ROUND('в руб.'!C492/1000,1)</f>
        <v>310408.8</v>
      </c>
      <c r="D492" s="164">
        <f>ROUND('в руб.'!D492/1000,1)</f>
        <v>122100</v>
      </c>
      <c r="E492" s="162">
        <f t="shared" si="9"/>
        <v>39.335225032280015</v>
      </c>
    </row>
    <row r="493" spans="1:5" ht="110.25" x14ac:dyDescent="0.25">
      <c r="A493" s="167" t="s">
        <v>1595</v>
      </c>
      <c r="B493" s="168" t="s">
        <v>1596</v>
      </c>
      <c r="C493" s="164">
        <f>ROUND('в руб.'!C493/1000,1)</f>
        <v>310408.8</v>
      </c>
      <c r="D493" s="164">
        <f>ROUND('в руб.'!D493/1000,1)</f>
        <v>122100</v>
      </c>
      <c r="E493" s="162">
        <f t="shared" si="9"/>
        <v>39.335225032280015</v>
      </c>
    </row>
    <row r="494" spans="1:5" ht="78.75" x14ac:dyDescent="0.25">
      <c r="A494" s="167" t="s">
        <v>1599</v>
      </c>
      <c r="B494" s="168" t="s">
        <v>1600</v>
      </c>
      <c r="C494" s="164">
        <f>ROUND('в руб.'!C494/1000,1)</f>
        <v>42814.8</v>
      </c>
      <c r="D494" s="164"/>
      <c r="E494" s="162"/>
    </row>
    <row r="495" spans="1:5" ht="94.5" x14ac:dyDescent="0.25">
      <c r="A495" s="167" t="s">
        <v>1601</v>
      </c>
      <c r="B495" s="168" t="s">
        <v>1602</v>
      </c>
      <c r="C495" s="164">
        <f>ROUND('в руб.'!C495/1000,1)</f>
        <v>42814.8</v>
      </c>
      <c r="D495" s="164"/>
      <c r="E495" s="162"/>
    </row>
    <row r="496" spans="1:5" ht="78.75" x14ac:dyDescent="0.25">
      <c r="A496" s="167" t="s">
        <v>1603</v>
      </c>
      <c r="B496" s="168" t="s">
        <v>1604</v>
      </c>
      <c r="C496" s="164">
        <f>ROUND('в руб.'!C496/1000,1)</f>
        <v>8809035.8000000007</v>
      </c>
      <c r="D496" s="164">
        <f>ROUND('в руб.'!D496/1000,1)</f>
        <v>348972.5</v>
      </c>
      <c r="E496" s="162">
        <f t="shared" si="9"/>
        <v>3.9615289110301948</v>
      </c>
    </row>
    <row r="497" spans="1:5" ht="94.5" x14ac:dyDescent="0.25">
      <c r="A497" s="167" t="s">
        <v>1605</v>
      </c>
      <c r="B497" s="168" t="s">
        <v>1606</v>
      </c>
      <c r="C497" s="164">
        <f>ROUND('в руб.'!C497/1000,1)</f>
        <v>8809035.8000000007</v>
      </c>
      <c r="D497" s="164">
        <f>ROUND('в руб.'!D497/1000,1)</f>
        <v>348972.5</v>
      </c>
      <c r="E497" s="162">
        <f t="shared" si="9"/>
        <v>3.9615289110301948</v>
      </c>
    </row>
    <row r="498" spans="1:5" ht="126" x14ac:dyDescent="0.25">
      <c r="A498" s="167" t="s">
        <v>1607</v>
      </c>
      <c r="B498" s="168" t="s">
        <v>1608</v>
      </c>
      <c r="C498" s="164">
        <f>ROUND('в руб.'!C498/1000,1)</f>
        <v>47219.9</v>
      </c>
      <c r="D498" s="164">
        <f>ROUND('в руб.'!D498/1000,1)</f>
        <v>15558.9</v>
      </c>
      <c r="E498" s="162">
        <f t="shared" si="9"/>
        <v>32.949879182293905</v>
      </c>
    </row>
    <row r="499" spans="1:5" ht="47.25" x14ac:dyDescent="0.25">
      <c r="A499" s="167" t="s">
        <v>1609</v>
      </c>
      <c r="B499" s="168" t="s">
        <v>1610</v>
      </c>
      <c r="C499" s="164">
        <f>ROUND('в руб.'!C499/1000,1)</f>
        <v>741925.6</v>
      </c>
      <c r="D499" s="164">
        <f>ROUND('в руб.'!D499/1000,1)</f>
        <v>275128.09999999998</v>
      </c>
      <c r="E499" s="162">
        <f t="shared" si="9"/>
        <v>37.082977053224738</v>
      </c>
    </row>
    <row r="500" spans="1:5" ht="63" x14ac:dyDescent="0.25">
      <c r="A500" s="167" t="s">
        <v>1611</v>
      </c>
      <c r="B500" s="168" t="s">
        <v>1612</v>
      </c>
      <c r="C500" s="164">
        <f>ROUND('в руб.'!C500/1000,1)</f>
        <v>741925.6</v>
      </c>
      <c r="D500" s="164">
        <f>ROUND('в руб.'!D500/1000,1)</f>
        <v>275128.09999999998</v>
      </c>
      <c r="E500" s="162">
        <f t="shared" si="9"/>
        <v>37.082977053224738</v>
      </c>
    </row>
    <row r="501" spans="1:5" ht="31.5" x14ac:dyDescent="0.25">
      <c r="A501" s="167" t="s">
        <v>1613</v>
      </c>
      <c r="B501" s="168" t="s">
        <v>1614</v>
      </c>
      <c r="C501" s="164">
        <f>ROUND('в руб.'!C501/1000,1)</f>
        <v>722000</v>
      </c>
      <c r="D501" s="164">
        <f>ROUND('в руб.'!D501/1000,1)</f>
        <v>94475.199999999997</v>
      </c>
      <c r="E501" s="162">
        <f t="shared" si="9"/>
        <v>13.085207756232686</v>
      </c>
    </row>
    <row r="502" spans="1:5" ht="47.25" x14ac:dyDescent="0.25">
      <c r="A502" s="167" t="s">
        <v>1615</v>
      </c>
      <c r="B502" s="168" t="s">
        <v>1616</v>
      </c>
      <c r="C502" s="164">
        <f>ROUND('в руб.'!C502/1000,1)</f>
        <v>722000</v>
      </c>
      <c r="D502" s="164">
        <f>ROUND('в руб.'!D502/1000,1)</f>
        <v>94475.199999999997</v>
      </c>
      <c r="E502" s="162">
        <f t="shared" si="9"/>
        <v>13.085207756232686</v>
      </c>
    </row>
    <row r="503" spans="1:5" ht="47.25" x14ac:dyDescent="0.25">
      <c r="A503" s="187" t="s">
        <v>1641</v>
      </c>
      <c r="B503" s="188" t="s">
        <v>1642</v>
      </c>
      <c r="C503" s="189">
        <f>ROUND('в руб.'!C503/1000,1)</f>
        <v>906312.6</v>
      </c>
      <c r="D503" s="189">
        <f>ROUND('в руб.'!D503/1000,1)</f>
        <v>535477.19999999995</v>
      </c>
      <c r="E503" s="190">
        <f t="shared" si="9"/>
        <v>59.083058097173094</v>
      </c>
    </row>
    <row r="504" spans="1:5" ht="47.25" x14ac:dyDescent="0.25">
      <c r="A504" s="167" t="s">
        <v>1643</v>
      </c>
      <c r="B504" s="168" t="s">
        <v>1644</v>
      </c>
      <c r="C504" s="164">
        <f>ROUND('в руб.'!C504/1000,1)</f>
        <v>906312.6</v>
      </c>
      <c r="D504" s="164">
        <f>ROUND('в руб.'!D504/1000,1)</f>
        <v>535477.19999999995</v>
      </c>
      <c r="E504" s="162">
        <f t="shared" si="9"/>
        <v>59.083058097173094</v>
      </c>
    </row>
    <row r="505" spans="1:5" ht="157.5" x14ac:dyDescent="0.25">
      <c r="A505" s="167" t="s">
        <v>1645</v>
      </c>
      <c r="B505" s="168" t="s">
        <v>1646</v>
      </c>
      <c r="C505" s="164">
        <f>ROUND('в руб.'!C505/1000,1)</f>
        <v>906312.6</v>
      </c>
      <c r="D505" s="164">
        <f>ROUND('в руб.'!D505/1000,1)</f>
        <v>535477.19999999995</v>
      </c>
      <c r="E505" s="162">
        <f t="shared" ref="E505:E508" si="10">D505/C505*100</f>
        <v>59.083058097173094</v>
      </c>
    </row>
    <row r="506" spans="1:5" ht="31.5" x14ac:dyDescent="0.25">
      <c r="A506" s="187" t="s">
        <v>1647</v>
      </c>
      <c r="B506" s="188" t="s">
        <v>1648</v>
      </c>
      <c r="C506" s="189">
        <f>ROUND('в руб.'!C506/1000,1)</f>
        <v>3340.5</v>
      </c>
      <c r="D506" s="189">
        <f>ROUND('в руб.'!D506/1000,1)</f>
        <v>3295.5</v>
      </c>
      <c r="E506" s="190">
        <f t="shared" si="10"/>
        <v>98.652896273013027</v>
      </c>
    </row>
    <row r="507" spans="1:5" ht="47.25" x14ac:dyDescent="0.25">
      <c r="A507" s="167" t="s">
        <v>1649</v>
      </c>
      <c r="B507" s="168" t="s">
        <v>1650</v>
      </c>
      <c r="C507" s="164">
        <f>ROUND('в руб.'!C507/1000,1)</f>
        <v>3340.5</v>
      </c>
      <c r="D507" s="164">
        <f>ROUND('в руб.'!D507/1000,1)</f>
        <v>3295.5</v>
      </c>
      <c r="E507" s="162">
        <f t="shared" si="10"/>
        <v>98.652896273013027</v>
      </c>
    </row>
    <row r="508" spans="1:5" ht="47.25" x14ac:dyDescent="0.25">
      <c r="A508" s="167" t="s">
        <v>1651</v>
      </c>
      <c r="B508" s="168" t="s">
        <v>1652</v>
      </c>
      <c r="C508" s="164">
        <f>ROUND('в руб.'!C508/1000,1)</f>
        <v>3340.5</v>
      </c>
      <c r="D508" s="164">
        <f>ROUND('в руб.'!D508/1000,1)</f>
        <v>3295.5</v>
      </c>
      <c r="E508" s="162">
        <f t="shared" si="10"/>
        <v>98.652896273013027</v>
      </c>
    </row>
    <row r="509" spans="1:5" ht="94.5" x14ac:dyDescent="0.25">
      <c r="A509" s="187" t="s">
        <v>1678</v>
      </c>
      <c r="B509" s="188" t="s">
        <v>1679</v>
      </c>
      <c r="C509" s="189">
        <f>ROUND('в руб.'!C509/1000,1)</f>
        <v>8267.7999999999993</v>
      </c>
      <c r="D509" s="189">
        <f>ROUND('в руб.'!D509/1000,1)</f>
        <v>254811.7</v>
      </c>
      <c r="E509" s="190" t="s">
        <v>3761</v>
      </c>
    </row>
    <row r="510" spans="1:5" ht="110.25" x14ac:dyDescent="0.25">
      <c r="A510" s="167" t="s">
        <v>1680</v>
      </c>
      <c r="B510" s="168" t="s">
        <v>1681</v>
      </c>
      <c r="C510" s="164">
        <f>ROUND('в руб.'!C510/1000,1)</f>
        <v>8267.7999999999993</v>
      </c>
      <c r="D510" s="164">
        <f>ROUND('в руб.'!D510/1000,1)</f>
        <v>254811.7</v>
      </c>
      <c r="E510" s="162" t="s">
        <v>3761</v>
      </c>
    </row>
    <row r="511" spans="1:5" ht="110.25" x14ac:dyDescent="0.25">
      <c r="A511" s="167" t="s">
        <v>1682</v>
      </c>
      <c r="B511" s="168" t="s">
        <v>1683</v>
      </c>
      <c r="C511" s="164">
        <f>ROUND('в руб.'!C511/1000,1)</f>
        <v>8267.7999999999993</v>
      </c>
      <c r="D511" s="164">
        <f>ROUND('в руб.'!D511/1000,1)</f>
        <v>254811.7</v>
      </c>
      <c r="E511" s="162" t="s">
        <v>3761</v>
      </c>
    </row>
    <row r="512" spans="1:5" ht="47.25" x14ac:dyDescent="0.25">
      <c r="A512" s="167" t="s">
        <v>1694</v>
      </c>
      <c r="B512" s="168" t="s">
        <v>1695</v>
      </c>
      <c r="C512" s="164">
        <f>ROUND('в руб.'!C512/1000,1)</f>
        <v>8089.4</v>
      </c>
      <c r="D512" s="164">
        <f>ROUND('в руб.'!D512/1000,1)</f>
        <v>191917.3</v>
      </c>
      <c r="E512" s="162" t="s">
        <v>3762</v>
      </c>
    </row>
    <row r="513" spans="1:5" ht="47.25" x14ac:dyDescent="0.25">
      <c r="A513" s="167" t="s">
        <v>1696</v>
      </c>
      <c r="B513" s="168" t="s">
        <v>1697</v>
      </c>
      <c r="C513" s="164">
        <f>ROUND('в руб.'!C513/1000,1)</f>
        <v>8089.4</v>
      </c>
      <c r="D513" s="164">
        <f>ROUND('в руб.'!D513/1000,1)</f>
        <v>147906.79999999999</v>
      </c>
      <c r="E513" s="162" t="s">
        <v>3763</v>
      </c>
    </row>
    <row r="514" spans="1:5" ht="47.25" x14ac:dyDescent="0.25">
      <c r="A514" s="167" t="s">
        <v>1698</v>
      </c>
      <c r="B514" s="168" t="s">
        <v>1699</v>
      </c>
      <c r="C514" s="164"/>
      <c r="D514" s="164">
        <f>ROUND('в руб.'!D514/1000,1)</f>
        <v>32414.2</v>
      </c>
      <c r="E514" s="162"/>
    </row>
    <row r="515" spans="1:5" ht="47.25" x14ac:dyDescent="0.25">
      <c r="A515" s="167" t="s">
        <v>1700</v>
      </c>
      <c r="B515" s="168" t="s">
        <v>1701</v>
      </c>
      <c r="C515" s="164"/>
      <c r="D515" s="164">
        <f>ROUND('в руб.'!D515/1000,1)</f>
        <v>11596.3</v>
      </c>
      <c r="E515" s="162"/>
    </row>
    <row r="516" spans="1:5" ht="110.25" x14ac:dyDescent="0.25">
      <c r="A516" s="167" t="s">
        <v>1724</v>
      </c>
      <c r="B516" s="168" t="s">
        <v>1725</v>
      </c>
      <c r="C516" s="164"/>
      <c r="D516" s="164">
        <f>ROUND('в руб.'!D516/1000,1)</f>
        <v>20.7</v>
      </c>
      <c r="E516" s="162"/>
    </row>
    <row r="517" spans="1:5" ht="94.5" x14ac:dyDescent="0.25">
      <c r="A517" s="167" t="s">
        <v>1726</v>
      </c>
      <c r="B517" s="168" t="s">
        <v>1727</v>
      </c>
      <c r="C517" s="164"/>
      <c r="D517" s="164">
        <f>ROUND('в руб.'!D517/1000,1)</f>
        <v>558</v>
      </c>
      <c r="E517" s="162"/>
    </row>
    <row r="518" spans="1:5" ht="78.75" x14ac:dyDescent="0.25">
      <c r="A518" s="167" t="s">
        <v>1728</v>
      </c>
      <c r="B518" s="168" t="s">
        <v>1729</v>
      </c>
      <c r="C518" s="164"/>
      <c r="D518" s="164">
        <f>ROUND('в руб.'!D518/1000,1)</f>
        <v>381.1</v>
      </c>
      <c r="E518" s="162"/>
    </row>
    <row r="519" spans="1:5" ht="110.25" x14ac:dyDescent="0.25">
      <c r="A519" s="167" t="s">
        <v>1730</v>
      </c>
      <c r="B519" s="168" t="s">
        <v>1731</v>
      </c>
      <c r="C519" s="164"/>
      <c r="D519" s="164">
        <f>ROUND('в руб.'!D519/1000,1)</f>
        <v>44.1</v>
      </c>
      <c r="E519" s="162"/>
    </row>
    <row r="520" spans="1:5" ht="110.25" x14ac:dyDescent="0.25">
      <c r="A520" s="167" t="s">
        <v>1732</v>
      </c>
      <c r="B520" s="168" t="s">
        <v>1733</v>
      </c>
      <c r="C520" s="164"/>
      <c r="D520" s="164">
        <f>ROUND('в руб.'!D520/1000,1)</f>
        <v>14180.8</v>
      </c>
      <c r="E520" s="162"/>
    </row>
    <row r="521" spans="1:5" ht="78.75" x14ac:dyDescent="0.25">
      <c r="A521" s="167" t="s">
        <v>1734</v>
      </c>
      <c r="B521" s="168" t="s">
        <v>1735</v>
      </c>
      <c r="C521" s="164"/>
      <c r="D521" s="164">
        <f>ROUND('в руб.'!D521/1000,1)</f>
        <v>1155.5</v>
      </c>
      <c r="E521" s="162"/>
    </row>
    <row r="522" spans="1:5" ht="126" x14ac:dyDescent="0.25">
      <c r="A522" s="167" t="s">
        <v>1736</v>
      </c>
      <c r="B522" s="168" t="s">
        <v>1737</v>
      </c>
      <c r="C522" s="164">
        <f>ROUND('в руб.'!C522/1000,1)</f>
        <v>178.3</v>
      </c>
      <c r="D522" s="164">
        <f>ROUND('в руб.'!D522/1000,1)</f>
        <v>178.3</v>
      </c>
      <c r="E522" s="162">
        <f t="shared" ref="E522" si="11">D522/C522*100</f>
        <v>100</v>
      </c>
    </row>
    <row r="523" spans="1:5" ht="141.75" x14ac:dyDescent="0.25">
      <c r="A523" s="167" t="s">
        <v>1740</v>
      </c>
      <c r="B523" s="168" t="s">
        <v>1741</v>
      </c>
      <c r="C523" s="164"/>
      <c r="D523" s="164">
        <f>ROUND('в руб.'!D523/1000,1)</f>
        <v>7506.9</v>
      </c>
      <c r="E523" s="162"/>
    </row>
    <row r="524" spans="1:5" ht="315" x14ac:dyDescent="0.25">
      <c r="A524" s="167" t="s">
        <v>1742</v>
      </c>
      <c r="B524" s="168" t="s">
        <v>1743</v>
      </c>
      <c r="C524" s="164"/>
      <c r="D524" s="164">
        <f>ROUND('в руб.'!D524/1000,1)</f>
        <v>16832.5</v>
      </c>
      <c r="E524" s="162"/>
    </row>
    <row r="525" spans="1:5" ht="94.5" x14ac:dyDescent="0.25">
      <c r="A525" s="167" t="s">
        <v>1744</v>
      </c>
      <c r="B525" s="168" t="s">
        <v>1745</v>
      </c>
      <c r="C525" s="164"/>
      <c r="D525" s="164">
        <f>ROUND('в руб.'!D525/1000,1)</f>
        <v>22036.5</v>
      </c>
      <c r="E525" s="162"/>
    </row>
    <row r="526" spans="1:5" ht="63" x14ac:dyDescent="0.25">
      <c r="A526" s="187" t="s">
        <v>1753</v>
      </c>
      <c r="B526" s="188" t="s">
        <v>1754</v>
      </c>
      <c r="C526" s="189">
        <f>ROUND('в руб.'!C526/1000,1)</f>
        <v>-1.5</v>
      </c>
      <c r="D526" s="189">
        <f>ROUND('в руб.'!D526/1000,1)</f>
        <v>-76663.199999999997</v>
      </c>
      <c r="E526" s="190" t="s">
        <v>3764</v>
      </c>
    </row>
    <row r="527" spans="1:5" ht="63" x14ac:dyDescent="0.25">
      <c r="A527" s="167" t="s">
        <v>1755</v>
      </c>
      <c r="B527" s="168" t="s">
        <v>1756</v>
      </c>
      <c r="C527" s="164">
        <f>ROUND('в руб.'!C527/1000,1)</f>
        <v>-1.5</v>
      </c>
      <c r="D527" s="164">
        <f>ROUND('в руб.'!D527/1000,1)</f>
        <v>-76663.199999999997</v>
      </c>
      <c r="E527" s="162" t="s">
        <v>3764</v>
      </c>
    </row>
    <row r="528" spans="1:5" ht="94.5" x14ac:dyDescent="0.25">
      <c r="A528" s="167" t="s">
        <v>1767</v>
      </c>
      <c r="B528" s="168" t="s">
        <v>1768</v>
      </c>
      <c r="C528" s="164"/>
      <c r="D528" s="164">
        <f>ROUND('в руб.'!D528/1000,1)</f>
        <v>-3080.9</v>
      </c>
      <c r="E528" s="162"/>
    </row>
    <row r="529" spans="1:5" ht="78.75" x14ac:dyDescent="0.25">
      <c r="A529" s="167" t="s">
        <v>1769</v>
      </c>
      <c r="B529" s="168" t="s">
        <v>1770</v>
      </c>
      <c r="C529" s="164"/>
      <c r="D529" s="164">
        <f>ROUND('в руб.'!D529/1000,1)</f>
        <v>-2.6</v>
      </c>
      <c r="E529" s="162"/>
    </row>
    <row r="530" spans="1:5" ht="94.5" x14ac:dyDescent="0.25">
      <c r="A530" s="167" t="s">
        <v>1771</v>
      </c>
      <c r="B530" s="168" t="s">
        <v>1772</v>
      </c>
      <c r="C530" s="164"/>
      <c r="D530" s="164">
        <f>ROUND('в руб.'!D530/1000,1)</f>
        <v>-18.399999999999999</v>
      </c>
      <c r="E530" s="162"/>
    </row>
    <row r="531" spans="1:5" ht="157.5" x14ac:dyDescent="0.25">
      <c r="A531" s="167" t="s">
        <v>1775</v>
      </c>
      <c r="B531" s="168" t="s">
        <v>1776</v>
      </c>
      <c r="C531" s="164"/>
      <c r="D531" s="164">
        <f>ROUND('в руб.'!D531/1000,1)</f>
        <v>-8.9</v>
      </c>
      <c r="E531" s="162"/>
    </row>
    <row r="532" spans="1:5" ht="47.25" x14ac:dyDescent="0.25">
      <c r="A532" s="167" t="s">
        <v>1777</v>
      </c>
      <c r="B532" s="168" t="s">
        <v>1778</v>
      </c>
      <c r="C532" s="164"/>
      <c r="D532" s="164"/>
      <c r="E532" s="162"/>
    </row>
    <row r="533" spans="1:5" ht="63" x14ac:dyDescent="0.25">
      <c r="A533" s="167" t="s">
        <v>1779</v>
      </c>
      <c r="B533" s="168" t="s">
        <v>1780</v>
      </c>
      <c r="C533" s="164"/>
      <c r="D533" s="164">
        <f>ROUND('в руб.'!D533/1000,1)</f>
        <v>-546.79999999999995</v>
      </c>
      <c r="E533" s="162"/>
    </row>
    <row r="534" spans="1:5" ht="63" x14ac:dyDescent="0.25">
      <c r="A534" s="167" t="s">
        <v>1783</v>
      </c>
      <c r="B534" s="168" t="s">
        <v>1784</v>
      </c>
      <c r="C534" s="164"/>
      <c r="D534" s="164">
        <f>ROUND('в руб.'!D534/1000,1)</f>
        <v>-457.9</v>
      </c>
      <c r="E534" s="162"/>
    </row>
    <row r="535" spans="1:5" ht="63" x14ac:dyDescent="0.25">
      <c r="A535" s="167" t="s">
        <v>1789</v>
      </c>
      <c r="B535" s="168" t="s">
        <v>1790</v>
      </c>
      <c r="C535" s="164"/>
      <c r="D535" s="164">
        <f>ROUND('в руб.'!D535/1000,1)</f>
        <v>-790.2</v>
      </c>
      <c r="E535" s="162"/>
    </row>
    <row r="536" spans="1:5" ht="94.5" x14ac:dyDescent="0.25">
      <c r="A536" s="167" t="s">
        <v>1791</v>
      </c>
      <c r="B536" s="168" t="s">
        <v>1792</v>
      </c>
      <c r="C536" s="164"/>
      <c r="D536" s="164">
        <f>ROUND('в руб.'!D536/1000,1)</f>
        <v>-56.1</v>
      </c>
      <c r="E536" s="162"/>
    </row>
    <row r="537" spans="1:5" ht="78.75" x14ac:dyDescent="0.25">
      <c r="A537" s="167" t="s">
        <v>1795</v>
      </c>
      <c r="B537" s="168" t="s">
        <v>1796</v>
      </c>
      <c r="C537" s="164"/>
      <c r="D537" s="164">
        <f>ROUND('в руб.'!D537/1000,1)</f>
        <v>-13897.2</v>
      </c>
      <c r="E537" s="162"/>
    </row>
    <row r="538" spans="1:5" ht="110.25" x14ac:dyDescent="0.25">
      <c r="A538" s="167" t="s">
        <v>1799</v>
      </c>
      <c r="B538" s="168" t="s">
        <v>1800</v>
      </c>
      <c r="C538" s="164"/>
      <c r="D538" s="164">
        <f>ROUND('в руб.'!D538/1000,1)</f>
        <v>-48.2</v>
      </c>
      <c r="E538" s="162"/>
    </row>
    <row r="539" spans="1:5" ht="78.75" x14ac:dyDescent="0.25">
      <c r="A539" s="167" t="s">
        <v>1801</v>
      </c>
      <c r="B539" s="168" t="s">
        <v>1802</v>
      </c>
      <c r="C539" s="164"/>
      <c r="D539" s="164">
        <f>ROUND('в руб.'!D539/1000,1)</f>
        <v>-2.2000000000000002</v>
      </c>
      <c r="E539" s="162"/>
    </row>
    <row r="540" spans="1:5" ht="63" x14ac:dyDescent="0.25">
      <c r="A540" s="167" t="s">
        <v>1803</v>
      </c>
      <c r="B540" s="168" t="s">
        <v>1804</v>
      </c>
      <c r="C540" s="164"/>
      <c r="D540" s="164">
        <f>ROUND('в руб.'!D540/1000,1)</f>
        <v>-474.6</v>
      </c>
      <c r="E540" s="162"/>
    </row>
    <row r="541" spans="1:5" ht="78.75" x14ac:dyDescent="0.25">
      <c r="A541" s="167" t="s">
        <v>1807</v>
      </c>
      <c r="B541" s="168" t="s">
        <v>1808</v>
      </c>
      <c r="C541" s="164"/>
      <c r="D541" s="164">
        <f>ROUND('в руб.'!D541/1000,1)</f>
        <v>-1203</v>
      </c>
      <c r="E541" s="162"/>
    </row>
    <row r="542" spans="1:5" ht="78.75" x14ac:dyDescent="0.25">
      <c r="A542" s="167" t="s">
        <v>1809</v>
      </c>
      <c r="B542" s="168" t="s">
        <v>1810</v>
      </c>
      <c r="C542" s="164"/>
      <c r="D542" s="164">
        <f>ROUND('в руб.'!D542/1000,1)</f>
        <v>-2077.1999999999998</v>
      </c>
      <c r="E542" s="162"/>
    </row>
    <row r="543" spans="1:5" ht="63" x14ac:dyDescent="0.25">
      <c r="A543" s="167" t="s">
        <v>1811</v>
      </c>
      <c r="B543" s="168" t="s">
        <v>1812</v>
      </c>
      <c r="C543" s="164"/>
      <c r="D543" s="164">
        <f>ROUND('в руб.'!D543/1000,1)</f>
        <v>-4.0999999999999996</v>
      </c>
      <c r="E543" s="162"/>
    </row>
    <row r="544" spans="1:5" ht="47.25" x14ac:dyDescent="0.25">
      <c r="A544" s="167" t="s">
        <v>1813</v>
      </c>
      <c r="B544" s="168" t="s">
        <v>1814</v>
      </c>
      <c r="C544" s="164"/>
      <c r="D544" s="164">
        <f>ROUND('в руб.'!D544/1000,1)</f>
        <v>-165.3</v>
      </c>
      <c r="E544" s="162"/>
    </row>
    <row r="545" spans="1:5" ht="63" x14ac:dyDescent="0.25">
      <c r="A545" s="167" t="s">
        <v>1815</v>
      </c>
      <c r="B545" s="168" t="s">
        <v>1816</v>
      </c>
      <c r="C545" s="164"/>
      <c r="D545" s="164">
        <f>ROUND('в руб.'!D545/1000,1)</f>
        <v>-136.69999999999999</v>
      </c>
      <c r="E545" s="162"/>
    </row>
    <row r="546" spans="1:5" ht="63" x14ac:dyDescent="0.25">
      <c r="A546" s="167" t="s">
        <v>1817</v>
      </c>
      <c r="B546" s="168" t="s">
        <v>1818</v>
      </c>
      <c r="C546" s="164"/>
      <c r="D546" s="164">
        <f>ROUND('в руб.'!D546/1000,1)</f>
        <v>-3.8</v>
      </c>
      <c r="E546" s="162"/>
    </row>
    <row r="547" spans="1:5" ht="63" x14ac:dyDescent="0.25">
      <c r="A547" s="167" t="s">
        <v>1819</v>
      </c>
      <c r="B547" s="168" t="s">
        <v>1820</v>
      </c>
      <c r="C547" s="164"/>
      <c r="D547" s="164">
        <f>ROUND('в руб.'!D547/1000,1)</f>
        <v>-161.69999999999999</v>
      </c>
      <c r="E547" s="162"/>
    </row>
    <row r="548" spans="1:5" ht="94.5" x14ac:dyDescent="0.25">
      <c r="A548" s="167" t="s">
        <v>1821</v>
      </c>
      <c r="B548" s="168" t="s">
        <v>1822</v>
      </c>
      <c r="C548" s="164"/>
      <c r="D548" s="164">
        <f>ROUND('в руб.'!D548/1000,1)</f>
        <v>-900.7</v>
      </c>
      <c r="E548" s="162"/>
    </row>
    <row r="549" spans="1:5" ht="189" x14ac:dyDescent="0.25">
      <c r="A549" s="167" t="s">
        <v>1823</v>
      </c>
      <c r="B549" s="168" t="s">
        <v>1824</v>
      </c>
      <c r="C549" s="164"/>
      <c r="D549" s="164">
        <f>ROUND('в руб.'!D549/1000,1)</f>
        <v>-123.8</v>
      </c>
      <c r="E549" s="162"/>
    </row>
    <row r="550" spans="1:5" ht="78.75" x14ac:dyDescent="0.25">
      <c r="A550" s="167" t="s">
        <v>1825</v>
      </c>
      <c r="B550" s="168" t="s">
        <v>1826</v>
      </c>
      <c r="C550" s="164"/>
      <c r="D550" s="164">
        <f>ROUND('в руб.'!D550/1000,1)</f>
        <v>-60</v>
      </c>
      <c r="E550" s="162"/>
    </row>
    <row r="551" spans="1:5" ht="31.5" x14ac:dyDescent="0.25">
      <c r="A551" s="167" t="s">
        <v>1827</v>
      </c>
      <c r="B551" s="168" t="s">
        <v>1828</v>
      </c>
      <c r="C551" s="164"/>
      <c r="D551" s="164">
        <f>ROUND('в руб.'!D551/1000,1)</f>
        <v>-23.2</v>
      </c>
      <c r="E551" s="162"/>
    </row>
    <row r="552" spans="1:5" ht="63" x14ac:dyDescent="0.25">
      <c r="A552" s="167" t="s">
        <v>1829</v>
      </c>
      <c r="B552" s="168" t="s">
        <v>1830</v>
      </c>
      <c r="C552" s="164"/>
      <c r="D552" s="164">
        <f>ROUND('в руб.'!D552/1000,1)</f>
        <v>-79.5</v>
      </c>
      <c r="E552" s="162"/>
    </row>
    <row r="553" spans="1:5" ht="94.5" x14ac:dyDescent="0.25">
      <c r="A553" s="167" t="s">
        <v>1831</v>
      </c>
      <c r="B553" s="168" t="s">
        <v>1832</v>
      </c>
      <c r="C553" s="164"/>
      <c r="D553" s="164">
        <f>ROUND('в руб.'!D553/1000,1)</f>
        <v>-9094.4</v>
      </c>
      <c r="E553" s="162"/>
    </row>
    <row r="554" spans="1:5" ht="110.25" x14ac:dyDescent="0.25">
      <c r="A554" s="167" t="s">
        <v>1833</v>
      </c>
      <c r="B554" s="168" t="s">
        <v>1834</v>
      </c>
      <c r="C554" s="164"/>
      <c r="D554" s="164">
        <f>ROUND('в руб.'!D554/1000,1)</f>
        <v>-439.1</v>
      </c>
      <c r="E554" s="162"/>
    </row>
    <row r="555" spans="1:5" ht="110.25" x14ac:dyDescent="0.25">
      <c r="A555" s="167" t="s">
        <v>1835</v>
      </c>
      <c r="B555" s="168" t="s">
        <v>1836</v>
      </c>
      <c r="C555" s="164"/>
      <c r="D555" s="164">
        <f>ROUND('в руб.'!D555/1000,1)</f>
        <v>-1213.3</v>
      </c>
      <c r="E555" s="162"/>
    </row>
    <row r="556" spans="1:5" ht="78.75" x14ac:dyDescent="0.25">
      <c r="A556" s="167" t="s">
        <v>1839</v>
      </c>
      <c r="B556" s="168" t="s">
        <v>1840</v>
      </c>
      <c r="C556" s="164"/>
      <c r="D556" s="164"/>
      <c r="E556" s="162"/>
    </row>
    <row r="557" spans="1:5" ht="126" x14ac:dyDescent="0.25">
      <c r="A557" s="167" t="s">
        <v>1841</v>
      </c>
      <c r="B557" s="168" t="s">
        <v>1842</v>
      </c>
      <c r="C557" s="164"/>
      <c r="D557" s="164">
        <f>ROUND('в руб.'!D557/1000,1)</f>
        <v>-7506.9</v>
      </c>
      <c r="E557" s="162"/>
    </row>
    <row r="558" spans="1:5" ht="267.75" x14ac:dyDescent="0.25">
      <c r="A558" s="167" t="s">
        <v>1845</v>
      </c>
      <c r="B558" s="168" t="s">
        <v>1846</v>
      </c>
      <c r="C558" s="164"/>
      <c r="D558" s="164">
        <f>ROUND('в руб.'!D558/1000,1)</f>
        <v>-16739.5</v>
      </c>
      <c r="E558" s="162"/>
    </row>
    <row r="559" spans="1:5" ht="236.25" x14ac:dyDescent="0.25">
      <c r="A559" s="167" t="s">
        <v>1847</v>
      </c>
      <c r="B559" s="168" t="s">
        <v>1848</v>
      </c>
      <c r="C559" s="164"/>
      <c r="D559" s="164">
        <f>ROUND('в руб.'!D559/1000,1)</f>
        <v>-52.1</v>
      </c>
      <c r="E559" s="162"/>
    </row>
    <row r="560" spans="1:5" ht="236.25" x14ac:dyDescent="0.25">
      <c r="A560" s="167" t="s">
        <v>1849</v>
      </c>
      <c r="B560" s="168" t="s">
        <v>1850</v>
      </c>
      <c r="C560" s="164"/>
      <c r="D560" s="164">
        <f>ROUND('в руб.'!D560/1000,1)</f>
        <v>-6031.5</v>
      </c>
      <c r="E560" s="162"/>
    </row>
    <row r="561" spans="1:5" ht="252" x14ac:dyDescent="0.25">
      <c r="A561" s="167" t="s">
        <v>1851</v>
      </c>
      <c r="B561" s="168" t="s">
        <v>1852</v>
      </c>
      <c r="C561" s="164"/>
      <c r="D561" s="164">
        <f>ROUND('в руб.'!D561/1000,1)</f>
        <v>-8320.2000000000007</v>
      </c>
      <c r="E561" s="162"/>
    </row>
    <row r="562" spans="1:5" ht="252" x14ac:dyDescent="0.25">
      <c r="A562" s="167" t="s">
        <v>1853</v>
      </c>
      <c r="B562" s="168" t="s">
        <v>1854</v>
      </c>
      <c r="C562" s="164"/>
      <c r="D562" s="164">
        <f>ROUND('в руб.'!D562/1000,1)</f>
        <v>-1133.5</v>
      </c>
      <c r="E562" s="162"/>
    </row>
    <row r="563" spans="1:5" ht="315" x14ac:dyDescent="0.25">
      <c r="A563" s="167" t="s">
        <v>1855</v>
      </c>
      <c r="B563" s="168" t="s">
        <v>1856</v>
      </c>
      <c r="C563" s="164"/>
      <c r="D563" s="164">
        <f>ROUND('в руб.'!D563/1000,1)</f>
        <v>-10.3</v>
      </c>
      <c r="E563" s="162"/>
    </row>
    <row r="564" spans="1:5" ht="157.5" x14ac:dyDescent="0.25">
      <c r="A564" s="167" t="s">
        <v>1857</v>
      </c>
      <c r="B564" s="168" t="s">
        <v>1858</v>
      </c>
      <c r="C564" s="164"/>
      <c r="D564" s="164">
        <f>ROUND('в руб.'!D564/1000,1)</f>
        <v>-1.3</v>
      </c>
      <c r="E564" s="162"/>
    </row>
    <row r="565" spans="1:5" ht="63" x14ac:dyDescent="0.25">
      <c r="A565" s="167" t="s">
        <v>1879</v>
      </c>
      <c r="B565" s="168" t="s">
        <v>1880</v>
      </c>
      <c r="C565" s="164">
        <f>ROUND('в руб.'!C565/1000,1)</f>
        <v>-1.5</v>
      </c>
      <c r="D565" s="164">
        <f>ROUND('в руб.'!D565/1000,1)</f>
        <v>-1798</v>
      </c>
      <c r="E565" s="162" t="s">
        <v>3765</v>
      </c>
    </row>
    <row r="566" spans="1:5" ht="24" customHeight="1" x14ac:dyDescent="0.25">
      <c r="A566" s="317" t="s">
        <v>3747</v>
      </c>
      <c r="B566" s="318"/>
      <c r="C566" s="318"/>
      <c r="D566" s="318"/>
      <c r="E566" s="319"/>
    </row>
    <row r="567" spans="1:5" ht="18.75" customHeight="1" x14ac:dyDescent="0.25">
      <c r="A567" s="191" t="s">
        <v>1886</v>
      </c>
      <c r="B567" s="192" t="s">
        <v>74</v>
      </c>
      <c r="C567" s="193">
        <f>ROUND('в руб.'!C567/1000,1)</f>
        <v>154251871.59999999</v>
      </c>
      <c r="D567" s="193">
        <f>ROUND('в руб.'!D567/1000,1)</f>
        <v>66979026.700000003</v>
      </c>
      <c r="E567" s="190">
        <f t="shared" ref="E567:E628" si="12">D567/C567*100</f>
        <v>43.421856736809936</v>
      </c>
    </row>
    <row r="568" spans="1:5" ht="15.75" x14ac:dyDescent="0.25">
      <c r="A568" s="165" t="s">
        <v>76</v>
      </c>
      <c r="B568" s="179"/>
      <c r="C568" s="179"/>
      <c r="D568" s="179"/>
      <c r="E568" s="178"/>
    </row>
    <row r="569" spans="1:5" ht="15.75" x14ac:dyDescent="0.25">
      <c r="A569" s="187" t="s">
        <v>1888</v>
      </c>
      <c r="B569" s="188" t="s">
        <v>1889</v>
      </c>
      <c r="C569" s="189">
        <f>ROUND('в руб.'!C569/1000,1)</f>
        <v>5108041.8</v>
      </c>
      <c r="D569" s="189">
        <f>ROUND('в руб.'!D569/1000,1)</f>
        <v>1712602.4</v>
      </c>
      <c r="E569" s="190">
        <f t="shared" si="12"/>
        <v>33.527572151034477</v>
      </c>
    </row>
    <row r="570" spans="1:5" ht="47.25" x14ac:dyDescent="0.25">
      <c r="A570" s="187" t="s">
        <v>1890</v>
      </c>
      <c r="B570" s="188" t="s">
        <v>1891</v>
      </c>
      <c r="C570" s="189">
        <f>ROUND('в руб.'!C570/1000,1)</f>
        <v>231295.1</v>
      </c>
      <c r="D570" s="189">
        <f>ROUND('в руб.'!D570/1000,1)</f>
        <v>109368.8</v>
      </c>
      <c r="E570" s="190">
        <f t="shared" si="12"/>
        <v>47.285394286346751</v>
      </c>
    </row>
    <row r="571" spans="1:5" ht="78.75" x14ac:dyDescent="0.25">
      <c r="A571" s="167" t="s">
        <v>1892</v>
      </c>
      <c r="B571" s="168" t="s">
        <v>1893</v>
      </c>
      <c r="C571" s="164">
        <f>ROUND('в руб.'!C571/1000,1)</f>
        <v>229319.8</v>
      </c>
      <c r="D571" s="164">
        <f>ROUND('в руб.'!D571/1000,1)</f>
        <v>109353.9</v>
      </c>
      <c r="E571" s="162">
        <f t="shared" si="12"/>
        <v>47.686200668237106</v>
      </c>
    </row>
    <row r="572" spans="1:5" ht="31.5" x14ac:dyDescent="0.25">
      <c r="A572" s="167" t="s">
        <v>1894</v>
      </c>
      <c r="B572" s="168" t="s">
        <v>1895</v>
      </c>
      <c r="C572" s="164">
        <f>ROUND('в руб.'!C572/1000,1)</f>
        <v>229319.8</v>
      </c>
      <c r="D572" s="164">
        <f>ROUND('в руб.'!D572/1000,1)</f>
        <v>109353.9</v>
      </c>
      <c r="E572" s="162">
        <f t="shared" si="12"/>
        <v>47.686200668237106</v>
      </c>
    </row>
    <row r="573" spans="1:5" ht="31.5" x14ac:dyDescent="0.25">
      <c r="A573" s="167" t="s">
        <v>1896</v>
      </c>
      <c r="B573" s="168" t="s">
        <v>1897</v>
      </c>
      <c r="C573" s="164">
        <f>ROUND('в руб.'!C573/1000,1)</f>
        <v>167385.60000000001</v>
      </c>
      <c r="D573" s="164">
        <f>ROUND('в руб.'!D573/1000,1)</f>
        <v>79972.7</v>
      </c>
      <c r="E573" s="162">
        <f t="shared" si="12"/>
        <v>47.777526860136113</v>
      </c>
    </row>
    <row r="574" spans="1:5" ht="47.25" x14ac:dyDescent="0.25">
      <c r="A574" s="167" t="s">
        <v>1898</v>
      </c>
      <c r="B574" s="168" t="s">
        <v>1899</v>
      </c>
      <c r="C574" s="164">
        <f>ROUND('в руб.'!C574/1000,1)</f>
        <v>9168.2000000000007</v>
      </c>
      <c r="D574" s="164">
        <f>ROUND('в руб.'!D574/1000,1)</f>
        <v>6545.9</v>
      </c>
      <c r="E574" s="162">
        <f t="shared" si="12"/>
        <v>71.397875264501195</v>
      </c>
    </row>
    <row r="575" spans="1:5" ht="63" x14ac:dyDescent="0.25">
      <c r="A575" s="167" t="s">
        <v>1900</v>
      </c>
      <c r="B575" s="168" t="s">
        <v>1901</v>
      </c>
      <c r="C575" s="164">
        <f>ROUND('в руб.'!C575/1000,1)</f>
        <v>52766</v>
      </c>
      <c r="D575" s="164">
        <f>ROUND('в руб.'!D575/1000,1)</f>
        <v>22835.3</v>
      </c>
      <c r="E575" s="162">
        <f t="shared" si="12"/>
        <v>43.276541712466361</v>
      </c>
    </row>
    <row r="576" spans="1:5" ht="31.5" x14ac:dyDescent="0.25">
      <c r="A576" s="167" t="s">
        <v>1902</v>
      </c>
      <c r="B576" s="168" t="s">
        <v>1903</v>
      </c>
      <c r="C576" s="164">
        <f>ROUND('в руб.'!C576/1000,1)</f>
        <v>1975.3</v>
      </c>
      <c r="D576" s="164">
        <f>ROUND('в руб.'!D576/1000,1)</f>
        <v>14.9</v>
      </c>
      <c r="E576" s="162">
        <f t="shared" si="12"/>
        <v>0.75431580013162569</v>
      </c>
    </row>
    <row r="577" spans="1:5" ht="47.25" x14ac:dyDescent="0.25">
      <c r="A577" s="167" t="s">
        <v>1904</v>
      </c>
      <c r="B577" s="168" t="s">
        <v>1905</v>
      </c>
      <c r="C577" s="164">
        <f>ROUND('в руб.'!C577/1000,1)</f>
        <v>1975.3</v>
      </c>
      <c r="D577" s="164">
        <f>ROUND('в руб.'!D577/1000,1)</f>
        <v>14.9</v>
      </c>
      <c r="E577" s="162">
        <f t="shared" si="12"/>
        <v>0.75431580013162569</v>
      </c>
    </row>
    <row r="578" spans="1:5" ht="15.75" x14ac:dyDescent="0.25">
      <c r="A578" s="167" t="s">
        <v>1906</v>
      </c>
      <c r="B578" s="168" t="s">
        <v>1907</v>
      </c>
      <c r="C578" s="164">
        <f>ROUND('в руб.'!C578/1000,1)</f>
        <v>1975.3</v>
      </c>
      <c r="D578" s="164">
        <f>ROUND('в руб.'!D578/1000,1)</f>
        <v>14.9</v>
      </c>
      <c r="E578" s="162">
        <f t="shared" si="12"/>
        <v>0.75431580013162569</v>
      </c>
    </row>
    <row r="579" spans="1:5" ht="63" x14ac:dyDescent="0.25">
      <c r="A579" s="187" t="s">
        <v>1914</v>
      </c>
      <c r="B579" s="188" t="s">
        <v>1915</v>
      </c>
      <c r="C579" s="189">
        <f>ROUND('в руб.'!C579/1000,1)</f>
        <v>275588.90000000002</v>
      </c>
      <c r="D579" s="189">
        <f>ROUND('в руб.'!D579/1000,1)</f>
        <v>119137.4</v>
      </c>
      <c r="E579" s="190">
        <f t="shared" si="12"/>
        <v>43.230115581578204</v>
      </c>
    </row>
    <row r="580" spans="1:5" ht="78.75" x14ac:dyDescent="0.25">
      <c r="A580" s="167" t="s">
        <v>1892</v>
      </c>
      <c r="B580" s="168" t="s">
        <v>1916</v>
      </c>
      <c r="C580" s="164">
        <f>ROUND('в руб.'!C580/1000,1)</f>
        <v>243024.6</v>
      </c>
      <c r="D580" s="164">
        <f>ROUND('в руб.'!D580/1000,1)</f>
        <v>108907.1</v>
      </c>
      <c r="E580" s="162">
        <f t="shared" si="12"/>
        <v>44.813199980578098</v>
      </c>
    </row>
    <row r="581" spans="1:5" ht="31.5" x14ac:dyDescent="0.25">
      <c r="A581" s="167" t="s">
        <v>1894</v>
      </c>
      <c r="B581" s="168" t="s">
        <v>1917</v>
      </c>
      <c r="C581" s="164">
        <f>ROUND('в руб.'!C581/1000,1)</f>
        <v>243024.6</v>
      </c>
      <c r="D581" s="164">
        <f>ROUND('в руб.'!D581/1000,1)</f>
        <v>108907.1</v>
      </c>
      <c r="E581" s="162">
        <f t="shared" si="12"/>
        <v>44.813199980578098</v>
      </c>
    </row>
    <row r="582" spans="1:5" ht="31.5" x14ac:dyDescent="0.25">
      <c r="A582" s="167" t="s">
        <v>1896</v>
      </c>
      <c r="B582" s="168" t="s">
        <v>1918</v>
      </c>
      <c r="C582" s="164">
        <f>ROUND('в руб.'!C582/1000,1)</f>
        <v>182239.3</v>
      </c>
      <c r="D582" s="164">
        <f>ROUND('в руб.'!D582/1000,1)</f>
        <v>82763.100000000006</v>
      </c>
      <c r="E582" s="162">
        <f t="shared" si="12"/>
        <v>45.414518163755027</v>
      </c>
    </row>
    <row r="583" spans="1:5" ht="47.25" x14ac:dyDescent="0.25">
      <c r="A583" s="167" t="s">
        <v>1898</v>
      </c>
      <c r="B583" s="168" t="s">
        <v>1919</v>
      </c>
      <c r="C583" s="164">
        <f>ROUND('в руб.'!C583/1000,1)</f>
        <v>5607.8</v>
      </c>
      <c r="D583" s="164">
        <f>ROUND('в руб.'!D583/1000,1)</f>
        <v>3258.4</v>
      </c>
      <c r="E583" s="162">
        <f t="shared" si="12"/>
        <v>58.104782624202002</v>
      </c>
    </row>
    <row r="584" spans="1:5" ht="63" x14ac:dyDescent="0.25">
      <c r="A584" s="167" t="s">
        <v>1900</v>
      </c>
      <c r="B584" s="168" t="s">
        <v>1920</v>
      </c>
      <c r="C584" s="164">
        <f>ROUND('в руб.'!C584/1000,1)</f>
        <v>55177.5</v>
      </c>
      <c r="D584" s="164">
        <f>ROUND('в руб.'!D584/1000,1)</f>
        <v>22885.599999999999</v>
      </c>
      <c r="E584" s="162">
        <f t="shared" si="12"/>
        <v>41.476326401159888</v>
      </c>
    </row>
    <row r="585" spans="1:5" ht="31.5" x14ac:dyDescent="0.25">
      <c r="A585" s="167" t="s">
        <v>1902</v>
      </c>
      <c r="B585" s="168" t="s">
        <v>1921</v>
      </c>
      <c r="C585" s="164">
        <f>ROUND('в руб.'!C585/1000,1)</f>
        <v>28847.8</v>
      </c>
      <c r="D585" s="164">
        <f>ROUND('в руб.'!D585/1000,1)</f>
        <v>9731.9</v>
      </c>
      <c r="E585" s="162">
        <f t="shared" si="12"/>
        <v>33.735328170605733</v>
      </c>
    </row>
    <row r="586" spans="1:5" ht="47.25" x14ac:dyDescent="0.25">
      <c r="A586" s="167" t="s">
        <v>1904</v>
      </c>
      <c r="B586" s="168" t="s">
        <v>1922</v>
      </c>
      <c r="C586" s="164">
        <f>ROUND('в руб.'!C586/1000,1)</f>
        <v>28847.8</v>
      </c>
      <c r="D586" s="164">
        <f>ROUND('в руб.'!D586/1000,1)</f>
        <v>9731.9</v>
      </c>
      <c r="E586" s="162">
        <f t="shared" si="12"/>
        <v>33.735328170605733</v>
      </c>
    </row>
    <row r="587" spans="1:5" ht="15.75" x14ac:dyDescent="0.25">
      <c r="A587" s="167" t="s">
        <v>1906</v>
      </c>
      <c r="B587" s="168" t="s">
        <v>1925</v>
      </c>
      <c r="C587" s="164">
        <f>ROUND('в руб.'!C587/1000,1)</f>
        <v>23133.4</v>
      </c>
      <c r="D587" s="164">
        <f>ROUND('в руб.'!D587/1000,1)</f>
        <v>8151.5</v>
      </c>
      <c r="E587" s="162">
        <f t="shared" si="12"/>
        <v>35.236930152939038</v>
      </c>
    </row>
    <row r="588" spans="1:5" ht="15.75" x14ac:dyDescent="0.25">
      <c r="A588" s="167" t="s">
        <v>1926</v>
      </c>
      <c r="B588" s="168" t="s">
        <v>1927</v>
      </c>
      <c r="C588" s="164">
        <f>ROUND('в руб.'!C588/1000,1)</f>
        <v>5714.4</v>
      </c>
      <c r="D588" s="164">
        <f>ROUND('в руб.'!D588/1000,1)</f>
        <v>1580.4</v>
      </c>
      <c r="E588" s="162">
        <f t="shared" si="12"/>
        <v>27.656446871062585</v>
      </c>
    </row>
    <row r="589" spans="1:5" ht="47.25" x14ac:dyDescent="0.25">
      <c r="A589" s="167" t="s">
        <v>1939</v>
      </c>
      <c r="B589" s="168" t="s">
        <v>1940</v>
      </c>
      <c r="C589" s="164">
        <f>ROUND('в руб.'!C589/1000,1)</f>
        <v>3000</v>
      </c>
      <c r="D589" s="164">
        <f>ROUND('в руб.'!D589/1000,1)</f>
        <v>323.60000000000002</v>
      </c>
      <c r="E589" s="162">
        <f t="shared" si="12"/>
        <v>10.786666666666669</v>
      </c>
    </row>
    <row r="590" spans="1:5" ht="15.75" x14ac:dyDescent="0.25">
      <c r="A590" s="167" t="s">
        <v>1941</v>
      </c>
      <c r="B590" s="168" t="s">
        <v>1942</v>
      </c>
      <c r="C590" s="164">
        <f>ROUND('в руб.'!C590/1000,1)</f>
        <v>3000</v>
      </c>
      <c r="D590" s="164">
        <f>ROUND('в руб.'!D590/1000,1)</f>
        <v>323.60000000000002</v>
      </c>
      <c r="E590" s="162">
        <f t="shared" si="12"/>
        <v>10.786666666666669</v>
      </c>
    </row>
    <row r="591" spans="1:5" ht="31.5" x14ac:dyDescent="0.25">
      <c r="A591" s="167" t="s">
        <v>1943</v>
      </c>
      <c r="B591" s="168" t="s">
        <v>1944</v>
      </c>
      <c r="C591" s="164">
        <f>ROUND('в руб.'!C591/1000,1)</f>
        <v>3000</v>
      </c>
      <c r="D591" s="164">
        <f>ROUND('в руб.'!D591/1000,1)</f>
        <v>323.60000000000002</v>
      </c>
      <c r="E591" s="162">
        <f t="shared" si="12"/>
        <v>10.786666666666669</v>
      </c>
    </row>
    <row r="592" spans="1:5" ht="15.75" x14ac:dyDescent="0.25">
      <c r="A592" s="167" t="s">
        <v>1908</v>
      </c>
      <c r="B592" s="168" t="s">
        <v>1945</v>
      </c>
      <c r="C592" s="164">
        <f>ROUND('в руб.'!C592/1000,1)</f>
        <v>716.5</v>
      </c>
      <c r="D592" s="164">
        <f>ROUND('в руб.'!D592/1000,1)</f>
        <v>174.8</v>
      </c>
      <c r="E592" s="162">
        <f t="shared" si="12"/>
        <v>24.396371249127704</v>
      </c>
    </row>
    <row r="593" spans="1:5" ht="15.75" x14ac:dyDescent="0.25">
      <c r="A593" s="167" t="s">
        <v>1910</v>
      </c>
      <c r="B593" s="168" t="s">
        <v>1946</v>
      </c>
      <c r="C593" s="164">
        <f>ROUND('в руб.'!C593/1000,1)</f>
        <v>716.5</v>
      </c>
      <c r="D593" s="164">
        <f>ROUND('в руб.'!D593/1000,1)</f>
        <v>174.8</v>
      </c>
      <c r="E593" s="162">
        <f t="shared" si="12"/>
        <v>24.396371249127704</v>
      </c>
    </row>
    <row r="594" spans="1:5" ht="31.5" x14ac:dyDescent="0.25">
      <c r="A594" s="167" t="s">
        <v>1947</v>
      </c>
      <c r="B594" s="168" t="s">
        <v>1948</v>
      </c>
      <c r="C594" s="164">
        <f>ROUND('в руб.'!C594/1000,1)</f>
        <v>711.5</v>
      </c>
      <c r="D594" s="164">
        <f>ROUND('в руб.'!D594/1000,1)</f>
        <v>174.8</v>
      </c>
      <c r="E594" s="162">
        <f t="shared" si="12"/>
        <v>24.567814476458189</v>
      </c>
    </row>
    <row r="595" spans="1:5" ht="15.75" x14ac:dyDescent="0.25">
      <c r="A595" s="167" t="s">
        <v>1912</v>
      </c>
      <c r="B595" s="168" t="s">
        <v>1951</v>
      </c>
      <c r="C595" s="164">
        <f>ROUND('в руб.'!C595/1000,1)</f>
        <v>5</v>
      </c>
      <c r="D595" s="164"/>
      <c r="E595" s="162"/>
    </row>
    <row r="596" spans="1:5" ht="78.75" x14ac:dyDescent="0.25">
      <c r="A596" s="187" t="s">
        <v>1952</v>
      </c>
      <c r="B596" s="188" t="s">
        <v>1953</v>
      </c>
      <c r="C596" s="189">
        <f>ROUND('в руб.'!C596/1000,1)</f>
        <v>125562</v>
      </c>
      <c r="D596" s="189">
        <f>ROUND('в руб.'!D596/1000,1)</f>
        <v>57975.9</v>
      </c>
      <c r="E596" s="190">
        <f t="shared" si="12"/>
        <v>46.173125627180198</v>
      </c>
    </row>
    <row r="597" spans="1:5" ht="78.75" x14ac:dyDescent="0.25">
      <c r="A597" s="167" t="s">
        <v>1892</v>
      </c>
      <c r="B597" s="168" t="s">
        <v>1954</v>
      </c>
      <c r="C597" s="164">
        <f>ROUND('в руб.'!C597/1000,1)</f>
        <v>119664.9</v>
      </c>
      <c r="D597" s="164">
        <f>ROUND('в руб.'!D597/1000,1)</f>
        <v>56533.4</v>
      </c>
      <c r="E597" s="162">
        <f t="shared" si="12"/>
        <v>47.243093003880006</v>
      </c>
    </row>
    <row r="598" spans="1:5" ht="31.5" x14ac:dyDescent="0.25">
      <c r="A598" s="167" t="s">
        <v>1894</v>
      </c>
      <c r="B598" s="168" t="s">
        <v>1955</v>
      </c>
      <c r="C598" s="164">
        <f>ROUND('в руб.'!C598/1000,1)</f>
        <v>119664.9</v>
      </c>
      <c r="D598" s="164">
        <f>ROUND('в руб.'!D598/1000,1)</f>
        <v>56533.4</v>
      </c>
      <c r="E598" s="162">
        <f t="shared" si="12"/>
        <v>47.243093003880006</v>
      </c>
    </row>
    <row r="599" spans="1:5" ht="31.5" x14ac:dyDescent="0.25">
      <c r="A599" s="167" t="s">
        <v>1896</v>
      </c>
      <c r="B599" s="168" t="s">
        <v>1956</v>
      </c>
      <c r="C599" s="164">
        <f>ROUND('в руб.'!C599/1000,1)</f>
        <v>87294.6</v>
      </c>
      <c r="D599" s="164">
        <f>ROUND('в руб.'!D599/1000,1)</f>
        <v>42295.5</v>
      </c>
      <c r="E599" s="162">
        <f t="shared" si="12"/>
        <v>48.451450605192072</v>
      </c>
    </row>
    <row r="600" spans="1:5" ht="47.25" x14ac:dyDescent="0.25">
      <c r="A600" s="167" t="s">
        <v>1898</v>
      </c>
      <c r="B600" s="168" t="s">
        <v>1957</v>
      </c>
      <c r="C600" s="164">
        <f>ROUND('в руб.'!C600/1000,1)</f>
        <v>6377.3</v>
      </c>
      <c r="D600" s="164">
        <f>ROUND('в руб.'!D600/1000,1)</f>
        <v>3267.1</v>
      </c>
      <c r="E600" s="162">
        <f t="shared" si="12"/>
        <v>51.230144418484315</v>
      </c>
    </row>
    <row r="601" spans="1:5" ht="63" x14ac:dyDescent="0.25">
      <c r="A601" s="167" t="s">
        <v>1900</v>
      </c>
      <c r="B601" s="168" t="s">
        <v>1958</v>
      </c>
      <c r="C601" s="164">
        <f>ROUND('в руб.'!C601/1000,1)</f>
        <v>25993</v>
      </c>
      <c r="D601" s="164">
        <f>ROUND('в руб.'!D601/1000,1)</f>
        <v>10970.8</v>
      </c>
      <c r="E601" s="162">
        <f t="shared" si="12"/>
        <v>42.206747970607466</v>
      </c>
    </row>
    <row r="602" spans="1:5" ht="31.5" x14ac:dyDescent="0.25">
      <c r="A602" s="167" t="s">
        <v>1902</v>
      </c>
      <c r="B602" s="168" t="s">
        <v>1959</v>
      </c>
      <c r="C602" s="164">
        <f>ROUND('в руб.'!C602/1000,1)</f>
        <v>5897.1</v>
      </c>
      <c r="D602" s="164">
        <f>ROUND('в руб.'!D602/1000,1)</f>
        <v>1442.5</v>
      </c>
      <c r="E602" s="162">
        <f t="shared" si="12"/>
        <v>24.461175832188701</v>
      </c>
    </row>
    <row r="603" spans="1:5" ht="47.25" x14ac:dyDescent="0.25">
      <c r="A603" s="167" t="s">
        <v>1904</v>
      </c>
      <c r="B603" s="168" t="s">
        <v>1960</v>
      </c>
      <c r="C603" s="164">
        <f>ROUND('в руб.'!C603/1000,1)</f>
        <v>5897.1</v>
      </c>
      <c r="D603" s="164">
        <f>ROUND('в руб.'!D603/1000,1)</f>
        <v>1442.5</v>
      </c>
      <c r="E603" s="162">
        <f t="shared" si="12"/>
        <v>24.461175832188701</v>
      </c>
    </row>
    <row r="604" spans="1:5" ht="15.75" x14ac:dyDescent="0.25">
      <c r="A604" s="167" t="s">
        <v>1906</v>
      </c>
      <c r="B604" s="168" t="s">
        <v>1962</v>
      </c>
      <c r="C604" s="164">
        <f>ROUND('в руб.'!C604/1000,1)</f>
        <v>5897.1</v>
      </c>
      <c r="D604" s="164">
        <f>ROUND('в руб.'!D604/1000,1)</f>
        <v>1442.5</v>
      </c>
      <c r="E604" s="162">
        <f t="shared" si="12"/>
        <v>24.461175832188701</v>
      </c>
    </row>
    <row r="605" spans="1:5" ht="15.75" x14ac:dyDescent="0.25">
      <c r="A605" s="187" t="s">
        <v>1986</v>
      </c>
      <c r="B605" s="188" t="s">
        <v>1987</v>
      </c>
      <c r="C605" s="189">
        <f>ROUND('в руб.'!C605/1000,1)</f>
        <v>638300.1</v>
      </c>
      <c r="D605" s="189">
        <f>ROUND('в руб.'!D605/1000,1)</f>
        <v>234679.3</v>
      </c>
      <c r="E605" s="190">
        <f t="shared" si="12"/>
        <v>36.766295352295884</v>
      </c>
    </row>
    <row r="606" spans="1:5" ht="78.75" x14ac:dyDescent="0.25">
      <c r="A606" s="167" t="s">
        <v>1892</v>
      </c>
      <c r="B606" s="168" t="s">
        <v>1988</v>
      </c>
      <c r="C606" s="164">
        <f>ROUND('в руб.'!C606/1000,1)</f>
        <v>365129.1</v>
      </c>
      <c r="D606" s="164">
        <f>ROUND('в руб.'!D606/1000,1)</f>
        <v>149535.1</v>
      </c>
      <c r="E606" s="162">
        <f t="shared" si="12"/>
        <v>40.954035161809891</v>
      </c>
    </row>
    <row r="607" spans="1:5" ht="31.5" x14ac:dyDescent="0.25">
      <c r="A607" s="167" t="s">
        <v>1989</v>
      </c>
      <c r="B607" s="168" t="s">
        <v>1990</v>
      </c>
      <c r="C607" s="164">
        <f>ROUND('в руб.'!C607/1000,1)</f>
        <v>55966.2</v>
      </c>
      <c r="D607" s="164">
        <f>ROUND('в руб.'!D607/1000,1)</f>
        <v>21355.1</v>
      </c>
      <c r="E607" s="162">
        <f t="shared" si="12"/>
        <v>38.157137700969514</v>
      </c>
    </row>
    <row r="608" spans="1:5" ht="15.75" x14ac:dyDescent="0.25">
      <c r="A608" s="167" t="s">
        <v>1991</v>
      </c>
      <c r="B608" s="168" t="s">
        <v>1992</v>
      </c>
      <c r="C608" s="164">
        <f>ROUND('в руб.'!C608/1000,1)</f>
        <v>42984.800000000003</v>
      </c>
      <c r="D608" s="164">
        <f>ROUND('в руб.'!D608/1000,1)</f>
        <v>16769.5</v>
      </c>
      <c r="E608" s="162">
        <f t="shared" si="12"/>
        <v>39.012627719565984</v>
      </c>
    </row>
    <row r="609" spans="1:5" ht="63" x14ac:dyDescent="0.25">
      <c r="A609" s="167" t="s">
        <v>1993</v>
      </c>
      <c r="B609" s="168" t="s">
        <v>1994</v>
      </c>
      <c r="C609" s="164">
        <f>ROUND('в руб.'!C609/1000,1)</f>
        <v>12981.4</v>
      </c>
      <c r="D609" s="164">
        <f>ROUND('в руб.'!D609/1000,1)</f>
        <v>4585.7</v>
      </c>
      <c r="E609" s="162">
        <f t="shared" si="12"/>
        <v>35.3251575330858</v>
      </c>
    </row>
    <row r="610" spans="1:5" ht="31.5" x14ac:dyDescent="0.25">
      <c r="A610" s="167" t="s">
        <v>1894</v>
      </c>
      <c r="B610" s="168" t="s">
        <v>1995</v>
      </c>
      <c r="C610" s="164">
        <f>ROUND('в руб.'!C610/1000,1)</f>
        <v>309162.90000000002</v>
      </c>
      <c r="D610" s="164">
        <f>ROUND('в руб.'!D610/1000,1)</f>
        <v>128180</v>
      </c>
      <c r="E610" s="162">
        <f t="shared" si="12"/>
        <v>41.460343398253798</v>
      </c>
    </row>
    <row r="611" spans="1:5" ht="31.5" x14ac:dyDescent="0.25">
      <c r="A611" s="167" t="s">
        <v>1896</v>
      </c>
      <c r="B611" s="168" t="s">
        <v>1996</v>
      </c>
      <c r="C611" s="164">
        <f>ROUND('в руб.'!C611/1000,1)</f>
        <v>228842.9</v>
      </c>
      <c r="D611" s="164">
        <f>ROUND('в руб.'!D611/1000,1)</f>
        <v>95894.3</v>
      </c>
      <c r="E611" s="162">
        <f t="shared" si="12"/>
        <v>41.90398740795542</v>
      </c>
    </row>
    <row r="612" spans="1:5" ht="47.25" x14ac:dyDescent="0.25">
      <c r="A612" s="167" t="s">
        <v>1898</v>
      </c>
      <c r="B612" s="168" t="s">
        <v>1997</v>
      </c>
      <c r="C612" s="164">
        <f>ROUND('в руб.'!C612/1000,1)</f>
        <v>9010</v>
      </c>
      <c r="D612" s="164">
        <f>ROUND('в руб.'!D612/1000,1)</f>
        <v>5390</v>
      </c>
      <c r="E612" s="162">
        <f t="shared" si="12"/>
        <v>59.822419533851281</v>
      </c>
    </row>
    <row r="613" spans="1:5" ht="63" x14ac:dyDescent="0.25">
      <c r="A613" s="167" t="s">
        <v>1900</v>
      </c>
      <c r="B613" s="168" t="s">
        <v>1998</v>
      </c>
      <c r="C613" s="164">
        <f>ROUND('в руб.'!C613/1000,1)</f>
        <v>71310</v>
      </c>
      <c r="D613" s="164">
        <f>ROUND('в руб.'!D613/1000,1)</f>
        <v>26895.7</v>
      </c>
      <c r="E613" s="162">
        <f t="shared" si="12"/>
        <v>37.716589538634132</v>
      </c>
    </row>
    <row r="614" spans="1:5" ht="31.5" x14ac:dyDescent="0.25">
      <c r="A614" s="167" t="s">
        <v>1902</v>
      </c>
      <c r="B614" s="168" t="s">
        <v>1999</v>
      </c>
      <c r="C614" s="164">
        <f>ROUND('в руб.'!C614/1000,1)</f>
        <v>269769.3</v>
      </c>
      <c r="D614" s="164">
        <f>ROUND('в руб.'!D614/1000,1)</f>
        <v>83204.600000000006</v>
      </c>
      <c r="E614" s="162">
        <f t="shared" si="12"/>
        <v>30.84287203918311</v>
      </c>
    </row>
    <row r="615" spans="1:5" ht="47.25" x14ac:dyDescent="0.25">
      <c r="A615" s="167" t="s">
        <v>1904</v>
      </c>
      <c r="B615" s="168" t="s">
        <v>2000</v>
      </c>
      <c r="C615" s="164">
        <f>ROUND('в руб.'!C615/1000,1)</f>
        <v>269769.3</v>
      </c>
      <c r="D615" s="164">
        <f>ROUND('в руб.'!D615/1000,1)</f>
        <v>83204.600000000006</v>
      </c>
      <c r="E615" s="162">
        <f t="shared" si="12"/>
        <v>30.84287203918311</v>
      </c>
    </row>
    <row r="616" spans="1:5" ht="47.25" x14ac:dyDescent="0.25">
      <c r="A616" s="167" t="s">
        <v>2001</v>
      </c>
      <c r="B616" s="168" t="s">
        <v>2002</v>
      </c>
      <c r="C616" s="164">
        <f>ROUND('в руб.'!C616/1000,1)</f>
        <v>20400</v>
      </c>
      <c r="D616" s="164"/>
      <c r="E616" s="162"/>
    </row>
    <row r="617" spans="1:5" ht="15.75" x14ac:dyDescent="0.25">
      <c r="A617" s="167" t="s">
        <v>1906</v>
      </c>
      <c r="B617" s="168" t="s">
        <v>2003</v>
      </c>
      <c r="C617" s="164">
        <f>ROUND('в руб.'!C617/1000,1)</f>
        <v>239426.1</v>
      </c>
      <c r="D617" s="164">
        <f>ROUND('в руб.'!D617/1000,1)</f>
        <v>78850</v>
      </c>
      <c r="E617" s="162">
        <f t="shared" si="12"/>
        <v>32.932917505652057</v>
      </c>
    </row>
    <row r="618" spans="1:5" ht="15.75" x14ac:dyDescent="0.25">
      <c r="A618" s="167" t="s">
        <v>1926</v>
      </c>
      <c r="B618" s="168" t="s">
        <v>2004</v>
      </c>
      <c r="C618" s="164">
        <f>ROUND('в руб.'!C618/1000,1)</f>
        <v>9943.2000000000007</v>
      </c>
      <c r="D618" s="164">
        <f>ROUND('в руб.'!D618/1000,1)</f>
        <v>4354.6000000000004</v>
      </c>
      <c r="E618" s="162">
        <f t="shared" si="12"/>
        <v>43.794754203878028</v>
      </c>
    </row>
    <row r="619" spans="1:5" ht="15.75" x14ac:dyDescent="0.25">
      <c r="A619" s="167" t="s">
        <v>1936</v>
      </c>
      <c r="B619" s="168" t="s">
        <v>2005</v>
      </c>
      <c r="C619" s="164">
        <f>ROUND('в руб.'!C619/1000,1)</f>
        <v>1883.2</v>
      </c>
      <c r="D619" s="164">
        <f>ROUND('в руб.'!D619/1000,1)</f>
        <v>812.3</v>
      </c>
      <c r="E619" s="162">
        <f t="shared" si="12"/>
        <v>43.134027187765497</v>
      </c>
    </row>
    <row r="620" spans="1:5" ht="15.75" x14ac:dyDescent="0.25">
      <c r="A620" s="167" t="s">
        <v>2006</v>
      </c>
      <c r="B620" s="168" t="s">
        <v>2007</v>
      </c>
      <c r="C620" s="164">
        <f>ROUND('в руб.'!C620/1000,1)</f>
        <v>1883.2</v>
      </c>
      <c r="D620" s="164">
        <f>ROUND('в руб.'!D620/1000,1)</f>
        <v>812.3</v>
      </c>
      <c r="E620" s="162">
        <f t="shared" si="12"/>
        <v>43.134027187765497</v>
      </c>
    </row>
    <row r="621" spans="1:5" ht="15.75" x14ac:dyDescent="0.25">
      <c r="A621" s="167" t="s">
        <v>1908</v>
      </c>
      <c r="B621" s="168" t="s">
        <v>2008</v>
      </c>
      <c r="C621" s="164">
        <f>ROUND('в руб.'!C621/1000,1)</f>
        <v>1518.5</v>
      </c>
      <c r="D621" s="164">
        <f>ROUND('в руб.'!D621/1000,1)</f>
        <v>1127.3</v>
      </c>
      <c r="E621" s="162">
        <f t="shared" si="12"/>
        <v>74.237734606519595</v>
      </c>
    </row>
    <row r="622" spans="1:5" ht="15.75" x14ac:dyDescent="0.25">
      <c r="A622" s="167" t="s">
        <v>1978</v>
      </c>
      <c r="B622" s="168" t="s">
        <v>2009</v>
      </c>
      <c r="C622" s="164">
        <f>ROUND('в руб.'!C622/1000,1)</f>
        <v>995</v>
      </c>
      <c r="D622" s="164">
        <f>ROUND('в руб.'!D622/1000,1)</f>
        <v>994.9</v>
      </c>
      <c r="E622" s="162">
        <f t="shared" si="12"/>
        <v>99.989949748743712</v>
      </c>
    </row>
    <row r="623" spans="1:5" ht="47.25" x14ac:dyDescent="0.25">
      <c r="A623" s="167" t="s">
        <v>1980</v>
      </c>
      <c r="B623" s="168" t="s">
        <v>2010</v>
      </c>
      <c r="C623" s="164">
        <f>ROUND('в руб.'!C623/1000,1)</f>
        <v>995</v>
      </c>
      <c r="D623" s="164">
        <f>ROUND('в руб.'!D623/1000,1)</f>
        <v>994.9</v>
      </c>
      <c r="E623" s="162">
        <f t="shared" si="12"/>
        <v>99.989949748743712</v>
      </c>
    </row>
    <row r="624" spans="1:5" ht="15.75" x14ac:dyDescent="0.25">
      <c r="A624" s="167" t="s">
        <v>1910</v>
      </c>
      <c r="B624" s="168" t="s">
        <v>2011</v>
      </c>
      <c r="C624" s="164">
        <f>ROUND('в руб.'!C624/1000,1)</f>
        <v>523.5</v>
      </c>
      <c r="D624" s="164">
        <f>ROUND('в руб.'!D624/1000,1)</f>
        <v>132.4</v>
      </c>
      <c r="E624" s="162">
        <f t="shared" si="12"/>
        <v>25.291308500477555</v>
      </c>
    </row>
    <row r="625" spans="1:7" ht="31.5" x14ac:dyDescent="0.25">
      <c r="A625" s="167" t="s">
        <v>1947</v>
      </c>
      <c r="B625" s="168" t="s">
        <v>2012</v>
      </c>
      <c r="C625" s="164">
        <f>ROUND('в руб.'!C625/1000,1)</f>
        <v>511.5</v>
      </c>
      <c r="D625" s="164">
        <f>ROUND('в руб.'!D625/1000,1)</f>
        <v>129.5</v>
      </c>
      <c r="E625" s="162">
        <f t="shared" si="12"/>
        <v>25.317693059628542</v>
      </c>
    </row>
    <row r="626" spans="1:7" ht="15.75" x14ac:dyDescent="0.25">
      <c r="A626" s="167" t="s">
        <v>1949</v>
      </c>
      <c r="B626" s="168" t="s">
        <v>2013</v>
      </c>
      <c r="C626" s="164">
        <f>ROUND('в руб.'!C626/1000,1)</f>
        <v>12</v>
      </c>
      <c r="D626" s="164">
        <f>ROUND('в руб.'!D626/1000,1)</f>
        <v>2.9</v>
      </c>
      <c r="E626" s="162">
        <f t="shared" si="12"/>
        <v>24.166666666666668</v>
      </c>
    </row>
    <row r="627" spans="1:7" ht="47.25" x14ac:dyDescent="0.25">
      <c r="A627" s="187" t="s">
        <v>2014</v>
      </c>
      <c r="B627" s="188" t="s">
        <v>2015</v>
      </c>
      <c r="C627" s="219">
        <f>ROUND('в руб.'!C627/1000,1)-0.1</f>
        <v>303024.10000000003</v>
      </c>
      <c r="D627" s="189">
        <f>ROUND('в руб.'!D627/1000,1)</f>
        <v>125590.7</v>
      </c>
      <c r="E627" s="190">
        <f t="shared" si="12"/>
        <v>41.445779395104211</v>
      </c>
      <c r="G627" s="218"/>
    </row>
    <row r="628" spans="1:7" ht="78.75" x14ac:dyDescent="0.25">
      <c r="A628" s="167" t="s">
        <v>1892</v>
      </c>
      <c r="B628" s="168" t="s">
        <v>2016</v>
      </c>
      <c r="C628" s="224">
        <f>ROUND('в руб.'!C628/1000,1)</f>
        <v>226430.7</v>
      </c>
      <c r="D628" s="164">
        <f>ROUND('в руб.'!D628/1000,1)</f>
        <v>104854.3</v>
      </c>
      <c r="E628" s="162">
        <f t="shared" si="12"/>
        <v>46.307457425163634</v>
      </c>
    </row>
    <row r="629" spans="1:7" ht="31.5" x14ac:dyDescent="0.25">
      <c r="A629" s="167" t="s">
        <v>1894</v>
      </c>
      <c r="B629" s="168" t="s">
        <v>2017</v>
      </c>
      <c r="C629" s="224">
        <f>ROUND('в руб.'!C629/1000,1)</f>
        <v>226430.7</v>
      </c>
      <c r="D629" s="164">
        <f>ROUND('в руб.'!D629/1000,1)</f>
        <v>104854.3</v>
      </c>
      <c r="E629" s="162">
        <f t="shared" ref="E629:E692" si="13">D629/C629*100</f>
        <v>46.307457425163634</v>
      </c>
    </row>
    <row r="630" spans="1:7" ht="31.5" x14ac:dyDescent="0.25">
      <c r="A630" s="167" t="s">
        <v>1896</v>
      </c>
      <c r="B630" s="168" t="s">
        <v>2018</v>
      </c>
      <c r="C630" s="224">
        <f>ROUND('в руб.'!C630/1000,1)</f>
        <v>164215.5</v>
      </c>
      <c r="D630" s="164">
        <f>ROUND('в руб.'!D630/1000,1)</f>
        <v>76489.3</v>
      </c>
      <c r="E630" s="162">
        <f t="shared" si="13"/>
        <v>46.57861164141022</v>
      </c>
    </row>
    <row r="631" spans="1:7" ht="47.25" x14ac:dyDescent="0.25">
      <c r="A631" s="167" t="s">
        <v>1898</v>
      </c>
      <c r="B631" s="168" t="s">
        <v>2019</v>
      </c>
      <c r="C631" s="224">
        <f>ROUND('в руб.'!C631/1000,1)</f>
        <v>10488.1</v>
      </c>
      <c r="D631" s="164">
        <f>ROUND('в руб.'!D631/1000,1)</f>
        <v>4867.3999999999996</v>
      </c>
      <c r="E631" s="162">
        <f t="shared" si="13"/>
        <v>46.408787101572251</v>
      </c>
    </row>
    <row r="632" spans="1:7" ht="63" x14ac:dyDescent="0.25">
      <c r="A632" s="167" t="s">
        <v>1900</v>
      </c>
      <c r="B632" s="168" t="s">
        <v>2020</v>
      </c>
      <c r="C632" s="224">
        <f>ROUND('в руб.'!C632/1000,1)</f>
        <v>51727.1</v>
      </c>
      <c r="D632" s="164">
        <f>ROUND('в руб.'!D632/1000,1)</f>
        <v>23497.599999999999</v>
      </c>
      <c r="E632" s="162">
        <f t="shared" si="13"/>
        <v>45.426091932468665</v>
      </c>
    </row>
    <row r="633" spans="1:7" ht="31.5" x14ac:dyDescent="0.25">
      <c r="A633" s="167" t="s">
        <v>1902</v>
      </c>
      <c r="B633" s="168" t="s">
        <v>2021</v>
      </c>
      <c r="C633" s="222">
        <f>ROUND('в руб.'!C633/1000,1)-0.1</f>
        <v>55109.700000000004</v>
      </c>
      <c r="D633" s="164">
        <f>ROUND('в руб.'!D633/1000,1)</f>
        <v>11455.5</v>
      </c>
      <c r="E633" s="162">
        <f t="shared" si="13"/>
        <v>20.786721756786918</v>
      </c>
    </row>
    <row r="634" spans="1:7" ht="47.25" x14ac:dyDescent="0.25">
      <c r="A634" s="167" t="s">
        <v>1904</v>
      </c>
      <c r="B634" s="168" t="s">
        <v>2022</v>
      </c>
      <c r="C634" s="222">
        <f>ROUND('в руб.'!C634/1000,1)-0.1</f>
        <v>55109.700000000004</v>
      </c>
      <c r="D634" s="164">
        <f>ROUND('в руб.'!D634/1000,1)</f>
        <v>11455.5</v>
      </c>
      <c r="E634" s="162">
        <f t="shared" si="13"/>
        <v>20.786721756786918</v>
      </c>
    </row>
    <row r="635" spans="1:7" ht="15.75" x14ac:dyDescent="0.25">
      <c r="A635" s="167" t="s">
        <v>1906</v>
      </c>
      <c r="B635" s="168" t="s">
        <v>2024</v>
      </c>
      <c r="C635" s="222">
        <f>ROUND('в руб.'!C635/1000,1)-0.1</f>
        <v>54771.4</v>
      </c>
      <c r="D635" s="164">
        <f>ROUND('в руб.'!D635/1000,1)</f>
        <v>11353.8</v>
      </c>
      <c r="E635" s="162">
        <f t="shared" si="13"/>
        <v>20.729431783741148</v>
      </c>
    </row>
    <row r="636" spans="1:7" ht="15.75" x14ac:dyDescent="0.25">
      <c r="A636" s="167" t="s">
        <v>1926</v>
      </c>
      <c r="B636" s="168" t="s">
        <v>2025</v>
      </c>
      <c r="C636" s="164">
        <f>ROUND('в руб.'!C636/1000,1)</f>
        <v>338.3</v>
      </c>
      <c r="D636" s="164">
        <f>ROUND('в руб.'!D636/1000,1)</f>
        <v>101.8</v>
      </c>
      <c r="E636" s="162">
        <f t="shared" si="13"/>
        <v>30.091634643807268</v>
      </c>
    </row>
    <row r="637" spans="1:7" ht="15.75" x14ac:dyDescent="0.25">
      <c r="A637" s="167" t="s">
        <v>1936</v>
      </c>
      <c r="B637" s="168" t="s">
        <v>2026</v>
      </c>
      <c r="C637" s="164">
        <f>ROUND('в руб.'!C637/1000,1)</f>
        <v>21363.200000000001</v>
      </c>
      <c r="D637" s="164">
        <f>ROUND('в руб.'!D637/1000,1)</f>
        <v>9259</v>
      </c>
      <c r="E637" s="162">
        <f t="shared" si="13"/>
        <v>43.340885260635112</v>
      </c>
    </row>
    <row r="638" spans="1:7" ht="15.75" x14ac:dyDescent="0.25">
      <c r="A638" s="167" t="s">
        <v>2006</v>
      </c>
      <c r="B638" s="168" t="s">
        <v>2027</v>
      </c>
      <c r="C638" s="164">
        <f>ROUND('в руб.'!C638/1000,1)</f>
        <v>21363.200000000001</v>
      </c>
      <c r="D638" s="164">
        <f>ROUND('в руб.'!D638/1000,1)</f>
        <v>9259</v>
      </c>
      <c r="E638" s="162">
        <f t="shared" si="13"/>
        <v>43.340885260635112</v>
      </c>
    </row>
    <row r="639" spans="1:7" ht="15.75" x14ac:dyDescent="0.25">
      <c r="A639" s="167" t="s">
        <v>1908</v>
      </c>
      <c r="B639" s="168" t="s">
        <v>2029</v>
      </c>
      <c r="C639" s="164">
        <f>ROUND('в руб.'!C639/1000,1)</f>
        <v>120.5</v>
      </c>
      <c r="D639" s="164">
        <f>ROUND('в руб.'!D639/1000,1)</f>
        <v>21.9</v>
      </c>
      <c r="E639" s="162">
        <f t="shared" si="13"/>
        <v>18.174273858921161</v>
      </c>
    </row>
    <row r="640" spans="1:7" ht="15.75" x14ac:dyDescent="0.25">
      <c r="A640" s="167" t="s">
        <v>1910</v>
      </c>
      <c r="B640" s="168" t="s">
        <v>2032</v>
      </c>
      <c r="C640" s="164">
        <f>ROUND('в руб.'!C640/1000,1)</f>
        <v>120.5</v>
      </c>
      <c r="D640" s="164">
        <f>ROUND('в руб.'!D640/1000,1)</f>
        <v>21.9</v>
      </c>
      <c r="E640" s="162">
        <f t="shared" si="13"/>
        <v>18.174273858921161</v>
      </c>
    </row>
    <row r="641" spans="1:5" ht="31.5" x14ac:dyDescent="0.25">
      <c r="A641" s="167" t="s">
        <v>1947</v>
      </c>
      <c r="B641" s="168" t="s">
        <v>2033</v>
      </c>
      <c r="C641" s="164">
        <f>ROUND('в руб.'!C641/1000,1)</f>
        <v>55</v>
      </c>
      <c r="D641" s="164">
        <f>ROUND('в руб.'!D641/1000,1)</f>
        <v>18.100000000000001</v>
      </c>
      <c r="E641" s="162">
        <f t="shared" si="13"/>
        <v>32.909090909090907</v>
      </c>
    </row>
    <row r="642" spans="1:5" ht="15.75" x14ac:dyDescent="0.25">
      <c r="A642" s="167" t="s">
        <v>1949</v>
      </c>
      <c r="B642" s="168" t="s">
        <v>2034</v>
      </c>
      <c r="C642" s="164">
        <f>ROUND('в руб.'!C642/1000,1)</f>
        <v>15.5</v>
      </c>
      <c r="D642" s="164">
        <f>ROUND('в руб.'!D642/1000,1)</f>
        <v>3.9</v>
      </c>
      <c r="E642" s="162">
        <f t="shared" si="13"/>
        <v>25.161290322580644</v>
      </c>
    </row>
    <row r="643" spans="1:5" ht="15.75" x14ac:dyDescent="0.25">
      <c r="A643" s="167" t="s">
        <v>1912</v>
      </c>
      <c r="B643" s="168" t="s">
        <v>2035</v>
      </c>
      <c r="C643" s="164">
        <f>ROUND('в руб.'!C643/1000,1)</f>
        <v>50</v>
      </c>
      <c r="D643" s="164"/>
      <c r="E643" s="162"/>
    </row>
    <row r="644" spans="1:5" ht="31.5" x14ac:dyDescent="0.25">
      <c r="A644" s="187" t="s">
        <v>2036</v>
      </c>
      <c r="B644" s="188" t="s">
        <v>2037</v>
      </c>
      <c r="C644" s="189">
        <f>ROUND('в руб.'!C644/1000,1)</f>
        <v>488631.7</v>
      </c>
      <c r="D644" s="189">
        <f>ROUND('в руб.'!D644/1000,1)</f>
        <v>63935.199999999997</v>
      </c>
      <c r="E644" s="190">
        <f t="shared" si="13"/>
        <v>13.084537904519905</v>
      </c>
    </row>
    <row r="645" spans="1:5" ht="78.75" x14ac:dyDescent="0.25">
      <c r="A645" s="167" t="s">
        <v>1892</v>
      </c>
      <c r="B645" s="168" t="s">
        <v>2038</v>
      </c>
      <c r="C645" s="164">
        <f>ROUND('в руб.'!C645/1000,1)</f>
        <v>130307.6</v>
      </c>
      <c r="D645" s="164">
        <f>ROUND('в руб.'!D645/1000,1)</f>
        <v>62706.2</v>
      </c>
      <c r="E645" s="162">
        <f t="shared" si="13"/>
        <v>48.121675174740382</v>
      </c>
    </row>
    <row r="646" spans="1:5" ht="31.5" x14ac:dyDescent="0.25">
      <c r="A646" s="167" t="s">
        <v>1894</v>
      </c>
      <c r="B646" s="168" t="s">
        <v>2039</v>
      </c>
      <c r="C646" s="164">
        <f>ROUND('в руб.'!C646/1000,1)</f>
        <v>130307.6</v>
      </c>
      <c r="D646" s="164">
        <f>ROUND('в руб.'!D646/1000,1)</f>
        <v>62706.2</v>
      </c>
      <c r="E646" s="162">
        <f t="shared" si="13"/>
        <v>48.121675174740382</v>
      </c>
    </row>
    <row r="647" spans="1:5" ht="31.5" x14ac:dyDescent="0.25">
      <c r="A647" s="167" t="s">
        <v>1896</v>
      </c>
      <c r="B647" s="168" t="s">
        <v>2040</v>
      </c>
      <c r="C647" s="164">
        <f>ROUND('в руб.'!C647/1000,1)</f>
        <v>96750.5</v>
      </c>
      <c r="D647" s="164">
        <f>ROUND('в руб.'!D647/1000,1)</f>
        <v>45882.5</v>
      </c>
      <c r="E647" s="162">
        <f t="shared" si="13"/>
        <v>47.423527526989524</v>
      </c>
    </row>
    <row r="648" spans="1:5" ht="47.25" x14ac:dyDescent="0.25">
      <c r="A648" s="167" t="s">
        <v>1898</v>
      </c>
      <c r="B648" s="168" t="s">
        <v>2041</v>
      </c>
      <c r="C648" s="164">
        <f>ROUND('в руб.'!C648/1000,1)</f>
        <v>3564.8</v>
      </c>
      <c r="D648" s="164">
        <f>ROUND('в руб.'!D648/1000,1)</f>
        <v>2575.1999999999998</v>
      </c>
      <c r="E648" s="162">
        <f t="shared" si="13"/>
        <v>72.239676840215424</v>
      </c>
    </row>
    <row r="649" spans="1:5" ht="63" x14ac:dyDescent="0.25">
      <c r="A649" s="167" t="s">
        <v>1900</v>
      </c>
      <c r="B649" s="168" t="s">
        <v>2042</v>
      </c>
      <c r="C649" s="164">
        <f>ROUND('в руб.'!C649/1000,1)</f>
        <v>29992.3</v>
      </c>
      <c r="D649" s="164">
        <f>ROUND('в руб.'!D649/1000,1)</f>
        <v>14248.4</v>
      </c>
      <c r="E649" s="162">
        <f t="shared" si="13"/>
        <v>47.506860094090818</v>
      </c>
    </row>
    <row r="650" spans="1:5" ht="31.5" x14ac:dyDescent="0.25">
      <c r="A650" s="167" t="s">
        <v>1902</v>
      </c>
      <c r="B650" s="168" t="s">
        <v>2043</v>
      </c>
      <c r="C650" s="164">
        <f>ROUND('в руб.'!C650/1000,1)</f>
        <v>5017.3999999999996</v>
      </c>
      <c r="D650" s="164">
        <f>ROUND('в руб.'!D650/1000,1)</f>
        <v>1216.4000000000001</v>
      </c>
      <c r="E650" s="162">
        <f t="shared" si="13"/>
        <v>24.243632160082914</v>
      </c>
    </row>
    <row r="651" spans="1:5" ht="47.25" x14ac:dyDescent="0.25">
      <c r="A651" s="167" t="s">
        <v>1904</v>
      </c>
      <c r="B651" s="168" t="s">
        <v>2044</v>
      </c>
      <c r="C651" s="164">
        <f>ROUND('в руб.'!C651/1000,1)</f>
        <v>5017.3999999999996</v>
      </c>
      <c r="D651" s="164">
        <f>ROUND('в руб.'!D651/1000,1)</f>
        <v>1216.4000000000001</v>
      </c>
      <c r="E651" s="162">
        <f t="shared" si="13"/>
        <v>24.243632160082914</v>
      </c>
    </row>
    <row r="652" spans="1:5" ht="15.75" x14ac:dyDescent="0.25">
      <c r="A652" s="167" t="s">
        <v>1906</v>
      </c>
      <c r="B652" s="168" t="s">
        <v>2046</v>
      </c>
      <c r="C652" s="164">
        <f>ROUND('в руб.'!C652/1000,1)</f>
        <v>5017.3999999999996</v>
      </c>
      <c r="D652" s="164">
        <f>ROUND('в руб.'!D652/1000,1)</f>
        <v>1216.4000000000001</v>
      </c>
      <c r="E652" s="162">
        <f t="shared" si="13"/>
        <v>24.243632160082914</v>
      </c>
    </row>
    <row r="653" spans="1:5" ht="15.75" x14ac:dyDescent="0.25">
      <c r="A653" s="167" t="s">
        <v>1908</v>
      </c>
      <c r="B653" s="168" t="s">
        <v>2048</v>
      </c>
      <c r="C653" s="164">
        <f>ROUND('в руб.'!C653/1000,1)</f>
        <v>353306.7</v>
      </c>
      <c r="D653" s="164">
        <f>ROUND('в руб.'!D653/1000,1)</f>
        <v>12.6</v>
      </c>
      <c r="E653" s="162"/>
    </row>
    <row r="654" spans="1:5" ht="15.75" x14ac:dyDescent="0.25">
      <c r="A654" s="167" t="s">
        <v>1910</v>
      </c>
      <c r="B654" s="168" t="s">
        <v>2049</v>
      </c>
      <c r="C654" s="164">
        <f>ROUND('в руб.'!C654/1000,1)</f>
        <v>22.6</v>
      </c>
      <c r="D654" s="164">
        <f>ROUND('в руб.'!D654/1000,1)</f>
        <v>12.6</v>
      </c>
      <c r="E654" s="162">
        <f t="shared" si="13"/>
        <v>55.752212389380531</v>
      </c>
    </row>
    <row r="655" spans="1:5" ht="15.75" x14ac:dyDescent="0.25">
      <c r="A655" s="167" t="s">
        <v>1949</v>
      </c>
      <c r="B655" s="168" t="s">
        <v>2050</v>
      </c>
      <c r="C655" s="164">
        <f>ROUND('в руб.'!C655/1000,1)</f>
        <v>9.6999999999999993</v>
      </c>
      <c r="D655" s="164"/>
      <c r="E655" s="162"/>
    </row>
    <row r="656" spans="1:5" ht="15.75" x14ac:dyDescent="0.25">
      <c r="A656" s="167" t="s">
        <v>1912</v>
      </c>
      <c r="B656" s="168" t="s">
        <v>2051</v>
      </c>
      <c r="C656" s="164">
        <f>ROUND('в руб.'!C656/1000,1)</f>
        <v>12.9</v>
      </c>
      <c r="D656" s="164">
        <f>ROUND('в руб.'!D656/1000,1)</f>
        <v>12.6</v>
      </c>
      <c r="E656" s="162">
        <f t="shared" si="13"/>
        <v>97.674418604651152</v>
      </c>
    </row>
    <row r="657" spans="1:5" ht="15.75" x14ac:dyDescent="0.25">
      <c r="A657" s="167" t="s">
        <v>2052</v>
      </c>
      <c r="B657" s="168" t="s">
        <v>2053</v>
      </c>
      <c r="C657" s="164">
        <f>ROUND('в руб.'!C657/1000,1)</f>
        <v>353284.1</v>
      </c>
      <c r="D657" s="164"/>
      <c r="E657" s="162"/>
    </row>
    <row r="658" spans="1:5" ht="15.75" x14ac:dyDescent="0.25">
      <c r="A658" s="187" t="s">
        <v>2054</v>
      </c>
      <c r="B658" s="188" t="s">
        <v>2055</v>
      </c>
      <c r="C658" s="189">
        <f>ROUND('в руб.'!C658/1000,1)</f>
        <v>337382.7</v>
      </c>
      <c r="D658" s="189"/>
      <c r="E658" s="190"/>
    </row>
    <row r="659" spans="1:5" ht="15.75" x14ac:dyDescent="0.25">
      <c r="A659" s="167" t="s">
        <v>1908</v>
      </c>
      <c r="B659" s="168" t="s">
        <v>2056</v>
      </c>
      <c r="C659" s="164">
        <f>ROUND('в руб.'!C659/1000,1)</f>
        <v>337382.7</v>
      </c>
      <c r="D659" s="164"/>
      <c r="E659" s="162"/>
    </row>
    <row r="660" spans="1:5" ht="15.75" x14ac:dyDescent="0.25">
      <c r="A660" s="167" t="s">
        <v>2057</v>
      </c>
      <c r="B660" s="168" t="s">
        <v>2058</v>
      </c>
      <c r="C660" s="164">
        <f>ROUND('в руб.'!C660/1000,1)</f>
        <v>337382.7</v>
      </c>
      <c r="D660" s="164"/>
      <c r="E660" s="162"/>
    </row>
    <row r="661" spans="1:5" ht="31.5" x14ac:dyDescent="0.25">
      <c r="A661" s="187" t="s">
        <v>2059</v>
      </c>
      <c r="B661" s="188" t="s">
        <v>2060</v>
      </c>
      <c r="C661" s="189">
        <f>ROUND('в руб.'!C661/1000,1)</f>
        <v>199.7</v>
      </c>
      <c r="D661" s="189">
        <f>ROUND('в руб.'!D661/1000,1)</f>
        <v>59.4</v>
      </c>
      <c r="E661" s="190">
        <f t="shared" si="13"/>
        <v>29.744616925388083</v>
      </c>
    </row>
    <row r="662" spans="1:5" ht="47.25" x14ac:dyDescent="0.25">
      <c r="A662" s="167" t="s">
        <v>1939</v>
      </c>
      <c r="B662" s="168" t="s">
        <v>2061</v>
      </c>
      <c r="C662" s="164">
        <f>ROUND('в руб.'!C662/1000,1)</f>
        <v>199.7</v>
      </c>
      <c r="D662" s="164">
        <f>ROUND('в руб.'!D662/1000,1)</f>
        <v>59.4</v>
      </c>
      <c r="E662" s="162">
        <f t="shared" si="13"/>
        <v>29.744616925388083</v>
      </c>
    </row>
    <row r="663" spans="1:5" ht="15.75" x14ac:dyDescent="0.25">
      <c r="A663" s="167" t="s">
        <v>2062</v>
      </c>
      <c r="B663" s="168" t="s">
        <v>2063</v>
      </c>
      <c r="C663" s="164">
        <f>ROUND('в руб.'!C663/1000,1)</f>
        <v>199.7</v>
      </c>
      <c r="D663" s="164">
        <f>ROUND('в руб.'!D663/1000,1)</f>
        <v>59.4</v>
      </c>
      <c r="E663" s="162">
        <f t="shared" si="13"/>
        <v>29.744616925388083</v>
      </c>
    </row>
    <row r="664" spans="1:5" ht="78.75" x14ac:dyDescent="0.25">
      <c r="A664" s="167" t="s">
        <v>2064</v>
      </c>
      <c r="B664" s="168" t="s">
        <v>2065</v>
      </c>
      <c r="C664" s="164">
        <f>ROUND('в руб.'!C664/1000,1)</f>
        <v>199.7</v>
      </c>
      <c r="D664" s="164">
        <f>ROUND('в руб.'!D664/1000,1)</f>
        <v>59.4</v>
      </c>
      <c r="E664" s="162">
        <f t="shared" si="13"/>
        <v>29.744616925388083</v>
      </c>
    </row>
    <row r="665" spans="1:5" ht="15.75" x14ac:dyDescent="0.25">
      <c r="A665" s="187" t="s">
        <v>2066</v>
      </c>
      <c r="B665" s="188" t="s">
        <v>2067</v>
      </c>
      <c r="C665" s="189">
        <f>ROUND('в руб.'!C665/1000,1)</f>
        <v>2708057.5</v>
      </c>
      <c r="D665" s="189">
        <f>ROUND('в руб.'!D665/1000,1)</f>
        <v>1001855.7</v>
      </c>
      <c r="E665" s="190">
        <f t="shared" si="13"/>
        <v>36.99536291234584</v>
      </c>
    </row>
    <row r="666" spans="1:5" ht="78.75" x14ac:dyDescent="0.25">
      <c r="A666" s="167" t="s">
        <v>1892</v>
      </c>
      <c r="B666" s="168" t="s">
        <v>2068</v>
      </c>
      <c r="C666" s="164">
        <f>ROUND('в руб.'!C666/1000,1)</f>
        <v>710045.8</v>
      </c>
      <c r="D666" s="164">
        <f>ROUND('в руб.'!D666/1000,1)</f>
        <v>326374.09999999998</v>
      </c>
      <c r="E666" s="162">
        <f t="shared" si="13"/>
        <v>45.965218018330646</v>
      </c>
    </row>
    <row r="667" spans="1:5" ht="31.5" x14ac:dyDescent="0.25">
      <c r="A667" s="167" t="s">
        <v>1989</v>
      </c>
      <c r="B667" s="168" t="s">
        <v>2069</v>
      </c>
      <c r="C667" s="164">
        <f>ROUND('в руб.'!C667/1000,1)</f>
        <v>271433.59999999998</v>
      </c>
      <c r="D667" s="164">
        <f>ROUND('в руб.'!D667/1000,1)</f>
        <v>124620.3</v>
      </c>
      <c r="E667" s="162">
        <f t="shared" si="13"/>
        <v>45.911891527062245</v>
      </c>
    </row>
    <row r="668" spans="1:5" ht="15.75" x14ac:dyDescent="0.25">
      <c r="A668" s="167" t="s">
        <v>1991</v>
      </c>
      <c r="B668" s="168" t="s">
        <v>2070</v>
      </c>
      <c r="C668" s="164">
        <f>ROUND('в руб.'!C668/1000,1)</f>
        <v>207622.3</v>
      </c>
      <c r="D668" s="164">
        <f>ROUND('в руб.'!D668/1000,1)</f>
        <v>96348.9</v>
      </c>
      <c r="E668" s="162">
        <f t="shared" si="13"/>
        <v>46.40585332115095</v>
      </c>
    </row>
    <row r="669" spans="1:5" ht="31.5" x14ac:dyDescent="0.25">
      <c r="A669" s="167" t="s">
        <v>2071</v>
      </c>
      <c r="B669" s="168" t="s">
        <v>2072</v>
      </c>
      <c r="C669" s="164">
        <f>ROUND('в руб.'!C669/1000,1)</f>
        <v>1108.2</v>
      </c>
      <c r="D669" s="164">
        <f>ROUND('в руб.'!D669/1000,1)</f>
        <v>71.599999999999994</v>
      </c>
      <c r="E669" s="162">
        <f t="shared" si="13"/>
        <v>6.460927630391625</v>
      </c>
    </row>
    <row r="670" spans="1:5" ht="63" x14ac:dyDescent="0.25">
      <c r="A670" s="167" t="s">
        <v>1993</v>
      </c>
      <c r="B670" s="168" t="s">
        <v>2075</v>
      </c>
      <c r="C670" s="164">
        <f>ROUND('в руб.'!C670/1000,1)</f>
        <v>62703.1</v>
      </c>
      <c r="D670" s="164">
        <f>ROUND('в руб.'!D670/1000,1)</f>
        <v>28199.8</v>
      </c>
      <c r="E670" s="162">
        <f t="shared" si="13"/>
        <v>44.973534003900923</v>
      </c>
    </row>
    <row r="671" spans="1:5" ht="31.5" x14ac:dyDescent="0.25">
      <c r="A671" s="167" t="s">
        <v>1894</v>
      </c>
      <c r="B671" s="168" t="s">
        <v>2076</v>
      </c>
      <c r="C671" s="164">
        <f>ROUND('в руб.'!C671/1000,1)</f>
        <v>438612.2</v>
      </c>
      <c r="D671" s="164">
        <f>ROUND('в руб.'!D671/1000,1)</f>
        <v>201753.9</v>
      </c>
      <c r="E671" s="162">
        <f t="shared" si="13"/>
        <v>45.998241726974307</v>
      </c>
    </row>
    <row r="672" spans="1:5" ht="31.5" x14ac:dyDescent="0.25">
      <c r="A672" s="167" t="s">
        <v>1896</v>
      </c>
      <c r="B672" s="168" t="s">
        <v>2077</v>
      </c>
      <c r="C672" s="164">
        <f>ROUND('в руб.'!C672/1000,1)</f>
        <v>320097.7</v>
      </c>
      <c r="D672" s="164">
        <f>ROUND('в руб.'!D672/1000,1)</f>
        <v>146318.70000000001</v>
      </c>
      <c r="E672" s="162">
        <f t="shared" si="13"/>
        <v>45.710637720920829</v>
      </c>
    </row>
    <row r="673" spans="1:5" ht="47.25" x14ac:dyDescent="0.25">
      <c r="A673" s="167" t="s">
        <v>1898</v>
      </c>
      <c r="B673" s="168" t="s">
        <v>2078</v>
      </c>
      <c r="C673" s="164">
        <f>ROUND('в руб.'!C673/1000,1)</f>
        <v>17884.8</v>
      </c>
      <c r="D673" s="164">
        <f>ROUND('в руб.'!D673/1000,1)</f>
        <v>10844.2</v>
      </c>
      <c r="E673" s="162">
        <f t="shared" si="13"/>
        <v>60.633610663803907</v>
      </c>
    </row>
    <row r="674" spans="1:5" ht="31.5" x14ac:dyDescent="0.25">
      <c r="A674" s="167" t="s">
        <v>2079</v>
      </c>
      <c r="B674" s="168" t="s">
        <v>2080</v>
      </c>
      <c r="C674" s="164">
        <f>ROUND('в руб.'!C674/1000,1)</f>
        <v>20</v>
      </c>
      <c r="D674" s="164"/>
      <c r="E674" s="162"/>
    </row>
    <row r="675" spans="1:5" ht="63" x14ac:dyDescent="0.25">
      <c r="A675" s="167" t="s">
        <v>1900</v>
      </c>
      <c r="B675" s="168" t="s">
        <v>2081</v>
      </c>
      <c r="C675" s="164">
        <f>ROUND('в руб.'!C675/1000,1)</f>
        <v>100609.7</v>
      </c>
      <c r="D675" s="164">
        <f>ROUND('в руб.'!D675/1000,1)</f>
        <v>44590.9</v>
      </c>
      <c r="E675" s="162">
        <f t="shared" si="13"/>
        <v>44.320676833347086</v>
      </c>
    </row>
    <row r="676" spans="1:5" ht="31.5" x14ac:dyDescent="0.25">
      <c r="A676" s="167" t="s">
        <v>1902</v>
      </c>
      <c r="B676" s="168" t="s">
        <v>2090</v>
      </c>
      <c r="C676" s="164">
        <f>ROUND('в руб.'!C676/1000,1)</f>
        <v>188538.1</v>
      </c>
      <c r="D676" s="164">
        <f>ROUND('в руб.'!D676/1000,1)</f>
        <v>49213.3</v>
      </c>
      <c r="E676" s="162">
        <f t="shared" si="13"/>
        <v>26.10257555369445</v>
      </c>
    </row>
    <row r="677" spans="1:5" ht="47.25" x14ac:dyDescent="0.25">
      <c r="A677" s="167" t="s">
        <v>1904</v>
      </c>
      <c r="B677" s="168" t="s">
        <v>2091</v>
      </c>
      <c r="C677" s="164">
        <f>ROUND('в руб.'!C677/1000,1)</f>
        <v>188538.1</v>
      </c>
      <c r="D677" s="164">
        <f>ROUND('в руб.'!D677/1000,1)</f>
        <v>49213.3</v>
      </c>
      <c r="E677" s="162">
        <f t="shared" si="13"/>
        <v>26.10257555369445</v>
      </c>
    </row>
    <row r="678" spans="1:5" ht="47.25" x14ac:dyDescent="0.25">
      <c r="A678" s="167" t="s">
        <v>2001</v>
      </c>
      <c r="B678" s="168" t="s">
        <v>2093</v>
      </c>
      <c r="C678" s="164">
        <f>ROUND('в руб.'!C678/1000,1)</f>
        <v>11184</v>
      </c>
      <c r="D678" s="164">
        <f>ROUND('в руб.'!D678/1000,1)</f>
        <v>24.9</v>
      </c>
      <c r="E678" s="162">
        <f t="shared" si="13"/>
        <v>0.22263948497854075</v>
      </c>
    </row>
    <row r="679" spans="1:5" ht="15.75" x14ac:dyDescent="0.25">
      <c r="A679" s="167" t="s">
        <v>1906</v>
      </c>
      <c r="B679" s="168" t="s">
        <v>2094</v>
      </c>
      <c r="C679" s="164">
        <f>ROUND('в руб.'!C679/1000,1)</f>
        <v>149703.20000000001</v>
      </c>
      <c r="D679" s="164">
        <f>ROUND('в руб.'!D679/1000,1)</f>
        <v>36303.699999999997</v>
      </c>
      <c r="E679" s="162">
        <f t="shared" si="13"/>
        <v>24.250450224176902</v>
      </c>
    </row>
    <row r="680" spans="1:5" ht="15.75" x14ac:dyDescent="0.25">
      <c r="A680" s="167" t="s">
        <v>1926</v>
      </c>
      <c r="B680" s="168" t="s">
        <v>2096</v>
      </c>
      <c r="C680" s="164">
        <f>ROUND('в руб.'!C680/1000,1)</f>
        <v>27650.9</v>
      </c>
      <c r="D680" s="164">
        <f>ROUND('в руб.'!D680/1000,1)</f>
        <v>12884.7</v>
      </c>
      <c r="E680" s="162">
        <f t="shared" si="13"/>
        <v>46.597759928248266</v>
      </c>
    </row>
    <row r="681" spans="1:5" ht="31.5" x14ac:dyDescent="0.25">
      <c r="A681" s="167" t="s">
        <v>1928</v>
      </c>
      <c r="B681" s="168" t="s">
        <v>2097</v>
      </c>
      <c r="C681" s="164">
        <f>ROUND('в руб.'!C681/1000,1)</f>
        <v>258.60000000000002</v>
      </c>
      <c r="D681" s="164">
        <f>ROUND('в руб.'!D681/1000,1)</f>
        <v>23.6</v>
      </c>
      <c r="E681" s="162">
        <f t="shared" si="13"/>
        <v>9.1260634184068063</v>
      </c>
    </row>
    <row r="682" spans="1:5" ht="31.5" x14ac:dyDescent="0.25">
      <c r="A682" s="167" t="s">
        <v>1930</v>
      </c>
      <c r="B682" s="168" t="s">
        <v>2098</v>
      </c>
      <c r="C682" s="164">
        <f>ROUND('в руб.'!C682/1000,1)</f>
        <v>8.6</v>
      </c>
      <c r="D682" s="164">
        <f>ROUND('в руб.'!D682/1000,1)</f>
        <v>8.6</v>
      </c>
      <c r="E682" s="162">
        <f t="shared" si="13"/>
        <v>100</v>
      </c>
    </row>
    <row r="683" spans="1:5" ht="47.25" x14ac:dyDescent="0.25">
      <c r="A683" s="167" t="s">
        <v>1932</v>
      </c>
      <c r="B683" s="168" t="s">
        <v>2099</v>
      </c>
      <c r="C683" s="164">
        <f>ROUND('в руб.'!C683/1000,1)</f>
        <v>8.6</v>
      </c>
      <c r="D683" s="164">
        <f>ROUND('в руб.'!D683/1000,1)</f>
        <v>8.6</v>
      </c>
      <c r="E683" s="162">
        <f t="shared" si="13"/>
        <v>100</v>
      </c>
    </row>
    <row r="684" spans="1:5" ht="15.75" x14ac:dyDescent="0.25">
      <c r="A684" s="167" t="s">
        <v>2103</v>
      </c>
      <c r="B684" s="168" t="s">
        <v>2104</v>
      </c>
      <c r="C684" s="164">
        <f>ROUND('в руб.'!C684/1000,1)</f>
        <v>250</v>
      </c>
      <c r="D684" s="164">
        <f>ROUND('в руб.'!D684/1000,1)</f>
        <v>15</v>
      </c>
      <c r="E684" s="162">
        <f t="shared" si="13"/>
        <v>6</v>
      </c>
    </row>
    <row r="685" spans="1:5" ht="15.75" x14ac:dyDescent="0.25">
      <c r="A685" s="167" t="s">
        <v>1936</v>
      </c>
      <c r="B685" s="168" t="s">
        <v>2110</v>
      </c>
      <c r="C685" s="164">
        <f>ROUND('в руб.'!C685/1000,1)</f>
        <v>198121.2</v>
      </c>
      <c r="D685" s="164">
        <f>ROUND('в руб.'!D685/1000,1)</f>
        <v>26664.1</v>
      </c>
      <c r="E685" s="162">
        <f t="shared" si="13"/>
        <v>13.458478951268212</v>
      </c>
    </row>
    <row r="686" spans="1:5" ht="15.75" x14ac:dyDescent="0.25">
      <c r="A686" s="167" t="s">
        <v>2111</v>
      </c>
      <c r="B686" s="168" t="s">
        <v>2112</v>
      </c>
      <c r="C686" s="164">
        <f>ROUND('в руб.'!C686/1000,1)</f>
        <v>140000</v>
      </c>
      <c r="D686" s="164">
        <f>ROUND('в руб.'!D686/1000,1)</f>
        <v>2835.7</v>
      </c>
      <c r="E686" s="162">
        <f t="shared" si="13"/>
        <v>2.0255000000000001</v>
      </c>
    </row>
    <row r="687" spans="1:5" ht="15.75" x14ac:dyDescent="0.25">
      <c r="A687" s="167" t="s">
        <v>2113</v>
      </c>
      <c r="B687" s="168" t="s">
        <v>2114</v>
      </c>
      <c r="C687" s="164">
        <f>ROUND('в руб.'!C687/1000,1)</f>
        <v>140000</v>
      </c>
      <c r="D687" s="164">
        <f>ROUND('в руб.'!D687/1000,1)</f>
        <v>2835.7</v>
      </c>
      <c r="E687" s="162">
        <f t="shared" si="13"/>
        <v>2.0255000000000001</v>
      </c>
    </row>
    <row r="688" spans="1:5" ht="15.75" x14ac:dyDescent="0.25">
      <c r="A688" s="167" t="s">
        <v>2006</v>
      </c>
      <c r="B688" s="168" t="s">
        <v>2115</v>
      </c>
      <c r="C688" s="164">
        <f>ROUND('в руб.'!C688/1000,1)</f>
        <v>58121.2</v>
      </c>
      <c r="D688" s="164">
        <f>ROUND('в руб.'!D688/1000,1)</f>
        <v>23828.400000000001</v>
      </c>
      <c r="E688" s="162">
        <f t="shared" si="13"/>
        <v>40.99777705897332</v>
      </c>
    </row>
    <row r="689" spans="1:5" ht="47.25" x14ac:dyDescent="0.25">
      <c r="A689" s="167" t="s">
        <v>1939</v>
      </c>
      <c r="B689" s="168" t="s">
        <v>2117</v>
      </c>
      <c r="C689" s="164">
        <f>ROUND('в руб.'!C689/1000,1)</f>
        <v>1064982.5</v>
      </c>
      <c r="D689" s="164">
        <f>ROUND('в руб.'!D689/1000,1)</f>
        <v>577007.4</v>
      </c>
      <c r="E689" s="162">
        <f t="shared" si="13"/>
        <v>54.179988873056608</v>
      </c>
    </row>
    <row r="690" spans="1:5" ht="15.75" x14ac:dyDescent="0.25">
      <c r="A690" s="167" t="s">
        <v>1941</v>
      </c>
      <c r="B690" s="168" t="s">
        <v>2118</v>
      </c>
      <c r="C690" s="164">
        <f>ROUND('в руб.'!C690/1000,1)</f>
        <v>469513.7</v>
      </c>
      <c r="D690" s="164">
        <f>ROUND('в руб.'!D690/1000,1)</f>
        <v>250218</v>
      </c>
      <c r="E690" s="162">
        <f t="shared" si="13"/>
        <v>53.29301360109406</v>
      </c>
    </row>
    <row r="691" spans="1:5" ht="78.75" x14ac:dyDescent="0.25">
      <c r="A691" s="167" t="s">
        <v>2119</v>
      </c>
      <c r="B691" s="168" t="s">
        <v>2120</v>
      </c>
      <c r="C691" s="164">
        <f>ROUND('в руб.'!C691/1000,1)</f>
        <v>430317.9</v>
      </c>
      <c r="D691" s="164">
        <f>ROUND('в руб.'!D691/1000,1)</f>
        <v>215330.2</v>
      </c>
      <c r="E691" s="162">
        <f t="shared" si="13"/>
        <v>50.039796160001714</v>
      </c>
    </row>
    <row r="692" spans="1:5" ht="31.5" x14ac:dyDescent="0.25">
      <c r="A692" s="167" t="s">
        <v>1943</v>
      </c>
      <c r="B692" s="168" t="s">
        <v>2121</v>
      </c>
      <c r="C692" s="164">
        <f>ROUND('в руб.'!C692/1000,1)</f>
        <v>39195.800000000003</v>
      </c>
      <c r="D692" s="164">
        <f>ROUND('в руб.'!D692/1000,1)</f>
        <v>34887.800000000003</v>
      </c>
      <c r="E692" s="162">
        <f t="shared" si="13"/>
        <v>89.009026477326657</v>
      </c>
    </row>
    <row r="693" spans="1:5" ht="15.75" x14ac:dyDescent="0.25">
      <c r="A693" s="167" t="s">
        <v>2062</v>
      </c>
      <c r="B693" s="168" t="s">
        <v>2124</v>
      </c>
      <c r="C693" s="164">
        <f>ROUND('в руб.'!C693/1000,1)</f>
        <v>593617.5</v>
      </c>
      <c r="D693" s="164">
        <f>ROUND('в руб.'!D693/1000,1)</f>
        <v>325123.20000000001</v>
      </c>
      <c r="E693" s="162">
        <f t="shared" ref="E693:E756" si="14">D693/C693*100</f>
        <v>54.76981389531138</v>
      </c>
    </row>
    <row r="694" spans="1:5" ht="78.75" x14ac:dyDescent="0.25">
      <c r="A694" s="167" t="s">
        <v>2064</v>
      </c>
      <c r="B694" s="168" t="s">
        <v>2125</v>
      </c>
      <c r="C694" s="164">
        <f>ROUND('в руб.'!C694/1000,1)</f>
        <v>528681.19999999995</v>
      </c>
      <c r="D694" s="164">
        <f>ROUND('в руб.'!D694/1000,1)</f>
        <v>297827.8</v>
      </c>
      <c r="E694" s="162">
        <f t="shared" si="14"/>
        <v>56.334100777557438</v>
      </c>
    </row>
    <row r="695" spans="1:5" ht="31.5" x14ac:dyDescent="0.25">
      <c r="A695" s="167" t="s">
        <v>2126</v>
      </c>
      <c r="B695" s="168" t="s">
        <v>2127</v>
      </c>
      <c r="C695" s="164">
        <f>ROUND('в руб.'!C695/1000,1)</f>
        <v>64936.3</v>
      </c>
      <c r="D695" s="164">
        <f>ROUND('в руб.'!D695/1000,1)</f>
        <v>27295.4</v>
      </c>
      <c r="E695" s="162">
        <f t="shared" si="14"/>
        <v>42.03411651110396</v>
      </c>
    </row>
    <row r="696" spans="1:5" ht="78.75" x14ac:dyDescent="0.25">
      <c r="A696" s="167" t="s">
        <v>2130</v>
      </c>
      <c r="B696" s="168" t="s">
        <v>2131</v>
      </c>
      <c r="C696" s="164">
        <f>ROUND('в руб.'!C696/1000,1)</f>
        <v>1851.3</v>
      </c>
      <c r="D696" s="164">
        <f>ROUND('в руб.'!D696/1000,1)</f>
        <v>1666.2</v>
      </c>
      <c r="E696" s="162">
        <f t="shared" si="14"/>
        <v>90.001620482903917</v>
      </c>
    </row>
    <row r="697" spans="1:5" ht="31.5" x14ac:dyDescent="0.25">
      <c r="A697" s="167" t="s">
        <v>2136</v>
      </c>
      <c r="B697" s="168" t="s">
        <v>2137</v>
      </c>
      <c r="C697" s="164">
        <f>ROUND('в руб.'!C697/1000,1)</f>
        <v>1851.3</v>
      </c>
      <c r="D697" s="164">
        <f>ROUND('в руб.'!D697/1000,1)</f>
        <v>1666.2</v>
      </c>
      <c r="E697" s="162">
        <f t="shared" si="14"/>
        <v>90.001620482903917</v>
      </c>
    </row>
    <row r="698" spans="1:5" ht="15.75" x14ac:dyDescent="0.25">
      <c r="A698" s="167" t="s">
        <v>1908</v>
      </c>
      <c r="B698" s="168" t="s">
        <v>2138</v>
      </c>
      <c r="C698" s="164">
        <f>ROUND('в руб.'!C698/1000,1)</f>
        <v>546111.30000000005</v>
      </c>
      <c r="D698" s="164">
        <f>ROUND('в руб.'!D698/1000,1)</f>
        <v>22573.1</v>
      </c>
      <c r="E698" s="162">
        <f t="shared" si="14"/>
        <v>4.1334248165163396</v>
      </c>
    </row>
    <row r="699" spans="1:5" ht="63" x14ac:dyDescent="0.25">
      <c r="A699" s="167" t="s">
        <v>2139</v>
      </c>
      <c r="B699" s="168" t="s">
        <v>2140</v>
      </c>
      <c r="C699" s="164">
        <f>ROUND('в руб.'!C699/1000,1)</f>
        <v>8374.6</v>
      </c>
      <c r="D699" s="164">
        <f>ROUND('в руб.'!D699/1000,1)</f>
        <v>2351.3000000000002</v>
      </c>
      <c r="E699" s="162">
        <f t="shared" si="14"/>
        <v>28.076564850858549</v>
      </c>
    </row>
    <row r="700" spans="1:5" ht="78.75" x14ac:dyDescent="0.25">
      <c r="A700" s="167" t="s">
        <v>2141</v>
      </c>
      <c r="B700" s="168" t="s">
        <v>2142</v>
      </c>
      <c r="C700" s="164">
        <f>ROUND('в руб.'!C700/1000,1)</f>
        <v>8374.6</v>
      </c>
      <c r="D700" s="164">
        <f>ROUND('в руб.'!D700/1000,1)</f>
        <v>2351.3000000000002</v>
      </c>
      <c r="E700" s="162">
        <f t="shared" si="14"/>
        <v>28.076564850858549</v>
      </c>
    </row>
    <row r="701" spans="1:5" ht="15.75" x14ac:dyDescent="0.25">
      <c r="A701" s="167" t="s">
        <v>1978</v>
      </c>
      <c r="B701" s="168" t="s">
        <v>2143</v>
      </c>
      <c r="C701" s="164">
        <f>ROUND('в руб.'!C701/1000,1)</f>
        <v>204947.8</v>
      </c>
      <c r="D701" s="164">
        <f>ROUND('в руб.'!D701/1000,1)</f>
        <v>10041.299999999999</v>
      </c>
      <c r="E701" s="162">
        <f t="shared" si="14"/>
        <v>4.8994426873574639</v>
      </c>
    </row>
    <row r="702" spans="1:5" ht="47.25" x14ac:dyDescent="0.25">
      <c r="A702" s="167" t="s">
        <v>1980</v>
      </c>
      <c r="B702" s="168" t="s">
        <v>2144</v>
      </c>
      <c r="C702" s="164">
        <f>ROUND('в руб.'!C702/1000,1)</f>
        <v>204947.8</v>
      </c>
      <c r="D702" s="164">
        <f>ROUND('в руб.'!D702/1000,1)</f>
        <v>10041.299999999999</v>
      </c>
      <c r="E702" s="162">
        <f t="shared" si="14"/>
        <v>4.8994426873574639</v>
      </c>
    </row>
    <row r="703" spans="1:5" ht="15.75" x14ac:dyDescent="0.25">
      <c r="A703" s="167" t="s">
        <v>1910</v>
      </c>
      <c r="B703" s="168" t="s">
        <v>2149</v>
      </c>
      <c r="C703" s="164">
        <f>ROUND('в руб.'!C703/1000,1)</f>
        <v>13233</v>
      </c>
      <c r="D703" s="164">
        <f>ROUND('в руб.'!D703/1000,1)</f>
        <v>10180.5</v>
      </c>
      <c r="E703" s="162">
        <f t="shared" si="14"/>
        <v>76.932668329177062</v>
      </c>
    </row>
    <row r="704" spans="1:5" ht="31.5" x14ac:dyDescent="0.25">
      <c r="A704" s="167" t="s">
        <v>1947</v>
      </c>
      <c r="B704" s="168" t="s">
        <v>2150</v>
      </c>
      <c r="C704" s="164">
        <f>ROUND('в руб.'!C704/1000,1)</f>
        <v>5116.5</v>
      </c>
      <c r="D704" s="164">
        <f>ROUND('в руб.'!D704/1000,1)</f>
        <v>2573.1</v>
      </c>
      <c r="E704" s="162">
        <f t="shared" si="14"/>
        <v>50.290237467018471</v>
      </c>
    </row>
    <row r="705" spans="1:5" ht="15.75" x14ac:dyDescent="0.25">
      <c r="A705" s="167" t="s">
        <v>1949</v>
      </c>
      <c r="B705" s="168" t="s">
        <v>2151</v>
      </c>
      <c r="C705" s="164">
        <f>ROUND('в руб.'!C705/1000,1)</f>
        <v>251.2</v>
      </c>
      <c r="D705" s="164">
        <f>ROUND('в руб.'!D705/1000,1)</f>
        <v>204.6</v>
      </c>
      <c r="E705" s="162">
        <f t="shared" si="14"/>
        <v>81.449044585987266</v>
      </c>
    </row>
    <row r="706" spans="1:5" ht="15.75" x14ac:dyDescent="0.25">
      <c r="A706" s="167" t="s">
        <v>1912</v>
      </c>
      <c r="B706" s="168" t="s">
        <v>2152</v>
      </c>
      <c r="C706" s="164">
        <f>ROUND('в руб.'!C706/1000,1)</f>
        <v>7865.3</v>
      </c>
      <c r="D706" s="164">
        <f>ROUND('в руб.'!D706/1000,1)</f>
        <v>7402.8</v>
      </c>
      <c r="E706" s="162">
        <f t="shared" si="14"/>
        <v>94.11974114146949</v>
      </c>
    </row>
    <row r="707" spans="1:5" ht="15.75" x14ac:dyDescent="0.25">
      <c r="A707" s="167" t="s">
        <v>2057</v>
      </c>
      <c r="B707" s="168" t="s">
        <v>2153</v>
      </c>
      <c r="C707" s="164">
        <f>ROUND('в руб.'!C707/1000,1)</f>
        <v>319555.90000000002</v>
      </c>
      <c r="D707" s="164"/>
      <c r="E707" s="162"/>
    </row>
    <row r="708" spans="1:5" ht="15.75" x14ac:dyDescent="0.25">
      <c r="A708" s="187" t="s">
        <v>2154</v>
      </c>
      <c r="B708" s="188" t="s">
        <v>2155</v>
      </c>
      <c r="C708" s="189">
        <f>ROUND('в руб.'!C708/1000,1)</f>
        <v>51672.6</v>
      </c>
      <c r="D708" s="189">
        <f>ROUND('в руб.'!D708/1000,1)</f>
        <v>20574.099999999999</v>
      </c>
      <c r="E708" s="190">
        <f t="shared" si="14"/>
        <v>39.816266261035828</v>
      </c>
    </row>
    <row r="709" spans="1:5" ht="15.75" x14ac:dyDescent="0.25">
      <c r="A709" s="187" t="s">
        <v>2156</v>
      </c>
      <c r="B709" s="188" t="s">
        <v>2157</v>
      </c>
      <c r="C709" s="189">
        <f>ROUND('в руб.'!C709/1000,1)</f>
        <v>51502.6</v>
      </c>
      <c r="D709" s="189">
        <f>ROUND('в руб.'!D709/1000,1)</f>
        <v>20480.599999999999</v>
      </c>
      <c r="E709" s="190">
        <f t="shared" si="14"/>
        <v>39.76614772846419</v>
      </c>
    </row>
    <row r="710" spans="1:5" ht="15.75" x14ac:dyDescent="0.25">
      <c r="A710" s="167" t="s">
        <v>1936</v>
      </c>
      <c r="B710" s="168" t="s">
        <v>2167</v>
      </c>
      <c r="C710" s="164">
        <f>ROUND('в руб.'!C710/1000,1)</f>
        <v>51502.6</v>
      </c>
      <c r="D710" s="164">
        <f>ROUND('в руб.'!D710/1000,1)</f>
        <v>20480.599999999999</v>
      </c>
      <c r="E710" s="162">
        <f t="shared" si="14"/>
        <v>39.76614772846419</v>
      </c>
    </row>
    <row r="711" spans="1:5" ht="15.75" x14ac:dyDescent="0.25">
      <c r="A711" s="167" t="s">
        <v>2006</v>
      </c>
      <c r="B711" s="168" t="s">
        <v>2168</v>
      </c>
      <c r="C711" s="164">
        <f>ROUND('в руб.'!C711/1000,1)</f>
        <v>51502.6</v>
      </c>
      <c r="D711" s="164">
        <f>ROUND('в руб.'!D711/1000,1)</f>
        <v>20480.599999999999</v>
      </c>
      <c r="E711" s="162">
        <f t="shared" si="14"/>
        <v>39.76614772846419</v>
      </c>
    </row>
    <row r="712" spans="1:5" ht="15.75" x14ac:dyDescent="0.25">
      <c r="A712" s="187" t="s">
        <v>2169</v>
      </c>
      <c r="B712" s="188" t="s">
        <v>2170</v>
      </c>
      <c r="C712" s="189">
        <f>ROUND('в руб.'!C712/1000,1)</f>
        <v>170</v>
      </c>
      <c r="D712" s="189">
        <f>ROUND('в руб.'!D712/1000,1)</f>
        <v>93.5</v>
      </c>
      <c r="E712" s="190">
        <f t="shared" si="14"/>
        <v>55.000000000000007</v>
      </c>
    </row>
    <row r="713" spans="1:5" ht="31.5" x14ac:dyDescent="0.25">
      <c r="A713" s="167" t="s">
        <v>1902</v>
      </c>
      <c r="B713" s="168" t="s">
        <v>2171</v>
      </c>
      <c r="C713" s="164">
        <f>ROUND('в руб.'!C713/1000,1)</f>
        <v>170</v>
      </c>
      <c r="D713" s="164">
        <f>ROUND('в руб.'!D713/1000,1)</f>
        <v>93.5</v>
      </c>
      <c r="E713" s="162">
        <f t="shared" si="14"/>
        <v>55.000000000000007</v>
      </c>
    </row>
    <row r="714" spans="1:5" ht="47.25" x14ac:dyDescent="0.25">
      <c r="A714" s="167" t="s">
        <v>1904</v>
      </c>
      <c r="B714" s="168" t="s">
        <v>2172</v>
      </c>
      <c r="C714" s="164">
        <f>ROUND('в руб.'!C714/1000,1)</f>
        <v>170</v>
      </c>
      <c r="D714" s="164">
        <f>ROUND('в руб.'!D714/1000,1)</f>
        <v>93.5</v>
      </c>
      <c r="E714" s="162">
        <f t="shared" si="14"/>
        <v>55.000000000000007</v>
      </c>
    </row>
    <row r="715" spans="1:5" ht="15.75" x14ac:dyDescent="0.25">
      <c r="A715" s="167" t="s">
        <v>1926</v>
      </c>
      <c r="B715" s="168" t="s">
        <v>2174</v>
      </c>
      <c r="C715" s="164">
        <f>ROUND('в руб.'!C715/1000,1)</f>
        <v>170</v>
      </c>
      <c r="D715" s="164">
        <f>ROUND('в руб.'!D715/1000,1)</f>
        <v>93.5</v>
      </c>
      <c r="E715" s="162">
        <f t="shared" si="14"/>
        <v>55.000000000000007</v>
      </c>
    </row>
    <row r="716" spans="1:5" ht="47.25" x14ac:dyDescent="0.25">
      <c r="A716" s="187" t="s">
        <v>2175</v>
      </c>
      <c r="B716" s="188" t="s">
        <v>2176</v>
      </c>
      <c r="C716" s="189">
        <f>ROUND('в руб.'!C716/1000,1)</f>
        <v>773801.8</v>
      </c>
      <c r="D716" s="189">
        <f>ROUND('в руб.'!D716/1000,1)</f>
        <v>311981.90000000002</v>
      </c>
      <c r="E716" s="190">
        <f t="shared" si="14"/>
        <v>40.318063359377035</v>
      </c>
    </row>
    <row r="717" spans="1:5" ht="15.75" x14ac:dyDescent="0.25">
      <c r="A717" s="187" t="s">
        <v>2177</v>
      </c>
      <c r="B717" s="188" t="s">
        <v>2178</v>
      </c>
      <c r="C717" s="189">
        <f>ROUND('в руб.'!C717/1000,1)</f>
        <v>183909.6</v>
      </c>
      <c r="D717" s="189">
        <f>ROUND('в руб.'!D717/1000,1)</f>
        <v>72835.199999999997</v>
      </c>
      <c r="E717" s="190">
        <f t="shared" si="14"/>
        <v>39.603805347844805</v>
      </c>
    </row>
    <row r="718" spans="1:5" ht="78.75" x14ac:dyDescent="0.25">
      <c r="A718" s="167" t="s">
        <v>1892</v>
      </c>
      <c r="B718" s="168" t="s">
        <v>2179</v>
      </c>
      <c r="C718" s="164">
        <f>ROUND('в руб.'!C718/1000,1)</f>
        <v>166340.79999999999</v>
      </c>
      <c r="D718" s="164">
        <f>ROUND('в руб.'!D718/1000,1)</f>
        <v>66087.899999999994</v>
      </c>
      <c r="E718" s="162">
        <f t="shared" si="14"/>
        <v>39.730420918980791</v>
      </c>
    </row>
    <row r="719" spans="1:5" ht="31.5" x14ac:dyDescent="0.25">
      <c r="A719" s="167" t="s">
        <v>1894</v>
      </c>
      <c r="B719" s="168" t="s">
        <v>2180</v>
      </c>
      <c r="C719" s="164">
        <f>ROUND('в руб.'!C719/1000,1)</f>
        <v>166340.79999999999</v>
      </c>
      <c r="D719" s="164">
        <f>ROUND('в руб.'!D719/1000,1)</f>
        <v>66087.899999999994</v>
      </c>
      <c r="E719" s="162">
        <f t="shared" si="14"/>
        <v>39.730420918980791</v>
      </c>
    </row>
    <row r="720" spans="1:5" ht="31.5" x14ac:dyDescent="0.25">
      <c r="A720" s="167" t="s">
        <v>1896</v>
      </c>
      <c r="B720" s="168" t="s">
        <v>2181</v>
      </c>
      <c r="C720" s="164">
        <f>ROUND('в руб.'!C720/1000,1)</f>
        <v>122471.8</v>
      </c>
      <c r="D720" s="164">
        <f>ROUND('в руб.'!D720/1000,1)</f>
        <v>48058.8</v>
      </c>
      <c r="E720" s="162">
        <f t="shared" si="14"/>
        <v>39.240706840268537</v>
      </c>
    </row>
    <row r="721" spans="1:5" ht="47.25" x14ac:dyDescent="0.25">
      <c r="A721" s="167" t="s">
        <v>1898</v>
      </c>
      <c r="B721" s="168" t="s">
        <v>2182</v>
      </c>
      <c r="C721" s="164">
        <f>ROUND('в руб.'!C721/1000,1)</f>
        <v>5310</v>
      </c>
      <c r="D721" s="164">
        <f>ROUND('в руб.'!D721/1000,1)</f>
        <v>4122.5</v>
      </c>
      <c r="E721" s="162">
        <f t="shared" si="14"/>
        <v>77.636534839924678</v>
      </c>
    </row>
    <row r="722" spans="1:5" ht="63" x14ac:dyDescent="0.25">
      <c r="A722" s="167" t="s">
        <v>1900</v>
      </c>
      <c r="B722" s="168" t="s">
        <v>2183</v>
      </c>
      <c r="C722" s="164">
        <f>ROUND('в руб.'!C722/1000,1)</f>
        <v>38559</v>
      </c>
      <c r="D722" s="164">
        <f>ROUND('в руб.'!D722/1000,1)</f>
        <v>13906.6</v>
      </c>
      <c r="E722" s="162">
        <f t="shared" si="14"/>
        <v>36.065769340491194</v>
      </c>
    </row>
    <row r="723" spans="1:5" ht="31.5" x14ac:dyDescent="0.25">
      <c r="A723" s="167" t="s">
        <v>1902</v>
      </c>
      <c r="B723" s="168" t="s">
        <v>2184</v>
      </c>
      <c r="C723" s="164">
        <f>ROUND('в руб.'!C723/1000,1)</f>
        <v>17330.3</v>
      </c>
      <c r="D723" s="164">
        <f>ROUND('в руб.'!D723/1000,1)</f>
        <v>6653.2</v>
      </c>
      <c r="E723" s="162">
        <f t="shared" si="14"/>
        <v>38.39056450263412</v>
      </c>
    </row>
    <row r="724" spans="1:5" ht="47.25" x14ac:dyDescent="0.25">
      <c r="A724" s="167" t="s">
        <v>1904</v>
      </c>
      <c r="B724" s="168" t="s">
        <v>2185</v>
      </c>
      <c r="C724" s="164">
        <f>ROUND('в руб.'!C724/1000,1)</f>
        <v>17330.3</v>
      </c>
      <c r="D724" s="164">
        <f>ROUND('в руб.'!D724/1000,1)</f>
        <v>6653.2</v>
      </c>
      <c r="E724" s="162">
        <f t="shared" si="14"/>
        <v>38.39056450263412</v>
      </c>
    </row>
    <row r="725" spans="1:5" ht="47.25" x14ac:dyDescent="0.25">
      <c r="A725" s="167" t="s">
        <v>2001</v>
      </c>
      <c r="B725" s="168" t="s">
        <v>2186</v>
      </c>
      <c r="C725" s="164">
        <f>ROUND('в руб.'!C725/1000,1)</f>
        <v>43</v>
      </c>
      <c r="D725" s="164">
        <f>ROUND('в руб.'!D725/1000,1)</f>
        <v>34</v>
      </c>
      <c r="E725" s="162">
        <f t="shared" si="14"/>
        <v>79.069767441860463</v>
      </c>
    </row>
    <row r="726" spans="1:5" ht="15.75" x14ac:dyDescent="0.25">
      <c r="A726" s="167" t="s">
        <v>1906</v>
      </c>
      <c r="B726" s="168" t="s">
        <v>2187</v>
      </c>
      <c r="C726" s="164">
        <f>ROUND('в руб.'!C726/1000,1)</f>
        <v>12536.8</v>
      </c>
      <c r="D726" s="164">
        <f>ROUND('в руб.'!D726/1000,1)</f>
        <v>4418.3</v>
      </c>
      <c r="E726" s="162">
        <f t="shared" si="14"/>
        <v>35.242645651202864</v>
      </c>
    </row>
    <row r="727" spans="1:5" ht="15.75" x14ac:dyDescent="0.25">
      <c r="A727" s="167" t="s">
        <v>1926</v>
      </c>
      <c r="B727" s="168" t="s">
        <v>2188</v>
      </c>
      <c r="C727" s="164">
        <f>ROUND('в руб.'!C727/1000,1)</f>
        <v>4750.5</v>
      </c>
      <c r="D727" s="164">
        <f>ROUND('в руб.'!D727/1000,1)</f>
        <v>2200.9</v>
      </c>
      <c r="E727" s="162">
        <f t="shared" si="14"/>
        <v>46.329860014735289</v>
      </c>
    </row>
    <row r="728" spans="1:5" ht="15.75" x14ac:dyDescent="0.25">
      <c r="A728" s="167" t="s">
        <v>1908</v>
      </c>
      <c r="B728" s="168" t="s">
        <v>2189</v>
      </c>
      <c r="C728" s="164">
        <f>ROUND('в руб.'!C728/1000,1)</f>
        <v>238.5</v>
      </c>
      <c r="D728" s="164">
        <f>ROUND('в руб.'!D728/1000,1)</f>
        <v>94.1</v>
      </c>
      <c r="E728" s="162">
        <f t="shared" si="14"/>
        <v>39.454926624737944</v>
      </c>
    </row>
    <row r="729" spans="1:5" ht="15.75" x14ac:dyDescent="0.25">
      <c r="A729" s="167" t="s">
        <v>1978</v>
      </c>
      <c r="B729" s="168" t="s">
        <v>2190</v>
      </c>
      <c r="C729" s="164">
        <f>ROUND('в руб.'!C729/1000,1)</f>
        <v>2</v>
      </c>
      <c r="D729" s="164">
        <f>ROUND('в руб.'!D729/1000,1)</f>
        <v>2</v>
      </c>
      <c r="E729" s="162">
        <f t="shared" si="14"/>
        <v>100</v>
      </c>
    </row>
    <row r="730" spans="1:5" ht="47.25" x14ac:dyDescent="0.25">
      <c r="A730" s="167" t="s">
        <v>1980</v>
      </c>
      <c r="B730" s="168" t="s">
        <v>2191</v>
      </c>
      <c r="C730" s="164">
        <f>ROUND('в руб.'!C730/1000,1)</f>
        <v>2</v>
      </c>
      <c r="D730" s="164">
        <f>ROUND('в руб.'!D730/1000,1)</f>
        <v>2</v>
      </c>
      <c r="E730" s="162">
        <f t="shared" si="14"/>
        <v>100</v>
      </c>
    </row>
    <row r="731" spans="1:5" ht="15.75" x14ac:dyDescent="0.25">
      <c r="A731" s="167" t="s">
        <v>1910</v>
      </c>
      <c r="B731" s="168" t="s">
        <v>2192</v>
      </c>
      <c r="C731" s="164">
        <f>ROUND('в руб.'!C731/1000,1)</f>
        <v>236.5</v>
      </c>
      <c r="D731" s="164">
        <f>ROUND('в руб.'!D731/1000,1)</f>
        <v>92.1</v>
      </c>
      <c r="E731" s="162">
        <f t="shared" si="14"/>
        <v>38.942917547568705</v>
      </c>
    </row>
    <row r="732" spans="1:5" ht="31.5" x14ac:dyDescent="0.25">
      <c r="A732" s="167" t="s">
        <v>1947</v>
      </c>
      <c r="B732" s="168" t="s">
        <v>2193</v>
      </c>
      <c r="C732" s="164">
        <f>ROUND('в руб.'!C732/1000,1)</f>
        <v>226</v>
      </c>
      <c r="D732" s="164">
        <f>ROUND('в руб.'!D732/1000,1)</f>
        <v>86</v>
      </c>
      <c r="E732" s="162">
        <f t="shared" si="14"/>
        <v>38.053097345132741</v>
      </c>
    </row>
    <row r="733" spans="1:5" ht="15.75" x14ac:dyDescent="0.25">
      <c r="A733" s="167" t="s">
        <v>1949</v>
      </c>
      <c r="B733" s="168" t="s">
        <v>2194</v>
      </c>
      <c r="C733" s="164">
        <f>ROUND('в руб.'!C733/1000,1)</f>
        <v>8.5</v>
      </c>
      <c r="D733" s="164">
        <f>ROUND('в руб.'!D733/1000,1)</f>
        <v>4.0999999999999996</v>
      </c>
      <c r="E733" s="162">
        <f t="shared" si="14"/>
        <v>48.235294117647051</v>
      </c>
    </row>
    <row r="734" spans="1:5" ht="15.75" x14ac:dyDescent="0.25">
      <c r="A734" s="167" t="s">
        <v>1912</v>
      </c>
      <c r="B734" s="168" t="s">
        <v>2195</v>
      </c>
      <c r="C734" s="164">
        <f>ROUND('в руб.'!C734/1000,1)</f>
        <v>2</v>
      </c>
      <c r="D734" s="164">
        <f>ROUND('в руб.'!D734/1000,1)</f>
        <v>2</v>
      </c>
      <c r="E734" s="162">
        <f t="shared" si="14"/>
        <v>100</v>
      </c>
    </row>
    <row r="735" spans="1:5" ht="15.75" x14ac:dyDescent="0.25">
      <c r="A735" s="187" t="s">
        <v>2196</v>
      </c>
      <c r="B735" s="188" t="s">
        <v>2197</v>
      </c>
      <c r="C735" s="189">
        <f>ROUND('в руб.'!C735/1000,1)</f>
        <v>71795.3</v>
      </c>
      <c r="D735" s="189">
        <f>ROUND('в руб.'!D735/1000,1)</f>
        <v>1648.1</v>
      </c>
      <c r="E735" s="190">
        <f t="shared" si="14"/>
        <v>2.2955541658019394</v>
      </c>
    </row>
    <row r="736" spans="1:5" ht="31.5" x14ac:dyDescent="0.25">
      <c r="A736" s="167" t="s">
        <v>1902</v>
      </c>
      <c r="B736" s="168" t="s">
        <v>2205</v>
      </c>
      <c r="C736" s="164">
        <f>ROUND('в руб.'!C736/1000,1)</f>
        <v>71792.899999999994</v>
      </c>
      <c r="D736" s="164">
        <f>ROUND('в руб.'!D736/1000,1)</f>
        <v>1645.7</v>
      </c>
      <c r="E736" s="162">
        <f t="shared" si="14"/>
        <v>2.2922879560513647</v>
      </c>
    </row>
    <row r="737" spans="1:5" ht="47.25" x14ac:dyDescent="0.25">
      <c r="A737" s="167" t="s">
        <v>1904</v>
      </c>
      <c r="B737" s="168" t="s">
        <v>2206</v>
      </c>
      <c r="C737" s="164">
        <f>ROUND('в руб.'!C737/1000,1)</f>
        <v>71792.899999999994</v>
      </c>
      <c r="D737" s="164">
        <f>ROUND('в руб.'!D737/1000,1)</f>
        <v>1645.7</v>
      </c>
      <c r="E737" s="162">
        <f t="shared" si="14"/>
        <v>2.2922879560513647</v>
      </c>
    </row>
    <row r="738" spans="1:5" ht="15.75" x14ac:dyDescent="0.25">
      <c r="A738" s="167" t="s">
        <v>1906</v>
      </c>
      <c r="B738" s="168" t="s">
        <v>2208</v>
      </c>
      <c r="C738" s="164">
        <f>ROUND('в руб.'!C738/1000,1)</f>
        <v>71304.600000000006</v>
      </c>
      <c r="D738" s="164">
        <f>ROUND('в руб.'!D738/1000,1)</f>
        <v>1247.9000000000001</v>
      </c>
      <c r="E738" s="162">
        <f t="shared" si="14"/>
        <v>1.7500974691674869</v>
      </c>
    </row>
    <row r="739" spans="1:5" ht="15.75" x14ac:dyDescent="0.25">
      <c r="A739" s="167" t="s">
        <v>1926</v>
      </c>
      <c r="B739" s="168" t="s">
        <v>2209</v>
      </c>
      <c r="C739" s="164">
        <f>ROUND('в руб.'!C739/1000,1)</f>
        <v>488.3</v>
      </c>
      <c r="D739" s="164">
        <f>ROUND('в руб.'!D739/1000,1)</f>
        <v>397.8</v>
      </c>
      <c r="E739" s="162">
        <f t="shared" si="14"/>
        <v>81.466311693630971</v>
      </c>
    </row>
    <row r="740" spans="1:5" ht="15.75" x14ac:dyDescent="0.25">
      <c r="A740" s="167" t="s">
        <v>1908</v>
      </c>
      <c r="B740" s="168" t="s">
        <v>2212</v>
      </c>
      <c r="C740" s="164">
        <f>ROUND('в руб.'!C740/1000,1)</f>
        <v>2.4</v>
      </c>
      <c r="D740" s="164">
        <f>ROUND('в руб.'!D740/1000,1)</f>
        <v>2.4</v>
      </c>
      <c r="E740" s="162">
        <f t="shared" si="14"/>
        <v>100</v>
      </c>
    </row>
    <row r="741" spans="1:5" ht="15.75" x14ac:dyDescent="0.25">
      <c r="A741" s="167" t="s">
        <v>1978</v>
      </c>
      <c r="B741" s="168" t="s">
        <v>2213</v>
      </c>
      <c r="C741" s="164">
        <f>ROUND('в руб.'!C741/1000,1)</f>
        <v>2.4</v>
      </c>
      <c r="D741" s="164">
        <f>ROUND('в руб.'!D741/1000,1)</f>
        <v>2.4</v>
      </c>
      <c r="E741" s="162">
        <f t="shared" si="14"/>
        <v>100</v>
      </c>
    </row>
    <row r="742" spans="1:5" ht="47.25" x14ac:dyDescent="0.25">
      <c r="A742" s="167" t="s">
        <v>1980</v>
      </c>
      <c r="B742" s="168" t="s">
        <v>2214</v>
      </c>
      <c r="C742" s="164">
        <f>ROUND('в руб.'!C742/1000,1)</f>
        <v>2.4</v>
      </c>
      <c r="D742" s="164">
        <f>ROUND('в руб.'!D742/1000,1)</f>
        <v>2.4</v>
      </c>
      <c r="E742" s="162">
        <f t="shared" si="14"/>
        <v>100</v>
      </c>
    </row>
    <row r="743" spans="1:5" ht="63" x14ac:dyDescent="0.25">
      <c r="A743" s="187" t="s">
        <v>2219</v>
      </c>
      <c r="B743" s="188" t="s">
        <v>2220</v>
      </c>
      <c r="C743" s="189">
        <f>ROUND('в руб.'!C743/1000,1)</f>
        <v>510236.9</v>
      </c>
      <c r="D743" s="189">
        <f>ROUND('в руб.'!D743/1000,1)</f>
        <v>233944.7</v>
      </c>
      <c r="E743" s="190">
        <f t="shared" si="14"/>
        <v>45.850211930967752</v>
      </c>
    </row>
    <row r="744" spans="1:5" ht="78.75" x14ac:dyDescent="0.25">
      <c r="A744" s="167" t="s">
        <v>1892</v>
      </c>
      <c r="B744" s="168" t="s">
        <v>2221</v>
      </c>
      <c r="C744" s="164">
        <f>ROUND('в руб.'!C744/1000,1)</f>
        <v>441919</v>
      </c>
      <c r="D744" s="164">
        <f>ROUND('в руб.'!D744/1000,1)</f>
        <v>196790.3</v>
      </c>
      <c r="E744" s="162">
        <f t="shared" si="14"/>
        <v>44.530852939113274</v>
      </c>
    </row>
    <row r="745" spans="1:5" ht="31.5" x14ac:dyDescent="0.25">
      <c r="A745" s="167" t="s">
        <v>1989</v>
      </c>
      <c r="B745" s="168" t="s">
        <v>2222</v>
      </c>
      <c r="C745" s="164">
        <f>ROUND('в руб.'!C745/1000,1)</f>
        <v>390856.2</v>
      </c>
      <c r="D745" s="164">
        <f>ROUND('в руб.'!D745/1000,1)</f>
        <v>175680.6</v>
      </c>
      <c r="E745" s="162">
        <f t="shared" si="14"/>
        <v>44.947630356125863</v>
      </c>
    </row>
    <row r="746" spans="1:5" ht="15.75" x14ac:dyDescent="0.25">
      <c r="A746" s="167" t="s">
        <v>1991</v>
      </c>
      <c r="B746" s="168" t="s">
        <v>2223</v>
      </c>
      <c r="C746" s="164">
        <f>ROUND('в руб.'!C746/1000,1)</f>
        <v>300018.09999999998</v>
      </c>
      <c r="D746" s="164">
        <f>ROUND('в руб.'!D746/1000,1)</f>
        <v>137484.6</v>
      </c>
      <c r="E746" s="162">
        <f t="shared" si="14"/>
        <v>45.825435198743016</v>
      </c>
    </row>
    <row r="747" spans="1:5" ht="31.5" x14ac:dyDescent="0.25">
      <c r="A747" s="167" t="s">
        <v>2071</v>
      </c>
      <c r="B747" s="168" t="s">
        <v>2224</v>
      </c>
      <c r="C747" s="164">
        <f>ROUND('в руб.'!C747/1000,1)</f>
        <v>11</v>
      </c>
      <c r="D747" s="164"/>
      <c r="E747" s="162"/>
    </row>
    <row r="748" spans="1:5" ht="63" x14ac:dyDescent="0.25">
      <c r="A748" s="167" t="s">
        <v>1993</v>
      </c>
      <c r="B748" s="168" t="s">
        <v>2225</v>
      </c>
      <c r="C748" s="164">
        <f>ROUND('в руб.'!C748/1000,1)</f>
        <v>90827.1</v>
      </c>
      <c r="D748" s="164">
        <f>ROUND('в руб.'!D748/1000,1)</f>
        <v>38196</v>
      </c>
      <c r="E748" s="162">
        <f t="shared" si="14"/>
        <v>42.053528076972619</v>
      </c>
    </row>
    <row r="749" spans="1:5" ht="31.5" x14ac:dyDescent="0.25">
      <c r="A749" s="167" t="s">
        <v>1894</v>
      </c>
      <c r="B749" s="168" t="s">
        <v>2226</v>
      </c>
      <c r="C749" s="164">
        <f>ROUND('в руб.'!C749/1000,1)</f>
        <v>51062.8</v>
      </c>
      <c r="D749" s="164">
        <f>ROUND('в руб.'!D749/1000,1)</f>
        <v>21109.7</v>
      </c>
      <c r="E749" s="162">
        <f t="shared" si="14"/>
        <v>41.340662870034542</v>
      </c>
    </row>
    <row r="750" spans="1:5" ht="31.5" x14ac:dyDescent="0.25">
      <c r="A750" s="167" t="s">
        <v>1896</v>
      </c>
      <c r="B750" s="168" t="s">
        <v>2227</v>
      </c>
      <c r="C750" s="164">
        <f>ROUND('в руб.'!C750/1000,1)</f>
        <v>37185</v>
      </c>
      <c r="D750" s="164">
        <f>ROUND('в руб.'!D750/1000,1)</f>
        <v>15366.9</v>
      </c>
      <c r="E750" s="162">
        <f t="shared" si="14"/>
        <v>41.325534489713597</v>
      </c>
    </row>
    <row r="751" spans="1:5" ht="47.25" x14ac:dyDescent="0.25">
      <c r="A751" s="167" t="s">
        <v>1898</v>
      </c>
      <c r="B751" s="168" t="s">
        <v>2228</v>
      </c>
      <c r="C751" s="164">
        <f>ROUND('в руб.'!C751/1000,1)</f>
        <v>2140</v>
      </c>
      <c r="D751" s="164">
        <f>ROUND('в руб.'!D751/1000,1)</f>
        <v>1334.9</v>
      </c>
      <c r="E751" s="162">
        <f t="shared" si="14"/>
        <v>62.378504672897208</v>
      </c>
    </row>
    <row r="752" spans="1:5" ht="63" x14ac:dyDescent="0.25">
      <c r="A752" s="167" t="s">
        <v>1900</v>
      </c>
      <c r="B752" s="168" t="s">
        <v>2229</v>
      </c>
      <c r="C752" s="164">
        <f>ROUND('в руб.'!C752/1000,1)</f>
        <v>11737.8</v>
      </c>
      <c r="D752" s="164">
        <f>ROUND('в руб.'!D752/1000,1)</f>
        <v>4408</v>
      </c>
      <c r="E752" s="162">
        <f t="shared" si="14"/>
        <v>37.553885736679788</v>
      </c>
    </row>
    <row r="753" spans="1:5" ht="31.5" x14ac:dyDescent="0.25">
      <c r="A753" s="167" t="s">
        <v>1902</v>
      </c>
      <c r="B753" s="168" t="s">
        <v>2230</v>
      </c>
      <c r="C753" s="164">
        <f>ROUND('в руб.'!C753/1000,1)</f>
        <v>66797.100000000006</v>
      </c>
      <c r="D753" s="164">
        <f>ROUND('в руб.'!D753/1000,1)</f>
        <v>36304.199999999997</v>
      </c>
      <c r="E753" s="162">
        <f t="shared" si="14"/>
        <v>54.349964294857102</v>
      </c>
    </row>
    <row r="754" spans="1:5" ht="47.25" x14ac:dyDescent="0.25">
      <c r="A754" s="167" t="s">
        <v>1904</v>
      </c>
      <c r="B754" s="168" t="s">
        <v>2231</v>
      </c>
      <c r="C754" s="164">
        <f>ROUND('в руб.'!C754/1000,1)</f>
        <v>66797.100000000006</v>
      </c>
      <c r="D754" s="164">
        <f>ROUND('в руб.'!D754/1000,1)</f>
        <v>36304.199999999997</v>
      </c>
      <c r="E754" s="162">
        <f t="shared" si="14"/>
        <v>54.349964294857102</v>
      </c>
    </row>
    <row r="755" spans="1:5" ht="15.75" x14ac:dyDescent="0.25">
      <c r="A755" s="167" t="s">
        <v>1906</v>
      </c>
      <c r="B755" s="168" t="s">
        <v>2234</v>
      </c>
      <c r="C755" s="164">
        <f>ROUND('в руб.'!C755/1000,1)</f>
        <v>62035.4</v>
      </c>
      <c r="D755" s="164">
        <f>ROUND('в руб.'!D755/1000,1)</f>
        <v>33238.300000000003</v>
      </c>
      <c r="E755" s="162">
        <f t="shared" si="14"/>
        <v>53.579569084748393</v>
      </c>
    </row>
    <row r="756" spans="1:5" ht="15.75" x14ac:dyDescent="0.25">
      <c r="A756" s="167" t="s">
        <v>1926</v>
      </c>
      <c r="B756" s="168" t="s">
        <v>2235</v>
      </c>
      <c r="C756" s="164">
        <f>ROUND('в руб.'!C756/1000,1)</f>
        <v>4761.7</v>
      </c>
      <c r="D756" s="164">
        <f>ROUND('в руб.'!D756/1000,1)</f>
        <v>3065.9</v>
      </c>
      <c r="E756" s="162">
        <f t="shared" si="14"/>
        <v>64.386668626750946</v>
      </c>
    </row>
    <row r="757" spans="1:5" ht="31.5" x14ac:dyDescent="0.25">
      <c r="A757" s="167" t="s">
        <v>1928</v>
      </c>
      <c r="B757" s="168" t="s">
        <v>2236</v>
      </c>
      <c r="C757" s="164">
        <f>ROUND('в руб.'!C757/1000,1)</f>
        <v>271</v>
      </c>
      <c r="D757" s="164">
        <f>ROUND('в руб.'!D757/1000,1)</f>
        <v>271</v>
      </c>
      <c r="E757" s="162">
        <f t="shared" ref="E757:E820" si="15">D757/C757*100</f>
        <v>100</v>
      </c>
    </row>
    <row r="758" spans="1:5" ht="31.5" x14ac:dyDescent="0.25">
      <c r="A758" s="167" t="s">
        <v>1930</v>
      </c>
      <c r="B758" s="168" t="s">
        <v>2237</v>
      </c>
      <c r="C758" s="164">
        <f>ROUND('в руб.'!C758/1000,1)</f>
        <v>271</v>
      </c>
      <c r="D758" s="164">
        <f>ROUND('в руб.'!D758/1000,1)</f>
        <v>271</v>
      </c>
      <c r="E758" s="162">
        <f t="shared" si="15"/>
        <v>100</v>
      </c>
    </row>
    <row r="759" spans="1:5" ht="47.25" x14ac:dyDescent="0.25">
      <c r="A759" s="167" t="s">
        <v>1932</v>
      </c>
      <c r="B759" s="168" t="s">
        <v>2238</v>
      </c>
      <c r="C759" s="164">
        <f>ROUND('в руб.'!C759/1000,1)</f>
        <v>271</v>
      </c>
      <c r="D759" s="164">
        <f>ROUND('в руб.'!D759/1000,1)</f>
        <v>271</v>
      </c>
      <c r="E759" s="162">
        <f t="shared" si="15"/>
        <v>100</v>
      </c>
    </row>
    <row r="760" spans="1:5" ht="15.75" x14ac:dyDescent="0.25">
      <c r="A760" s="167" t="s">
        <v>1908</v>
      </c>
      <c r="B760" s="168" t="s">
        <v>2247</v>
      </c>
      <c r="C760" s="164">
        <f>ROUND('в руб.'!C760/1000,1)</f>
        <v>1249.8</v>
      </c>
      <c r="D760" s="164">
        <f>ROUND('в руб.'!D760/1000,1)</f>
        <v>579.20000000000005</v>
      </c>
      <c r="E760" s="162">
        <f t="shared" si="15"/>
        <v>46.343414946391427</v>
      </c>
    </row>
    <row r="761" spans="1:5" ht="15.75" x14ac:dyDescent="0.25">
      <c r="A761" s="167" t="s">
        <v>1910</v>
      </c>
      <c r="B761" s="168" t="s">
        <v>2250</v>
      </c>
      <c r="C761" s="164">
        <f>ROUND('в руб.'!C761/1000,1)</f>
        <v>1249.8</v>
      </c>
      <c r="D761" s="164">
        <f>ROUND('в руб.'!D761/1000,1)</f>
        <v>579.20000000000005</v>
      </c>
      <c r="E761" s="162">
        <f t="shared" si="15"/>
        <v>46.343414946391427</v>
      </c>
    </row>
    <row r="762" spans="1:5" ht="31.5" x14ac:dyDescent="0.25">
      <c r="A762" s="167" t="s">
        <v>1947</v>
      </c>
      <c r="B762" s="168" t="s">
        <v>2251</v>
      </c>
      <c r="C762" s="164">
        <f>ROUND('в руб.'!C762/1000,1)</f>
        <v>272.5</v>
      </c>
      <c r="D762" s="164">
        <f>ROUND('в руб.'!D762/1000,1)</f>
        <v>132.4</v>
      </c>
      <c r="E762" s="162">
        <f t="shared" si="15"/>
        <v>48.587155963302756</v>
      </c>
    </row>
    <row r="763" spans="1:5" ht="15.75" x14ac:dyDescent="0.25">
      <c r="A763" s="167" t="s">
        <v>1949</v>
      </c>
      <c r="B763" s="168" t="s">
        <v>2252</v>
      </c>
      <c r="C763" s="164">
        <f>ROUND('в руб.'!C763/1000,1)</f>
        <v>976.3</v>
      </c>
      <c r="D763" s="164">
        <f>ROUND('в руб.'!D763/1000,1)</f>
        <v>445.8</v>
      </c>
      <c r="E763" s="162">
        <f t="shared" si="15"/>
        <v>45.662193997746598</v>
      </c>
    </row>
    <row r="764" spans="1:5" ht="15.75" x14ac:dyDescent="0.25">
      <c r="A764" s="167" t="s">
        <v>1912</v>
      </c>
      <c r="B764" s="168" t="s">
        <v>2253</v>
      </c>
      <c r="C764" s="164">
        <f>ROUND('в руб.'!C764/1000,1)</f>
        <v>1</v>
      </c>
      <c r="D764" s="164">
        <f>ROUND('в руб.'!D764/1000,1)</f>
        <v>1</v>
      </c>
      <c r="E764" s="162">
        <f t="shared" si="15"/>
        <v>100</v>
      </c>
    </row>
    <row r="765" spans="1:5" ht="15.75" x14ac:dyDescent="0.25">
      <c r="A765" s="187" t="s">
        <v>2254</v>
      </c>
      <c r="B765" s="188" t="s">
        <v>2255</v>
      </c>
      <c r="C765" s="189">
        <f>ROUND('в руб.'!C765/1000,1)</f>
        <v>7860</v>
      </c>
      <c r="D765" s="189">
        <f>ROUND('в руб.'!D765/1000,1)</f>
        <v>3553.9</v>
      </c>
      <c r="E765" s="190">
        <f t="shared" si="15"/>
        <v>45.215012722646314</v>
      </c>
    </row>
    <row r="766" spans="1:5" ht="31.5" x14ac:dyDescent="0.25">
      <c r="A766" s="167" t="s">
        <v>1902</v>
      </c>
      <c r="B766" s="168" t="s">
        <v>2256</v>
      </c>
      <c r="C766" s="164">
        <f>ROUND('в руб.'!C766/1000,1)</f>
        <v>450</v>
      </c>
      <c r="D766" s="164">
        <f>ROUND('в руб.'!D766/1000,1)</f>
        <v>129.9</v>
      </c>
      <c r="E766" s="162">
        <f t="shared" si="15"/>
        <v>28.866666666666667</v>
      </c>
    </row>
    <row r="767" spans="1:5" ht="47.25" x14ac:dyDescent="0.25">
      <c r="A767" s="167" t="s">
        <v>1904</v>
      </c>
      <c r="B767" s="168" t="s">
        <v>2257</v>
      </c>
      <c r="C767" s="164">
        <f>ROUND('в руб.'!C767/1000,1)</f>
        <v>450</v>
      </c>
      <c r="D767" s="164">
        <f>ROUND('в руб.'!D767/1000,1)</f>
        <v>129.9</v>
      </c>
      <c r="E767" s="162">
        <f t="shared" si="15"/>
        <v>28.866666666666667</v>
      </c>
    </row>
    <row r="768" spans="1:5" ht="15.75" x14ac:dyDescent="0.25">
      <c r="A768" s="167" t="s">
        <v>1906</v>
      </c>
      <c r="B768" s="168" t="s">
        <v>2258</v>
      </c>
      <c r="C768" s="164">
        <f>ROUND('в руб.'!C768/1000,1)</f>
        <v>450</v>
      </c>
      <c r="D768" s="164">
        <f>ROUND('в руб.'!D768/1000,1)</f>
        <v>129.9</v>
      </c>
      <c r="E768" s="162">
        <f t="shared" si="15"/>
        <v>28.866666666666667</v>
      </c>
    </row>
    <row r="769" spans="1:5" ht="31.5" x14ac:dyDescent="0.25">
      <c r="A769" s="167" t="s">
        <v>1928</v>
      </c>
      <c r="B769" s="168" t="s">
        <v>2259</v>
      </c>
      <c r="C769" s="164">
        <f>ROUND('в руб.'!C769/1000,1)</f>
        <v>7410</v>
      </c>
      <c r="D769" s="164">
        <f>ROUND('в руб.'!D769/1000,1)</f>
        <v>3424</v>
      </c>
      <c r="E769" s="162">
        <f t="shared" si="15"/>
        <v>46.207827260458842</v>
      </c>
    </row>
    <row r="770" spans="1:5" ht="31.5" x14ac:dyDescent="0.25">
      <c r="A770" s="167" t="s">
        <v>1930</v>
      </c>
      <c r="B770" s="168" t="s">
        <v>2260</v>
      </c>
      <c r="C770" s="164">
        <f>ROUND('в руб.'!C770/1000,1)</f>
        <v>7410</v>
      </c>
      <c r="D770" s="164">
        <f>ROUND('в руб.'!D770/1000,1)</f>
        <v>3424</v>
      </c>
      <c r="E770" s="162">
        <f t="shared" si="15"/>
        <v>46.207827260458842</v>
      </c>
    </row>
    <row r="771" spans="1:5" ht="47.25" x14ac:dyDescent="0.25">
      <c r="A771" s="167" t="s">
        <v>1932</v>
      </c>
      <c r="B771" s="168" t="s">
        <v>2261</v>
      </c>
      <c r="C771" s="164">
        <f>ROUND('в руб.'!C771/1000,1)</f>
        <v>7410</v>
      </c>
      <c r="D771" s="164">
        <f>ROUND('в руб.'!D771/1000,1)</f>
        <v>3424</v>
      </c>
      <c r="E771" s="162">
        <f t="shared" si="15"/>
        <v>46.207827260458842</v>
      </c>
    </row>
    <row r="772" spans="1:5" ht="15.75" x14ac:dyDescent="0.25">
      <c r="A772" s="187" t="s">
        <v>2273</v>
      </c>
      <c r="B772" s="188" t="s">
        <v>2274</v>
      </c>
      <c r="C772" s="189">
        <f>ROUND('в руб.'!C772/1000,1)</f>
        <v>30879311.5</v>
      </c>
      <c r="D772" s="189">
        <f>ROUND('в руб.'!D772/1000,1)</f>
        <v>9393566</v>
      </c>
      <c r="E772" s="190">
        <f t="shared" si="15"/>
        <v>30.420257265127169</v>
      </c>
    </row>
    <row r="773" spans="1:5" ht="15.75" x14ac:dyDescent="0.25">
      <c r="A773" s="187" t="s">
        <v>2275</v>
      </c>
      <c r="B773" s="188" t="s">
        <v>2276</v>
      </c>
      <c r="C773" s="189">
        <f>ROUND('в руб.'!C773/1000,1)</f>
        <v>950961.5</v>
      </c>
      <c r="D773" s="189">
        <f>ROUND('в руб.'!D773/1000,1)</f>
        <v>224677.8</v>
      </c>
      <c r="E773" s="190">
        <f t="shared" si="15"/>
        <v>23.62638235091536</v>
      </c>
    </row>
    <row r="774" spans="1:5" ht="78.75" x14ac:dyDescent="0.25">
      <c r="A774" s="167" t="s">
        <v>1892</v>
      </c>
      <c r="B774" s="168" t="s">
        <v>2277</v>
      </c>
      <c r="C774" s="164">
        <f>ROUND('в руб.'!C774/1000,1)</f>
        <v>336223.3</v>
      </c>
      <c r="D774" s="164">
        <f>ROUND('в руб.'!D774/1000,1)</f>
        <v>142038.29999999999</v>
      </c>
      <c r="E774" s="162">
        <f t="shared" si="15"/>
        <v>42.245228096922489</v>
      </c>
    </row>
    <row r="775" spans="1:5" ht="31.5" x14ac:dyDescent="0.25">
      <c r="A775" s="167" t="s">
        <v>1989</v>
      </c>
      <c r="B775" s="168" t="s">
        <v>2278</v>
      </c>
      <c r="C775" s="164">
        <f>ROUND('в руб.'!C775/1000,1)</f>
        <v>255297.6</v>
      </c>
      <c r="D775" s="164">
        <f>ROUND('в руб.'!D775/1000,1)</f>
        <v>107728.3</v>
      </c>
      <c r="E775" s="162">
        <f t="shared" si="15"/>
        <v>42.197145605755793</v>
      </c>
    </row>
    <row r="776" spans="1:5" ht="15.75" x14ac:dyDescent="0.25">
      <c r="A776" s="167" t="s">
        <v>1991</v>
      </c>
      <c r="B776" s="168" t="s">
        <v>2279</v>
      </c>
      <c r="C776" s="164">
        <f>ROUND('в руб.'!C776/1000,1)</f>
        <v>196006.7</v>
      </c>
      <c r="D776" s="164">
        <f>ROUND('в руб.'!D776/1000,1)</f>
        <v>84844.6</v>
      </c>
      <c r="E776" s="162">
        <f t="shared" si="15"/>
        <v>43.286581530121168</v>
      </c>
    </row>
    <row r="777" spans="1:5" ht="31.5" x14ac:dyDescent="0.25">
      <c r="A777" s="167" t="s">
        <v>2071</v>
      </c>
      <c r="B777" s="168" t="s">
        <v>2280</v>
      </c>
      <c r="C777" s="164">
        <f>ROUND('в руб.'!C777/1000,1)</f>
        <v>127.9</v>
      </c>
      <c r="D777" s="164">
        <f>ROUND('в руб.'!D777/1000,1)</f>
        <v>13.8</v>
      </c>
      <c r="E777" s="162">
        <f t="shared" si="15"/>
        <v>10.789679437060204</v>
      </c>
    </row>
    <row r="778" spans="1:5" ht="63" x14ac:dyDescent="0.25">
      <c r="A778" s="167" t="s">
        <v>1993</v>
      </c>
      <c r="B778" s="168" t="s">
        <v>2281</v>
      </c>
      <c r="C778" s="164">
        <f>ROUND('в руб.'!C778/1000,1)</f>
        <v>59163</v>
      </c>
      <c r="D778" s="164">
        <f>ROUND('в руб.'!D778/1000,1)</f>
        <v>22869.8</v>
      </c>
      <c r="E778" s="162">
        <f t="shared" si="15"/>
        <v>38.655578655578651</v>
      </c>
    </row>
    <row r="779" spans="1:5" ht="31.5" x14ac:dyDescent="0.25">
      <c r="A779" s="167" t="s">
        <v>1894</v>
      </c>
      <c r="B779" s="168" t="s">
        <v>2282</v>
      </c>
      <c r="C779" s="164">
        <f>ROUND('в руб.'!C779/1000,1)</f>
        <v>80925.7</v>
      </c>
      <c r="D779" s="164">
        <f>ROUND('в руб.'!D779/1000,1)</f>
        <v>34310</v>
      </c>
      <c r="E779" s="162">
        <f t="shared" si="15"/>
        <v>42.396914700768725</v>
      </c>
    </row>
    <row r="780" spans="1:5" ht="31.5" x14ac:dyDescent="0.25">
      <c r="A780" s="167" t="s">
        <v>1896</v>
      </c>
      <c r="B780" s="168" t="s">
        <v>2283</v>
      </c>
      <c r="C780" s="164">
        <f>ROUND('в руб.'!C780/1000,1)</f>
        <v>59014.7</v>
      </c>
      <c r="D780" s="164">
        <f>ROUND('в руб.'!D780/1000,1)</f>
        <v>25433.4</v>
      </c>
      <c r="E780" s="162">
        <f t="shared" si="15"/>
        <v>43.096719969770248</v>
      </c>
    </row>
    <row r="781" spans="1:5" ht="47.25" x14ac:dyDescent="0.25">
      <c r="A781" s="167" t="s">
        <v>1898</v>
      </c>
      <c r="B781" s="168" t="s">
        <v>2284</v>
      </c>
      <c r="C781" s="164">
        <f>ROUND('в руб.'!C781/1000,1)</f>
        <v>3355.3</v>
      </c>
      <c r="D781" s="164">
        <f>ROUND('в руб.'!D781/1000,1)</f>
        <v>1651.8</v>
      </c>
      <c r="E781" s="162">
        <f t="shared" si="15"/>
        <v>49.229577086996692</v>
      </c>
    </row>
    <row r="782" spans="1:5" ht="63" x14ac:dyDescent="0.25">
      <c r="A782" s="167" t="s">
        <v>1900</v>
      </c>
      <c r="B782" s="168" t="s">
        <v>2285</v>
      </c>
      <c r="C782" s="164">
        <f>ROUND('в руб.'!C782/1000,1)</f>
        <v>18555.7</v>
      </c>
      <c r="D782" s="164">
        <f>ROUND('в руб.'!D782/1000,1)</f>
        <v>7224.9</v>
      </c>
      <c r="E782" s="162">
        <f t="shared" si="15"/>
        <v>38.936283729527851</v>
      </c>
    </row>
    <row r="783" spans="1:5" ht="31.5" x14ac:dyDescent="0.25">
      <c r="A783" s="167" t="s">
        <v>1902</v>
      </c>
      <c r="B783" s="168" t="s">
        <v>2286</v>
      </c>
      <c r="C783" s="164">
        <f>ROUND('в руб.'!C783/1000,1)</f>
        <v>56577.8</v>
      </c>
      <c r="D783" s="164">
        <f>ROUND('в руб.'!D783/1000,1)</f>
        <v>17161.8</v>
      </c>
      <c r="E783" s="162">
        <f t="shared" si="15"/>
        <v>30.333098847958027</v>
      </c>
    </row>
    <row r="784" spans="1:5" ht="47.25" x14ac:dyDescent="0.25">
      <c r="A784" s="167" t="s">
        <v>1904</v>
      </c>
      <c r="B784" s="168" t="s">
        <v>2287</v>
      </c>
      <c r="C784" s="164">
        <f>ROUND('в руб.'!C784/1000,1)</f>
        <v>56577.8</v>
      </c>
      <c r="D784" s="164">
        <f>ROUND('в руб.'!D784/1000,1)</f>
        <v>17161.8</v>
      </c>
      <c r="E784" s="162">
        <f t="shared" si="15"/>
        <v>30.333098847958027</v>
      </c>
    </row>
    <row r="785" spans="1:5" ht="47.25" x14ac:dyDescent="0.25">
      <c r="A785" s="167" t="s">
        <v>2001</v>
      </c>
      <c r="B785" s="168" t="s">
        <v>2288</v>
      </c>
      <c r="C785" s="164">
        <f>ROUND('в руб.'!C785/1000,1)</f>
        <v>386.2</v>
      </c>
      <c r="D785" s="164">
        <f>ROUND('в руб.'!D785/1000,1)</f>
        <v>361.2</v>
      </c>
      <c r="E785" s="162">
        <f t="shared" si="15"/>
        <v>93.526670119109269</v>
      </c>
    </row>
    <row r="786" spans="1:5" ht="15.75" x14ac:dyDescent="0.25">
      <c r="A786" s="167" t="s">
        <v>1906</v>
      </c>
      <c r="B786" s="168" t="s">
        <v>2289</v>
      </c>
      <c r="C786" s="164">
        <f>ROUND('в руб.'!C786/1000,1)</f>
        <v>45952.9</v>
      </c>
      <c r="D786" s="164">
        <f>ROUND('в руб.'!D786/1000,1)</f>
        <v>11614.9</v>
      </c>
      <c r="E786" s="162">
        <f t="shared" si="15"/>
        <v>25.275662689405891</v>
      </c>
    </row>
    <row r="787" spans="1:5" ht="15.75" x14ac:dyDescent="0.25">
      <c r="A787" s="167" t="s">
        <v>1926</v>
      </c>
      <c r="B787" s="168" t="s">
        <v>2290</v>
      </c>
      <c r="C787" s="164">
        <f>ROUND('в руб.'!C787/1000,1)</f>
        <v>10238.700000000001</v>
      </c>
      <c r="D787" s="164">
        <f>ROUND('в руб.'!D787/1000,1)</f>
        <v>5185.8</v>
      </c>
      <c r="E787" s="162">
        <f t="shared" si="15"/>
        <v>50.649008174865948</v>
      </c>
    </row>
    <row r="788" spans="1:5" ht="31.5" x14ac:dyDescent="0.25">
      <c r="A788" s="167" t="s">
        <v>1928</v>
      </c>
      <c r="B788" s="168" t="s">
        <v>2291</v>
      </c>
      <c r="C788" s="164">
        <f>ROUND('в руб.'!C788/1000,1)</f>
        <v>39198.1</v>
      </c>
      <c r="D788" s="164">
        <f>ROUND('в руб.'!D788/1000,1)</f>
        <v>20444.3</v>
      </c>
      <c r="E788" s="162">
        <f t="shared" si="15"/>
        <v>52.156354517183232</v>
      </c>
    </row>
    <row r="789" spans="1:5" ht="31.5" x14ac:dyDescent="0.25">
      <c r="A789" s="167" t="s">
        <v>1930</v>
      </c>
      <c r="B789" s="168" t="s">
        <v>2292</v>
      </c>
      <c r="C789" s="164">
        <f>ROUND('в руб.'!C789/1000,1)</f>
        <v>39198.1</v>
      </c>
      <c r="D789" s="164">
        <f>ROUND('в руб.'!D789/1000,1)</f>
        <v>20444.3</v>
      </c>
      <c r="E789" s="162">
        <f t="shared" si="15"/>
        <v>52.156354517183232</v>
      </c>
    </row>
    <row r="790" spans="1:5" ht="47.25" x14ac:dyDescent="0.25">
      <c r="A790" s="167" t="s">
        <v>1932</v>
      </c>
      <c r="B790" s="168" t="s">
        <v>2293</v>
      </c>
      <c r="C790" s="164">
        <f>ROUND('в руб.'!C790/1000,1)</f>
        <v>38198.1</v>
      </c>
      <c r="D790" s="164">
        <f>ROUND('в руб.'!D790/1000,1)</f>
        <v>20086.3</v>
      </c>
      <c r="E790" s="162">
        <f t="shared" si="15"/>
        <v>52.584552634816916</v>
      </c>
    </row>
    <row r="791" spans="1:5" ht="31.5" x14ac:dyDescent="0.25">
      <c r="A791" s="167" t="s">
        <v>2294</v>
      </c>
      <c r="B791" s="168" t="s">
        <v>2295</v>
      </c>
      <c r="C791" s="164">
        <f>ROUND('в руб.'!C791/1000,1)</f>
        <v>1000</v>
      </c>
      <c r="D791" s="164">
        <f>ROUND('в руб.'!D791/1000,1)</f>
        <v>357.9</v>
      </c>
      <c r="E791" s="162">
        <f t="shared" si="15"/>
        <v>35.79</v>
      </c>
    </row>
    <row r="792" spans="1:5" ht="15.75" x14ac:dyDescent="0.25">
      <c r="A792" s="167" t="s">
        <v>1936</v>
      </c>
      <c r="B792" s="168" t="s">
        <v>2296</v>
      </c>
      <c r="C792" s="164">
        <f>ROUND('в руб.'!C792/1000,1)</f>
        <v>16215</v>
      </c>
      <c r="D792" s="164">
        <f>ROUND('в руб.'!D792/1000,1)</f>
        <v>7120.3</v>
      </c>
      <c r="E792" s="162">
        <f t="shared" si="15"/>
        <v>43.911810052420599</v>
      </c>
    </row>
    <row r="793" spans="1:5" ht="15.75" x14ac:dyDescent="0.25">
      <c r="A793" s="167" t="s">
        <v>2006</v>
      </c>
      <c r="B793" s="168" t="s">
        <v>2297</v>
      </c>
      <c r="C793" s="164">
        <f>ROUND('в руб.'!C793/1000,1)</f>
        <v>16215</v>
      </c>
      <c r="D793" s="164">
        <f>ROUND('в руб.'!D793/1000,1)</f>
        <v>7120.3</v>
      </c>
      <c r="E793" s="162">
        <f t="shared" si="15"/>
        <v>43.911810052420599</v>
      </c>
    </row>
    <row r="794" spans="1:5" ht="15.75" x14ac:dyDescent="0.25">
      <c r="A794" s="167" t="s">
        <v>1908</v>
      </c>
      <c r="B794" s="168" t="s">
        <v>2298</v>
      </c>
      <c r="C794" s="164">
        <f>ROUND('в руб.'!C794/1000,1)</f>
        <v>502747.3</v>
      </c>
      <c r="D794" s="164">
        <f>ROUND('в руб.'!D794/1000,1)</f>
        <v>37913.1</v>
      </c>
      <c r="E794" s="162">
        <f t="shared" si="15"/>
        <v>7.5411842092438883</v>
      </c>
    </row>
    <row r="795" spans="1:5" ht="63" x14ac:dyDescent="0.25">
      <c r="A795" s="167" t="s">
        <v>2139</v>
      </c>
      <c r="B795" s="168" t="s">
        <v>2299</v>
      </c>
      <c r="C795" s="164">
        <f>ROUND('в руб.'!C795/1000,1)</f>
        <v>500778.1</v>
      </c>
      <c r="D795" s="164">
        <f>ROUND('в руб.'!D795/1000,1)</f>
        <v>36693.9</v>
      </c>
      <c r="E795" s="162">
        <f t="shared" si="15"/>
        <v>7.3273771357014228</v>
      </c>
    </row>
    <row r="796" spans="1:5" ht="78.75" x14ac:dyDescent="0.25">
      <c r="A796" s="167" t="s">
        <v>2141</v>
      </c>
      <c r="B796" s="168" t="s">
        <v>2300</v>
      </c>
      <c r="C796" s="164">
        <f>ROUND('в руб.'!C796/1000,1)</f>
        <v>2772.9</v>
      </c>
      <c r="D796" s="164">
        <f>ROUND('в руб.'!D796/1000,1)</f>
        <v>781.2</v>
      </c>
      <c r="E796" s="162">
        <f t="shared" si="15"/>
        <v>28.172671210645895</v>
      </c>
    </row>
    <row r="797" spans="1:5" ht="78.75" x14ac:dyDescent="0.25">
      <c r="A797" s="167" t="s">
        <v>2301</v>
      </c>
      <c r="B797" s="168" t="s">
        <v>2302</v>
      </c>
      <c r="C797" s="164">
        <f>ROUND('в руб.'!C797/1000,1)</f>
        <v>498005.2</v>
      </c>
      <c r="D797" s="164">
        <f>ROUND('в руб.'!D797/1000,1)</f>
        <v>35912.699999999997</v>
      </c>
      <c r="E797" s="162">
        <f t="shared" si="15"/>
        <v>7.2113102433468566</v>
      </c>
    </row>
    <row r="798" spans="1:5" ht="15.75" x14ac:dyDescent="0.25">
      <c r="A798" s="167" t="s">
        <v>1910</v>
      </c>
      <c r="B798" s="168" t="s">
        <v>2303</v>
      </c>
      <c r="C798" s="164">
        <f>ROUND('в руб.'!C798/1000,1)</f>
        <v>1969.2</v>
      </c>
      <c r="D798" s="164">
        <f>ROUND('в руб.'!D798/1000,1)</f>
        <v>1219.2</v>
      </c>
      <c r="E798" s="162">
        <f t="shared" si="15"/>
        <v>61.913467397928088</v>
      </c>
    </row>
    <row r="799" spans="1:5" ht="31.5" x14ac:dyDescent="0.25">
      <c r="A799" s="167" t="s">
        <v>1947</v>
      </c>
      <c r="B799" s="168" t="s">
        <v>2304</v>
      </c>
      <c r="C799" s="164">
        <f>ROUND('в руб.'!C799/1000,1)</f>
        <v>1798.5</v>
      </c>
      <c r="D799" s="164">
        <f>ROUND('в руб.'!D799/1000,1)</f>
        <v>1154.9000000000001</v>
      </c>
      <c r="E799" s="162">
        <f t="shared" si="15"/>
        <v>64.214623297192105</v>
      </c>
    </row>
    <row r="800" spans="1:5" ht="15.75" x14ac:dyDescent="0.25">
      <c r="A800" s="167" t="s">
        <v>1949</v>
      </c>
      <c r="B800" s="168" t="s">
        <v>2305</v>
      </c>
      <c r="C800" s="164">
        <f>ROUND('в руб.'!C800/1000,1)</f>
        <v>164.7</v>
      </c>
      <c r="D800" s="164">
        <f>ROUND('в руб.'!D800/1000,1)</f>
        <v>64.3</v>
      </c>
      <c r="E800" s="162">
        <f t="shared" si="15"/>
        <v>39.040680024286587</v>
      </c>
    </row>
    <row r="801" spans="1:5" ht="15.75" x14ac:dyDescent="0.25">
      <c r="A801" s="167" t="s">
        <v>1912</v>
      </c>
      <c r="B801" s="168" t="s">
        <v>2306</v>
      </c>
      <c r="C801" s="164">
        <f>ROUND('в руб.'!C801/1000,1)</f>
        <v>6</v>
      </c>
      <c r="D801" s="164"/>
      <c r="E801" s="162"/>
    </row>
    <row r="802" spans="1:5" ht="15.75" x14ac:dyDescent="0.25">
      <c r="A802" s="187" t="s">
        <v>2307</v>
      </c>
      <c r="B802" s="188" t="s">
        <v>2308</v>
      </c>
      <c r="C802" s="189">
        <f>ROUND('в руб.'!C802/1000,1)</f>
        <v>109500</v>
      </c>
      <c r="D802" s="189"/>
      <c r="E802" s="190"/>
    </row>
    <row r="803" spans="1:5" ht="15.75" x14ac:dyDescent="0.25">
      <c r="A803" s="167" t="s">
        <v>1908</v>
      </c>
      <c r="B803" s="168" t="s">
        <v>2317</v>
      </c>
      <c r="C803" s="164">
        <f>ROUND('в руб.'!C803/1000,1)</f>
        <v>109500</v>
      </c>
      <c r="D803" s="164"/>
      <c r="E803" s="162"/>
    </row>
    <row r="804" spans="1:5" ht="63" x14ac:dyDescent="0.25">
      <c r="A804" s="167" t="s">
        <v>2139</v>
      </c>
      <c r="B804" s="168" t="s">
        <v>2318</v>
      </c>
      <c r="C804" s="164">
        <f>ROUND('в руб.'!C804/1000,1)</f>
        <v>109500</v>
      </c>
      <c r="D804" s="164"/>
      <c r="E804" s="162"/>
    </row>
    <row r="805" spans="1:5" ht="78.75" x14ac:dyDescent="0.25">
      <c r="A805" s="167" t="s">
        <v>2141</v>
      </c>
      <c r="B805" s="168" t="s">
        <v>2319</v>
      </c>
      <c r="C805" s="164">
        <f>ROUND('в руб.'!C805/1000,1)</f>
        <v>109500</v>
      </c>
      <c r="D805" s="164"/>
      <c r="E805" s="162"/>
    </row>
    <row r="806" spans="1:5" ht="15.75" x14ac:dyDescent="0.25">
      <c r="A806" s="187" t="s">
        <v>2322</v>
      </c>
      <c r="B806" s="188" t="s">
        <v>2323</v>
      </c>
      <c r="C806" s="189">
        <f>ROUND('в руб.'!C806/1000,1)</f>
        <v>3976945.4</v>
      </c>
      <c r="D806" s="189">
        <f>ROUND('в руб.'!D806/1000,1)</f>
        <v>1507687.7</v>
      </c>
      <c r="E806" s="190">
        <f t="shared" si="15"/>
        <v>37.910696485800379</v>
      </c>
    </row>
    <row r="807" spans="1:5" ht="78.75" x14ac:dyDescent="0.25">
      <c r="A807" s="167" t="s">
        <v>1892</v>
      </c>
      <c r="B807" s="168" t="s">
        <v>2324</v>
      </c>
      <c r="C807" s="164">
        <f>ROUND('в руб.'!C807/1000,1)</f>
        <v>57702.400000000001</v>
      </c>
      <c r="D807" s="164">
        <f>ROUND('в руб.'!D807/1000,1)</f>
        <v>27960.5</v>
      </c>
      <c r="E807" s="162">
        <f t="shared" si="15"/>
        <v>48.456390028837617</v>
      </c>
    </row>
    <row r="808" spans="1:5" ht="31.5" x14ac:dyDescent="0.25">
      <c r="A808" s="167" t="s">
        <v>1894</v>
      </c>
      <c r="B808" s="168" t="s">
        <v>2325</v>
      </c>
      <c r="C808" s="164">
        <f>ROUND('в руб.'!C808/1000,1)</f>
        <v>57702.400000000001</v>
      </c>
      <c r="D808" s="164">
        <f>ROUND('в руб.'!D808/1000,1)</f>
        <v>27960.5</v>
      </c>
      <c r="E808" s="162">
        <f t="shared" si="15"/>
        <v>48.456390028837617</v>
      </c>
    </row>
    <row r="809" spans="1:5" ht="31.5" x14ac:dyDescent="0.25">
      <c r="A809" s="167" t="s">
        <v>1896</v>
      </c>
      <c r="B809" s="168" t="s">
        <v>2326</v>
      </c>
      <c r="C809" s="164">
        <f>ROUND('в руб.'!C809/1000,1)</f>
        <v>42417.5</v>
      </c>
      <c r="D809" s="164">
        <f>ROUND('в руб.'!D809/1000,1)</f>
        <v>20534.7</v>
      </c>
      <c r="E809" s="162">
        <f t="shared" si="15"/>
        <v>48.410915306182588</v>
      </c>
    </row>
    <row r="810" spans="1:5" ht="47.25" x14ac:dyDescent="0.25">
      <c r="A810" s="167" t="s">
        <v>1898</v>
      </c>
      <c r="B810" s="168" t="s">
        <v>2327</v>
      </c>
      <c r="C810" s="164">
        <f>ROUND('в руб.'!C810/1000,1)</f>
        <v>2030</v>
      </c>
      <c r="D810" s="164">
        <f>ROUND('в руб.'!D810/1000,1)</f>
        <v>1692.9</v>
      </c>
      <c r="E810" s="162">
        <f t="shared" si="15"/>
        <v>83.394088669950733</v>
      </c>
    </row>
    <row r="811" spans="1:5" ht="63" x14ac:dyDescent="0.25">
      <c r="A811" s="167" t="s">
        <v>1900</v>
      </c>
      <c r="B811" s="168" t="s">
        <v>2328</v>
      </c>
      <c r="C811" s="164">
        <f>ROUND('в руб.'!C811/1000,1)</f>
        <v>13254.9</v>
      </c>
      <c r="D811" s="164">
        <f>ROUND('в руб.'!D811/1000,1)</f>
        <v>5732.9</v>
      </c>
      <c r="E811" s="162">
        <f t="shared" si="15"/>
        <v>43.251175037156067</v>
      </c>
    </row>
    <row r="812" spans="1:5" ht="31.5" x14ac:dyDescent="0.25">
      <c r="A812" s="167" t="s">
        <v>1902</v>
      </c>
      <c r="B812" s="168" t="s">
        <v>2329</v>
      </c>
      <c r="C812" s="164">
        <f>ROUND('в руб.'!C812/1000,1)</f>
        <v>11391.6</v>
      </c>
      <c r="D812" s="164">
        <f>ROUND('в руб.'!D812/1000,1)</f>
        <v>4194.7</v>
      </c>
      <c r="E812" s="162">
        <f t="shared" si="15"/>
        <v>36.822746585203134</v>
      </c>
    </row>
    <row r="813" spans="1:5" ht="47.25" x14ac:dyDescent="0.25">
      <c r="A813" s="167" t="s">
        <v>1904</v>
      </c>
      <c r="B813" s="168" t="s">
        <v>2330</v>
      </c>
      <c r="C813" s="164">
        <f>ROUND('в руб.'!C813/1000,1)</f>
        <v>11391.6</v>
      </c>
      <c r="D813" s="164">
        <f>ROUND('в руб.'!D813/1000,1)</f>
        <v>4194.7</v>
      </c>
      <c r="E813" s="162">
        <f t="shared" si="15"/>
        <v>36.822746585203134</v>
      </c>
    </row>
    <row r="814" spans="1:5" ht="15.75" x14ac:dyDescent="0.25">
      <c r="A814" s="167" t="s">
        <v>1906</v>
      </c>
      <c r="B814" s="168" t="s">
        <v>2331</v>
      </c>
      <c r="C814" s="164">
        <f>ROUND('в руб.'!C814/1000,1)</f>
        <v>11391.6</v>
      </c>
      <c r="D814" s="164">
        <f>ROUND('в руб.'!D814/1000,1)</f>
        <v>4194.7</v>
      </c>
      <c r="E814" s="162">
        <f t="shared" si="15"/>
        <v>36.822746585203134</v>
      </c>
    </row>
    <row r="815" spans="1:5" ht="15.75" x14ac:dyDescent="0.25">
      <c r="A815" s="167" t="s">
        <v>1936</v>
      </c>
      <c r="B815" s="168" t="s">
        <v>2335</v>
      </c>
      <c r="C815" s="164">
        <f>ROUND('в руб.'!C815/1000,1)</f>
        <v>15471.3</v>
      </c>
      <c r="D815" s="164">
        <f>ROUND('в руб.'!D815/1000,1)</f>
        <v>5220.6000000000004</v>
      </c>
      <c r="E815" s="162">
        <f t="shared" si="15"/>
        <v>33.743770723856436</v>
      </c>
    </row>
    <row r="816" spans="1:5" ht="15.75" x14ac:dyDescent="0.25">
      <c r="A816" s="167" t="s">
        <v>2111</v>
      </c>
      <c r="B816" s="168" t="s">
        <v>2336</v>
      </c>
      <c r="C816" s="164">
        <f>ROUND('в руб.'!C816/1000,1)</f>
        <v>7009.6</v>
      </c>
      <c r="D816" s="164"/>
      <c r="E816" s="162"/>
    </row>
    <row r="817" spans="1:5" ht="15.75" x14ac:dyDescent="0.25">
      <c r="A817" s="167" t="s">
        <v>2113</v>
      </c>
      <c r="B817" s="168" t="s">
        <v>2337</v>
      </c>
      <c r="C817" s="164">
        <f>ROUND('в руб.'!C817/1000,1)</f>
        <v>7009.6</v>
      </c>
      <c r="D817" s="164"/>
      <c r="E817" s="162"/>
    </row>
    <row r="818" spans="1:5" ht="15.75" x14ac:dyDescent="0.25">
      <c r="A818" s="167" t="s">
        <v>2006</v>
      </c>
      <c r="B818" s="168" t="s">
        <v>2338</v>
      </c>
      <c r="C818" s="164">
        <f>ROUND('в руб.'!C818/1000,1)</f>
        <v>8461.7000000000007</v>
      </c>
      <c r="D818" s="164">
        <f>ROUND('в руб.'!D818/1000,1)</f>
        <v>5220.6000000000004</v>
      </c>
      <c r="E818" s="162">
        <f t="shared" si="15"/>
        <v>61.696822151577102</v>
      </c>
    </row>
    <row r="819" spans="1:5" ht="47.25" x14ac:dyDescent="0.25">
      <c r="A819" s="167" t="s">
        <v>1939</v>
      </c>
      <c r="B819" s="168" t="s">
        <v>2339</v>
      </c>
      <c r="C819" s="164">
        <f>ROUND('в руб.'!C819/1000,1)</f>
        <v>451991.8</v>
      </c>
      <c r="D819" s="164">
        <f>ROUND('в руб.'!D819/1000,1)</f>
        <v>224524.4</v>
      </c>
      <c r="E819" s="162">
        <f t="shared" si="15"/>
        <v>49.674440996495953</v>
      </c>
    </row>
    <row r="820" spans="1:5" ht="15.75" x14ac:dyDescent="0.25">
      <c r="A820" s="167" t="s">
        <v>1941</v>
      </c>
      <c r="B820" s="168" t="s">
        <v>2340</v>
      </c>
      <c r="C820" s="164">
        <f>ROUND('в руб.'!C820/1000,1)</f>
        <v>446991.8</v>
      </c>
      <c r="D820" s="164">
        <f>ROUND('в руб.'!D820/1000,1)</f>
        <v>221657.5</v>
      </c>
      <c r="E820" s="162">
        <f t="shared" si="15"/>
        <v>49.588717287431223</v>
      </c>
    </row>
    <row r="821" spans="1:5" ht="78.75" x14ac:dyDescent="0.25">
      <c r="A821" s="167" t="s">
        <v>2119</v>
      </c>
      <c r="B821" s="168" t="s">
        <v>2341</v>
      </c>
      <c r="C821" s="164">
        <f>ROUND('в руб.'!C821/1000,1)</f>
        <v>439543</v>
      </c>
      <c r="D821" s="164">
        <f>ROUND('в руб.'!D821/1000,1)</f>
        <v>219065.5</v>
      </c>
      <c r="E821" s="162">
        <f t="shared" ref="E821:E884" si="16">D821/C821*100</f>
        <v>49.839378627347045</v>
      </c>
    </row>
    <row r="822" spans="1:5" ht="31.5" x14ac:dyDescent="0.25">
      <c r="A822" s="167" t="s">
        <v>1943</v>
      </c>
      <c r="B822" s="168" t="s">
        <v>2342</v>
      </c>
      <c r="C822" s="164">
        <f>ROUND('в руб.'!C822/1000,1)</f>
        <v>7448.8</v>
      </c>
      <c r="D822" s="164">
        <f>ROUND('в руб.'!D822/1000,1)</f>
        <v>2591.9</v>
      </c>
      <c r="E822" s="162">
        <f t="shared" si="16"/>
        <v>34.796208785307705</v>
      </c>
    </row>
    <row r="823" spans="1:5" ht="78.75" x14ac:dyDescent="0.25">
      <c r="A823" s="167" t="s">
        <v>2130</v>
      </c>
      <c r="B823" s="168" t="s">
        <v>2343</v>
      </c>
      <c r="C823" s="164">
        <f>ROUND('в руб.'!C823/1000,1)</f>
        <v>5000</v>
      </c>
      <c r="D823" s="164">
        <f>ROUND('в руб.'!D823/1000,1)</f>
        <v>2866.9</v>
      </c>
      <c r="E823" s="162">
        <f t="shared" si="16"/>
        <v>57.338000000000001</v>
      </c>
    </row>
    <row r="824" spans="1:5" ht="31.5" x14ac:dyDescent="0.25">
      <c r="A824" s="167" t="s">
        <v>2136</v>
      </c>
      <c r="B824" s="168" t="s">
        <v>2344</v>
      </c>
      <c r="C824" s="164">
        <f>ROUND('в руб.'!C824/1000,1)</f>
        <v>5000</v>
      </c>
      <c r="D824" s="164">
        <f>ROUND('в руб.'!D824/1000,1)</f>
        <v>2866.9</v>
      </c>
      <c r="E824" s="162">
        <f t="shared" si="16"/>
        <v>57.338000000000001</v>
      </c>
    </row>
    <row r="825" spans="1:5" ht="15.75" x14ac:dyDescent="0.25">
      <c r="A825" s="167" t="s">
        <v>1908</v>
      </c>
      <c r="B825" s="168" t="s">
        <v>2345</v>
      </c>
      <c r="C825" s="164">
        <f>ROUND('в руб.'!C825/1000,1)</f>
        <v>3440388.3</v>
      </c>
      <c r="D825" s="164">
        <f>ROUND('в руб.'!D825/1000,1)</f>
        <v>1245787.5</v>
      </c>
      <c r="E825" s="162">
        <f t="shared" si="16"/>
        <v>36.210665522842298</v>
      </c>
    </row>
    <row r="826" spans="1:5" ht="63" x14ac:dyDescent="0.25">
      <c r="A826" s="167" t="s">
        <v>2139</v>
      </c>
      <c r="B826" s="168" t="s">
        <v>2346</v>
      </c>
      <c r="C826" s="164">
        <f>ROUND('в руб.'!C826/1000,1)</f>
        <v>3440308.3</v>
      </c>
      <c r="D826" s="164">
        <f>ROUND('в руб.'!D826/1000,1)</f>
        <v>1245750.3</v>
      </c>
      <c r="E826" s="162">
        <f t="shared" si="16"/>
        <v>36.210426257437454</v>
      </c>
    </row>
    <row r="827" spans="1:5" ht="78.75" x14ac:dyDescent="0.25">
      <c r="A827" s="167" t="s">
        <v>2141</v>
      </c>
      <c r="B827" s="168" t="s">
        <v>2347</v>
      </c>
      <c r="C827" s="164">
        <f>ROUND('в руб.'!C827/1000,1)</f>
        <v>3182158.7</v>
      </c>
      <c r="D827" s="164">
        <f>ROUND('в руб.'!D827/1000,1)</f>
        <v>1042990.1</v>
      </c>
      <c r="E827" s="162">
        <f t="shared" si="16"/>
        <v>32.776181150236155</v>
      </c>
    </row>
    <row r="828" spans="1:5" ht="78.75" x14ac:dyDescent="0.25">
      <c r="A828" s="167" t="s">
        <v>2348</v>
      </c>
      <c r="B828" s="168" t="s">
        <v>2349</v>
      </c>
      <c r="C828" s="164">
        <f>ROUND('в руб.'!C828/1000,1)</f>
        <v>258149.7</v>
      </c>
      <c r="D828" s="164">
        <f>ROUND('в руб.'!D828/1000,1)</f>
        <v>202760.3</v>
      </c>
      <c r="E828" s="162">
        <f t="shared" si="16"/>
        <v>78.543689959740405</v>
      </c>
    </row>
    <row r="829" spans="1:5" ht="15.75" x14ac:dyDescent="0.25">
      <c r="A829" s="167" t="s">
        <v>1910</v>
      </c>
      <c r="B829" s="168" t="s">
        <v>2350</v>
      </c>
      <c r="C829" s="164">
        <f>ROUND('в руб.'!C829/1000,1)</f>
        <v>80</v>
      </c>
      <c r="D829" s="164">
        <f>ROUND('в руб.'!D829/1000,1)</f>
        <v>37.200000000000003</v>
      </c>
      <c r="E829" s="162">
        <f t="shared" si="16"/>
        <v>46.5</v>
      </c>
    </row>
    <row r="830" spans="1:5" ht="15.75" x14ac:dyDescent="0.25">
      <c r="A830" s="167" t="s">
        <v>1949</v>
      </c>
      <c r="B830" s="168" t="s">
        <v>2351</v>
      </c>
      <c r="C830" s="164">
        <f>ROUND('в руб.'!C830/1000,1)</f>
        <v>80</v>
      </c>
      <c r="D830" s="164">
        <f>ROUND('в руб.'!D830/1000,1)</f>
        <v>37.200000000000003</v>
      </c>
      <c r="E830" s="162">
        <f t="shared" si="16"/>
        <v>46.5</v>
      </c>
    </row>
    <row r="831" spans="1:5" ht="15.75" x14ac:dyDescent="0.25">
      <c r="A831" s="187" t="s">
        <v>2352</v>
      </c>
      <c r="B831" s="188" t="s">
        <v>2353</v>
      </c>
      <c r="C831" s="189">
        <f>ROUND('в руб.'!C831/1000,1)</f>
        <v>335445.59999999998</v>
      </c>
      <c r="D831" s="189">
        <f>ROUND('в руб.'!D831/1000,1)</f>
        <v>79876.3</v>
      </c>
      <c r="E831" s="190">
        <f t="shared" si="16"/>
        <v>23.811998130248245</v>
      </c>
    </row>
    <row r="832" spans="1:5" ht="31.5" x14ac:dyDescent="0.25">
      <c r="A832" s="167" t="s">
        <v>1902</v>
      </c>
      <c r="B832" s="168" t="s">
        <v>2354</v>
      </c>
      <c r="C832" s="164">
        <f>ROUND('в руб.'!C832/1000,1)</f>
        <v>51949.599999999999</v>
      </c>
      <c r="D832" s="164">
        <f>ROUND('в руб.'!D832/1000,1)</f>
        <v>37358.300000000003</v>
      </c>
      <c r="E832" s="162">
        <f t="shared" si="16"/>
        <v>71.912584504981751</v>
      </c>
    </row>
    <row r="833" spans="1:5" ht="47.25" x14ac:dyDescent="0.25">
      <c r="A833" s="167" t="s">
        <v>1904</v>
      </c>
      <c r="B833" s="168" t="s">
        <v>2355</v>
      </c>
      <c r="C833" s="164">
        <f>ROUND('в руб.'!C833/1000,1)</f>
        <v>51949.599999999999</v>
      </c>
      <c r="D833" s="164">
        <f>ROUND('в руб.'!D833/1000,1)</f>
        <v>37358.300000000003</v>
      </c>
      <c r="E833" s="162">
        <f t="shared" si="16"/>
        <v>71.912584504981751</v>
      </c>
    </row>
    <row r="834" spans="1:5" ht="15.75" x14ac:dyDescent="0.25">
      <c r="A834" s="167" t="s">
        <v>1906</v>
      </c>
      <c r="B834" s="168" t="s">
        <v>2357</v>
      </c>
      <c r="C834" s="164">
        <f>ROUND('в руб.'!C834/1000,1)</f>
        <v>51949.599999999999</v>
      </c>
      <c r="D834" s="164">
        <f>ROUND('в руб.'!D834/1000,1)</f>
        <v>37358.300000000003</v>
      </c>
      <c r="E834" s="162">
        <f t="shared" si="16"/>
        <v>71.912584504981751</v>
      </c>
    </row>
    <row r="835" spans="1:5" ht="47.25" x14ac:dyDescent="0.25">
      <c r="A835" s="167" t="s">
        <v>1969</v>
      </c>
      <c r="B835" s="168" t="s">
        <v>2359</v>
      </c>
      <c r="C835" s="164">
        <f>ROUND('в руб.'!C835/1000,1)</f>
        <v>283496</v>
      </c>
      <c r="D835" s="164">
        <f>ROUND('в руб.'!D835/1000,1)</f>
        <v>42518.1</v>
      </c>
      <c r="E835" s="162">
        <f t="shared" si="16"/>
        <v>14.99777774642323</v>
      </c>
    </row>
    <row r="836" spans="1:5" ht="15.75" x14ac:dyDescent="0.25">
      <c r="A836" s="167" t="s">
        <v>1971</v>
      </c>
      <c r="B836" s="168" t="s">
        <v>2360</v>
      </c>
      <c r="C836" s="164">
        <f>ROUND('в руб.'!C836/1000,1)</f>
        <v>283496</v>
      </c>
      <c r="D836" s="164">
        <f>ROUND('в руб.'!D836/1000,1)</f>
        <v>42518.1</v>
      </c>
      <c r="E836" s="162">
        <f t="shared" si="16"/>
        <v>14.99777774642323</v>
      </c>
    </row>
    <row r="837" spans="1:5" ht="47.25" x14ac:dyDescent="0.25">
      <c r="A837" s="167" t="s">
        <v>1973</v>
      </c>
      <c r="B837" s="168" t="s">
        <v>2361</v>
      </c>
      <c r="C837" s="164">
        <f>ROUND('в руб.'!C837/1000,1)</f>
        <v>283496</v>
      </c>
      <c r="D837" s="164">
        <f>ROUND('в руб.'!D837/1000,1)</f>
        <v>42518.1</v>
      </c>
      <c r="E837" s="162">
        <f t="shared" si="16"/>
        <v>14.99777774642323</v>
      </c>
    </row>
    <row r="838" spans="1:5" ht="15.75" x14ac:dyDescent="0.25">
      <c r="A838" s="187" t="s">
        <v>2370</v>
      </c>
      <c r="B838" s="188" t="s">
        <v>2371</v>
      </c>
      <c r="C838" s="189">
        <f>ROUND('в руб.'!C838/1000,1)</f>
        <v>292904.8</v>
      </c>
      <c r="D838" s="189">
        <f>ROUND('в руб.'!D838/1000,1)</f>
        <v>137010.29999999999</v>
      </c>
      <c r="E838" s="190">
        <f t="shared" si="16"/>
        <v>46.776392875773972</v>
      </c>
    </row>
    <row r="839" spans="1:5" ht="78.75" x14ac:dyDescent="0.25">
      <c r="A839" s="167" t="s">
        <v>1892</v>
      </c>
      <c r="B839" s="168" t="s">
        <v>2372</v>
      </c>
      <c r="C839" s="164">
        <f>ROUND('в руб.'!C839/1000,1)</f>
        <v>114730.2</v>
      </c>
      <c r="D839" s="164">
        <f>ROUND('в руб.'!D839/1000,1)</f>
        <v>48930.2</v>
      </c>
      <c r="E839" s="162">
        <f t="shared" si="16"/>
        <v>42.648056048015256</v>
      </c>
    </row>
    <row r="840" spans="1:5" ht="31.5" x14ac:dyDescent="0.25">
      <c r="A840" s="167" t="s">
        <v>1989</v>
      </c>
      <c r="B840" s="168" t="s">
        <v>2373</v>
      </c>
      <c r="C840" s="164">
        <f>ROUND('в руб.'!C840/1000,1)</f>
        <v>63951.7</v>
      </c>
      <c r="D840" s="164">
        <f>ROUND('в руб.'!D840/1000,1)</f>
        <v>25917.5</v>
      </c>
      <c r="E840" s="162">
        <f t="shared" si="16"/>
        <v>40.526678727852428</v>
      </c>
    </row>
    <row r="841" spans="1:5" ht="15.75" x14ac:dyDescent="0.25">
      <c r="A841" s="167" t="s">
        <v>1991</v>
      </c>
      <c r="B841" s="168" t="s">
        <v>2374</v>
      </c>
      <c r="C841" s="164">
        <f>ROUND('в руб.'!C841/1000,1)</f>
        <v>49132</v>
      </c>
      <c r="D841" s="164">
        <f>ROUND('в руб.'!D841/1000,1)</f>
        <v>20226.7</v>
      </c>
      <c r="E841" s="162">
        <f t="shared" si="16"/>
        <v>41.168077831148743</v>
      </c>
    </row>
    <row r="842" spans="1:5" ht="31.5" x14ac:dyDescent="0.25">
      <c r="A842" s="167" t="s">
        <v>2071</v>
      </c>
      <c r="B842" s="168" t="s">
        <v>2375</v>
      </c>
      <c r="C842" s="164">
        <f>ROUND('в руб.'!C842/1000,1)</f>
        <v>12</v>
      </c>
      <c r="D842" s="164"/>
      <c r="E842" s="162"/>
    </row>
    <row r="843" spans="1:5" ht="63" x14ac:dyDescent="0.25">
      <c r="A843" s="167" t="s">
        <v>1993</v>
      </c>
      <c r="B843" s="168" t="s">
        <v>2376</v>
      </c>
      <c r="C843" s="164">
        <f>ROUND('в руб.'!C843/1000,1)</f>
        <v>14807.7</v>
      </c>
      <c r="D843" s="164">
        <f>ROUND('в руб.'!D843/1000,1)</f>
        <v>5690.8</v>
      </c>
      <c r="E843" s="162">
        <f t="shared" si="16"/>
        <v>38.431356659035501</v>
      </c>
    </row>
    <row r="844" spans="1:5" ht="31.5" x14ac:dyDescent="0.25">
      <c r="A844" s="167" t="s">
        <v>1894</v>
      </c>
      <c r="B844" s="168" t="s">
        <v>2377</v>
      </c>
      <c r="C844" s="164">
        <f>ROUND('в руб.'!C844/1000,1)</f>
        <v>50778.5</v>
      </c>
      <c r="D844" s="164">
        <f>ROUND('в руб.'!D844/1000,1)</f>
        <v>23012.7</v>
      </c>
      <c r="E844" s="162">
        <f t="shared" si="16"/>
        <v>45.319771162992211</v>
      </c>
    </row>
    <row r="845" spans="1:5" ht="31.5" x14ac:dyDescent="0.25">
      <c r="A845" s="167" t="s">
        <v>1896</v>
      </c>
      <c r="B845" s="168" t="s">
        <v>2378</v>
      </c>
      <c r="C845" s="164">
        <f>ROUND('в руб.'!C845/1000,1)</f>
        <v>37195</v>
      </c>
      <c r="D845" s="164">
        <f>ROUND('в руб.'!D845/1000,1)</f>
        <v>16916.599999999999</v>
      </c>
      <c r="E845" s="162">
        <f t="shared" si="16"/>
        <v>45.480844199489177</v>
      </c>
    </row>
    <row r="846" spans="1:5" ht="47.25" x14ac:dyDescent="0.25">
      <c r="A846" s="167" t="s">
        <v>1898</v>
      </c>
      <c r="B846" s="168" t="s">
        <v>2379</v>
      </c>
      <c r="C846" s="164">
        <f>ROUND('в руб.'!C846/1000,1)</f>
        <v>1900</v>
      </c>
      <c r="D846" s="164">
        <f>ROUND('в руб.'!D846/1000,1)</f>
        <v>1250.0999999999999</v>
      </c>
      <c r="E846" s="162">
        <f t="shared" si="16"/>
        <v>65.794736842105266</v>
      </c>
    </row>
    <row r="847" spans="1:5" ht="63" x14ac:dyDescent="0.25">
      <c r="A847" s="167" t="s">
        <v>1900</v>
      </c>
      <c r="B847" s="168" t="s">
        <v>2380</v>
      </c>
      <c r="C847" s="164">
        <f>ROUND('в руб.'!C847/1000,1)</f>
        <v>11683.5</v>
      </c>
      <c r="D847" s="164">
        <f>ROUND('в руб.'!D847/1000,1)</f>
        <v>4846</v>
      </c>
      <c r="E847" s="162">
        <f t="shared" si="16"/>
        <v>41.477297042838188</v>
      </c>
    </row>
    <row r="848" spans="1:5" ht="31.5" x14ac:dyDescent="0.25">
      <c r="A848" s="167" t="s">
        <v>1902</v>
      </c>
      <c r="B848" s="168" t="s">
        <v>2381</v>
      </c>
      <c r="C848" s="164">
        <f>ROUND('в руб.'!C848/1000,1)</f>
        <v>24778.799999999999</v>
      </c>
      <c r="D848" s="164">
        <f>ROUND('в руб.'!D848/1000,1)</f>
        <v>5489.4</v>
      </c>
      <c r="E848" s="162">
        <f t="shared" si="16"/>
        <v>22.153615187176136</v>
      </c>
    </row>
    <row r="849" spans="1:7" ht="47.25" x14ac:dyDescent="0.25">
      <c r="A849" s="167" t="s">
        <v>1904</v>
      </c>
      <c r="B849" s="168" t="s">
        <v>2382</v>
      </c>
      <c r="C849" s="164">
        <f>ROUND('в руб.'!C849/1000,1)</f>
        <v>24778.799999999999</v>
      </c>
      <c r="D849" s="164">
        <f>ROUND('в руб.'!D849/1000,1)</f>
        <v>5489.4</v>
      </c>
      <c r="E849" s="162">
        <f t="shared" si="16"/>
        <v>22.153615187176136</v>
      </c>
    </row>
    <row r="850" spans="1:7" ht="15.75" x14ac:dyDescent="0.25">
      <c r="A850" s="167" t="s">
        <v>1906</v>
      </c>
      <c r="B850" s="168" t="s">
        <v>2383</v>
      </c>
      <c r="C850" s="164">
        <f>ROUND('в руб.'!C850/1000,1)</f>
        <v>24628.799999999999</v>
      </c>
      <c r="D850" s="164">
        <f>ROUND('в руб.'!D850/1000,1)</f>
        <v>5453.6</v>
      </c>
      <c r="E850" s="162">
        <f t="shared" si="16"/>
        <v>22.143181965828624</v>
      </c>
    </row>
    <row r="851" spans="1:7" ht="15.75" x14ac:dyDescent="0.25">
      <c r="A851" s="167" t="s">
        <v>1926</v>
      </c>
      <c r="B851" s="168" t="s">
        <v>2384</v>
      </c>
      <c r="C851" s="164">
        <f>ROUND('в руб.'!C851/1000,1)</f>
        <v>150</v>
      </c>
      <c r="D851" s="164">
        <f>ROUND('в руб.'!D851/1000,1)</f>
        <v>35.799999999999997</v>
      </c>
      <c r="E851" s="162">
        <f t="shared" si="16"/>
        <v>23.866666666666664</v>
      </c>
    </row>
    <row r="852" spans="1:7" ht="47.25" x14ac:dyDescent="0.25">
      <c r="A852" s="167" t="s">
        <v>1939</v>
      </c>
      <c r="B852" s="168" t="s">
        <v>2385</v>
      </c>
      <c r="C852" s="164">
        <f>ROUND('в руб.'!C852/1000,1)</f>
        <v>153248.20000000001</v>
      </c>
      <c r="D852" s="164">
        <f>ROUND('в руб.'!D852/1000,1)</f>
        <v>82557.600000000006</v>
      </c>
      <c r="E852" s="162">
        <f t="shared" si="16"/>
        <v>53.871823616851621</v>
      </c>
    </row>
    <row r="853" spans="1:7" ht="15.75" x14ac:dyDescent="0.25">
      <c r="A853" s="167" t="s">
        <v>1941</v>
      </c>
      <c r="B853" s="168" t="s">
        <v>2386</v>
      </c>
      <c r="C853" s="164">
        <f>ROUND('в руб.'!C853/1000,1)</f>
        <v>27640.9</v>
      </c>
      <c r="D853" s="164">
        <f>ROUND('в руб.'!D853/1000,1)</f>
        <v>15331</v>
      </c>
      <c r="E853" s="162">
        <f t="shared" si="16"/>
        <v>55.464908885021835</v>
      </c>
    </row>
    <row r="854" spans="1:7" ht="78.75" x14ac:dyDescent="0.25">
      <c r="A854" s="167" t="s">
        <v>2119</v>
      </c>
      <c r="B854" s="168" t="s">
        <v>2387</v>
      </c>
      <c r="C854" s="164">
        <f>ROUND('в руб.'!C854/1000,1)</f>
        <v>27640.9</v>
      </c>
      <c r="D854" s="164">
        <f>ROUND('в руб.'!D854/1000,1)</f>
        <v>15331</v>
      </c>
      <c r="E854" s="162">
        <f t="shared" si="16"/>
        <v>55.464908885021835</v>
      </c>
    </row>
    <row r="855" spans="1:7" ht="15.75" x14ac:dyDescent="0.25">
      <c r="A855" s="167" t="s">
        <v>2062</v>
      </c>
      <c r="B855" s="168" t="s">
        <v>2388</v>
      </c>
      <c r="C855" s="164">
        <f>ROUND('в руб.'!C855/1000,1)</f>
        <v>125607.3</v>
      </c>
      <c r="D855" s="164">
        <f>ROUND('в руб.'!D855/1000,1)</f>
        <v>67226.600000000006</v>
      </c>
      <c r="E855" s="162">
        <f t="shared" si="16"/>
        <v>53.521252347594448</v>
      </c>
    </row>
    <row r="856" spans="1:7" ht="78.75" x14ac:dyDescent="0.25">
      <c r="A856" s="167" t="s">
        <v>2064</v>
      </c>
      <c r="B856" s="168" t="s">
        <v>2389</v>
      </c>
      <c r="C856" s="164">
        <f>ROUND('в руб.'!C856/1000,1)</f>
        <v>125607.3</v>
      </c>
      <c r="D856" s="164">
        <f>ROUND('в руб.'!D856/1000,1)</f>
        <v>67226.600000000006</v>
      </c>
      <c r="E856" s="162">
        <f t="shared" si="16"/>
        <v>53.521252347594448</v>
      </c>
    </row>
    <row r="857" spans="1:7" ht="15.75" x14ac:dyDescent="0.25">
      <c r="A857" s="167" t="s">
        <v>1908</v>
      </c>
      <c r="B857" s="168" t="s">
        <v>2390</v>
      </c>
      <c r="C857" s="164">
        <f>ROUND('в руб.'!C857/1000,1)</f>
        <v>147.6</v>
      </c>
      <c r="D857" s="164">
        <f>ROUND('в руб.'!D857/1000,1)</f>
        <v>33</v>
      </c>
      <c r="E857" s="162">
        <f t="shared" si="16"/>
        <v>22.35772357723577</v>
      </c>
    </row>
    <row r="858" spans="1:7" ht="15.75" x14ac:dyDescent="0.25">
      <c r="A858" s="167" t="s">
        <v>1910</v>
      </c>
      <c r="B858" s="168" t="s">
        <v>2391</v>
      </c>
      <c r="C858" s="164">
        <f>ROUND('в руб.'!C858/1000,1)</f>
        <v>147.6</v>
      </c>
      <c r="D858" s="164">
        <f>ROUND('в руб.'!D858/1000,1)</f>
        <v>33</v>
      </c>
      <c r="E858" s="162">
        <f t="shared" si="16"/>
        <v>22.35772357723577</v>
      </c>
    </row>
    <row r="859" spans="1:7" ht="31.5" x14ac:dyDescent="0.25">
      <c r="A859" s="167" t="s">
        <v>1947</v>
      </c>
      <c r="B859" s="168" t="s">
        <v>2392</v>
      </c>
      <c r="C859" s="164">
        <f>ROUND('в руб.'!C859/1000,1)</f>
        <v>8</v>
      </c>
      <c r="D859" s="164"/>
      <c r="E859" s="162"/>
    </row>
    <row r="860" spans="1:7" ht="15.75" x14ac:dyDescent="0.25">
      <c r="A860" s="167" t="s">
        <v>1949</v>
      </c>
      <c r="B860" s="168" t="s">
        <v>2393</v>
      </c>
      <c r="C860" s="164">
        <f>ROUND('в руб.'!C860/1000,1)</f>
        <v>136.6</v>
      </c>
      <c r="D860" s="164">
        <f>ROUND('в руб.'!D860/1000,1)</f>
        <v>33</v>
      </c>
      <c r="E860" s="162">
        <f t="shared" si="16"/>
        <v>24.158125915080529</v>
      </c>
    </row>
    <row r="861" spans="1:7" ht="15.75" x14ac:dyDescent="0.25">
      <c r="A861" s="167" t="s">
        <v>1912</v>
      </c>
      <c r="B861" s="168" t="s">
        <v>2394</v>
      </c>
      <c r="C861" s="164">
        <f>ROUND('в руб.'!C861/1000,1)</f>
        <v>3</v>
      </c>
      <c r="D861" s="164"/>
      <c r="E861" s="162"/>
    </row>
    <row r="862" spans="1:7" ht="15.75" x14ac:dyDescent="0.25">
      <c r="A862" s="187" t="s">
        <v>2395</v>
      </c>
      <c r="B862" s="188" t="s">
        <v>2396</v>
      </c>
      <c r="C862" s="189">
        <f>ROUND('в руб.'!C862/1000,1)</f>
        <v>620496.19999999995</v>
      </c>
      <c r="D862" s="219">
        <f>ROUND('в руб.'!D862/1000,1)+0.1</f>
        <v>337548.89999999997</v>
      </c>
      <c r="E862" s="190">
        <f t="shared" si="16"/>
        <v>54.399833552566477</v>
      </c>
      <c r="G862" s="218"/>
    </row>
    <row r="863" spans="1:7" ht="78.75" x14ac:dyDescent="0.25">
      <c r="A863" s="167" t="s">
        <v>1892</v>
      </c>
      <c r="B863" s="168" t="s">
        <v>2397</v>
      </c>
      <c r="C863" s="164">
        <f>ROUND('в руб.'!C863/1000,1)</f>
        <v>77230.7</v>
      </c>
      <c r="D863" s="164">
        <f>ROUND('в руб.'!D863/1000,1)</f>
        <v>37410</v>
      </c>
      <c r="E863" s="162">
        <f t="shared" si="16"/>
        <v>48.439286449559567</v>
      </c>
    </row>
    <row r="864" spans="1:7" ht="31.5" x14ac:dyDescent="0.25">
      <c r="A864" s="167" t="s">
        <v>1989</v>
      </c>
      <c r="B864" s="168" t="s">
        <v>2398</v>
      </c>
      <c r="C864" s="164">
        <f>ROUND('в руб.'!C864/1000,1)</f>
        <v>10176.5</v>
      </c>
      <c r="D864" s="164">
        <f>ROUND('в руб.'!D864/1000,1)</f>
        <v>4187</v>
      </c>
      <c r="E864" s="162">
        <f t="shared" si="16"/>
        <v>41.143811723087502</v>
      </c>
    </row>
    <row r="865" spans="1:5" ht="15.75" x14ac:dyDescent="0.25">
      <c r="A865" s="167" t="s">
        <v>1991</v>
      </c>
      <c r="B865" s="168" t="s">
        <v>2399</v>
      </c>
      <c r="C865" s="164">
        <f>ROUND('в руб.'!C865/1000,1)</f>
        <v>7766.1</v>
      </c>
      <c r="D865" s="164">
        <f>ROUND('в руб.'!D865/1000,1)</f>
        <v>3274.4</v>
      </c>
      <c r="E865" s="162">
        <f t="shared" si="16"/>
        <v>42.162732903259034</v>
      </c>
    </row>
    <row r="866" spans="1:5" ht="31.5" x14ac:dyDescent="0.25">
      <c r="A866" s="167" t="s">
        <v>2071</v>
      </c>
      <c r="B866" s="168" t="s">
        <v>2400</v>
      </c>
      <c r="C866" s="164">
        <f>ROUND('в руб.'!C866/1000,1)</f>
        <v>65</v>
      </c>
      <c r="D866" s="164">
        <f>ROUND('в руб.'!D866/1000,1)</f>
        <v>0.5</v>
      </c>
      <c r="E866" s="162">
        <f t="shared" si="16"/>
        <v>0.76923076923076927</v>
      </c>
    </row>
    <row r="867" spans="1:5" ht="63" x14ac:dyDescent="0.25">
      <c r="A867" s="167" t="s">
        <v>1993</v>
      </c>
      <c r="B867" s="168" t="s">
        <v>2401</v>
      </c>
      <c r="C867" s="164">
        <f>ROUND('в руб.'!C867/1000,1)</f>
        <v>2345.4</v>
      </c>
      <c r="D867" s="164">
        <f>ROUND('в руб.'!D867/1000,1)</f>
        <v>912.2</v>
      </c>
      <c r="E867" s="162">
        <f t="shared" si="16"/>
        <v>38.893152553935359</v>
      </c>
    </row>
    <row r="868" spans="1:5" ht="31.5" x14ac:dyDescent="0.25">
      <c r="A868" s="167" t="s">
        <v>1894</v>
      </c>
      <c r="B868" s="168" t="s">
        <v>2402</v>
      </c>
      <c r="C868" s="164">
        <f>ROUND('в руб.'!C868/1000,1)</f>
        <v>67054.2</v>
      </c>
      <c r="D868" s="164">
        <f>ROUND('в руб.'!D868/1000,1)</f>
        <v>33222.9</v>
      </c>
      <c r="E868" s="162">
        <f t="shared" si="16"/>
        <v>49.546337142192435</v>
      </c>
    </row>
    <row r="869" spans="1:5" ht="31.5" x14ac:dyDescent="0.25">
      <c r="A869" s="167" t="s">
        <v>1896</v>
      </c>
      <c r="B869" s="168" t="s">
        <v>2403</v>
      </c>
      <c r="C869" s="164">
        <f>ROUND('в руб.'!C869/1000,1)</f>
        <v>48678.1</v>
      </c>
      <c r="D869" s="164">
        <f>ROUND('в руб.'!D869/1000,1)</f>
        <v>23822.5</v>
      </c>
      <c r="E869" s="162">
        <f t="shared" si="16"/>
        <v>48.938845189109678</v>
      </c>
    </row>
    <row r="870" spans="1:5" ht="47.25" x14ac:dyDescent="0.25">
      <c r="A870" s="167" t="s">
        <v>1898</v>
      </c>
      <c r="B870" s="168" t="s">
        <v>2404</v>
      </c>
      <c r="C870" s="164">
        <f>ROUND('в руб.'!C870/1000,1)</f>
        <v>3082.2</v>
      </c>
      <c r="D870" s="164">
        <f>ROUND('в руб.'!D870/1000,1)</f>
        <v>1859.1</v>
      </c>
      <c r="E870" s="162">
        <f t="shared" si="16"/>
        <v>60.317305820517809</v>
      </c>
    </row>
    <row r="871" spans="1:5" ht="63" x14ac:dyDescent="0.25">
      <c r="A871" s="167" t="s">
        <v>1900</v>
      </c>
      <c r="B871" s="168" t="s">
        <v>2405</v>
      </c>
      <c r="C871" s="164">
        <f>ROUND('в руб.'!C871/1000,1)</f>
        <v>15293.9</v>
      </c>
      <c r="D871" s="164">
        <f>ROUND('в руб.'!D871/1000,1)</f>
        <v>7541.3</v>
      </c>
      <c r="E871" s="162">
        <f t="shared" si="16"/>
        <v>49.309201707870457</v>
      </c>
    </row>
    <row r="872" spans="1:5" ht="31.5" x14ac:dyDescent="0.25">
      <c r="A872" s="167" t="s">
        <v>1902</v>
      </c>
      <c r="B872" s="168" t="s">
        <v>2406</v>
      </c>
      <c r="C872" s="164">
        <f>ROUND('в руб.'!C872/1000,1)</f>
        <v>8673.7000000000007</v>
      </c>
      <c r="D872" s="164">
        <f>ROUND('в руб.'!D872/1000,1)</f>
        <v>3555.6</v>
      </c>
      <c r="E872" s="162">
        <f t="shared" si="16"/>
        <v>40.99288654207546</v>
      </c>
    </row>
    <row r="873" spans="1:5" ht="47.25" x14ac:dyDescent="0.25">
      <c r="A873" s="167" t="s">
        <v>1904</v>
      </c>
      <c r="B873" s="168" t="s">
        <v>2407</v>
      </c>
      <c r="C873" s="164">
        <f>ROUND('в руб.'!C873/1000,1)</f>
        <v>8673.7000000000007</v>
      </c>
      <c r="D873" s="164">
        <f>ROUND('в руб.'!D873/1000,1)</f>
        <v>3555.6</v>
      </c>
      <c r="E873" s="162">
        <f t="shared" si="16"/>
        <v>40.99288654207546</v>
      </c>
    </row>
    <row r="874" spans="1:5" ht="15.75" x14ac:dyDescent="0.25">
      <c r="A874" s="167" t="s">
        <v>1906</v>
      </c>
      <c r="B874" s="168" t="s">
        <v>2408</v>
      </c>
      <c r="C874" s="164">
        <f>ROUND('в руб.'!C874/1000,1)</f>
        <v>7637.3</v>
      </c>
      <c r="D874" s="164">
        <f>ROUND('в руб.'!D874/1000,1)</f>
        <v>3311.8</v>
      </c>
      <c r="E874" s="162">
        <f t="shared" si="16"/>
        <v>43.363492333678131</v>
      </c>
    </row>
    <row r="875" spans="1:5" ht="15.75" x14ac:dyDescent="0.25">
      <c r="A875" s="167" t="s">
        <v>1926</v>
      </c>
      <c r="B875" s="168" t="s">
        <v>2409</v>
      </c>
      <c r="C875" s="164">
        <f>ROUND('в руб.'!C875/1000,1)</f>
        <v>1036.4000000000001</v>
      </c>
      <c r="D875" s="164">
        <f>ROUND('в руб.'!D875/1000,1)</f>
        <v>243.8</v>
      </c>
      <c r="E875" s="162">
        <f t="shared" si="16"/>
        <v>23.523736009262834</v>
      </c>
    </row>
    <row r="876" spans="1:5" ht="15.75" x14ac:dyDescent="0.25">
      <c r="A876" s="167" t="s">
        <v>1936</v>
      </c>
      <c r="B876" s="168" t="s">
        <v>2418</v>
      </c>
      <c r="C876" s="164">
        <f>ROUND('в руб.'!C876/1000,1)</f>
        <v>221926.7</v>
      </c>
      <c r="D876" s="164">
        <f>ROUND('в руб.'!D876/1000,1)</f>
        <v>179510.1</v>
      </c>
      <c r="E876" s="162">
        <f t="shared" si="16"/>
        <v>80.887112726859812</v>
      </c>
    </row>
    <row r="877" spans="1:5" ht="15.75" x14ac:dyDescent="0.25">
      <c r="A877" s="167" t="s">
        <v>1507</v>
      </c>
      <c r="B877" s="168" t="s">
        <v>2419</v>
      </c>
      <c r="C877" s="164">
        <f>ROUND('в руб.'!C877/1000,1)</f>
        <v>221926.7</v>
      </c>
      <c r="D877" s="164">
        <f>ROUND('в руб.'!D877/1000,1)</f>
        <v>179510.1</v>
      </c>
      <c r="E877" s="162">
        <f t="shared" si="16"/>
        <v>80.887112726859812</v>
      </c>
    </row>
    <row r="878" spans="1:5" ht="15.75" x14ac:dyDescent="0.25">
      <c r="A878" s="167" t="s">
        <v>1908</v>
      </c>
      <c r="B878" s="168" t="s">
        <v>2420</v>
      </c>
      <c r="C878" s="164">
        <f>ROUND('в руб.'!C878/1000,1)</f>
        <v>312665.09999999998</v>
      </c>
      <c r="D878" s="164">
        <f>ROUND('в руб.'!D878/1000,1)</f>
        <v>117073.2</v>
      </c>
      <c r="E878" s="162">
        <f t="shared" si="16"/>
        <v>37.44364177517734</v>
      </c>
    </row>
    <row r="879" spans="1:5" ht="63" x14ac:dyDescent="0.25">
      <c r="A879" s="167" t="s">
        <v>2139</v>
      </c>
      <c r="B879" s="168" t="s">
        <v>2421</v>
      </c>
      <c r="C879" s="164">
        <f>ROUND('в руб.'!C879/1000,1)</f>
        <v>311508.09999999998</v>
      </c>
      <c r="D879" s="164">
        <f>ROUND('в руб.'!D879/1000,1)</f>
        <v>116913.5</v>
      </c>
      <c r="E879" s="162">
        <f t="shared" si="16"/>
        <v>37.531447817889813</v>
      </c>
    </row>
    <row r="880" spans="1:5" ht="78.75" x14ac:dyDescent="0.25">
      <c r="A880" s="167" t="s">
        <v>2141</v>
      </c>
      <c r="B880" s="168" t="s">
        <v>2422</v>
      </c>
      <c r="C880" s="164">
        <f>ROUND('в руб.'!C880/1000,1)</f>
        <v>299508.09999999998</v>
      </c>
      <c r="D880" s="164">
        <f>ROUND('в руб.'!D880/1000,1)</f>
        <v>116913.5</v>
      </c>
      <c r="E880" s="162">
        <f t="shared" si="16"/>
        <v>39.035171335933825</v>
      </c>
    </row>
    <row r="881" spans="1:7" ht="78.75" x14ac:dyDescent="0.25">
      <c r="A881" s="167" t="s">
        <v>2301</v>
      </c>
      <c r="B881" s="168" t="s">
        <v>2423</v>
      </c>
      <c r="C881" s="164">
        <f>ROUND('в руб.'!C881/1000,1)</f>
        <v>12000</v>
      </c>
      <c r="D881" s="164"/>
      <c r="E881" s="162"/>
    </row>
    <row r="882" spans="1:7" ht="15.75" x14ac:dyDescent="0.25">
      <c r="A882" s="167" t="s">
        <v>1910</v>
      </c>
      <c r="B882" s="168" t="s">
        <v>2424</v>
      </c>
      <c r="C882" s="164">
        <f>ROUND('в руб.'!C882/1000,1)</f>
        <v>1157</v>
      </c>
      <c r="D882" s="164">
        <f>ROUND('в руб.'!D882/1000,1)</f>
        <v>159.69999999999999</v>
      </c>
      <c r="E882" s="162">
        <f t="shared" si="16"/>
        <v>13.802938634399309</v>
      </c>
    </row>
    <row r="883" spans="1:7" ht="31.5" x14ac:dyDescent="0.25">
      <c r="A883" s="167" t="s">
        <v>1947</v>
      </c>
      <c r="B883" s="168" t="s">
        <v>2425</v>
      </c>
      <c r="C883" s="164">
        <f>ROUND('в руб.'!C883/1000,1)</f>
        <v>105</v>
      </c>
      <c r="D883" s="164">
        <f>ROUND('в руб.'!D883/1000,1)</f>
        <v>0.6</v>
      </c>
      <c r="E883" s="162">
        <f t="shared" si="16"/>
        <v>0.5714285714285714</v>
      </c>
    </row>
    <row r="884" spans="1:7" ht="15.75" x14ac:dyDescent="0.25">
      <c r="A884" s="167" t="s">
        <v>1949</v>
      </c>
      <c r="B884" s="168" t="s">
        <v>2426</v>
      </c>
      <c r="C884" s="164">
        <f>ROUND('в руб.'!C884/1000,1)</f>
        <v>1050</v>
      </c>
      <c r="D884" s="164">
        <f>ROUND('в руб.'!D884/1000,1)</f>
        <v>159.1</v>
      </c>
      <c r="E884" s="162">
        <f t="shared" si="16"/>
        <v>15.15238095238095</v>
      </c>
    </row>
    <row r="885" spans="1:7" ht="15.75" x14ac:dyDescent="0.25">
      <c r="A885" s="167" t="s">
        <v>1912</v>
      </c>
      <c r="B885" s="168" t="s">
        <v>2427</v>
      </c>
      <c r="C885" s="164">
        <f>ROUND('в руб.'!C885/1000,1)</f>
        <v>2</v>
      </c>
      <c r="D885" s="164"/>
      <c r="E885" s="162"/>
    </row>
    <row r="886" spans="1:7" ht="15.75" x14ac:dyDescent="0.25">
      <c r="A886" s="187" t="s">
        <v>2428</v>
      </c>
      <c r="B886" s="188" t="s">
        <v>2429</v>
      </c>
      <c r="C886" s="189">
        <f>ROUND('в руб.'!C886/1000,1)</f>
        <v>21985569.399999999</v>
      </c>
      <c r="D886" s="219">
        <f>ROUND('в руб.'!D886/1000,1)+0.1</f>
        <v>6437901.5999999996</v>
      </c>
      <c r="E886" s="190">
        <f t="shared" ref="E886:E949" si="17">D886/C886*100</f>
        <v>29.282396479574462</v>
      </c>
      <c r="G886" s="218"/>
    </row>
    <row r="887" spans="1:7" ht="78.75" x14ac:dyDescent="0.25">
      <c r="A887" s="167" t="s">
        <v>1892</v>
      </c>
      <c r="B887" s="168" t="s">
        <v>2430</v>
      </c>
      <c r="C887" s="164">
        <f>ROUND('в руб.'!C887/1000,1)</f>
        <v>142350.6</v>
      </c>
      <c r="D887" s="164">
        <f>ROUND('в руб.'!D887/1000,1)</f>
        <v>57694.1</v>
      </c>
      <c r="E887" s="162">
        <f t="shared" si="17"/>
        <v>40.529579783998102</v>
      </c>
    </row>
    <row r="888" spans="1:7" ht="31.5" x14ac:dyDescent="0.25">
      <c r="A888" s="167" t="s">
        <v>1989</v>
      </c>
      <c r="B888" s="168" t="s">
        <v>2431</v>
      </c>
      <c r="C888" s="164">
        <f>ROUND('в руб.'!C888/1000,1)</f>
        <v>142350.6</v>
      </c>
      <c r="D888" s="164">
        <f>ROUND('в руб.'!D888/1000,1)</f>
        <v>57694.1</v>
      </c>
      <c r="E888" s="162">
        <f t="shared" si="17"/>
        <v>40.529579783998102</v>
      </c>
    </row>
    <row r="889" spans="1:7" ht="15.75" x14ac:dyDescent="0.25">
      <c r="A889" s="167" t="s">
        <v>1991</v>
      </c>
      <c r="B889" s="168" t="s">
        <v>2432</v>
      </c>
      <c r="C889" s="164">
        <f>ROUND('в руб.'!C889/1000,1)</f>
        <v>104309.2</v>
      </c>
      <c r="D889" s="164">
        <f>ROUND('в руб.'!D889/1000,1)</f>
        <v>43562</v>
      </c>
      <c r="E889" s="162">
        <f t="shared" si="17"/>
        <v>41.762375706073868</v>
      </c>
    </row>
    <row r="890" spans="1:7" ht="31.5" x14ac:dyDescent="0.25">
      <c r="A890" s="167" t="s">
        <v>2071</v>
      </c>
      <c r="B890" s="168" t="s">
        <v>2433</v>
      </c>
      <c r="C890" s="164">
        <f>ROUND('в руб.'!C890/1000,1)</f>
        <v>6540</v>
      </c>
      <c r="D890" s="164">
        <f>ROUND('в руб.'!D890/1000,1)</f>
        <v>2342.8000000000002</v>
      </c>
      <c r="E890" s="162">
        <f t="shared" si="17"/>
        <v>35.822629969418962</v>
      </c>
    </row>
    <row r="891" spans="1:7" ht="63" x14ac:dyDescent="0.25">
      <c r="A891" s="167" t="s">
        <v>1993</v>
      </c>
      <c r="B891" s="168" t="s">
        <v>2434</v>
      </c>
      <c r="C891" s="164">
        <f>ROUND('в руб.'!C891/1000,1)</f>
        <v>31501.4</v>
      </c>
      <c r="D891" s="164">
        <f>ROUND('в руб.'!D891/1000,1)</f>
        <v>11789.2</v>
      </c>
      <c r="E891" s="162">
        <f t="shared" si="17"/>
        <v>37.424368440767715</v>
      </c>
    </row>
    <row r="892" spans="1:7" ht="31.5" x14ac:dyDescent="0.25">
      <c r="A892" s="167" t="s">
        <v>1902</v>
      </c>
      <c r="B892" s="168" t="s">
        <v>2435</v>
      </c>
      <c r="C892" s="164">
        <f>ROUND('в руб.'!C892/1000,1)</f>
        <v>18258789.300000001</v>
      </c>
      <c r="D892" s="164">
        <f>ROUND('в руб.'!D892/1000,1)</f>
        <v>5497844.7999999998</v>
      </c>
      <c r="E892" s="162">
        <f t="shared" si="17"/>
        <v>30.110675519980941</v>
      </c>
    </row>
    <row r="893" spans="1:7" ht="47.25" x14ac:dyDescent="0.25">
      <c r="A893" s="167" t="s">
        <v>1904</v>
      </c>
      <c r="B893" s="168" t="s">
        <v>2436</v>
      </c>
      <c r="C893" s="164">
        <f>ROUND('в руб.'!C893/1000,1)</f>
        <v>18258789.300000001</v>
      </c>
      <c r="D893" s="164">
        <f>ROUND('в руб.'!D893/1000,1)</f>
        <v>5497844.7999999998</v>
      </c>
      <c r="E893" s="162">
        <f t="shared" si="17"/>
        <v>30.110675519980941</v>
      </c>
    </row>
    <row r="894" spans="1:7" ht="47.25" x14ac:dyDescent="0.25">
      <c r="A894" s="167" t="s">
        <v>2001</v>
      </c>
      <c r="B894" s="168" t="s">
        <v>2438</v>
      </c>
      <c r="C894" s="164">
        <f>ROUND('в руб.'!C894/1000,1)</f>
        <v>129643.6</v>
      </c>
      <c r="D894" s="164">
        <f>ROUND('в руб.'!D894/1000,1)</f>
        <v>11319</v>
      </c>
      <c r="E894" s="162">
        <f t="shared" si="17"/>
        <v>8.7308590628461413</v>
      </c>
    </row>
    <row r="895" spans="1:7" ht="15.75" x14ac:dyDescent="0.25">
      <c r="A895" s="167" t="s">
        <v>1906</v>
      </c>
      <c r="B895" s="168" t="s">
        <v>2439</v>
      </c>
      <c r="C895" s="164">
        <f>ROUND('в руб.'!C895/1000,1)</f>
        <v>18120175</v>
      </c>
      <c r="D895" s="164">
        <f>ROUND('в руб.'!D895/1000,1)</f>
        <v>5485140.5</v>
      </c>
      <c r="E895" s="162">
        <f t="shared" si="17"/>
        <v>30.270902460930976</v>
      </c>
    </row>
    <row r="896" spans="1:7" ht="15.75" x14ac:dyDescent="0.25">
      <c r="A896" s="167" t="s">
        <v>1926</v>
      </c>
      <c r="B896" s="168" t="s">
        <v>2440</v>
      </c>
      <c r="C896" s="164">
        <f>ROUND('в руб.'!C896/1000,1)</f>
        <v>8970.6</v>
      </c>
      <c r="D896" s="164">
        <f>ROUND('в руб.'!D896/1000,1)</f>
        <v>1385.3</v>
      </c>
      <c r="E896" s="162">
        <f t="shared" si="17"/>
        <v>15.442668271910462</v>
      </c>
    </row>
    <row r="897" spans="1:5" ht="47.25" x14ac:dyDescent="0.25">
      <c r="A897" s="167" t="s">
        <v>1969</v>
      </c>
      <c r="B897" s="168" t="s">
        <v>2441</v>
      </c>
      <c r="C897" s="164">
        <f>ROUND('в руб.'!C897/1000,1)</f>
        <v>691096</v>
      </c>
      <c r="D897" s="164">
        <f>ROUND('в руб.'!D897/1000,1)</f>
        <v>134401.60000000001</v>
      </c>
      <c r="E897" s="162">
        <f t="shared" si="17"/>
        <v>19.447602069755867</v>
      </c>
    </row>
    <row r="898" spans="1:5" ht="15.75" x14ac:dyDescent="0.25">
      <c r="A898" s="167" t="s">
        <v>1971</v>
      </c>
      <c r="B898" s="168" t="s">
        <v>2442</v>
      </c>
      <c r="C898" s="164">
        <f>ROUND('в руб.'!C898/1000,1)</f>
        <v>691096</v>
      </c>
      <c r="D898" s="164">
        <f>ROUND('в руб.'!D898/1000,1)</f>
        <v>134401.60000000001</v>
      </c>
      <c r="E898" s="162">
        <f t="shared" si="17"/>
        <v>19.447602069755867</v>
      </c>
    </row>
    <row r="899" spans="1:5" ht="47.25" x14ac:dyDescent="0.25">
      <c r="A899" s="167" t="s">
        <v>1973</v>
      </c>
      <c r="B899" s="168" t="s">
        <v>2443</v>
      </c>
      <c r="C899" s="164">
        <f>ROUND('в руб.'!C899/1000,1)</f>
        <v>691096</v>
      </c>
      <c r="D899" s="164">
        <f>ROUND('в руб.'!D899/1000,1)</f>
        <v>134401.60000000001</v>
      </c>
      <c r="E899" s="162">
        <f t="shared" si="17"/>
        <v>19.447602069755867</v>
      </c>
    </row>
    <row r="900" spans="1:5" ht="15.75" x14ac:dyDescent="0.25">
      <c r="A900" s="167" t="s">
        <v>1936</v>
      </c>
      <c r="B900" s="168" t="s">
        <v>2444</v>
      </c>
      <c r="C900" s="164">
        <f>ROUND('в руб.'!C900/1000,1)</f>
        <v>2786551.5</v>
      </c>
      <c r="D900" s="164">
        <f>ROUND('в руб.'!D900/1000,1)</f>
        <v>697780.7</v>
      </c>
      <c r="E900" s="162">
        <f t="shared" si="17"/>
        <v>25.041012161447579</v>
      </c>
    </row>
    <row r="901" spans="1:5" ht="15.75" x14ac:dyDescent="0.25">
      <c r="A901" s="167" t="s">
        <v>2111</v>
      </c>
      <c r="B901" s="168" t="s">
        <v>2445</v>
      </c>
      <c r="C901" s="164">
        <f>ROUND('в руб.'!C901/1000,1)</f>
        <v>2768551.5</v>
      </c>
      <c r="D901" s="164">
        <f>ROUND('в руб.'!D901/1000,1)</f>
        <v>694780.7</v>
      </c>
      <c r="E901" s="162">
        <f t="shared" si="17"/>
        <v>25.095458762461163</v>
      </c>
    </row>
    <row r="902" spans="1:5" ht="63" x14ac:dyDescent="0.25">
      <c r="A902" s="167" t="s">
        <v>2364</v>
      </c>
      <c r="B902" s="168" t="s">
        <v>2446</v>
      </c>
      <c r="C902" s="164">
        <f>ROUND('в руб.'!C902/1000,1)</f>
        <v>1863458</v>
      </c>
      <c r="D902" s="164">
        <f>ROUND('в руб.'!D902/1000,1)</f>
        <v>438678.7</v>
      </c>
      <c r="E902" s="162">
        <f t="shared" si="17"/>
        <v>23.541110129662165</v>
      </c>
    </row>
    <row r="903" spans="1:5" ht="47.25" x14ac:dyDescent="0.25">
      <c r="A903" s="167" t="s">
        <v>2447</v>
      </c>
      <c r="B903" s="168" t="s">
        <v>2448</v>
      </c>
      <c r="C903" s="164">
        <f>ROUND('в руб.'!C903/1000,1)</f>
        <v>159093.5</v>
      </c>
      <c r="D903" s="164">
        <f>ROUND('в руб.'!D903/1000,1)</f>
        <v>10804.5</v>
      </c>
      <c r="E903" s="162">
        <f t="shared" si="17"/>
        <v>6.791289399001216</v>
      </c>
    </row>
    <row r="904" spans="1:5" ht="15.75" x14ac:dyDescent="0.25">
      <c r="A904" s="167" t="s">
        <v>2113</v>
      </c>
      <c r="B904" s="168" t="s">
        <v>2449</v>
      </c>
      <c r="C904" s="164">
        <f>ROUND('в руб.'!C904/1000,1)</f>
        <v>746000</v>
      </c>
      <c r="D904" s="164">
        <f>ROUND('в руб.'!D904/1000,1)</f>
        <v>245297.5</v>
      </c>
      <c r="E904" s="162">
        <f t="shared" si="17"/>
        <v>32.881702412868634</v>
      </c>
    </row>
    <row r="905" spans="1:5" ht="15.75" x14ac:dyDescent="0.25">
      <c r="A905" s="167" t="s">
        <v>1507</v>
      </c>
      <c r="B905" s="168" t="s">
        <v>2450</v>
      </c>
      <c r="C905" s="164">
        <f>ROUND('в руб.'!C905/1000,1)</f>
        <v>18000</v>
      </c>
      <c r="D905" s="164">
        <f>ROUND('в руб.'!D905/1000,1)</f>
        <v>3000</v>
      </c>
      <c r="E905" s="162">
        <f t="shared" si="17"/>
        <v>16.666666666666664</v>
      </c>
    </row>
    <row r="906" spans="1:5" ht="15.75" x14ac:dyDescent="0.25">
      <c r="A906" s="167" t="s">
        <v>1908</v>
      </c>
      <c r="B906" s="168" t="s">
        <v>2455</v>
      </c>
      <c r="C906" s="164">
        <f>ROUND('в руб.'!C906/1000,1)</f>
        <v>106782</v>
      </c>
      <c r="D906" s="164">
        <f>ROUND('в руб.'!D906/1000,1)</f>
        <v>50180.4</v>
      </c>
      <c r="E906" s="162">
        <f t="shared" si="17"/>
        <v>46.993313479799973</v>
      </c>
    </row>
    <row r="907" spans="1:5" ht="15.75" x14ac:dyDescent="0.25">
      <c r="A907" s="167" t="s">
        <v>1910</v>
      </c>
      <c r="B907" s="168" t="s">
        <v>2461</v>
      </c>
      <c r="C907" s="164">
        <f>ROUND('в руб.'!C907/1000,1)</f>
        <v>106782</v>
      </c>
      <c r="D907" s="164">
        <f>ROUND('в руб.'!D907/1000,1)</f>
        <v>50180.4</v>
      </c>
      <c r="E907" s="162">
        <f t="shared" si="17"/>
        <v>46.993313479799973</v>
      </c>
    </row>
    <row r="908" spans="1:5" ht="31.5" x14ac:dyDescent="0.25">
      <c r="A908" s="167" t="s">
        <v>1947</v>
      </c>
      <c r="B908" s="168" t="s">
        <v>2462</v>
      </c>
      <c r="C908" s="164">
        <f>ROUND('в руб.'!C908/1000,1)</f>
        <v>106350</v>
      </c>
      <c r="D908" s="164">
        <f>ROUND('в руб.'!D908/1000,1)</f>
        <v>50074.6</v>
      </c>
      <c r="E908" s="162">
        <f t="shared" si="17"/>
        <v>47.084720263281618</v>
      </c>
    </row>
    <row r="909" spans="1:5" ht="15.75" x14ac:dyDescent="0.25">
      <c r="A909" s="167" t="s">
        <v>1949</v>
      </c>
      <c r="B909" s="168" t="s">
        <v>2463</v>
      </c>
      <c r="C909" s="164">
        <f>ROUND('в руб.'!C909/1000,1)</f>
        <v>412</v>
      </c>
      <c r="D909" s="164">
        <f>ROUND('в руб.'!D909/1000,1)</f>
        <v>105.8</v>
      </c>
      <c r="E909" s="162">
        <f t="shared" si="17"/>
        <v>25.679611650485434</v>
      </c>
    </row>
    <row r="910" spans="1:5" ht="15.75" x14ac:dyDescent="0.25">
      <c r="A910" s="167" t="s">
        <v>1912</v>
      </c>
      <c r="B910" s="168" t="s">
        <v>2464</v>
      </c>
      <c r="C910" s="164">
        <f>ROUND('в руб.'!C910/1000,1)</f>
        <v>20</v>
      </c>
      <c r="D910" s="164"/>
      <c r="E910" s="162"/>
    </row>
    <row r="911" spans="1:5" ht="15.75" x14ac:dyDescent="0.25">
      <c r="A911" s="187" t="s">
        <v>2465</v>
      </c>
      <c r="B911" s="188" t="s">
        <v>2466</v>
      </c>
      <c r="C911" s="189">
        <f>ROUND('в руб.'!C911/1000,1)</f>
        <v>76574.2</v>
      </c>
      <c r="D911" s="189">
        <f>ROUND('в руб.'!D911/1000,1)</f>
        <v>17010.900000000001</v>
      </c>
      <c r="E911" s="190">
        <f t="shared" si="17"/>
        <v>22.214923564333684</v>
      </c>
    </row>
    <row r="912" spans="1:5" ht="78.75" x14ac:dyDescent="0.25">
      <c r="A912" s="167" t="s">
        <v>1892</v>
      </c>
      <c r="B912" s="168" t="s">
        <v>2467</v>
      </c>
      <c r="C912" s="164">
        <f>ROUND('в руб.'!C912/1000,1)</f>
        <v>31076.799999999999</v>
      </c>
      <c r="D912" s="164">
        <f>ROUND('в руб.'!D912/1000,1)</f>
        <v>13738.2</v>
      </c>
      <c r="E912" s="162">
        <f t="shared" si="17"/>
        <v>44.207254286155589</v>
      </c>
    </row>
    <row r="913" spans="1:5" ht="31.5" x14ac:dyDescent="0.25">
      <c r="A913" s="167" t="s">
        <v>1894</v>
      </c>
      <c r="B913" s="168" t="s">
        <v>2468</v>
      </c>
      <c r="C913" s="164">
        <f>ROUND('в руб.'!C913/1000,1)</f>
        <v>31076.799999999999</v>
      </c>
      <c r="D913" s="164">
        <f>ROUND('в руб.'!D913/1000,1)</f>
        <v>13738.2</v>
      </c>
      <c r="E913" s="162">
        <f t="shared" si="17"/>
        <v>44.207254286155589</v>
      </c>
    </row>
    <row r="914" spans="1:5" ht="31.5" x14ac:dyDescent="0.25">
      <c r="A914" s="167" t="s">
        <v>1896</v>
      </c>
      <c r="B914" s="168" t="s">
        <v>2469</v>
      </c>
      <c r="C914" s="164">
        <f>ROUND('в руб.'!C914/1000,1)</f>
        <v>22549.5</v>
      </c>
      <c r="D914" s="164">
        <f>ROUND('в руб.'!D914/1000,1)</f>
        <v>10060.9</v>
      </c>
      <c r="E914" s="162">
        <f t="shared" si="17"/>
        <v>44.616953812723118</v>
      </c>
    </row>
    <row r="915" spans="1:5" ht="47.25" x14ac:dyDescent="0.25">
      <c r="A915" s="167" t="s">
        <v>1898</v>
      </c>
      <c r="B915" s="168" t="s">
        <v>2470</v>
      </c>
      <c r="C915" s="164">
        <f>ROUND('в руб.'!C915/1000,1)</f>
        <v>1454</v>
      </c>
      <c r="D915" s="164">
        <f>ROUND('в руб.'!D915/1000,1)</f>
        <v>822.9</v>
      </c>
      <c r="E915" s="162">
        <f t="shared" si="17"/>
        <v>56.595598349381014</v>
      </c>
    </row>
    <row r="916" spans="1:5" ht="63" x14ac:dyDescent="0.25">
      <c r="A916" s="167" t="s">
        <v>1900</v>
      </c>
      <c r="B916" s="168" t="s">
        <v>2471</v>
      </c>
      <c r="C916" s="164">
        <f>ROUND('в руб.'!C916/1000,1)</f>
        <v>7073.3</v>
      </c>
      <c r="D916" s="164">
        <f>ROUND('в руб.'!D916/1000,1)</f>
        <v>2854.4</v>
      </c>
      <c r="E916" s="162">
        <f t="shared" si="17"/>
        <v>40.35457283022069</v>
      </c>
    </row>
    <row r="917" spans="1:5" ht="31.5" x14ac:dyDescent="0.25">
      <c r="A917" s="167" t="s">
        <v>1902</v>
      </c>
      <c r="B917" s="168" t="s">
        <v>2472</v>
      </c>
      <c r="C917" s="164">
        <f>ROUND('в руб.'!C917/1000,1)</f>
        <v>45497.4</v>
      </c>
      <c r="D917" s="164">
        <f>ROUND('в руб.'!D917/1000,1)</f>
        <v>3272.7</v>
      </c>
      <c r="E917" s="162">
        <f t="shared" si="17"/>
        <v>7.1931582903638454</v>
      </c>
    </row>
    <row r="918" spans="1:5" ht="47.25" x14ac:dyDescent="0.25">
      <c r="A918" s="167" t="s">
        <v>1904</v>
      </c>
      <c r="B918" s="168" t="s">
        <v>2473</v>
      </c>
      <c r="C918" s="164">
        <f>ROUND('в руб.'!C918/1000,1)</f>
        <v>45497.4</v>
      </c>
      <c r="D918" s="164">
        <f>ROUND('в руб.'!D918/1000,1)</f>
        <v>3272.7</v>
      </c>
      <c r="E918" s="162">
        <f t="shared" si="17"/>
        <v>7.1931582903638454</v>
      </c>
    </row>
    <row r="919" spans="1:5" ht="15.75" x14ac:dyDescent="0.25">
      <c r="A919" s="167" t="s">
        <v>1906</v>
      </c>
      <c r="B919" s="168" t="s">
        <v>2474</v>
      </c>
      <c r="C919" s="164">
        <f>ROUND('в руб.'!C919/1000,1)</f>
        <v>45497.4</v>
      </c>
      <c r="D919" s="164">
        <f>ROUND('в руб.'!D919/1000,1)</f>
        <v>3272.7</v>
      </c>
      <c r="E919" s="162">
        <f t="shared" si="17"/>
        <v>7.1931582903638454</v>
      </c>
    </row>
    <row r="920" spans="1:5" ht="31.5" x14ac:dyDescent="0.25">
      <c r="A920" s="187" t="s">
        <v>2475</v>
      </c>
      <c r="B920" s="188" t="s">
        <v>2476</v>
      </c>
      <c r="C920" s="189">
        <f>ROUND('в руб.'!C920/1000,1)</f>
        <v>3400</v>
      </c>
      <c r="D920" s="189"/>
      <c r="E920" s="190"/>
    </row>
    <row r="921" spans="1:5" ht="31.5" x14ac:dyDescent="0.25">
      <c r="A921" s="167" t="s">
        <v>1902</v>
      </c>
      <c r="B921" s="168" t="s">
        <v>2477</v>
      </c>
      <c r="C921" s="164">
        <f>ROUND('в руб.'!C921/1000,1)</f>
        <v>3400</v>
      </c>
      <c r="D921" s="164"/>
      <c r="E921" s="162"/>
    </row>
    <row r="922" spans="1:5" ht="47.25" x14ac:dyDescent="0.25">
      <c r="A922" s="167" t="s">
        <v>1904</v>
      </c>
      <c r="B922" s="168" t="s">
        <v>2478</v>
      </c>
      <c r="C922" s="164">
        <f>ROUND('в руб.'!C922/1000,1)</f>
        <v>3400</v>
      </c>
      <c r="D922" s="164"/>
      <c r="E922" s="162"/>
    </row>
    <row r="923" spans="1:5" ht="31.5" x14ac:dyDescent="0.25">
      <c r="A923" s="167" t="s">
        <v>2479</v>
      </c>
      <c r="B923" s="168" t="s">
        <v>2480</v>
      </c>
      <c r="C923" s="164">
        <f>ROUND('в руб.'!C923/1000,1)</f>
        <v>3400</v>
      </c>
      <c r="D923" s="164"/>
      <c r="E923" s="162"/>
    </row>
    <row r="924" spans="1:5" ht="31.5" x14ac:dyDescent="0.25">
      <c r="A924" s="187" t="s">
        <v>2481</v>
      </c>
      <c r="B924" s="188" t="s">
        <v>2482</v>
      </c>
      <c r="C924" s="189">
        <f>ROUND('в руб.'!C924/1000,1)</f>
        <v>2527514.4</v>
      </c>
      <c r="D924" s="189">
        <f>ROUND('в руб.'!D924/1000,1)</f>
        <v>651852.5</v>
      </c>
      <c r="E924" s="190">
        <f t="shared" si="17"/>
        <v>25.79025860347225</v>
      </c>
    </row>
    <row r="925" spans="1:5" ht="78.75" x14ac:dyDescent="0.25">
      <c r="A925" s="167" t="s">
        <v>1892</v>
      </c>
      <c r="B925" s="168" t="s">
        <v>2483</v>
      </c>
      <c r="C925" s="164">
        <f>ROUND('в руб.'!C925/1000,1)</f>
        <v>123428.8</v>
      </c>
      <c r="D925" s="164">
        <f>ROUND('в руб.'!D925/1000,1)</f>
        <v>53691.7</v>
      </c>
      <c r="E925" s="162">
        <f t="shared" si="17"/>
        <v>43.500139351593795</v>
      </c>
    </row>
    <row r="926" spans="1:5" ht="31.5" x14ac:dyDescent="0.25">
      <c r="A926" s="167" t="s">
        <v>1894</v>
      </c>
      <c r="B926" s="168" t="s">
        <v>2487</v>
      </c>
      <c r="C926" s="164">
        <f>ROUND('в руб.'!C926/1000,1)</f>
        <v>123428.8</v>
      </c>
      <c r="D926" s="164">
        <f>ROUND('в руб.'!D926/1000,1)</f>
        <v>53691.7</v>
      </c>
      <c r="E926" s="162">
        <f t="shared" si="17"/>
        <v>43.500139351593795</v>
      </c>
    </row>
    <row r="927" spans="1:5" ht="31.5" x14ac:dyDescent="0.25">
      <c r="A927" s="167" t="s">
        <v>1896</v>
      </c>
      <c r="B927" s="168" t="s">
        <v>2488</v>
      </c>
      <c r="C927" s="164">
        <f>ROUND('в руб.'!C927/1000,1)</f>
        <v>89823.1</v>
      </c>
      <c r="D927" s="164">
        <f>ROUND('в руб.'!D927/1000,1)</f>
        <v>38885.5</v>
      </c>
      <c r="E927" s="162">
        <f t="shared" si="17"/>
        <v>43.291202374444879</v>
      </c>
    </row>
    <row r="928" spans="1:5" ht="47.25" x14ac:dyDescent="0.25">
      <c r="A928" s="167" t="s">
        <v>1898</v>
      </c>
      <c r="B928" s="168" t="s">
        <v>2489</v>
      </c>
      <c r="C928" s="164">
        <f>ROUND('в руб.'!C928/1000,1)</f>
        <v>5310.4</v>
      </c>
      <c r="D928" s="164">
        <f>ROUND('в руб.'!D928/1000,1)</f>
        <v>3550.4</v>
      </c>
      <c r="E928" s="162">
        <f t="shared" si="17"/>
        <v>66.85748719493823</v>
      </c>
    </row>
    <row r="929" spans="1:5" ht="63" x14ac:dyDescent="0.25">
      <c r="A929" s="167" t="s">
        <v>1900</v>
      </c>
      <c r="B929" s="168" t="s">
        <v>2490</v>
      </c>
      <c r="C929" s="164">
        <f>ROUND('в руб.'!C929/1000,1)</f>
        <v>28295.3</v>
      </c>
      <c r="D929" s="164">
        <f>ROUND('в руб.'!D929/1000,1)</f>
        <v>11255.8</v>
      </c>
      <c r="E929" s="162">
        <f t="shared" si="17"/>
        <v>39.779751407477562</v>
      </c>
    </row>
    <row r="930" spans="1:5" ht="31.5" x14ac:dyDescent="0.25">
      <c r="A930" s="167" t="s">
        <v>1902</v>
      </c>
      <c r="B930" s="168" t="s">
        <v>2491</v>
      </c>
      <c r="C930" s="164">
        <f>ROUND('в руб.'!C930/1000,1)</f>
        <v>54276.800000000003</v>
      </c>
      <c r="D930" s="164">
        <f>ROUND('в руб.'!D930/1000,1)</f>
        <v>18646.5</v>
      </c>
      <c r="E930" s="162">
        <f t="shared" si="17"/>
        <v>34.354457152964066</v>
      </c>
    </row>
    <row r="931" spans="1:5" ht="47.25" x14ac:dyDescent="0.25">
      <c r="A931" s="167" t="s">
        <v>1904</v>
      </c>
      <c r="B931" s="168" t="s">
        <v>2492</v>
      </c>
      <c r="C931" s="164">
        <f>ROUND('в руб.'!C931/1000,1)</f>
        <v>54276.800000000003</v>
      </c>
      <c r="D931" s="164">
        <f>ROUND('в руб.'!D931/1000,1)</f>
        <v>18646.5</v>
      </c>
      <c r="E931" s="162">
        <f t="shared" si="17"/>
        <v>34.354457152964066</v>
      </c>
    </row>
    <row r="932" spans="1:5" ht="15.75" x14ac:dyDescent="0.25">
      <c r="A932" s="167" t="s">
        <v>1906</v>
      </c>
      <c r="B932" s="168" t="s">
        <v>2494</v>
      </c>
      <c r="C932" s="164">
        <f>ROUND('в руб.'!C932/1000,1)</f>
        <v>54276.800000000003</v>
      </c>
      <c r="D932" s="164">
        <f>ROUND('в руб.'!D932/1000,1)</f>
        <v>18646.5</v>
      </c>
      <c r="E932" s="162">
        <f t="shared" si="17"/>
        <v>34.354457152964066</v>
      </c>
    </row>
    <row r="933" spans="1:5" ht="47.25" x14ac:dyDescent="0.25">
      <c r="A933" s="167" t="s">
        <v>1969</v>
      </c>
      <c r="B933" s="168" t="s">
        <v>2497</v>
      </c>
      <c r="C933" s="164">
        <f>ROUND('в руб.'!C933/1000,1)</f>
        <v>1959393.7</v>
      </c>
      <c r="D933" s="164">
        <f>ROUND('в руб.'!D933/1000,1)</f>
        <v>448652.1</v>
      </c>
      <c r="E933" s="162">
        <f t="shared" si="17"/>
        <v>22.897496302044861</v>
      </c>
    </row>
    <row r="934" spans="1:5" ht="15.75" x14ac:dyDescent="0.25">
      <c r="A934" s="167" t="s">
        <v>1971</v>
      </c>
      <c r="B934" s="168" t="s">
        <v>2498</v>
      </c>
      <c r="C934" s="164">
        <f>ROUND('в руб.'!C934/1000,1)</f>
        <v>1509376.5</v>
      </c>
      <c r="D934" s="164"/>
      <c r="E934" s="162"/>
    </row>
    <row r="935" spans="1:5" ht="47.25" x14ac:dyDescent="0.25">
      <c r="A935" s="167" t="s">
        <v>1973</v>
      </c>
      <c r="B935" s="168" t="s">
        <v>2499</v>
      </c>
      <c r="C935" s="164">
        <f>ROUND('в руб.'!C935/1000,1)</f>
        <v>1509376.5</v>
      </c>
      <c r="D935" s="164"/>
      <c r="E935" s="162"/>
    </row>
    <row r="936" spans="1:5" ht="31.5" x14ac:dyDescent="0.25">
      <c r="A936" s="167" t="s">
        <v>2500</v>
      </c>
      <c r="B936" s="168" t="s">
        <v>2501</v>
      </c>
      <c r="C936" s="164">
        <f>ROUND('в руб.'!C936/1000,1)</f>
        <v>74483.600000000006</v>
      </c>
      <c r="D936" s="164">
        <f>ROUND('в руб.'!D936/1000,1)</f>
        <v>73118.5</v>
      </c>
      <c r="E936" s="162">
        <f t="shared" si="17"/>
        <v>98.167247555166497</v>
      </c>
    </row>
    <row r="937" spans="1:5" ht="47.25" x14ac:dyDescent="0.25">
      <c r="A937" s="167" t="s">
        <v>2502</v>
      </c>
      <c r="B937" s="168" t="s">
        <v>2503</v>
      </c>
      <c r="C937" s="164">
        <f>ROUND('в руб.'!C937/1000,1)</f>
        <v>74483.600000000006</v>
      </c>
      <c r="D937" s="164">
        <f>ROUND('в руб.'!D937/1000,1)</f>
        <v>73118.5</v>
      </c>
      <c r="E937" s="162">
        <f t="shared" si="17"/>
        <v>98.167247555166497</v>
      </c>
    </row>
    <row r="938" spans="1:5" ht="141.75" x14ac:dyDescent="0.25">
      <c r="A938" s="167" t="s">
        <v>2414</v>
      </c>
      <c r="B938" s="168" t="s">
        <v>2504</v>
      </c>
      <c r="C938" s="164">
        <f>ROUND('в руб.'!C938/1000,1)</f>
        <v>375533.6</v>
      </c>
      <c r="D938" s="164">
        <f>ROUND('в руб.'!D938/1000,1)</f>
        <v>375533.6</v>
      </c>
      <c r="E938" s="162">
        <f t="shared" si="17"/>
        <v>100</v>
      </c>
    </row>
    <row r="939" spans="1:5" ht="78.75" x14ac:dyDescent="0.25">
      <c r="A939" s="167" t="s">
        <v>2416</v>
      </c>
      <c r="B939" s="168" t="s">
        <v>2505</v>
      </c>
      <c r="C939" s="164">
        <f>ROUND('в руб.'!C939/1000,1)</f>
        <v>375533.6</v>
      </c>
      <c r="D939" s="164">
        <f>ROUND('в руб.'!D939/1000,1)</f>
        <v>375533.6</v>
      </c>
      <c r="E939" s="162">
        <f t="shared" si="17"/>
        <v>100</v>
      </c>
    </row>
    <row r="940" spans="1:5" ht="15.75" x14ac:dyDescent="0.25">
      <c r="A940" s="167" t="s">
        <v>1936</v>
      </c>
      <c r="B940" s="168" t="s">
        <v>2506</v>
      </c>
      <c r="C940" s="164">
        <f>ROUND('в руб.'!C940/1000,1)</f>
        <v>22774.799999999999</v>
      </c>
      <c r="D940" s="164">
        <f>ROUND('в руб.'!D940/1000,1)</f>
        <v>2650</v>
      </c>
      <c r="E940" s="162">
        <f t="shared" si="17"/>
        <v>11.635667492140437</v>
      </c>
    </row>
    <row r="941" spans="1:5" ht="15.75" x14ac:dyDescent="0.25">
      <c r="A941" s="167" t="s">
        <v>2111</v>
      </c>
      <c r="B941" s="168" t="s">
        <v>2507</v>
      </c>
      <c r="C941" s="164">
        <f>ROUND('в руб.'!C941/1000,1)</f>
        <v>22774.799999999999</v>
      </c>
      <c r="D941" s="164">
        <f>ROUND('в руб.'!D941/1000,1)</f>
        <v>2650</v>
      </c>
      <c r="E941" s="162">
        <f t="shared" si="17"/>
        <v>11.635667492140437</v>
      </c>
    </row>
    <row r="942" spans="1:5" ht="63" x14ac:dyDescent="0.25">
      <c r="A942" s="167" t="s">
        <v>2364</v>
      </c>
      <c r="B942" s="168" t="s">
        <v>2508</v>
      </c>
      <c r="C942" s="164">
        <f>ROUND('в руб.'!C942/1000,1)</f>
        <v>22774.799999999999</v>
      </c>
      <c r="D942" s="164">
        <f>ROUND('в руб.'!D942/1000,1)</f>
        <v>2650</v>
      </c>
      <c r="E942" s="162">
        <f t="shared" si="17"/>
        <v>11.635667492140437</v>
      </c>
    </row>
    <row r="943" spans="1:5" ht="47.25" x14ac:dyDescent="0.25">
      <c r="A943" s="167" t="s">
        <v>1939</v>
      </c>
      <c r="B943" s="168" t="s">
        <v>2510</v>
      </c>
      <c r="C943" s="164">
        <f>ROUND('в руб.'!C943/1000,1)</f>
        <v>200317</v>
      </c>
      <c r="D943" s="164">
        <f>ROUND('в руб.'!D943/1000,1)</f>
        <v>104562.2</v>
      </c>
      <c r="E943" s="162">
        <f t="shared" si="17"/>
        <v>52.198365590538998</v>
      </c>
    </row>
    <row r="944" spans="1:5" ht="15.75" x14ac:dyDescent="0.25">
      <c r="A944" s="167" t="s">
        <v>1941</v>
      </c>
      <c r="B944" s="168" t="s">
        <v>2511</v>
      </c>
      <c r="C944" s="164">
        <f>ROUND('в руб.'!C944/1000,1)</f>
        <v>34869.1</v>
      </c>
      <c r="D944" s="164">
        <f>ROUND('в руб.'!D944/1000,1)</f>
        <v>15192.1</v>
      </c>
      <c r="E944" s="162">
        <f t="shared" si="17"/>
        <v>43.568947865015161</v>
      </c>
    </row>
    <row r="945" spans="1:7" ht="78.75" x14ac:dyDescent="0.25">
      <c r="A945" s="167" t="s">
        <v>2119</v>
      </c>
      <c r="B945" s="168" t="s">
        <v>2512</v>
      </c>
      <c r="C945" s="164">
        <f>ROUND('в руб.'!C945/1000,1)</f>
        <v>34831.9</v>
      </c>
      <c r="D945" s="164">
        <f>ROUND('в руб.'!D945/1000,1)</f>
        <v>15154.9</v>
      </c>
      <c r="E945" s="162">
        <f t="shared" si="17"/>
        <v>43.508680261484436</v>
      </c>
    </row>
    <row r="946" spans="1:7" ht="31.5" x14ac:dyDescent="0.25">
      <c r="A946" s="167" t="s">
        <v>1943</v>
      </c>
      <c r="B946" s="168" t="s">
        <v>2513</v>
      </c>
      <c r="C946" s="164">
        <f>ROUND('в руб.'!C946/1000,1)</f>
        <v>37.200000000000003</v>
      </c>
      <c r="D946" s="164">
        <f>ROUND('в руб.'!D946/1000,1)</f>
        <v>37.200000000000003</v>
      </c>
      <c r="E946" s="162">
        <f t="shared" si="17"/>
        <v>100</v>
      </c>
    </row>
    <row r="947" spans="1:7" ht="78.75" x14ac:dyDescent="0.25">
      <c r="A947" s="167" t="s">
        <v>2130</v>
      </c>
      <c r="B947" s="168" t="s">
        <v>2518</v>
      </c>
      <c r="C947" s="164">
        <f>ROUND('в руб.'!C947/1000,1)</f>
        <v>165447.9</v>
      </c>
      <c r="D947" s="164">
        <f>ROUND('в руб.'!D947/1000,1)</f>
        <v>89370.1</v>
      </c>
      <c r="E947" s="162">
        <f t="shared" si="17"/>
        <v>54.017065190915091</v>
      </c>
    </row>
    <row r="948" spans="1:7" ht="31.5" x14ac:dyDescent="0.25">
      <c r="A948" s="167" t="s">
        <v>2136</v>
      </c>
      <c r="B948" s="168" t="s">
        <v>2519</v>
      </c>
      <c r="C948" s="164">
        <f>ROUND('в руб.'!C948/1000,1)</f>
        <v>165447.9</v>
      </c>
      <c r="D948" s="164">
        <f>ROUND('в руб.'!D948/1000,1)</f>
        <v>89370.1</v>
      </c>
      <c r="E948" s="162">
        <f t="shared" si="17"/>
        <v>54.017065190915091</v>
      </c>
    </row>
    <row r="949" spans="1:7" ht="15.75" x14ac:dyDescent="0.25">
      <c r="A949" s="167" t="s">
        <v>1908</v>
      </c>
      <c r="B949" s="168" t="s">
        <v>2520</v>
      </c>
      <c r="C949" s="164">
        <f>ROUND('в руб.'!C949/1000,1)</f>
        <v>167323.29999999999</v>
      </c>
      <c r="D949" s="164">
        <f>ROUND('в руб.'!D949/1000,1)</f>
        <v>23650</v>
      </c>
      <c r="E949" s="162">
        <f t="shared" si="17"/>
        <v>14.134313631155973</v>
      </c>
    </row>
    <row r="950" spans="1:7" ht="63" x14ac:dyDescent="0.25">
      <c r="A950" s="167" t="s">
        <v>2139</v>
      </c>
      <c r="B950" s="168" t="s">
        <v>2521</v>
      </c>
      <c r="C950" s="164">
        <f>ROUND('в руб.'!C950/1000,1)</f>
        <v>167316.29999999999</v>
      </c>
      <c r="D950" s="164">
        <f>ROUND('в руб.'!D950/1000,1)</f>
        <v>23650</v>
      </c>
      <c r="E950" s="162">
        <f t="shared" ref="E950:E1013" si="18">D950/C950*100</f>
        <v>14.134904967417999</v>
      </c>
    </row>
    <row r="951" spans="1:7" ht="78.75" x14ac:dyDescent="0.25">
      <c r="A951" s="167" t="s">
        <v>2141</v>
      </c>
      <c r="B951" s="168" t="s">
        <v>2522</v>
      </c>
      <c r="C951" s="164">
        <f>ROUND('в руб.'!C951/1000,1)</f>
        <v>67751.7</v>
      </c>
      <c r="D951" s="164">
        <f>ROUND('в руб.'!D951/1000,1)</f>
        <v>7900</v>
      </c>
      <c r="E951" s="162">
        <f t="shared" si="18"/>
        <v>11.660224023899032</v>
      </c>
    </row>
    <row r="952" spans="1:7" ht="78.75" x14ac:dyDescent="0.25">
      <c r="A952" s="167" t="s">
        <v>2301</v>
      </c>
      <c r="B952" s="168" t="s">
        <v>2523</v>
      </c>
      <c r="C952" s="164">
        <f>ROUND('в руб.'!C952/1000,1)</f>
        <v>94304.3</v>
      </c>
      <c r="D952" s="164">
        <f>ROUND('в руб.'!D952/1000,1)</f>
        <v>15750</v>
      </c>
      <c r="E952" s="162">
        <f t="shared" si="18"/>
        <v>16.701253283254317</v>
      </c>
    </row>
    <row r="953" spans="1:7" ht="47.25" x14ac:dyDescent="0.25">
      <c r="A953" s="167" t="s">
        <v>2524</v>
      </c>
      <c r="B953" s="168" t="s">
        <v>2525</v>
      </c>
      <c r="C953" s="164">
        <f>ROUND('в руб.'!C953/1000,1)</f>
        <v>5260.3</v>
      </c>
      <c r="D953" s="164"/>
      <c r="E953" s="162"/>
    </row>
    <row r="954" spans="1:7" ht="15.75" x14ac:dyDescent="0.25">
      <c r="A954" s="167" t="s">
        <v>1910</v>
      </c>
      <c r="B954" s="168" t="s">
        <v>2528</v>
      </c>
      <c r="C954" s="164">
        <f>ROUND('в руб.'!C954/1000,1)</f>
        <v>7</v>
      </c>
      <c r="D954" s="164"/>
      <c r="E954" s="162"/>
    </row>
    <row r="955" spans="1:7" ht="15.75" x14ac:dyDescent="0.25">
      <c r="A955" s="167" t="s">
        <v>1912</v>
      </c>
      <c r="B955" s="168" t="s">
        <v>2531</v>
      </c>
      <c r="C955" s="164">
        <f>ROUND('в руб.'!C955/1000,1)</f>
        <v>7</v>
      </c>
      <c r="D955" s="164"/>
      <c r="E955" s="162"/>
    </row>
    <row r="956" spans="1:7" ht="31.5" x14ac:dyDescent="0.25">
      <c r="A956" s="187" t="s">
        <v>2532</v>
      </c>
      <c r="B956" s="188" t="s">
        <v>2533</v>
      </c>
      <c r="C956" s="189">
        <f>ROUND('в руб.'!C956/1000,1)</f>
        <v>3831100.3</v>
      </c>
      <c r="D956" s="189">
        <f>ROUND('в руб.'!D956/1000,1)</f>
        <v>1632437</v>
      </c>
      <c r="E956" s="190">
        <f t="shared" si="18"/>
        <v>42.610134743796714</v>
      </c>
    </row>
    <row r="957" spans="1:7" ht="15.75" x14ac:dyDescent="0.25">
      <c r="A957" s="187" t="s">
        <v>2534</v>
      </c>
      <c r="B957" s="188" t="s">
        <v>2535</v>
      </c>
      <c r="C957" s="189">
        <f>ROUND('в руб.'!C957/1000,1)</f>
        <v>1592382.8</v>
      </c>
      <c r="D957" s="189">
        <f>ROUND('в руб.'!D957/1000,1)</f>
        <v>405331.6</v>
      </c>
      <c r="E957" s="190">
        <f t="shared" si="18"/>
        <v>25.454407068451129</v>
      </c>
      <c r="G957" s="218"/>
    </row>
    <row r="958" spans="1:7" ht="31.5" x14ac:dyDescent="0.25">
      <c r="A958" s="167" t="s">
        <v>1902</v>
      </c>
      <c r="B958" s="168" t="s">
        <v>2536</v>
      </c>
      <c r="C958" s="164">
        <f>ROUND('в руб.'!C958/1000,1)</f>
        <v>6086.9</v>
      </c>
      <c r="D958" s="164">
        <f>ROUND('в руб.'!D958/1000,1)</f>
        <v>382</v>
      </c>
      <c r="E958" s="162">
        <f t="shared" si="18"/>
        <v>6.2757725607452075</v>
      </c>
    </row>
    <row r="959" spans="1:7" ht="47.25" x14ac:dyDescent="0.25">
      <c r="A959" s="167" t="s">
        <v>1904</v>
      </c>
      <c r="B959" s="168" t="s">
        <v>2537</v>
      </c>
      <c r="C959" s="164">
        <f>ROUND('в руб.'!C959/1000,1)</f>
        <v>6086.9</v>
      </c>
      <c r="D959" s="164">
        <f>ROUND('в руб.'!D959/1000,1)</f>
        <v>382</v>
      </c>
      <c r="E959" s="162">
        <f t="shared" si="18"/>
        <v>6.2757725607452075</v>
      </c>
    </row>
    <row r="960" spans="1:7" ht="15.75" x14ac:dyDescent="0.25">
      <c r="A960" s="167" t="s">
        <v>1906</v>
      </c>
      <c r="B960" s="168" t="s">
        <v>2539</v>
      </c>
      <c r="C960" s="164">
        <f>ROUND('в руб.'!C960/1000,1)</f>
        <v>6086.9</v>
      </c>
      <c r="D960" s="164">
        <f>ROUND('в руб.'!D960/1000,1)</f>
        <v>382</v>
      </c>
      <c r="E960" s="162">
        <f t="shared" si="18"/>
        <v>6.2757725607452075</v>
      </c>
    </row>
    <row r="961" spans="1:5" ht="47.25" x14ac:dyDescent="0.25">
      <c r="A961" s="167" t="s">
        <v>1969</v>
      </c>
      <c r="B961" s="168" t="s">
        <v>2541</v>
      </c>
      <c r="C961" s="164">
        <f>ROUND('в руб.'!C961/1000,1)</f>
        <v>354380.3</v>
      </c>
      <c r="D961" s="164">
        <f>ROUND('в руб.'!D961/1000,1)</f>
        <v>208507</v>
      </c>
      <c r="E961" s="162">
        <f t="shared" si="18"/>
        <v>58.837074182735329</v>
      </c>
    </row>
    <row r="962" spans="1:5" ht="15.75" x14ac:dyDescent="0.25">
      <c r="A962" s="167" t="s">
        <v>1971</v>
      </c>
      <c r="B962" s="168" t="s">
        <v>2542</v>
      </c>
      <c r="C962" s="164">
        <f>ROUND('в руб.'!C962/1000,1)</f>
        <v>354380.3</v>
      </c>
      <c r="D962" s="164">
        <f>ROUND('в руб.'!D962/1000,1)</f>
        <v>208507</v>
      </c>
      <c r="E962" s="162">
        <f t="shared" si="18"/>
        <v>58.837074182735329</v>
      </c>
    </row>
    <row r="963" spans="1:5" ht="63" x14ac:dyDescent="0.25">
      <c r="A963" s="167" t="s">
        <v>2107</v>
      </c>
      <c r="B963" s="168" t="s">
        <v>2543</v>
      </c>
      <c r="C963" s="164">
        <f>ROUND('в руб.'!C963/1000,1)</f>
        <v>88607.4</v>
      </c>
      <c r="D963" s="164"/>
      <c r="E963" s="162"/>
    </row>
    <row r="964" spans="1:5" ht="47.25" x14ac:dyDescent="0.25">
      <c r="A964" s="167" t="s">
        <v>1973</v>
      </c>
      <c r="B964" s="168" t="s">
        <v>2544</v>
      </c>
      <c r="C964" s="164">
        <f>ROUND('в руб.'!C964/1000,1)</f>
        <v>265772.90000000002</v>
      </c>
      <c r="D964" s="164">
        <f>ROUND('в руб.'!D964/1000,1)</f>
        <v>208507</v>
      </c>
      <c r="E964" s="162">
        <f t="shared" si="18"/>
        <v>78.45307027164921</v>
      </c>
    </row>
    <row r="965" spans="1:5" ht="15.75" x14ac:dyDescent="0.25">
      <c r="A965" s="167" t="s">
        <v>1936</v>
      </c>
      <c r="B965" s="168" t="s">
        <v>2545</v>
      </c>
      <c r="C965" s="164">
        <f>ROUND('в руб.'!C965/1000,1)</f>
        <v>989604.2</v>
      </c>
      <c r="D965" s="164">
        <f>ROUND('в руб.'!D965/1000,1)</f>
        <v>112476.9</v>
      </c>
      <c r="E965" s="162">
        <f t="shared" si="18"/>
        <v>11.365847073001509</v>
      </c>
    </row>
    <row r="966" spans="1:5" ht="15.75" x14ac:dyDescent="0.25">
      <c r="A966" s="167" t="s">
        <v>2111</v>
      </c>
      <c r="B966" s="168" t="s">
        <v>2546</v>
      </c>
      <c r="C966" s="164">
        <f>ROUND('в руб.'!C966/1000,1)</f>
        <v>989604.2</v>
      </c>
      <c r="D966" s="164">
        <f>ROUND('в руб.'!D966/1000,1)</f>
        <v>112476.9</v>
      </c>
      <c r="E966" s="162">
        <f t="shared" si="18"/>
        <v>11.365847073001509</v>
      </c>
    </row>
    <row r="967" spans="1:5" ht="15.75" x14ac:dyDescent="0.25">
      <c r="A967" s="167" t="s">
        <v>2113</v>
      </c>
      <c r="B967" s="168" t="s">
        <v>2547</v>
      </c>
      <c r="C967" s="164">
        <f>ROUND('в руб.'!C967/1000,1)</f>
        <v>989604.2</v>
      </c>
      <c r="D967" s="164">
        <f>ROUND('в руб.'!D967/1000,1)</f>
        <v>112476.9</v>
      </c>
      <c r="E967" s="162">
        <f t="shared" si="18"/>
        <v>11.365847073001509</v>
      </c>
    </row>
    <row r="968" spans="1:5" ht="47.25" x14ac:dyDescent="0.25">
      <c r="A968" s="167" t="s">
        <v>1939</v>
      </c>
      <c r="B968" s="168" t="s">
        <v>2549</v>
      </c>
      <c r="C968" s="164">
        <f>ROUND('в руб.'!C968/1000,1)</f>
        <v>185063.5</v>
      </c>
      <c r="D968" s="164">
        <f>ROUND('в руб.'!D968/1000,1)</f>
        <v>57613.2</v>
      </c>
      <c r="E968" s="162">
        <f t="shared" si="18"/>
        <v>31.131584564217146</v>
      </c>
    </row>
    <row r="969" spans="1:5" ht="78.75" x14ac:dyDescent="0.25">
      <c r="A969" s="167" t="s">
        <v>2130</v>
      </c>
      <c r="B969" s="168" t="s">
        <v>2552</v>
      </c>
      <c r="C969" s="164">
        <f>ROUND('в руб.'!C969/1000,1)</f>
        <v>185063.5</v>
      </c>
      <c r="D969" s="164">
        <f>ROUND('в руб.'!D969/1000,1)</f>
        <v>57613.2</v>
      </c>
      <c r="E969" s="162">
        <f t="shared" si="18"/>
        <v>31.131584564217146</v>
      </c>
    </row>
    <row r="970" spans="1:5" ht="31.5" x14ac:dyDescent="0.25">
      <c r="A970" s="167" t="s">
        <v>2134</v>
      </c>
      <c r="B970" s="168" t="s">
        <v>2553</v>
      </c>
      <c r="C970" s="164">
        <f>ROUND('в руб.'!C970/1000,1)</f>
        <v>165063.5</v>
      </c>
      <c r="D970" s="164">
        <f>ROUND('в руб.'!D970/1000,1)</f>
        <v>48606.1</v>
      </c>
      <c r="E970" s="162">
        <f t="shared" si="18"/>
        <v>29.446909825612565</v>
      </c>
    </row>
    <row r="971" spans="1:5" ht="31.5" x14ac:dyDescent="0.25">
      <c r="A971" s="167" t="s">
        <v>2136</v>
      </c>
      <c r="B971" s="168" t="s">
        <v>2554</v>
      </c>
      <c r="C971" s="164">
        <f>ROUND('в руб.'!C971/1000,1)</f>
        <v>20000</v>
      </c>
      <c r="D971" s="164">
        <f>ROUND('в руб.'!D971/1000,1)</f>
        <v>9007.1</v>
      </c>
      <c r="E971" s="162">
        <f t="shared" si="18"/>
        <v>45.035499999999999</v>
      </c>
    </row>
    <row r="972" spans="1:5" ht="15.75" x14ac:dyDescent="0.25">
      <c r="A972" s="167" t="s">
        <v>1908</v>
      </c>
      <c r="B972" s="168" t="s">
        <v>2555</v>
      </c>
      <c r="C972" s="164">
        <f>ROUND('в руб.'!C972/1000,1)</f>
        <v>57247.9</v>
      </c>
      <c r="D972" s="164">
        <f>ROUND('в руб.'!D972/1000,1)</f>
        <v>26352.5</v>
      </c>
      <c r="E972" s="162">
        <f t="shared" si="18"/>
        <v>46.032256205031103</v>
      </c>
    </row>
    <row r="973" spans="1:5" ht="15.75" x14ac:dyDescent="0.25">
      <c r="A973" s="167" t="s">
        <v>1910</v>
      </c>
      <c r="B973" s="168" t="s">
        <v>2560</v>
      </c>
      <c r="C973" s="164">
        <f>ROUND('в руб.'!C973/1000,1)</f>
        <v>57247.9</v>
      </c>
      <c r="D973" s="164">
        <f>ROUND('в руб.'!D973/1000,1)</f>
        <v>26352.5</v>
      </c>
      <c r="E973" s="162">
        <f t="shared" si="18"/>
        <v>46.032256205031103</v>
      </c>
    </row>
    <row r="974" spans="1:5" ht="31.5" x14ac:dyDescent="0.25">
      <c r="A974" s="167" t="s">
        <v>1947</v>
      </c>
      <c r="B974" s="168" t="s">
        <v>2561</v>
      </c>
      <c r="C974" s="164">
        <f>ROUND('в руб.'!C974/1000,1)</f>
        <v>57130.9</v>
      </c>
      <c r="D974" s="164">
        <f>ROUND('в руб.'!D974/1000,1)</f>
        <v>26235.4</v>
      </c>
      <c r="E974" s="162">
        <f t="shared" si="18"/>
        <v>45.921559086238794</v>
      </c>
    </row>
    <row r="975" spans="1:5" ht="15.75" x14ac:dyDescent="0.25">
      <c r="A975" s="167" t="s">
        <v>1912</v>
      </c>
      <c r="B975" s="168" t="s">
        <v>2562</v>
      </c>
      <c r="C975" s="164">
        <f>ROUND('в руб.'!C975/1000,1)</f>
        <v>117</v>
      </c>
      <c r="D975" s="164">
        <f>ROUND('в руб.'!D975/1000,1)</f>
        <v>117</v>
      </c>
      <c r="E975" s="162">
        <f t="shared" si="18"/>
        <v>100</v>
      </c>
    </row>
    <row r="976" spans="1:5" ht="15.75" x14ac:dyDescent="0.25">
      <c r="A976" s="187" t="s">
        <v>2563</v>
      </c>
      <c r="B976" s="188" t="s">
        <v>2564</v>
      </c>
      <c r="C976" s="189">
        <f>ROUND('в руб.'!C976/1000,1)</f>
        <v>646994.80000000005</v>
      </c>
      <c r="D976" s="189">
        <f>ROUND('в руб.'!D976/1000,1)</f>
        <v>191352.3</v>
      </c>
      <c r="E976" s="190">
        <f t="shared" si="18"/>
        <v>29.575554548506418</v>
      </c>
    </row>
    <row r="977" spans="1:7" ht="15.75" x14ac:dyDescent="0.25">
      <c r="A977" s="167" t="s">
        <v>1936</v>
      </c>
      <c r="B977" s="168" t="s">
        <v>2581</v>
      </c>
      <c r="C977" s="164">
        <f>ROUND('в руб.'!C977/1000,1)</f>
        <v>646994.80000000005</v>
      </c>
      <c r="D977" s="164">
        <f>ROUND('в руб.'!D977/1000,1)</f>
        <v>191352.3</v>
      </c>
      <c r="E977" s="162">
        <f t="shared" si="18"/>
        <v>29.575554548506418</v>
      </c>
    </row>
    <row r="978" spans="1:7" ht="15.75" x14ac:dyDescent="0.25">
      <c r="A978" s="167" t="s">
        <v>2111</v>
      </c>
      <c r="B978" s="168" t="s">
        <v>2582</v>
      </c>
      <c r="C978" s="164">
        <f>ROUND('в руб.'!C978/1000,1)</f>
        <v>623777.4</v>
      </c>
      <c r="D978" s="164">
        <f>ROUND('в руб.'!D978/1000,1)</f>
        <v>168134.9</v>
      </c>
      <c r="E978" s="162">
        <f t="shared" si="18"/>
        <v>26.954310944897969</v>
      </c>
    </row>
    <row r="979" spans="1:7" ht="47.25" x14ac:dyDescent="0.25">
      <c r="A979" s="167" t="s">
        <v>2447</v>
      </c>
      <c r="B979" s="168" t="s">
        <v>2583</v>
      </c>
      <c r="C979" s="164">
        <f>ROUND('в руб.'!C979/1000,1)</f>
        <v>412756.4</v>
      </c>
      <c r="D979" s="164">
        <f>ROUND('в руб.'!D979/1000,1)</f>
        <v>140780.6</v>
      </c>
      <c r="E979" s="162">
        <f t="shared" si="18"/>
        <v>34.107429951419292</v>
      </c>
    </row>
    <row r="980" spans="1:7" ht="15.75" x14ac:dyDescent="0.25">
      <c r="A980" s="167" t="s">
        <v>2113</v>
      </c>
      <c r="B980" s="168" t="s">
        <v>2584</v>
      </c>
      <c r="C980" s="164">
        <f>ROUND('в руб.'!C980/1000,1)</f>
        <v>211021</v>
      </c>
      <c r="D980" s="164">
        <f>ROUND('в руб.'!D980/1000,1)</f>
        <v>27354.3</v>
      </c>
      <c r="E980" s="162">
        <f t="shared" si="18"/>
        <v>12.962833082963307</v>
      </c>
    </row>
    <row r="981" spans="1:7" ht="15.75" x14ac:dyDescent="0.25">
      <c r="A981" s="167" t="s">
        <v>1507</v>
      </c>
      <c r="B981" s="168" t="s">
        <v>2585</v>
      </c>
      <c r="C981" s="164">
        <f>ROUND('в руб.'!C981/1000,1)</f>
        <v>23217.4</v>
      </c>
      <c r="D981" s="164">
        <f>ROUND('в руб.'!D981/1000,1)</f>
        <v>23217.4</v>
      </c>
      <c r="E981" s="162">
        <f t="shared" si="18"/>
        <v>100</v>
      </c>
    </row>
    <row r="982" spans="1:7" ht="15.75" x14ac:dyDescent="0.25">
      <c r="A982" s="187" t="s">
        <v>2599</v>
      </c>
      <c r="B982" s="188" t="s">
        <v>2600</v>
      </c>
      <c r="C982" s="189">
        <f>ROUND('в руб.'!C982/1000,1)</f>
        <v>1134459.8999999999</v>
      </c>
      <c r="D982" s="189">
        <f>ROUND('в руб.'!D982/1000,1)</f>
        <v>786475.1</v>
      </c>
      <c r="E982" s="190">
        <f t="shared" si="18"/>
        <v>69.325949731674086</v>
      </c>
      <c r="G982" s="218"/>
    </row>
    <row r="983" spans="1:7" ht="15.75" x14ac:dyDescent="0.25">
      <c r="A983" s="167" t="s">
        <v>1936</v>
      </c>
      <c r="B983" s="168" t="s">
        <v>2615</v>
      </c>
      <c r="C983" s="164">
        <f>ROUND('в руб.'!C983/1000,1)</f>
        <v>1017910.3</v>
      </c>
      <c r="D983" s="164">
        <f>ROUND('в руб.'!D983/1000,1)</f>
        <v>726957.5</v>
      </c>
      <c r="E983" s="162">
        <f t="shared" si="18"/>
        <v>71.416656261362121</v>
      </c>
    </row>
    <row r="984" spans="1:7" ht="15.75" x14ac:dyDescent="0.25">
      <c r="A984" s="167" t="s">
        <v>2111</v>
      </c>
      <c r="B984" s="168" t="s">
        <v>2616</v>
      </c>
      <c r="C984" s="164">
        <f>ROUND('в руб.'!C984/1000,1)</f>
        <v>706467.3</v>
      </c>
      <c r="D984" s="164">
        <f>ROUND('в руб.'!D984/1000,1)</f>
        <v>416913.2</v>
      </c>
      <c r="E984" s="162">
        <f t="shared" si="18"/>
        <v>59.013800072558212</v>
      </c>
    </row>
    <row r="985" spans="1:7" ht="63" x14ac:dyDescent="0.25">
      <c r="A985" s="167" t="s">
        <v>2364</v>
      </c>
      <c r="B985" s="168" t="s">
        <v>2617</v>
      </c>
      <c r="C985" s="164">
        <f>ROUND('в руб.'!C985/1000,1)</f>
        <v>13094.2</v>
      </c>
      <c r="D985" s="164">
        <f>ROUND('в руб.'!D985/1000,1)</f>
        <v>9457.1</v>
      </c>
      <c r="E985" s="162">
        <f t="shared" si="18"/>
        <v>72.223579905607068</v>
      </c>
    </row>
    <row r="986" spans="1:7" ht="15.75" x14ac:dyDescent="0.25">
      <c r="A986" s="167" t="s">
        <v>2113</v>
      </c>
      <c r="B986" s="168" t="s">
        <v>2618</v>
      </c>
      <c r="C986" s="164">
        <f>ROUND('в руб.'!C986/1000,1)</f>
        <v>693373.1</v>
      </c>
      <c r="D986" s="164">
        <f>ROUND('в руб.'!D986/1000,1)</f>
        <v>407456.1</v>
      </c>
      <c r="E986" s="162">
        <f t="shared" si="18"/>
        <v>58.764336257059867</v>
      </c>
    </row>
    <row r="987" spans="1:7" ht="15.75" x14ac:dyDescent="0.25">
      <c r="A987" s="167" t="s">
        <v>1507</v>
      </c>
      <c r="B987" s="168" t="s">
        <v>2619</v>
      </c>
      <c r="C987" s="164">
        <f>ROUND('в руб.'!C987/1000,1)</f>
        <v>311443</v>
      </c>
      <c r="D987" s="164">
        <f>ROUND('в руб.'!D987/1000,1)</f>
        <v>310044.3</v>
      </c>
      <c r="E987" s="162">
        <f t="shared" si="18"/>
        <v>99.550896953856721</v>
      </c>
    </row>
    <row r="988" spans="1:7" ht="15.75" x14ac:dyDescent="0.25">
      <c r="A988" s="167" t="s">
        <v>1908</v>
      </c>
      <c r="B988" s="168" t="s">
        <v>2624</v>
      </c>
      <c r="C988" s="164">
        <f>ROUND('в руб.'!C988/1000,1)</f>
        <v>116549.6</v>
      </c>
      <c r="D988" s="164">
        <f>ROUND('в руб.'!D988/1000,1)</f>
        <v>59517.599999999999</v>
      </c>
      <c r="E988" s="162">
        <f t="shared" si="18"/>
        <v>51.06632712596182</v>
      </c>
    </row>
    <row r="989" spans="1:7" ht="63" x14ac:dyDescent="0.25">
      <c r="A989" s="167" t="s">
        <v>2139</v>
      </c>
      <c r="B989" s="168" t="s">
        <v>2625</v>
      </c>
      <c r="C989" s="164">
        <f>ROUND('в руб.'!C989/1000,1)</f>
        <v>116549.6</v>
      </c>
      <c r="D989" s="164">
        <f>ROUND('в руб.'!D989/1000,1)</f>
        <v>59517.599999999999</v>
      </c>
      <c r="E989" s="162">
        <f t="shared" si="18"/>
        <v>51.06632712596182</v>
      </c>
    </row>
    <row r="990" spans="1:7" ht="78.75" x14ac:dyDescent="0.25">
      <c r="A990" s="167" t="s">
        <v>2141</v>
      </c>
      <c r="B990" s="168" t="s">
        <v>2626</v>
      </c>
      <c r="C990" s="164">
        <f>ROUND('в руб.'!C990/1000,1)</f>
        <v>116549.6</v>
      </c>
      <c r="D990" s="164">
        <f>ROUND('в руб.'!D990/1000,1)</f>
        <v>59517.599999999999</v>
      </c>
      <c r="E990" s="162">
        <f t="shared" si="18"/>
        <v>51.06632712596182</v>
      </c>
    </row>
    <row r="991" spans="1:7" ht="31.5" x14ac:dyDescent="0.25">
      <c r="A991" s="187" t="s">
        <v>2634</v>
      </c>
      <c r="B991" s="188" t="s">
        <v>2635</v>
      </c>
      <c r="C991" s="189">
        <f>ROUND('в руб.'!C991/1000,1)</f>
        <v>457262.8</v>
      </c>
      <c r="D991" s="219">
        <f>ROUND('в руб.'!D991/1000,1)-0.1</f>
        <v>249278</v>
      </c>
      <c r="E991" s="190">
        <f t="shared" si="18"/>
        <v>54.515259058904419</v>
      </c>
    </row>
    <row r="992" spans="1:7" ht="78.75" x14ac:dyDescent="0.25">
      <c r="A992" s="167" t="s">
        <v>1892</v>
      </c>
      <c r="B992" s="168" t="s">
        <v>2636</v>
      </c>
      <c r="C992" s="164">
        <f>ROUND('в руб.'!C992/1000,1)</f>
        <v>117463.8</v>
      </c>
      <c r="D992" s="164">
        <f>ROUND('в руб.'!D992/1000,1)</f>
        <v>55060.3</v>
      </c>
      <c r="E992" s="162">
        <f t="shared" si="18"/>
        <v>46.874271052017733</v>
      </c>
    </row>
    <row r="993" spans="1:5" ht="31.5" x14ac:dyDescent="0.25">
      <c r="A993" s="167" t="s">
        <v>1894</v>
      </c>
      <c r="B993" s="168" t="s">
        <v>2641</v>
      </c>
      <c r="C993" s="164">
        <f>ROUND('в руб.'!C993/1000,1)</f>
        <v>117463.8</v>
      </c>
      <c r="D993" s="164">
        <f>ROUND('в руб.'!D993/1000,1)</f>
        <v>55060.3</v>
      </c>
      <c r="E993" s="162">
        <f t="shared" si="18"/>
        <v>46.874271052017733</v>
      </c>
    </row>
    <row r="994" spans="1:5" ht="31.5" x14ac:dyDescent="0.25">
      <c r="A994" s="167" t="s">
        <v>1896</v>
      </c>
      <c r="B994" s="168" t="s">
        <v>2642</v>
      </c>
      <c r="C994" s="164">
        <f>ROUND('в руб.'!C994/1000,1)</f>
        <v>85698.6</v>
      </c>
      <c r="D994" s="164">
        <f>ROUND('в руб.'!D994/1000,1)</f>
        <v>39489.599999999999</v>
      </c>
      <c r="E994" s="162">
        <f t="shared" si="18"/>
        <v>46.079632572760808</v>
      </c>
    </row>
    <row r="995" spans="1:5" ht="47.25" x14ac:dyDescent="0.25">
      <c r="A995" s="167" t="s">
        <v>1898</v>
      </c>
      <c r="B995" s="168" t="s">
        <v>2643</v>
      </c>
      <c r="C995" s="164">
        <f>ROUND('в руб.'!C995/1000,1)</f>
        <v>4894.2</v>
      </c>
      <c r="D995" s="164">
        <f>ROUND('в руб.'!D995/1000,1)</f>
        <v>3008.8</v>
      </c>
      <c r="E995" s="162">
        <f t="shared" si="18"/>
        <v>61.476850149156149</v>
      </c>
    </row>
    <row r="996" spans="1:5" ht="63" x14ac:dyDescent="0.25">
      <c r="A996" s="167" t="s">
        <v>1900</v>
      </c>
      <c r="B996" s="168" t="s">
        <v>2644</v>
      </c>
      <c r="C996" s="164">
        <f>ROUND('в руб.'!C996/1000,1)</f>
        <v>26871</v>
      </c>
      <c r="D996" s="164">
        <f>ROUND('в руб.'!D996/1000,1)</f>
        <v>12561.9</v>
      </c>
      <c r="E996" s="162">
        <f t="shared" si="18"/>
        <v>46.748911465892597</v>
      </c>
    </row>
    <row r="997" spans="1:5" ht="31.5" x14ac:dyDescent="0.25">
      <c r="A997" s="167" t="s">
        <v>1902</v>
      </c>
      <c r="B997" s="168" t="s">
        <v>2645</v>
      </c>
      <c r="C997" s="164">
        <f>ROUND('в руб.'!C997/1000,1)</f>
        <v>8464.7999999999993</v>
      </c>
      <c r="D997" s="164">
        <f>ROUND('в руб.'!D997/1000,1)</f>
        <v>2119.8000000000002</v>
      </c>
      <c r="E997" s="162">
        <f t="shared" si="18"/>
        <v>25.042529061525382</v>
      </c>
    </row>
    <row r="998" spans="1:5" ht="47.25" x14ac:dyDescent="0.25">
      <c r="A998" s="167" t="s">
        <v>1904</v>
      </c>
      <c r="B998" s="168" t="s">
        <v>2646</v>
      </c>
      <c r="C998" s="164">
        <f>ROUND('в руб.'!C998/1000,1)</f>
        <v>8464.7999999999993</v>
      </c>
      <c r="D998" s="164">
        <f>ROUND('в руб.'!D998/1000,1)</f>
        <v>2119.8000000000002</v>
      </c>
      <c r="E998" s="162">
        <f t="shared" si="18"/>
        <v>25.042529061525382</v>
      </c>
    </row>
    <row r="999" spans="1:5" ht="15.75" x14ac:dyDescent="0.25">
      <c r="A999" s="167" t="s">
        <v>1906</v>
      </c>
      <c r="B999" s="168" t="s">
        <v>2648</v>
      </c>
      <c r="C999" s="164">
        <f>ROUND('в руб.'!C999/1000,1)</f>
        <v>8464.7999999999993</v>
      </c>
      <c r="D999" s="164">
        <f>ROUND('в руб.'!D999/1000,1)</f>
        <v>2119.8000000000002</v>
      </c>
      <c r="E999" s="162">
        <f t="shared" si="18"/>
        <v>25.042529061525382</v>
      </c>
    </row>
    <row r="1000" spans="1:5" ht="15.75" x14ac:dyDescent="0.25">
      <c r="A1000" s="167" t="s">
        <v>1936</v>
      </c>
      <c r="B1000" s="168" t="s">
        <v>2653</v>
      </c>
      <c r="C1000" s="164">
        <f>ROUND('в руб.'!C1000/1000,1)</f>
        <v>23915.200000000001</v>
      </c>
      <c r="D1000" s="222">
        <f>ROUND('в руб.'!D1000/1000,1)-0.1</f>
        <v>8922.7999999999993</v>
      </c>
      <c r="E1000" s="162">
        <f t="shared" si="18"/>
        <v>37.310162574429647</v>
      </c>
    </row>
    <row r="1001" spans="1:5" ht="15.75" x14ac:dyDescent="0.25">
      <c r="A1001" s="167" t="s">
        <v>2111</v>
      </c>
      <c r="B1001" s="168" t="s">
        <v>2654</v>
      </c>
      <c r="C1001" s="164">
        <f>ROUND('в руб.'!C1001/1000,1)</f>
        <v>23915.200000000001</v>
      </c>
      <c r="D1001" s="222">
        <f>ROUND('в руб.'!D1001/1000,1)-0.1</f>
        <v>8922.7999999999993</v>
      </c>
      <c r="E1001" s="162">
        <f t="shared" si="18"/>
        <v>37.310162574429647</v>
      </c>
    </row>
    <row r="1002" spans="1:5" ht="47.25" x14ac:dyDescent="0.25">
      <c r="A1002" s="167" t="s">
        <v>2447</v>
      </c>
      <c r="B1002" s="168" t="s">
        <v>2655</v>
      </c>
      <c r="C1002" s="164">
        <f>ROUND('в руб.'!C1002/1000,1)</f>
        <v>23915.200000000001</v>
      </c>
      <c r="D1002" s="222">
        <f>ROUND('в руб.'!D1002/1000,1)-0.1</f>
        <v>8922.7999999999993</v>
      </c>
      <c r="E1002" s="162">
        <f t="shared" si="18"/>
        <v>37.310162574429647</v>
      </c>
    </row>
    <row r="1003" spans="1:5" ht="47.25" x14ac:dyDescent="0.25">
      <c r="A1003" s="167" t="s">
        <v>1939</v>
      </c>
      <c r="B1003" s="168" t="s">
        <v>2657</v>
      </c>
      <c r="C1003" s="164">
        <f>ROUND('в руб.'!C1003/1000,1)</f>
        <v>10000</v>
      </c>
      <c r="D1003" s="164"/>
      <c r="E1003" s="162"/>
    </row>
    <row r="1004" spans="1:5" ht="15.75" x14ac:dyDescent="0.25">
      <c r="A1004" s="167" t="s">
        <v>1941</v>
      </c>
      <c r="B1004" s="168" t="s">
        <v>2658</v>
      </c>
      <c r="C1004" s="164">
        <f>ROUND('в руб.'!C1004/1000,1)</f>
        <v>10000</v>
      </c>
      <c r="D1004" s="164"/>
      <c r="E1004" s="162"/>
    </row>
    <row r="1005" spans="1:5" ht="78.75" x14ac:dyDescent="0.25">
      <c r="A1005" s="167" t="s">
        <v>2119</v>
      </c>
      <c r="B1005" s="168" t="s">
        <v>2659</v>
      </c>
      <c r="C1005" s="164">
        <f>ROUND('в руб.'!C1005/1000,1)</f>
        <v>10000</v>
      </c>
      <c r="D1005" s="164"/>
      <c r="E1005" s="162"/>
    </row>
    <row r="1006" spans="1:5" ht="15.75" x14ac:dyDescent="0.25">
      <c r="A1006" s="167" t="s">
        <v>1908</v>
      </c>
      <c r="B1006" s="168" t="s">
        <v>2663</v>
      </c>
      <c r="C1006" s="164">
        <f>ROUND('в руб.'!C1006/1000,1)</f>
        <v>297419</v>
      </c>
      <c r="D1006" s="164">
        <f>ROUND('в руб.'!D1006/1000,1)</f>
        <v>183175.1</v>
      </c>
      <c r="E1006" s="162">
        <f t="shared" si="18"/>
        <v>61.588230745177682</v>
      </c>
    </row>
    <row r="1007" spans="1:5" ht="63" x14ac:dyDescent="0.25">
      <c r="A1007" s="167" t="s">
        <v>2139</v>
      </c>
      <c r="B1007" s="168" t="s">
        <v>2664</v>
      </c>
      <c r="C1007" s="164">
        <f>ROUND('в руб.'!C1007/1000,1)</f>
        <v>297419</v>
      </c>
      <c r="D1007" s="164">
        <f>ROUND('в руб.'!D1007/1000,1)</f>
        <v>183175.1</v>
      </c>
      <c r="E1007" s="162">
        <f t="shared" si="18"/>
        <v>61.588230745177682</v>
      </c>
    </row>
    <row r="1008" spans="1:5" ht="78.75" x14ac:dyDescent="0.25">
      <c r="A1008" s="167" t="s">
        <v>2141</v>
      </c>
      <c r="B1008" s="168" t="s">
        <v>2665</v>
      </c>
      <c r="C1008" s="164">
        <f>ROUND('в руб.'!C1008/1000,1)</f>
        <v>297419</v>
      </c>
      <c r="D1008" s="164">
        <f>ROUND('в руб.'!D1008/1000,1)</f>
        <v>183175.1</v>
      </c>
      <c r="E1008" s="162">
        <f t="shared" si="18"/>
        <v>61.588230745177682</v>
      </c>
    </row>
    <row r="1009" spans="1:7" ht="15.75" x14ac:dyDescent="0.25">
      <c r="A1009" s="187" t="s">
        <v>2672</v>
      </c>
      <c r="B1009" s="188" t="s">
        <v>2673</v>
      </c>
      <c r="C1009" s="219">
        <f>ROUND('в руб.'!C1009/1000,1)</f>
        <v>181471</v>
      </c>
      <c r="D1009" s="189">
        <f>ROUND('в руб.'!D1009/1000,1)</f>
        <v>104577.1</v>
      </c>
      <c r="E1009" s="190">
        <f t="shared" si="18"/>
        <v>57.627444605474153</v>
      </c>
    </row>
    <row r="1010" spans="1:7" ht="15.75" x14ac:dyDescent="0.25">
      <c r="A1010" s="187" t="s">
        <v>2674</v>
      </c>
      <c r="B1010" s="188" t="s">
        <v>2675</v>
      </c>
      <c r="C1010" s="189">
        <f>ROUND('в руб.'!C1010/1000,1)</f>
        <v>70366.3</v>
      </c>
      <c r="D1010" s="189">
        <f>ROUND('в руб.'!D1010/1000,1)</f>
        <v>39813.9</v>
      </c>
      <c r="E1010" s="190">
        <f t="shared" si="18"/>
        <v>56.580920127958976</v>
      </c>
    </row>
    <row r="1011" spans="1:7" ht="15.75" x14ac:dyDescent="0.25">
      <c r="A1011" s="167" t="s">
        <v>1936</v>
      </c>
      <c r="B1011" s="168" t="s">
        <v>2679</v>
      </c>
      <c r="C1011" s="164">
        <f>ROUND('в руб.'!C1011/1000,1)</f>
        <v>70366.3</v>
      </c>
      <c r="D1011" s="164">
        <f>ROUND('в руб.'!D1011/1000,1)</f>
        <v>39813.9</v>
      </c>
      <c r="E1011" s="162">
        <f t="shared" si="18"/>
        <v>56.580920127958976</v>
      </c>
    </row>
    <row r="1012" spans="1:7" ht="15.75" x14ac:dyDescent="0.25">
      <c r="A1012" s="167" t="s">
        <v>2111</v>
      </c>
      <c r="B1012" s="168" t="s">
        <v>2680</v>
      </c>
      <c r="C1012" s="164">
        <f>ROUND('в руб.'!C1012/1000,1)</f>
        <v>70366.3</v>
      </c>
      <c r="D1012" s="164">
        <f>ROUND('в руб.'!D1012/1000,1)</f>
        <v>39813.9</v>
      </c>
      <c r="E1012" s="162">
        <f t="shared" si="18"/>
        <v>56.580920127958976</v>
      </c>
    </row>
    <row r="1013" spans="1:7" ht="47.25" x14ac:dyDescent="0.25">
      <c r="A1013" s="167" t="s">
        <v>2447</v>
      </c>
      <c r="B1013" s="168" t="s">
        <v>2681</v>
      </c>
      <c r="C1013" s="164">
        <f>ROUND('в руб.'!C1013/1000,1)</f>
        <v>70366.3</v>
      </c>
      <c r="D1013" s="164">
        <f>ROUND('в руб.'!D1013/1000,1)</f>
        <v>39813.9</v>
      </c>
      <c r="E1013" s="162">
        <f t="shared" si="18"/>
        <v>56.580920127958976</v>
      </c>
    </row>
    <row r="1014" spans="1:7" ht="31.5" x14ac:dyDescent="0.25">
      <c r="A1014" s="187" t="s">
        <v>2682</v>
      </c>
      <c r="B1014" s="188" t="s">
        <v>2683</v>
      </c>
      <c r="C1014" s="219">
        <f>ROUND('в руб.'!C1014/1000,1)+0.1</f>
        <v>42882.400000000001</v>
      </c>
      <c r="D1014" s="189">
        <f>ROUND('в руб.'!D1014/1000,1)</f>
        <v>35439.199999999997</v>
      </c>
      <c r="E1014" s="190">
        <f t="shared" ref="E1014:E1077" si="19">D1014/C1014*100</f>
        <v>82.642762531947838</v>
      </c>
      <c r="G1014" s="218"/>
    </row>
    <row r="1015" spans="1:7" ht="31.5" x14ac:dyDescent="0.25">
      <c r="A1015" s="167" t="s">
        <v>1902</v>
      </c>
      <c r="B1015" s="168" t="s">
        <v>2684</v>
      </c>
      <c r="C1015" s="164">
        <f>ROUND('в руб.'!C1015/1000,1)</f>
        <v>1590.9</v>
      </c>
      <c r="D1015" s="164">
        <f>ROUND('в руб.'!D1015/1000,1)</f>
        <v>590.20000000000005</v>
      </c>
      <c r="E1015" s="162">
        <f t="shared" si="19"/>
        <v>37.098497705701178</v>
      </c>
    </row>
    <row r="1016" spans="1:7" ht="47.25" x14ac:dyDescent="0.25">
      <c r="A1016" s="167" t="s">
        <v>1904</v>
      </c>
      <c r="B1016" s="168" t="s">
        <v>2685</v>
      </c>
      <c r="C1016" s="164">
        <f>ROUND('в руб.'!C1016/1000,1)</f>
        <v>1590.9</v>
      </c>
      <c r="D1016" s="164">
        <f>ROUND('в руб.'!D1016/1000,1)</f>
        <v>590.20000000000005</v>
      </c>
      <c r="E1016" s="162">
        <f t="shared" si="19"/>
        <v>37.098497705701178</v>
      </c>
    </row>
    <row r="1017" spans="1:7" ht="15.75" x14ac:dyDescent="0.25">
      <c r="A1017" s="167" t="s">
        <v>1906</v>
      </c>
      <c r="B1017" s="168" t="s">
        <v>2686</v>
      </c>
      <c r="C1017" s="164">
        <f>ROUND('в руб.'!C1017/1000,1)</f>
        <v>1590.9</v>
      </c>
      <c r="D1017" s="164">
        <f>ROUND('в руб.'!D1017/1000,1)</f>
        <v>590.20000000000005</v>
      </c>
      <c r="E1017" s="162">
        <f t="shared" si="19"/>
        <v>37.098497705701178</v>
      </c>
    </row>
    <row r="1018" spans="1:7" ht="47.25" x14ac:dyDescent="0.25">
      <c r="A1018" s="167" t="s">
        <v>1939</v>
      </c>
      <c r="B1018" s="168" t="s">
        <v>2687</v>
      </c>
      <c r="C1018" s="222">
        <f>ROUND('в руб.'!C1018/1000,1)+0.1</f>
        <v>41291.5</v>
      </c>
      <c r="D1018" s="164">
        <f>ROUND('в руб.'!D1018/1000,1)</f>
        <v>34849</v>
      </c>
      <c r="E1018" s="162">
        <f t="shared" si="19"/>
        <v>84.397515227104847</v>
      </c>
    </row>
    <row r="1019" spans="1:7" ht="15.75" x14ac:dyDescent="0.25">
      <c r="A1019" s="167" t="s">
        <v>1941</v>
      </c>
      <c r="B1019" s="168" t="s">
        <v>2688</v>
      </c>
      <c r="C1019" s="222">
        <f>ROUND('в руб.'!C1019/1000,1)+0.1</f>
        <v>41291.5</v>
      </c>
      <c r="D1019" s="164">
        <f>ROUND('в руб.'!D1019/1000,1)</f>
        <v>34849</v>
      </c>
      <c r="E1019" s="162">
        <f t="shared" si="19"/>
        <v>84.397515227104847</v>
      </c>
    </row>
    <row r="1020" spans="1:7" ht="78.75" x14ac:dyDescent="0.25">
      <c r="A1020" s="167" t="s">
        <v>2119</v>
      </c>
      <c r="B1020" s="168" t="s">
        <v>2689</v>
      </c>
      <c r="C1020" s="222">
        <f>ROUND('в руб.'!C1020/1000,1)+0.1</f>
        <v>39291.5</v>
      </c>
      <c r="D1020" s="164">
        <f>ROUND('в руб.'!D1020/1000,1)</f>
        <v>32849</v>
      </c>
      <c r="E1020" s="162">
        <f t="shared" si="19"/>
        <v>83.603323874120363</v>
      </c>
    </row>
    <row r="1021" spans="1:7" ht="31.5" x14ac:dyDescent="0.25">
      <c r="A1021" s="167" t="s">
        <v>1943</v>
      </c>
      <c r="B1021" s="168" t="s">
        <v>2690</v>
      </c>
      <c r="C1021" s="164">
        <f>ROUND('в руб.'!C1021/1000,1)</f>
        <v>2000</v>
      </c>
      <c r="D1021" s="164">
        <f>ROUND('в руб.'!D1021/1000,1)</f>
        <v>2000</v>
      </c>
      <c r="E1021" s="162">
        <f t="shared" si="19"/>
        <v>100</v>
      </c>
    </row>
    <row r="1022" spans="1:7" ht="31.5" x14ac:dyDescent="0.25">
      <c r="A1022" s="187" t="s">
        <v>2691</v>
      </c>
      <c r="B1022" s="188" t="s">
        <v>2692</v>
      </c>
      <c r="C1022" s="189">
        <f>ROUND('в руб.'!C1022/1000,1)</f>
        <v>200</v>
      </c>
      <c r="D1022" s="189">
        <f>ROUND('в руб.'!D1022/1000,1)</f>
        <v>117</v>
      </c>
      <c r="E1022" s="190">
        <f t="shared" si="19"/>
        <v>58.5</v>
      </c>
    </row>
    <row r="1023" spans="1:7" ht="31.5" x14ac:dyDescent="0.25">
      <c r="A1023" s="167" t="s">
        <v>1902</v>
      </c>
      <c r="B1023" s="168" t="s">
        <v>2693</v>
      </c>
      <c r="C1023" s="164">
        <f>ROUND('в руб.'!C1023/1000,1)</f>
        <v>200</v>
      </c>
      <c r="D1023" s="164">
        <f>ROUND('в руб.'!D1023/1000,1)</f>
        <v>117</v>
      </c>
      <c r="E1023" s="162">
        <f t="shared" si="19"/>
        <v>58.5</v>
      </c>
    </row>
    <row r="1024" spans="1:7" ht="47.25" x14ac:dyDescent="0.25">
      <c r="A1024" s="167" t="s">
        <v>1904</v>
      </c>
      <c r="B1024" s="168" t="s">
        <v>2694</v>
      </c>
      <c r="C1024" s="164">
        <f>ROUND('в руб.'!C1024/1000,1)</f>
        <v>200</v>
      </c>
      <c r="D1024" s="164">
        <f>ROUND('в руб.'!D1024/1000,1)</f>
        <v>117</v>
      </c>
      <c r="E1024" s="162">
        <f t="shared" si="19"/>
        <v>58.5</v>
      </c>
    </row>
    <row r="1025" spans="1:5" ht="31.5" x14ac:dyDescent="0.25">
      <c r="A1025" s="167" t="s">
        <v>2479</v>
      </c>
      <c r="B1025" s="168" t="s">
        <v>2695</v>
      </c>
      <c r="C1025" s="164">
        <f>ROUND('в руб.'!C1025/1000,1)</f>
        <v>200</v>
      </c>
      <c r="D1025" s="164">
        <f>ROUND('в руб.'!D1025/1000,1)</f>
        <v>117</v>
      </c>
      <c r="E1025" s="162">
        <f t="shared" si="19"/>
        <v>58.5</v>
      </c>
    </row>
    <row r="1026" spans="1:5" ht="31.5" x14ac:dyDescent="0.25">
      <c r="A1026" s="187" t="s">
        <v>2696</v>
      </c>
      <c r="B1026" s="188" t="s">
        <v>2697</v>
      </c>
      <c r="C1026" s="189">
        <f>ROUND('в руб.'!C1026/1000,1)</f>
        <v>68022.3</v>
      </c>
      <c r="D1026" s="189">
        <f>ROUND('в руб.'!D1026/1000,1)</f>
        <v>29207</v>
      </c>
      <c r="E1026" s="190">
        <f t="shared" si="19"/>
        <v>42.937389650158842</v>
      </c>
    </row>
    <row r="1027" spans="1:5" ht="78.75" x14ac:dyDescent="0.25">
      <c r="A1027" s="167" t="s">
        <v>1892</v>
      </c>
      <c r="B1027" s="168" t="s">
        <v>2698</v>
      </c>
      <c r="C1027" s="164">
        <f>ROUND('в руб.'!C1027/1000,1)</f>
        <v>58871.9</v>
      </c>
      <c r="D1027" s="164">
        <f>ROUND('в руб.'!D1027/1000,1)</f>
        <v>27480.400000000001</v>
      </c>
      <c r="E1027" s="162">
        <f t="shared" si="19"/>
        <v>46.678296436839986</v>
      </c>
    </row>
    <row r="1028" spans="1:5" ht="31.5" x14ac:dyDescent="0.25">
      <c r="A1028" s="167" t="s">
        <v>1894</v>
      </c>
      <c r="B1028" s="168" t="s">
        <v>2699</v>
      </c>
      <c r="C1028" s="164">
        <f>ROUND('в руб.'!C1028/1000,1)</f>
        <v>58871.9</v>
      </c>
      <c r="D1028" s="164">
        <f>ROUND('в руб.'!D1028/1000,1)</f>
        <v>27480.400000000001</v>
      </c>
      <c r="E1028" s="162">
        <f t="shared" si="19"/>
        <v>46.678296436839986</v>
      </c>
    </row>
    <row r="1029" spans="1:5" ht="31.5" x14ac:dyDescent="0.25">
      <c r="A1029" s="167" t="s">
        <v>1896</v>
      </c>
      <c r="B1029" s="168" t="s">
        <v>2700</v>
      </c>
      <c r="C1029" s="164">
        <f>ROUND('в руб.'!C1029/1000,1)</f>
        <v>43024.1</v>
      </c>
      <c r="D1029" s="164">
        <f>ROUND('в руб.'!D1029/1000,1)</f>
        <v>20053.599999999999</v>
      </c>
      <c r="E1029" s="162">
        <f t="shared" si="19"/>
        <v>46.610155703431332</v>
      </c>
    </row>
    <row r="1030" spans="1:5" ht="47.25" x14ac:dyDescent="0.25">
      <c r="A1030" s="167" t="s">
        <v>1898</v>
      </c>
      <c r="B1030" s="168" t="s">
        <v>2701</v>
      </c>
      <c r="C1030" s="164">
        <f>ROUND('в руб.'!C1030/1000,1)</f>
        <v>2320</v>
      </c>
      <c r="D1030" s="164">
        <f>ROUND('в руб.'!D1030/1000,1)</f>
        <v>1629.1</v>
      </c>
      <c r="E1030" s="162">
        <f t="shared" si="19"/>
        <v>70.21982758620689</v>
      </c>
    </row>
    <row r="1031" spans="1:5" ht="63" x14ac:dyDescent="0.25">
      <c r="A1031" s="167" t="s">
        <v>1900</v>
      </c>
      <c r="B1031" s="168" t="s">
        <v>2702</v>
      </c>
      <c r="C1031" s="164">
        <f>ROUND('в руб.'!C1031/1000,1)</f>
        <v>13527.8</v>
      </c>
      <c r="D1031" s="164">
        <f>ROUND('в руб.'!D1031/1000,1)</f>
        <v>5797.7</v>
      </c>
      <c r="E1031" s="162">
        <f t="shared" si="19"/>
        <v>42.857670870355861</v>
      </c>
    </row>
    <row r="1032" spans="1:5" ht="31.5" x14ac:dyDescent="0.25">
      <c r="A1032" s="167" t="s">
        <v>1902</v>
      </c>
      <c r="B1032" s="168" t="s">
        <v>2703</v>
      </c>
      <c r="C1032" s="164">
        <f>ROUND('в руб.'!C1032/1000,1)</f>
        <v>9142.4</v>
      </c>
      <c r="D1032" s="164">
        <f>ROUND('в руб.'!D1032/1000,1)</f>
        <v>1726.4</v>
      </c>
      <c r="E1032" s="162">
        <f t="shared" si="19"/>
        <v>18.883444172208613</v>
      </c>
    </row>
    <row r="1033" spans="1:5" ht="47.25" x14ac:dyDescent="0.25">
      <c r="A1033" s="167" t="s">
        <v>1904</v>
      </c>
      <c r="B1033" s="168" t="s">
        <v>2704</v>
      </c>
      <c r="C1033" s="164">
        <f>ROUND('в руб.'!C1033/1000,1)</f>
        <v>9142.4</v>
      </c>
      <c r="D1033" s="164">
        <f>ROUND('в руб.'!D1033/1000,1)</f>
        <v>1726.4</v>
      </c>
      <c r="E1033" s="162">
        <f t="shared" si="19"/>
        <v>18.883444172208613</v>
      </c>
    </row>
    <row r="1034" spans="1:5" ht="15.75" x14ac:dyDescent="0.25">
      <c r="A1034" s="167" t="s">
        <v>1906</v>
      </c>
      <c r="B1034" s="168" t="s">
        <v>2705</v>
      </c>
      <c r="C1034" s="164">
        <f>ROUND('в руб.'!C1034/1000,1)</f>
        <v>9135.4</v>
      </c>
      <c r="D1034" s="164">
        <f>ROUND('в руб.'!D1034/1000,1)</f>
        <v>1722.2</v>
      </c>
      <c r="E1034" s="162">
        <f t="shared" si="19"/>
        <v>18.851938612430764</v>
      </c>
    </row>
    <row r="1035" spans="1:5" ht="15.75" x14ac:dyDescent="0.25">
      <c r="A1035" s="167" t="s">
        <v>1926</v>
      </c>
      <c r="B1035" s="168" t="s">
        <v>2706</v>
      </c>
      <c r="C1035" s="164">
        <f>ROUND('в руб.'!C1035/1000,1)</f>
        <v>7</v>
      </c>
      <c r="D1035" s="164">
        <f>ROUND('в руб.'!D1035/1000,1)</f>
        <v>4.2</v>
      </c>
      <c r="E1035" s="162">
        <f t="shared" si="19"/>
        <v>60</v>
      </c>
    </row>
    <row r="1036" spans="1:5" ht="15.75" x14ac:dyDescent="0.25">
      <c r="A1036" s="167" t="s">
        <v>1908</v>
      </c>
      <c r="B1036" s="168" t="s">
        <v>2710</v>
      </c>
      <c r="C1036" s="164">
        <f>ROUND('в руб.'!C1036/1000,1)</f>
        <v>8</v>
      </c>
      <c r="D1036" s="164">
        <f>ROUND('в руб.'!D1036/1000,1)</f>
        <v>0.2</v>
      </c>
      <c r="E1036" s="162">
        <f t="shared" si="19"/>
        <v>2.5</v>
      </c>
    </row>
    <row r="1037" spans="1:5" ht="15.75" x14ac:dyDescent="0.25">
      <c r="A1037" s="167" t="s">
        <v>1910</v>
      </c>
      <c r="B1037" s="168" t="s">
        <v>2711</v>
      </c>
      <c r="C1037" s="164">
        <f>ROUND('в руб.'!C1037/1000,1)</f>
        <v>8</v>
      </c>
      <c r="D1037" s="164">
        <f>ROUND('в руб.'!D1037/1000,1)</f>
        <v>0.2</v>
      </c>
      <c r="E1037" s="162">
        <f t="shared" si="19"/>
        <v>2.5</v>
      </c>
    </row>
    <row r="1038" spans="1:5" ht="31.5" x14ac:dyDescent="0.25">
      <c r="A1038" s="167" t="s">
        <v>1947</v>
      </c>
      <c r="B1038" s="168" t="s">
        <v>2712</v>
      </c>
      <c r="C1038" s="164">
        <f>ROUND('в руб.'!C1038/1000,1)</f>
        <v>8</v>
      </c>
      <c r="D1038" s="164">
        <f>ROUND('в руб.'!D1038/1000,1)</f>
        <v>0.2</v>
      </c>
      <c r="E1038" s="162">
        <f t="shared" si="19"/>
        <v>2.5</v>
      </c>
    </row>
    <row r="1039" spans="1:5" ht="15.75" x14ac:dyDescent="0.25">
      <c r="A1039" s="187" t="s">
        <v>2713</v>
      </c>
      <c r="B1039" s="188" t="s">
        <v>2714</v>
      </c>
      <c r="C1039" s="189">
        <f>ROUND('в руб.'!C1039/1000,1)</f>
        <v>35862729.600000001</v>
      </c>
      <c r="D1039" s="189">
        <f>ROUND('в руб.'!D1039/1000,1)</f>
        <v>18348507.800000001</v>
      </c>
      <c r="E1039" s="190">
        <f t="shared" si="19"/>
        <v>51.163165784235233</v>
      </c>
    </row>
    <row r="1040" spans="1:5" ht="15.75" x14ac:dyDescent="0.25">
      <c r="A1040" s="187" t="s">
        <v>2715</v>
      </c>
      <c r="B1040" s="188" t="s">
        <v>2716</v>
      </c>
      <c r="C1040" s="189">
        <f>ROUND('в руб.'!C1040/1000,1)</f>
        <v>5932537.5999999996</v>
      </c>
      <c r="D1040" s="189">
        <f>ROUND('в руб.'!D1040/1000,1)</f>
        <v>3147300.3</v>
      </c>
      <c r="E1040" s="190">
        <f t="shared" si="19"/>
        <v>53.051501940754662</v>
      </c>
    </row>
    <row r="1041" spans="1:5" ht="78.75" x14ac:dyDescent="0.25">
      <c r="A1041" s="167" t="s">
        <v>1892</v>
      </c>
      <c r="B1041" s="168" t="s">
        <v>2717</v>
      </c>
      <c r="C1041" s="164">
        <f>ROUND('в руб.'!C1041/1000,1)</f>
        <v>10</v>
      </c>
      <c r="D1041" s="164"/>
      <c r="E1041" s="162"/>
    </row>
    <row r="1042" spans="1:5" ht="31.5" x14ac:dyDescent="0.25">
      <c r="A1042" s="167" t="s">
        <v>1989</v>
      </c>
      <c r="B1042" s="168" t="s">
        <v>2718</v>
      </c>
      <c r="C1042" s="164">
        <f>ROUND('в руб.'!C1042/1000,1)</f>
        <v>10</v>
      </c>
      <c r="D1042" s="164"/>
      <c r="E1042" s="162"/>
    </row>
    <row r="1043" spans="1:5" ht="31.5" x14ac:dyDescent="0.25">
      <c r="A1043" s="167" t="s">
        <v>2073</v>
      </c>
      <c r="B1043" s="168" t="s">
        <v>2721</v>
      </c>
      <c r="C1043" s="164">
        <f>ROUND('в руб.'!C1043/1000,1)</f>
        <v>10</v>
      </c>
      <c r="D1043" s="164"/>
      <c r="E1043" s="162"/>
    </row>
    <row r="1044" spans="1:5" ht="31.5" x14ac:dyDescent="0.25">
      <c r="A1044" s="167" t="s">
        <v>1902</v>
      </c>
      <c r="B1044" s="168" t="s">
        <v>2723</v>
      </c>
      <c r="C1044" s="164">
        <f>ROUND('в руб.'!C1044/1000,1)</f>
        <v>790</v>
      </c>
      <c r="D1044" s="164">
        <f>ROUND('в руб.'!D1044/1000,1)</f>
        <v>297</v>
      </c>
      <c r="E1044" s="162">
        <f t="shared" si="19"/>
        <v>37.594936708860757</v>
      </c>
    </row>
    <row r="1045" spans="1:5" ht="47.25" x14ac:dyDescent="0.25">
      <c r="A1045" s="167" t="s">
        <v>1904</v>
      </c>
      <c r="B1045" s="168" t="s">
        <v>2724</v>
      </c>
      <c r="C1045" s="164">
        <f>ROUND('в руб.'!C1045/1000,1)</f>
        <v>790</v>
      </c>
      <c r="D1045" s="164">
        <f>ROUND('в руб.'!D1045/1000,1)</f>
        <v>297</v>
      </c>
      <c r="E1045" s="162">
        <f t="shared" si="19"/>
        <v>37.594936708860757</v>
      </c>
    </row>
    <row r="1046" spans="1:5" ht="15.75" x14ac:dyDescent="0.25">
      <c r="A1046" s="167" t="s">
        <v>1906</v>
      </c>
      <c r="B1046" s="168" t="s">
        <v>2727</v>
      </c>
      <c r="C1046" s="164">
        <f>ROUND('в руб.'!C1046/1000,1)</f>
        <v>790</v>
      </c>
      <c r="D1046" s="164">
        <f>ROUND('в руб.'!D1046/1000,1)</f>
        <v>297</v>
      </c>
      <c r="E1046" s="162">
        <f t="shared" si="19"/>
        <v>37.594936708860757</v>
      </c>
    </row>
    <row r="1047" spans="1:5" ht="31.5" x14ac:dyDescent="0.25">
      <c r="A1047" s="167" t="s">
        <v>1928</v>
      </c>
      <c r="B1047" s="168" t="s">
        <v>2729</v>
      </c>
      <c r="C1047" s="164">
        <f>ROUND('в руб.'!C1047/1000,1)</f>
        <v>230</v>
      </c>
      <c r="D1047" s="164">
        <f>ROUND('в руб.'!D1047/1000,1)</f>
        <v>180</v>
      </c>
      <c r="E1047" s="162">
        <f t="shared" si="19"/>
        <v>78.260869565217391</v>
      </c>
    </row>
    <row r="1048" spans="1:5" ht="15.75" x14ac:dyDescent="0.25">
      <c r="A1048" s="167" t="s">
        <v>2101</v>
      </c>
      <c r="B1048" s="168" t="s">
        <v>2732</v>
      </c>
      <c r="C1048" s="164">
        <f>ROUND('в руб.'!C1048/1000,1)</f>
        <v>230</v>
      </c>
      <c r="D1048" s="164">
        <f>ROUND('в руб.'!D1048/1000,1)</f>
        <v>180</v>
      </c>
      <c r="E1048" s="162">
        <f t="shared" si="19"/>
        <v>78.260869565217391</v>
      </c>
    </row>
    <row r="1049" spans="1:5" ht="15.75" x14ac:dyDescent="0.25">
      <c r="A1049" s="167" t="s">
        <v>1936</v>
      </c>
      <c r="B1049" s="168" t="s">
        <v>2736</v>
      </c>
      <c r="C1049" s="164">
        <f>ROUND('в руб.'!C1049/1000,1)</f>
        <v>5898051.5</v>
      </c>
      <c r="D1049" s="164">
        <f>ROUND('в руб.'!D1049/1000,1)</f>
        <v>3134518.5</v>
      </c>
      <c r="E1049" s="162">
        <f t="shared" si="19"/>
        <v>53.144983559400927</v>
      </c>
    </row>
    <row r="1050" spans="1:5" ht="15.75" x14ac:dyDescent="0.25">
      <c r="A1050" s="167" t="s">
        <v>2111</v>
      </c>
      <c r="B1050" s="168" t="s">
        <v>2737</v>
      </c>
      <c r="C1050" s="164">
        <f>ROUND('в руб.'!C1050/1000,1)</f>
        <v>228655.6</v>
      </c>
      <c r="D1050" s="164">
        <f>ROUND('в руб.'!D1050/1000,1)</f>
        <v>149274.9</v>
      </c>
      <c r="E1050" s="162">
        <f t="shared" si="19"/>
        <v>65.283728017157685</v>
      </c>
    </row>
    <row r="1051" spans="1:5" ht="63" x14ac:dyDescent="0.25">
      <c r="A1051" s="167" t="s">
        <v>2364</v>
      </c>
      <c r="B1051" s="168" t="s">
        <v>2738</v>
      </c>
      <c r="C1051" s="164">
        <f>ROUND('в руб.'!C1051/1000,1)</f>
        <v>172404.3</v>
      </c>
      <c r="D1051" s="164">
        <f>ROUND('в руб.'!D1051/1000,1)</f>
        <v>93023.6</v>
      </c>
      <c r="E1051" s="162">
        <f t="shared" si="19"/>
        <v>53.956658853636483</v>
      </c>
    </row>
    <row r="1052" spans="1:5" ht="15.75" x14ac:dyDescent="0.25">
      <c r="A1052" s="167" t="s">
        <v>2113</v>
      </c>
      <c r="B1052" s="168" t="s">
        <v>2739</v>
      </c>
      <c r="C1052" s="164">
        <f>ROUND('в руб.'!C1052/1000,1)</f>
        <v>56251.3</v>
      </c>
      <c r="D1052" s="164">
        <f>ROUND('в руб.'!D1052/1000,1)</f>
        <v>56251.3</v>
      </c>
      <c r="E1052" s="162">
        <f t="shared" si="19"/>
        <v>100</v>
      </c>
    </row>
    <row r="1053" spans="1:5" ht="15.75" x14ac:dyDescent="0.25">
      <c r="A1053" s="167" t="s">
        <v>2006</v>
      </c>
      <c r="B1053" s="168" t="s">
        <v>2740</v>
      </c>
      <c r="C1053" s="164">
        <f>ROUND('в руб.'!C1053/1000,1)</f>
        <v>5643959.9000000004</v>
      </c>
      <c r="D1053" s="164">
        <f>ROUND('в руб.'!D1053/1000,1)</f>
        <v>2962325.7</v>
      </c>
      <c r="E1053" s="162">
        <f t="shared" si="19"/>
        <v>52.48665391828883</v>
      </c>
    </row>
    <row r="1054" spans="1:5" ht="15.75" x14ac:dyDescent="0.25">
      <c r="A1054" s="167" t="s">
        <v>1507</v>
      </c>
      <c r="B1054" s="168" t="s">
        <v>2741</v>
      </c>
      <c r="C1054" s="164">
        <f>ROUND('в руб.'!C1054/1000,1)</f>
        <v>25436</v>
      </c>
      <c r="D1054" s="164">
        <f>ROUND('в руб.'!D1054/1000,1)</f>
        <v>22917.9</v>
      </c>
      <c r="E1054" s="162">
        <f t="shared" si="19"/>
        <v>90.100251611888666</v>
      </c>
    </row>
    <row r="1055" spans="1:5" ht="47.25" x14ac:dyDescent="0.25">
      <c r="A1055" s="167" t="s">
        <v>1939</v>
      </c>
      <c r="B1055" s="168" t="s">
        <v>2742</v>
      </c>
      <c r="C1055" s="164">
        <f>ROUND('в руб.'!C1055/1000,1)</f>
        <v>26311</v>
      </c>
      <c r="D1055" s="164">
        <f>ROUND('в руб.'!D1055/1000,1)</f>
        <v>9906.9</v>
      </c>
      <c r="E1055" s="162">
        <f t="shared" si="19"/>
        <v>37.653072859260384</v>
      </c>
    </row>
    <row r="1056" spans="1:5" ht="15.75" x14ac:dyDescent="0.25">
      <c r="A1056" s="167" t="s">
        <v>1941</v>
      </c>
      <c r="B1056" s="168" t="s">
        <v>2743</v>
      </c>
      <c r="C1056" s="164">
        <f>ROUND('в руб.'!C1056/1000,1)</f>
        <v>2263.9</v>
      </c>
      <c r="D1056" s="164">
        <f>ROUND('в руб.'!D1056/1000,1)</f>
        <v>1133.3</v>
      </c>
      <c r="E1056" s="162">
        <f t="shared" si="19"/>
        <v>50.059631609170005</v>
      </c>
    </row>
    <row r="1057" spans="1:5" ht="78.75" x14ac:dyDescent="0.25">
      <c r="A1057" s="167" t="s">
        <v>2119</v>
      </c>
      <c r="B1057" s="168" t="s">
        <v>2744</v>
      </c>
      <c r="C1057" s="164">
        <f>ROUND('в руб.'!C1057/1000,1)</f>
        <v>2263.9</v>
      </c>
      <c r="D1057" s="164">
        <f>ROUND('в руб.'!D1057/1000,1)</f>
        <v>1133.3</v>
      </c>
      <c r="E1057" s="162">
        <f t="shared" si="19"/>
        <v>50.059631609170005</v>
      </c>
    </row>
    <row r="1058" spans="1:5" ht="78.75" x14ac:dyDescent="0.25">
      <c r="A1058" s="167" t="s">
        <v>2130</v>
      </c>
      <c r="B1058" s="168" t="s">
        <v>2749</v>
      </c>
      <c r="C1058" s="164">
        <f>ROUND('в руб.'!C1058/1000,1)</f>
        <v>24047.1</v>
      </c>
      <c r="D1058" s="164">
        <f>ROUND('в руб.'!D1058/1000,1)</f>
        <v>8773.5</v>
      </c>
      <c r="E1058" s="162">
        <f t="shared" si="19"/>
        <v>36.484648876579719</v>
      </c>
    </row>
    <row r="1059" spans="1:5" ht="47.25" x14ac:dyDescent="0.25">
      <c r="A1059" s="167" t="s">
        <v>2132</v>
      </c>
      <c r="B1059" s="168" t="s">
        <v>2750</v>
      </c>
      <c r="C1059" s="164">
        <f>ROUND('в руб.'!C1059/1000,1)</f>
        <v>21579.1</v>
      </c>
      <c r="D1059" s="164">
        <f>ROUND('в руб.'!D1059/1000,1)</f>
        <v>8773.5</v>
      </c>
      <c r="E1059" s="162">
        <f t="shared" si="19"/>
        <v>40.657395350130457</v>
      </c>
    </row>
    <row r="1060" spans="1:5" ht="31.5" x14ac:dyDescent="0.25">
      <c r="A1060" s="167" t="s">
        <v>2136</v>
      </c>
      <c r="B1060" s="168" t="s">
        <v>2751</v>
      </c>
      <c r="C1060" s="164">
        <f>ROUND('в руб.'!C1060/1000,1)</f>
        <v>2468</v>
      </c>
      <c r="D1060" s="164"/>
      <c r="E1060" s="162"/>
    </row>
    <row r="1061" spans="1:5" ht="15.75" x14ac:dyDescent="0.25">
      <c r="A1061" s="167" t="s">
        <v>1908</v>
      </c>
      <c r="B1061" s="168" t="s">
        <v>2752</v>
      </c>
      <c r="C1061" s="164">
        <f>ROUND('в руб.'!C1061/1000,1)</f>
        <v>7145.1</v>
      </c>
      <c r="D1061" s="164">
        <f>ROUND('в руб.'!D1061/1000,1)</f>
        <v>2397.9</v>
      </c>
      <c r="E1061" s="162">
        <f t="shared" si="19"/>
        <v>33.560062140487886</v>
      </c>
    </row>
    <row r="1062" spans="1:5" ht="63" x14ac:dyDescent="0.25">
      <c r="A1062" s="167" t="s">
        <v>2139</v>
      </c>
      <c r="B1062" s="168" t="s">
        <v>2753</v>
      </c>
      <c r="C1062" s="164">
        <f>ROUND('в руб.'!C1062/1000,1)</f>
        <v>7145.1</v>
      </c>
      <c r="D1062" s="164">
        <f>ROUND('в руб.'!D1062/1000,1)</f>
        <v>2397.9</v>
      </c>
      <c r="E1062" s="162">
        <f t="shared" si="19"/>
        <v>33.560062140487886</v>
      </c>
    </row>
    <row r="1063" spans="1:5" ht="78.75" x14ac:dyDescent="0.25">
      <c r="A1063" s="167" t="s">
        <v>2141</v>
      </c>
      <c r="B1063" s="168" t="s">
        <v>2754</v>
      </c>
      <c r="C1063" s="164">
        <f>ROUND('в руб.'!C1063/1000,1)</f>
        <v>7145.1</v>
      </c>
      <c r="D1063" s="164">
        <f>ROUND('в руб.'!D1063/1000,1)</f>
        <v>2397.9</v>
      </c>
      <c r="E1063" s="162">
        <f t="shared" si="19"/>
        <v>33.560062140487886</v>
      </c>
    </row>
    <row r="1064" spans="1:5" ht="15.75" x14ac:dyDescent="0.25">
      <c r="A1064" s="187" t="s">
        <v>2761</v>
      </c>
      <c r="B1064" s="188" t="s">
        <v>2762</v>
      </c>
      <c r="C1064" s="189">
        <f>ROUND('в руб.'!C1064/1000,1)</f>
        <v>24019802.699999999</v>
      </c>
      <c r="D1064" s="189">
        <f>ROUND('в руб.'!D1064/1000,1)</f>
        <v>12003817.199999999</v>
      </c>
      <c r="E1064" s="190">
        <f t="shared" si="19"/>
        <v>49.974670274872821</v>
      </c>
    </row>
    <row r="1065" spans="1:5" ht="78.75" x14ac:dyDescent="0.25">
      <c r="A1065" s="167" t="s">
        <v>1892</v>
      </c>
      <c r="B1065" s="168" t="s">
        <v>2763</v>
      </c>
      <c r="C1065" s="164">
        <f>ROUND('в руб.'!C1065/1000,1)</f>
        <v>22603</v>
      </c>
      <c r="D1065" s="164">
        <f>ROUND('в руб.'!D1065/1000,1)</f>
        <v>595.9</v>
      </c>
      <c r="E1065" s="162">
        <f t="shared" si="19"/>
        <v>2.6363757023403971</v>
      </c>
    </row>
    <row r="1066" spans="1:5" ht="31.5" x14ac:dyDescent="0.25">
      <c r="A1066" s="167" t="s">
        <v>1989</v>
      </c>
      <c r="B1066" s="168" t="s">
        <v>2764</v>
      </c>
      <c r="C1066" s="164">
        <f>ROUND('в руб.'!C1066/1000,1)</f>
        <v>22603</v>
      </c>
      <c r="D1066" s="164">
        <f>ROUND('в руб.'!D1066/1000,1)</f>
        <v>595.9</v>
      </c>
      <c r="E1066" s="162">
        <f t="shared" si="19"/>
        <v>2.6363757023403971</v>
      </c>
    </row>
    <row r="1067" spans="1:5" ht="31.5" x14ac:dyDescent="0.25">
      <c r="A1067" s="167" t="s">
        <v>2073</v>
      </c>
      <c r="B1067" s="168" t="s">
        <v>2767</v>
      </c>
      <c r="C1067" s="164">
        <f>ROUND('в руб.'!C1067/1000,1)</f>
        <v>22603</v>
      </c>
      <c r="D1067" s="164">
        <f>ROUND('в руб.'!D1067/1000,1)</f>
        <v>595.9</v>
      </c>
      <c r="E1067" s="162">
        <f t="shared" si="19"/>
        <v>2.6363757023403971</v>
      </c>
    </row>
    <row r="1068" spans="1:5" ht="31.5" x14ac:dyDescent="0.25">
      <c r="A1068" s="167" t="s">
        <v>1902</v>
      </c>
      <c r="B1068" s="168" t="s">
        <v>2769</v>
      </c>
      <c r="C1068" s="164">
        <f>ROUND('в руб.'!C1068/1000,1)</f>
        <v>31182.9</v>
      </c>
      <c r="D1068" s="164">
        <f>ROUND('в руб.'!D1068/1000,1)</f>
        <v>3816.2</v>
      </c>
      <c r="E1068" s="162">
        <f t="shared" si="19"/>
        <v>12.238117686296015</v>
      </c>
    </row>
    <row r="1069" spans="1:5" ht="47.25" x14ac:dyDescent="0.25">
      <c r="A1069" s="167" t="s">
        <v>1904</v>
      </c>
      <c r="B1069" s="168" t="s">
        <v>2770</v>
      </c>
      <c r="C1069" s="164">
        <f>ROUND('в руб.'!C1069/1000,1)</f>
        <v>31182.9</v>
      </c>
      <c r="D1069" s="164">
        <f>ROUND('в руб.'!D1069/1000,1)</f>
        <v>3816.2</v>
      </c>
      <c r="E1069" s="162">
        <f t="shared" si="19"/>
        <v>12.238117686296015</v>
      </c>
    </row>
    <row r="1070" spans="1:5" ht="15.75" x14ac:dyDescent="0.25">
      <c r="A1070" s="167" t="s">
        <v>1906</v>
      </c>
      <c r="B1070" s="168" t="s">
        <v>2773</v>
      </c>
      <c r="C1070" s="164">
        <f>ROUND('в руб.'!C1070/1000,1)</f>
        <v>31182.9</v>
      </c>
      <c r="D1070" s="164">
        <f>ROUND('в руб.'!D1070/1000,1)</f>
        <v>3816.2</v>
      </c>
      <c r="E1070" s="162">
        <f t="shared" si="19"/>
        <v>12.238117686296015</v>
      </c>
    </row>
    <row r="1071" spans="1:5" ht="31.5" x14ac:dyDescent="0.25">
      <c r="A1071" s="167" t="s">
        <v>1928</v>
      </c>
      <c r="B1071" s="168" t="s">
        <v>2775</v>
      </c>
      <c r="C1071" s="164">
        <f>ROUND('в руб.'!C1071/1000,1)</f>
        <v>30340</v>
      </c>
      <c r="D1071" s="164">
        <f>ROUND('в руб.'!D1071/1000,1)</f>
        <v>380.1</v>
      </c>
      <c r="E1071" s="162">
        <f t="shared" si="19"/>
        <v>1.2528015820698748</v>
      </c>
    </row>
    <row r="1072" spans="1:5" ht="31.5" x14ac:dyDescent="0.25">
      <c r="A1072" s="167" t="s">
        <v>1930</v>
      </c>
      <c r="B1072" s="168" t="s">
        <v>2776</v>
      </c>
      <c r="C1072" s="164">
        <f>ROUND('в руб.'!C1072/1000,1)</f>
        <v>28000</v>
      </c>
      <c r="D1072" s="164"/>
      <c r="E1072" s="162"/>
    </row>
    <row r="1073" spans="1:5" ht="47.25" x14ac:dyDescent="0.25">
      <c r="A1073" s="167" t="s">
        <v>1932</v>
      </c>
      <c r="B1073" s="168" t="s">
        <v>2777</v>
      </c>
      <c r="C1073" s="164">
        <f>ROUND('в руб.'!C1073/1000,1)</f>
        <v>28000</v>
      </c>
      <c r="D1073" s="164"/>
      <c r="E1073" s="162"/>
    </row>
    <row r="1074" spans="1:5" ht="15.75" x14ac:dyDescent="0.25">
      <c r="A1074" s="167" t="s">
        <v>2101</v>
      </c>
      <c r="B1074" s="168" t="s">
        <v>2778</v>
      </c>
      <c r="C1074" s="164">
        <f>ROUND('в руб.'!C1074/1000,1)</f>
        <v>2340</v>
      </c>
      <c r="D1074" s="164">
        <f>ROUND('в руб.'!D1074/1000,1)</f>
        <v>380.1</v>
      </c>
      <c r="E1074" s="162">
        <f t="shared" si="19"/>
        <v>16.243589743589745</v>
      </c>
    </row>
    <row r="1075" spans="1:5" ht="15.75" x14ac:dyDescent="0.25">
      <c r="A1075" s="167" t="s">
        <v>1936</v>
      </c>
      <c r="B1075" s="168" t="s">
        <v>2787</v>
      </c>
      <c r="C1075" s="164">
        <f>ROUND('в руб.'!C1075/1000,1)</f>
        <v>21916824.399999999</v>
      </c>
      <c r="D1075" s="164">
        <f>ROUND('в руб.'!D1075/1000,1)</f>
        <v>10862860</v>
      </c>
      <c r="E1075" s="162">
        <f t="shared" si="19"/>
        <v>49.564023517932647</v>
      </c>
    </row>
    <row r="1076" spans="1:5" ht="15.75" x14ac:dyDescent="0.25">
      <c r="A1076" s="167" t="s">
        <v>2111</v>
      </c>
      <c r="B1076" s="168" t="s">
        <v>2788</v>
      </c>
      <c r="C1076" s="164">
        <f>ROUND('в руб.'!C1076/1000,1)</f>
        <v>4398060.2</v>
      </c>
      <c r="D1076" s="164">
        <f>ROUND('в руб.'!D1076/1000,1)</f>
        <v>1646596.5</v>
      </c>
      <c r="E1076" s="162">
        <f t="shared" si="19"/>
        <v>37.43915328853388</v>
      </c>
    </row>
    <row r="1077" spans="1:5" ht="63" x14ac:dyDescent="0.25">
      <c r="A1077" s="167" t="s">
        <v>2364</v>
      </c>
      <c r="B1077" s="168" t="s">
        <v>2789</v>
      </c>
      <c r="C1077" s="164">
        <f>ROUND('в руб.'!C1077/1000,1)</f>
        <v>3169877.4</v>
      </c>
      <c r="D1077" s="164">
        <f>ROUND('в руб.'!D1077/1000,1)</f>
        <v>1226805.8999999999</v>
      </c>
      <c r="E1077" s="162">
        <f t="shared" si="19"/>
        <v>38.701998380126625</v>
      </c>
    </row>
    <row r="1078" spans="1:5" ht="15.75" x14ac:dyDescent="0.25">
      <c r="A1078" s="167" t="s">
        <v>2113</v>
      </c>
      <c r="B1078" s="168" t="s">
        <v>2790</v>
      </c>
      <c r="C1078" s="164">
        <f>ROUND('в руб.'!C1078/1000,1)</f>
        <v>1228182.8</v>
      </c>
      <c r="D1078" s="164">
        <f>ROUND('в руб.'!D1078/1000,1)</f>
        <v>419790.6</v>
      </c>
      <c r="E1078" s="162">
        <f t="shared" ref="E1078:E1141" si="20">D1078/C1078*100</f>
        <v>34.179814275203981</v>
      </c>
    </row>
    <row r="1079" spans="1:5" ht="15.75" x14ac:dyDescent="0.25">
      <c r="A1079" s="167" t="s">
        <v>2006</v>
      </c>
      <c r="B1079" s="168" t="s">
        <v>2791</v>
      </c>
      <c r="C1079" s="164">
        <f>ROUND('в руб.'!C1079/1000,1)</f>
        <v>17146877.199999999</v>
      </c>
      <c r="D1079" s="164">
        <f>ROUND('в руб.'!D1079/1000,1)</f>
        <v>9065136.9000000004</v>
      </c>
      <c r="E1079" s="162">
        <f t="shared" si="20"/>
        <v>52.867567629165734</v>
      </c>
    </row>
    <row r="1080" spans="1:5" ht="15.75" x14ac:dyDescent="0.25">
      <c r="A1080" s="167" t="s">
        <v>1507</v>
      </c>
      <c r="B1080" s="168" t="s">
        <v>2792</v>
      </c>
      <c r="C1080" s="164">
        <f>ROUND('в руб.'!C1080/1000,1)</f>
        <v>371887</v>
      </c>
      <c r="D1080" s="164">
        <f>ROUND('в руб.'!D1080/1000,1)</f>
        <v>151126.6</v>
      </c>
      <c r="E1080" s="162">
        <f t="shared" si="20"/>
        <v>40.637774377700751</v>
      </c>
    </row>
    <row r="1081" spans="1:5" ht="47.25" x14ac:dyDescent="0.25">
      <c r="A1081" s="167" t="s">
        <v>1939</v>
      </c>
      <c r="B1081" s="168" t="s">
        <v>2793</v>
      </c>
      <c r="C1081" s="164">
        <f>ROUND('в руб.'!C1081/1000,1)</f>
        <v>2018852.3</v>
      </c>
      <c r="D1081" s="164">
        <f>ROUND('в руб.'!D1081/1000,1)</f>
        <v>1136165</v>
      </c>
      <c r="E1081" s="162">
        <f t="shared" si="20"/>
        <v>56.277767323543181</v>
      </c>
    </row>
    <row r="1082" spans="1:5" ht="15.75" x14ac:dyDescent="0.25">
      <c r="A1082" s="167" t="s">
        <v>1941</v>
      </c>
      <c r="B1082" s="168" t="s">
        <v>2794</v>
      </c>
      <c r="C1082" s="164">
        <f>ROUND('в руб.'!C1082/1000,1)</f>
        <v>1796515</v>
      </c>
      <c r="D1082" s="164">
        <f>ROUND('в руб.'!D1082/1000,1)</f>
        <v>1014030</v>
      </c>
      <c r="E1082" s="162">
        <f t="shared" si="20"/>
        <v>56.444282402317825</v>
      </c>
    </row>
    <row r="1083" spans="1:5" ht="78.75" x14ac:dyDescent="0.25">
      <c r="A1083" s="167" t="s">
        <v>2119</v>
      </c>
      <c r="B1083" s="168" t="s">
        <v>2795</v>
      </c>
      <c r="C1083" s="164">
        <f>ROUND('в руб.'!C1083/1000,1)</f>
        <v>1546950.1</v>
      </c>
      <c r="D1083" s="164">
        <f>ROUND('в руб.'!D1083/1000,1)</f>
        <v>886456.7</v>
      </c>
      <c r="E1083" s="162">
        <f t="shared" si="20"/>
        <v>57.303509660718852</v>
      </c>
    </row>
    <row r="1084" spans="1:5" ht="31.5" x14ac:dyDescent="0.25">
      <c r="A1084" s="167" t="s">
        <v>1943</v>
      </c>
      <c r="B1084" s="168" t="s">
        <v>2796</v>
      </c>
      <c r="C1084" s="164">
        <f>ROUND('в руб.'!C1084/1000,1)</f>
        <v>249564.9</v>
      </c>
      <c r="D1084" s="164">
        <f>ROUND('в руб.'!D1084/1000,1)</f>
        <v>127573.4</v>
      </c>
      <c r="E1084" s="162">
        <f t="shared" si="20"/>
        <v>51.118326335153697</v>
      </c>
    </row>
    <row r="1085" spans="1:5" ht="15.75" x14ac:dyDescent="0.25">
      <c r="A1085" s="167" t="s">
        <v>2062</v>
      </c>
      <c r="B1085" s="168" t="s">
        <v>2797</v>
      </c>
      <c r="C1085" s="164">
        <f>ROUND('в руб.'!C1085/1000,1)</f>
        <v>184467.1</v>
      </c>
      <c r="D1085" s="164">
        <f>ROUND('в руб.'!D1085/1000,1)</f>
        <v>105272.4</v>
      </c>
      <c r="E1085" s="162">
        <f t="shared" si="20"/>
        <v>57.068387804654598</v>
      </c>
    </row>
    <row r="1086" spans="1:5" ht="78.75" x14ac:dyDescent="0.25">
      <c r="A1086" s="167" t="s">
        <v>2064</v>
      </c>
      <c r="B1086" s="168" t="s">
        <v>2798</v>
      </c>
      <c r="C1086" s="164">
        <f>ROUND('в руб.'!C1086/1000,1)</f>
        <v>84288.7</v>
      </c>
      <c r="D1086" s="164">
        <f>ROUND('в руб.'!D1086/1000,1)</f>
        <v>46823.1</v>
      </c>
      <c r="E1086" s="162">
        <f t="shared" si="20"/>
        <v>55.550862689779294</v>
      </c>
    </row>
    <row r="1087" spans="1:5" ht="31.5" x14ac:dyDescent="0.25">
      <c r="A1087" s="167" t="s">
        <v>2126</v>
      </c>
      <c r="B1087" s="168" t="s">
        <v>2799</v>
      </c>
      <c r="C1087" s="164">
        <f>ROUND('в руб.'!C1087/1000,1)</f>
        <v>100178.4</v>
      </c>
      <c r="D1087" s="164">
        <f>ROUND('в руб.'!D1087/1000,1)</f>
        <v>58449.2</v>
      </c>
      <c r="E1087" s="162">
        <f t="shared" si="20"/>
        <v>58.345112319621798</v>
      </c>
    </row>
    <row r="1088" spans="1:5" ht="78.75" x14ac:dyDescent="0.25">
      <c r="A1088" s="167" t="s">
        <v>2130</v>
      </c>
      <c r="B1088" s="168" t="s">
        <v>2800</v>
      </c>
      <c r="C1088" s="164">
        <f>ROUND('в руб.'!C1088/1000,1)</f>
        <v>37870.199999999997</v>
      </c>
      <c r="D1088" s="164">
        <f>ROUND('в руб.'!D1088/1000,1)</f>
        <v>16862.599999999999</v>
      </c>
      <c r="E1088" s="162">
        <f t="shared" si="20"/>
        <v>44.527359242887549</v>
      </c>
    </row>
    <row r="1089" spans="1:7" ht="47.25" x14ac:dyDescent="0.25">
      <c r="A1089" s="167" t="s">
        <v>2132</v>
      </c>
      <c r="B1089" s="168" t="s">
        <v>2801</v>
      </c>
      <c r="C1089" s="164">
        <f>ROUND('в руб.'!C1089/1000,1)</f>
        <v>37870.199999999997</v>
      </c>
      <c r="D1089" s="164">
        <f>ROUND('в руб.'!D1089/1000,1)</f>
        <v>16862.599999999999</v>
      </c>
      <c r="E1089" s="162">
        <f t="shared" si="20"/>
        <v>44.527359242887549</v>
      </c>
    </row>
    <row r="1090" spans="1:7" ht="15.75" x14ac:dyDescent="0.25">
      <c r="A1090" s="187" t="s">
        <v>2811</v>
      </c>
      <c r="B1090" s="188" t="s">
        <v>2812</v>
      </c>
      <c r="C1090" s="189">
        <f>ROUND('в руб.'!C1090/1000,1)</f>
        <v>1107584.2</v>
      </c>
      <c r="D1090" s="219">
        <f>ROUND('в руб.'!D1090/1000,1)+0.1</f>
        <v>695968.79999999993</v>
      </c>
      <c r="E1090" s="190">
        <f t="shared" si="20"/>
        <v>62.836649349096888</v>
      </c>
      <c r="G1090" s="218"/>
    </row>
    <row r="1091" spans="1:7" ht="15.75" x14ac:dyDescent="0.25">
      <c r="A1091" s="167" t="s">
        <v>1936</v>
      </c>
      <c r="B1091" s="168" t="s">
        <v>2829</v>
      </c>
      <c r="C1091" s="164">
        <f>ROUND('в руб.'!C1091/1000,1)</f>
        <v>178585.2</v>
      </c>
      <c r="D1091" s="164">
        <f>ROUND('в руб.'!D1091/1000,1)</f>
        <v>59335.3</v>
      </c>
      <c r="E1091" s="162">
        <f t="shared" si="20"/>
        <v>33.225205672138564</v>
      </c>
    </row>
    <row r="1092" spans="1:7" ht="15.75" x14ac:dyDescent="0.25">
      <c r="A1092" s="167" t="s">
        <v>2111</v>
      </c>
      <c r="B1092" s="168" t="s">
        <v>2830</v>
      </c>
      <c r="C1092" s="164">
        <f>ROUND('в руб.'!C1092/1000,1)</f>
        <v>63740.2</v>
      </c>
      <c r="D1092" s="164">
        <f>ROUND('в руб.'!D1092/1000,1)</f>
        <v>27700</v>
      </c>
      <c r="E1092" s="162">
        <f t="shared" si="20"/>
        <v>43.45766094238801</v>
      </c>
    </row>
    <row r="1093" spans="1:7" ht="63" x14ac:dyDescent="0.25">
      <c r="A1093" s="167" t="s">
        <v>2364</v>
      </c>
      <c r="B1093" s="168" t="s">
        <v>2831</v>
      </c>
      <c r="C1093" s="164">
        <f>ROUND('в руб.'!C1093/1000,1)</f>
        <v>37137.9</v>
      </c>
      <c r="D1093" s="164">
        <f>ROUND('в руб.'!D1093/1000,1)</f>
        <v>13456.7</v>
      </c>
      <c r="E1093" s="162">
        <f t="shared" si="20"/>
        <v>36.234412823557605</v>
      </c>
    </row>
    <row r="1094" spans="1:7" ht="15.75" x14ac:dyDescent="0.25">
      <c r="A1094" s="167" t="s">
        <v>2113</v>
      </c>
      <c r="B1094" s="168" t="s">
        <v>2832</v>
      </c>
      <c r="C1094" s="164">
        <f>ROUND('в руб.'!C1094/1000,1)</f>
        <v>26602.3</v>
      </c>
      <c r="D1094" s="164">
        <f>ROUND('в руб.'!D1094/1000,1)</f>
        <v>14243.3</v>
      </c>
      <c r="E1094" s="162">
        <f t="shared" si="20"/>
        <v>53.54161106370502</v>
      </c>
    </row>
    <row r="1095" spans="1:7" ht="15.75" x14ac:dyDescent="0.25">
      <c r="A1095" s="167" t="s">
        <v>1507</v>
      </c>
      <c r="B1095" s="168" t="s">
        <v>2833</v>
      </c>
      <c r="C1095" s="164">
        <f>ROUND('в руб.'!C1095/1000,1)</f>
        <v>114845</v>
      </c>
      <c r="D1095" s="164">
        <f>ROUND('в руб.'!D1095/1000,1)</f>
        <v>31635.3</v>
      </c>
      <c r="E1095" s="162">
        <f t="shared" si="20"/>
        <v>27.546083852148545</v>
      </c>
    </row>
    <row r="1096" spans="1:7" ht="47.25" x14ac:dyDescent="0.25">
      <c r="A1096" s="167" t="s">
        <v>1939</v>
      </c>
      <c r="B1096" s="168" t="s">
        <v>2834</v>
      </c>
      <c r="C1096" s="164">
        <f>ROUND('в руб.'!C1096/1000,1)</f>
        <v>928999.1</v>
      </c>
      <c r="D1096" s="164">
        <f>ROUND('в руб.'!D1096/1000,1)</f>
        <v>636633.5</v>
      </c>
      <c r="E1096" s="162">
        <f t="shared" si="20"/>
        <v>68.528968434953271</v>
      </c>
    </row>
    <row r="1097" spans="1:7" ht="15.75" x14ac:dyDescent="0.25">
      <c r="A1097" s="167" t="s">
        <v>1941</v>
      </c>
      <c r="B1097" s="168" t="s">
        <v>2835</v>
      </c>
      <c r="C1097" s="164">
        <f>ROUND('в руб.'!C1097/1000,1)</f>
        <v>818561.4</v>
      </c>
      <c r="D1097" s="164">
        <f>ROUND('в руб.'!D1097/1000,1)</f>
        <v>573846.4</v>
      </c>
      <c r="E1097" s="162">
        <f t="shared" si="20"/>
        <v>70.10425851988623</v>
      </c>
    </row>
    <row r="1098" spans="1:7" ht="78.75" x14ac:dyDescent="0.25">
      <c r="A1098" s="167" t="s">
        <v>2119</v>
      </c>
      <c r="B1098" s="168" t="s">
        <v>2836</v>
      </c>
      <c r="C1098" s="164">
        <f>ROUND('в руб.'!C1098/1000,1)</f>
        <v>672507.9</v>
      </c>
      <c r="D1098" s="164">
        <f>ROUND('в руб.'!D1098/1000,1)</f>
        <v>464393.8</v>
      </c>
      <c r="E1098" s="162">
        <f t="shared" si="20"/>
        <v>69.054028956388464</v>
      </c>
    </row>
    <row r="1099" spans="1:7" ht="31.5" x14ac:dyDescent="0.25">
      <c r="A1099" s="167" t="s">
        <v>1943</v>
      </c>
      <c r="B1099" s="168" t="s">
        <v>2837</v>
      </c>
      <c r="C1099" s="164">
        <f>ROUND('в руб.'!C1099/1000,1)</f>
        <v>146053.5</v>
      </c>
      <c r="D1099" s="164">
        <f>ROUND('в руб.'!D1099/1000,1)</f>
        <v>109452.6</v>
      </c>
      <c r="E1099" s="162">
        <f t="shared" si="20"/>
        <v>74.940073329293725</v>
      </c>
    </row>
    <row r="1100" spans="1:7" ht="15.75" x14ac:dyDescent="0.25">
      <c r="A1100" s="167" t="s">
        <v>2062</v>
      </c>
      <c r="B1100" s="168" t="s">
        <v>2838</v>
      </c>
      <c r="C1100" s="164">
        <f>ROUND('в руб.'!C1100/1000,1)</f>
        <v>107437.6</v>
      </c>
      <c r="D1100" s="164">
        <f>ROUND('в руб.'!D1100/1000,1)</f>
        <v>62787.1</v>
      </c>
      <c r="E1100" s="162">
        <f t="shared" si="20"/>
        <v>58.440527338659834</v>
      </c>
    </row>
    <row r="1101" spans="1:7" ht="78.75" x14ac:dyDescent="0.25">
      <c r="A1101" s="167" t="s">
        <v>2064</v>
      </c>
      <c r="B1101" s="168" t="s">
        <v>2839</v>
      </c>
      <c r="C1101" s="164">
        <f>ROUND('в руб.'!C1101/1000,1)</f>
        <v>97071.7</v>
      </c>
      <c r="D1101" s="164">
        <f>ROUND('в руб.'!D1101/1000,1)</f>
        <v>52963.1</v>
      </c>
      <c r="E1101" s="162">
        <f t="shared" si="20"/>
        <v>54.560804024241868</v>
      </c>
    </row>
    <row r="1102" spans="1:7" ht="31.5" x14ac:dyDescent="0.25">
      <c r="A1102" s="167" t="s">
        <v>2126</v>
      </c>
      <c r="B1102" s="168" t="s">
        <v>2840</v>
      </c>
      <c r="C1102" s="164">
        <f>ROUND('в руб.'!C1102/1000,1)</f>
        <v>10366</v>
      </c>
      <c r="D1102" s="164">
        <f>ROUND('в руб.'!D1102/1000,1)</f>
        <v>9823.9</v>
      </c>
      <c r="E1102" s="162">
        <f t="shared" si="20"/>
        <v>94.770403241365997</v>
      </c>
    </row>
    <row r="1103" spans="1:7" ht="78.75" x14ac:dyDescent="0.25">
      <c r="A1103" s="167" t="s">
        <v>2130</v>
      </c>
      <c r="B1103" s="168" t="s">
        <v>2841</v>
      </c>
      <c r="C1103" s="164">
        <f>ROUND('в руб.'!C1103/1000,1)</f>
        <v>3000</v>
      </c>
      <c r="D1103" s="164"/>
      <c r="E1103" s="162"/>
    </row>
    <row r="1104" spans="1:7" ht="47.25" x14ac:dyDescent="0.25">
      <c r="A1104" s="167" t="s">
        <v>2132</v>
      </c>
      <c r="B1104" s="168" t="s">
        <v>2842</v>
      </c>
      <c r="C1104" s="164">
        <f>ROUND('в руб.'!C1104/1000,1)</f>
        <v>3000</v>
      </c>
      <c r="D1104" s="164"/>
      <c r="E1104" s="162"/>
    </row>
    <row r="1105" spans="1:5" ht="15.75" x14ac:dyDescent="0.25">
      <c r="A1105" s="187" t="s">
        <v>2851</v>
      </c>
      <c r="B1105" s="188" t="s">
        <v>2852</v>
      </c>
      <c r="C1105" s="189">
        <f>ROUND('в руб.'!C1105/1000,1)</f>
        <v>3539634.1</v>
      </c>
      <c r="D1105" s="189">
        <f>ROUND('в руб.'!D1105/1000,1)</f>
        <v>2015477.5</v>
      </c>
      <c r="E1105" s="190">
        <f t="shared" si="20"/>
        <v>56.940278092585892</v>
      </c>
    </row>
    <row r="1106" spans="1:5" ht="31.5" x14ac:dyDescent="0.25">
      <c r="A1106" s="167" t="s">
        <v>1902</v>
      </c>
      <c r="B1106" s="168" t="s">
        <v>2853</v>
      </c>
      <c r="C1106" s="164">
        <f>ROUND('в руб.'!C1106/1000,1)</f>
        <v>1760.4</v>
      </c>
      <c r="D1106" s="164"/>
      <c r="E1106" s="162"/>
    </row>
    <row r="1107" spans="1:5" ht="47.25" x14ac:dyDescent="0.25">
      <c r="A1107" s="167" t="s">
        <v>1904</v>
      </c>
      <c r="B1107" s="168" t="s">
        <v>2854</v>
      </c>
      <c r="C1107" s="164">
        <f>ROUND('в руб.'!C1107/1000,1)</f>
        <v>1760.4</v>
      </c>
      <c r="D1107" s="164"/>
      <c r="E1107" s="162"/>
    </row>
    <row r="1108" spans="1:5" ht="15.75" x14ac:dyDescent="0.25">
      <c r="A1108" s="167" t="s">
        <v>1906</v>
      </c>
      <c r="B1108" s="168" t="s">
        <v>2855</v>
      </c>
      <c r="C1108" s="164">
        <f>ROUND('в руб.'!C1108/1000,1)</f>
        <v>1760.4</v>
      </c>
      <c r="D1108" s="164"/>
      <c r="E1108" s="162"/>
    </row>
    <row r="1109" spans="1:5" ht="47.25" x14ac:dyDescent="0.25">
      <c r="A1109" s="167" t="s">
        <v>1939</v>
      </c>
      <c r="B1109" s="168" t="s">
        <v>2856</v>
      </c>
      <c r="C1109" s="164">
        <f>ROUND('в руб.'!C1109/1000,1)</f>
        <v>3537873.7</v>
      </c>
      <c r="D1109" s="164">
        <f>ROUND('в руб.'!D1109/1000,1)</f>
        <v>2015477.5</v>
      </c>
      <c r="E1109" s="162">
        <f t="shared" si="20"/>
        <v>56.968610835372665</v>
      </c>
    </row>
    <row r="1110" spans="1:5" ht="15.75" x14ac:dyDescent="0.25">
      <c r="A1110" s="167" t="s">
        <v>1941</v>
      </c>
      <c r="B1110" s="168" t="s">
        <v>2857</v>
      </c>
      <c r="C1110" s="164">
        <f>ROUND('в руб.'!C1110/1000,1)</f>
        <v>955277</v>
      </c>
      <c r="D1110" s="164">
        <f>ROUND('в руб.'!D1110/1000,1)</f>
        <v>572648.1</v>
      </c>
      <c r="E1110" s="162">
        <f t="shared" si="20"/>
        <v>59.945764422256573</v>
      </c>
    </row>
    <row r="1111" spans="1:5" ht="78.75" x14ac:dyDescent="0.25">
      <c r="A1111" s="167" t="s">
        <v>2119</v>
      </c>
      <c r="B1111" s="168" t="s">
        <v>2858</v>
      </c>
      <c r="C1111" s="164">
        <f>ROUND('в руб.'!C1111/1000,1)</f>
        <v>740337.8</v>
      </c>
      <c r="D1111" s="164">
        <f>ROUND('в руб.'!D1111/1000,1)</f>
        <v>449871.5</v>
      </c>
      <c r="E1111" s="162">
        <f t="shared" si="20"/>
        <v>60.765707221757417</v>
      </c>
    </row>
    <row r="1112" spans="1:5" ht="31.5" x14ac:dyDescent="0.25">
      <c r="A1112" s="167" t="s">
        <v>1943</v>
      </c>
      <c r="B1112" s="168" t="s">
        <v>2859</v>
      </c>
      <c r="C1112" s="164">
        <f>ROUND('в руб.'!C1112/1000,1)</f>
        <v>214939.2</v>
      </c>
      <c r="D1112" s="164">
        <f>ROUND('в руб.'!D1112/1000,1)</f>
        <v>122776.6</v>
      </c>
      <c r="E1112" s="162">
        <f t="shared" si="20"/>
        <v>57.121548791472186</v>
      </c>
    </row>
    <row r="1113" spans="1:5" ht="15.75" x14ac:dyDescent="0.25">
      <c r="A1113" s="167" t="s">
        <v>2062</v>
      </c>
      <c r="B1113" s="168" t="s">
        <v>2860</v>
      </c>
      <c r="C1113" s="164">
        <f>ROUND('в руб.'!C1113/1000,1)</f>
        <v>2582413.1</v>
      </c>
      <c r="D1113" s="164">
        <f>ROUND('в руб.'!D1113/1000,1)</f>
        <v>1442829.4</v>
      </c>
      <c r="E1113" s="162">
        <f t="shared" si="20"/>
        <v>55.871363106080892</v>
      </c>
    </row>
    <row r="1114" spans="1:5" ht="78.75" x14ac:dyDescent="0.25">
      <c r="A1114" s="167" t="s">
        <v>2064</v>
      </c>
      <c r="B1114" s="168" t="s">
        <v>2861</v>
      </c>
      <c r="C1114" s="164">
        <f>ROUND('в руб.'!C1114/1000,1)</f>
        <v>1931704.1</v>
      </c>
      <c r="D1114" s="164">
        <f>ROUND('в руб.'!D1114/1000,1)</f>
        <v>1060823.2</v>
      </c>
      <c r="E1114" s="162">
        <f t="shared" si="20"/>
        <v>54.916443983320221</v>
      </c>
    </row>
    <row r="1115" spans="1:5" ht="31.5" x14ac:dyDescent="0.25">
      <c r="A1115" s="167" t="s">
        <v>2126</v>
      </c>
      <c r="B1115" s="168" t="s">
        <v>2862</v>
      </c>
      <c r="C1115" s="164">
        <f>ROUND('в руб.'!C1115/1000,1)</f>
        <v>650709</v>
      </c>
      <c r="D1115" s="164">
        <f>ROUND('в руб.'!D1115/1000,1)</f>
        <v>382006.2</v>
      </c>
      <c r="E1115" s="162">
        <f t="shared" si="20"/>
        <v>58.706149753576483</v>
      </c>
    </row>
    <row r="1116" spans="1:5" ht="78.75" x14ac:dyDescent="0.25">
      <c r="A1116" s="167" t="s">
        <v>2130</v>
      </c>
      <c r="B1116" s="168" t="s">
        <v>2863</v>
      </c>
      <c r="C1116" s="164">
        <f>ROUND('в руб.'!C1116/1000,1)</f>
        <v>183.6</v>
      </c>
      <c r="D1116" s="164"/>
      <c r="E1116" s="162"/>
    </row>
    <row r="1117" spans="1:5" ht="47.25" x14ac:dyDescent="0.25">
      <c r="A1117" s="167" t="s">
        <v>2132</v>
      </c>
      <c r="B1117" s="168" t="s">
        <v>2864</v>
      </c>
      <c r="C1117" s="164">
        <f>ROUND('в руб.'!C1117/1000,1)</f>
        <v>183.6</v>
      </c>
      <c r="D1117" s="164"/>
      <c r="E1117" s="162"/>
    </row>
    <row r="1118" spans="1:5" ht="31.5" x14ac:dyDescent="0.25">
      <c r="A1118" s="187" t="s">
        <v>2865</v>
      </c>
      <c r="B1118" s="188" t="s">
        <v>2866</v>
      </c>
      <c r="C1118" s="189">
        <f>ROUND('в руб.'!C1118/1000,1)</f>
        <v>249955.20000000001</v>
      </c>
      <c r="D1118" s="189">
        <f>ROUND('в руб.'!D1118/1000,1)</f>
        <v>130436.5</v>
      </c>
      <c r="E1118" s="190">
        <f t="shared" si="20"/>
        <v>52.18395136408445</v>
      </c>
    </row>
    <row r="1119" spans="1:5" ht="78.75" x14ac:dyDescent="0.25">
      <c r="A1119" s="167" t="s">
        <v>1892</v>
      </c>
      <c r="B1119" s="168" t="s">
        <v>2867</v>
      </c>
      <c r="C1119" s="164">
        <f>ROUND('в руб.'!C1119/1000,1)</f>
        <v>7556</v>
      </c>
      <c r="D1119" s="164">
        <f>ROUND('в руб.'!D1119/1000,1)</f>
        <v>3792.1</v>
      </c>
      <c r="E1119" s="162">
        <f t="shared" si="20"/>
        <v>50.186606670195864</v>
      </c>
    </row>
    <row r="1120" spans="1:5" ht="31.5" x14ac:dyDescent="0.25">
      <c r="A1120" s="167" t="s">
        <v>1989</v>
      </c>
      <c r="B1120" s="168" t="s">
        <v>2868</v>
      </c>
      <c r="C1120" s="164">
        <f>ROUND('в руб.'!C1120/1000,1)</f>
        <v>7556</v>
      </c>
      <c r="D1120" s="164">
        <f>ROUND('в руб.'!D1120/1000,1)</f>
        <v>3792.1</v>
      </c>
      <c r="E1120" s="162">
        <f t="shared" si="20"/>
        <v>50.186606670195864</v>
      </c>
    </row>
    <row r="1121" spans="1:5" ht="15.75" x14ac:dyDescent="0.25">
      <c r="A1121" s="167" t="s">
        <v>1991</v>
      </c>
      <c r="B1121" s="168" t="s">
        <v>2869</v>
      </c>
      <c r="C1121" s="164">
        <f>ROUND('в руб.'!C1121/1000,1)</f>
        <v>5759.6</v>
      </c>
      <c r="D1121" s="164">
        <f>ROUND('в руб.'!D1121/1000,1)</f>
        <v>3018.8</v>
      </c>
      <c r="E1121" s="162">
        <f t="shared" si="20"/>
        <v>52.413362039030488</v>
      </c>
    </row>
    <row r="1122" spans="1:5" ht="31.5" x14ac:dyDescent="0.25">
      <c r="A1122" s="167" t="s">
        <v>2071</v>
      </c>
      <c r="B1122" s="168" t="s">
        <v>2870</v>
      </c>
      <c r="C1122" s="164">
        <f>ROUND('в руб.'!C1122/1000,1)</f>
        <v>57</v>
      </c>
      <c r="D1122" s="164">
        <f>ROUND('в руб.'!D1122/1000,1)</f>
        <v>18.8</v>
      </c>
      <c r="E1122" s="162">
        <f t="shared" si="20"/>
        <v>32.982456140350877</v>
      </c>
    </row>
    <row r="1123" spans="1:5" ht="63" x14ac:dyDescent="0.25">
      <c r="A1123" s="167" t="s">
        <v>1993</v>
      </c>
      <c r="B1123" s="168" t="s">
        <v>2871</v>
      </c>
      <c r="C1123" s="164">
        <f>ROUND('в руб.'!C1123/1000,1)</f>
        <v>1739.4</v>
      </c>
      <c r="D1123" s="164">
        <f>ROUND('в руб.'!D1123/1000,1)</f>
        <v>754.5</v>
      </c>
      <c r="E1123" s="162">
        <f t="shared" si="20"/>
        <v>43.37702656088306</v>
      </c>
    </row>
    <row r="1124" spans="1:5" ht="31.5" x14ac:dyDescent="0.25">
      <c r="A1124" s="167" t="s">
        <v>1902</v>
      </c>
      <c r="B1124" s="168" t="s">
        <v>2872</v>
      </c>
      <c r="C1124" s="164">
        <f>ROUND('в руб.'!C1124/1000,1)</f>
        <v>35548.5</v>
      </c>
      <c r="D1124" s="164">
        <f>ROUND('в руб.'!D1124/1000,1)</f>
        <v>9100.5</v>
      </c>
      <c r="E1124" s="162">
        <f t="shared" si="20"/>
        <v>25.600236296890166</v>
      </c>
    </row>
    <row r="1125" spans="1:5" ht="47.25" x14ac:dyDescent="0.25">
      <c r="A1125" s="167" t="s">
        <v>1904</v>
      </c>
      <c r="B1125" s="168" t="s">
        <v>2873</v>
      </c>
      <c r="C1125" s="164">
        <f>ROUND('в руб.'!C1125/1000,1)</f>
        <v>35548.5</v>
      </c>
      <c r="D1125" s="164">
        <f>ROUND('в руб.'!D1125/1000,1)</f>
        <v>9100.5</v>
      </c>
      <c r="E1125" s="162">
        <f t="shared" si="20"/>
        <v>25.600236296890166</v>
      </c>
    </row>
    <row r="1126" spans="1:5" ht="15.75" x14ac:dyDescent="0.25">
      <c r="A1126" s="167" t="s">
        <v>1906</v>
      </c>
      <c r="B1126" s="168" t="s">
        <v>2874</v>
      </c>
      <c r="C1126" s="164">
        <f>ROUND('в руб.'!C1126/1000,1)</f>
        <v>34843.800000000003</v>
      </c>
      <c r="D1126" s="164">
        <f>ROUND('в руб.'!D1126/1000,1)</f>
        <v>8742.9</v>
      </c>
      <c r="E1126" s="162">
        <f t="shared" si="20"/>
        <v>25.091694935684394</v>
      </c>
    </row>
    <row r="1127" spans="1:5" ht="15.75" x14ac:dyDescent="0.25">
      <c r="A1127" s="167" t="s">
        <v>1926</v>
      </c>
      <c r="B1127" s="168" t="s">
        <v>2875</v>
      </c>
      <c r="C1127" s="164">
        <f>ROUND('в руб.'!C1127/1000,1)</f>
        <v>704.7</v>
      </c>
      <c r="D1127" s="164">
        <f>ROUND('в руб.'!D1127/1000,1)</f>
        <v>357.5</v>
      </c>
      <c r="E1127" s="162">
        <f t="shared" si="20"/>
        <v>50.730807435788272</v>
      </c>
    </row>
    <row r="1128" spans="1:5" ht="47.25" x14ac:dyDescent="0.25">
      <c r="A1128" s="167" t="s">
        <v>1939</v>
      </c>
      <c r="B1128" s="168" t="s">
        <v>2876</v>
      </c>
      <c r="C1128" s="164">
        <f>ROUND('в руб.'!C1128/1000,1)</f>
        <v>206748.5</v>
      </c>
      <c r="D1128" s="164">
        <f>ROUND('в руб.'!D1128/1000,1)</f>
        <v>117531.1</v>
      </c>
      <c r="E1128" s="162">
        <f t="shared" si="20"/>
        <v>56.847377369122384</v>
      </c>
    </row>
    <row r="1129" spans="1:5" ht="15.75" x14ac:dyDescent="0.25">
      <c r="A1129" s="167" t="s">
        <v>2062</v>
      </c>
      <c r="B1129" s="168" t="s">
        <v>2880</v>
      </c>
      <c r="C1129" s="164">
        <f>ROUND('в руб.'!C1129/1000,1)</f>
        <v>206748.5</v>
      </c>
      <c r="D1129" s="164">
        <f>ROUND('в руб.'!D1129/1000,1)</f>
        <v>117531.1</v>
      </c>
      <c r="E1129" s="162">
        <f t="shared" si="20"/>
        <v>56.847377369122384</v>
      </c>
    </row>
    <row r="1130" spans="1:5" ht="78.75" x14ac:dyDescent="0.25">
      <c r="A1130" s="167" t="s">
        <v>2064</v>
      </c>
      <c r="B1130" s="168" t="s">
        <v>2881</v>
      </c>
      <c r="C1130" s="164">
        <f>ROUND('в руб.'!C1130/1000,1)</f>
        <v>191002.5</v>
      </c>
      <c r="D1130" s="164">
        <f>ROUND('в руб.'!D1130/1000,1)</f>
        <v>112291.7</v>
      </c>
      <c r="E1130" s="162">
        <f t="shared" si="20"/>
        <v>58.79069645685265</v>
      </c>
    </row>
    <row r="1131" spans="1:5" ht="31.5" x14ac:dyDescent="0.25">
      <c r="A1131" s="167" t="s">
        <v>2126</v>
      </c>
      <c r="B1131" s="168" t="s">
        <v>2882</v>
      </c>
      <c r="C1131" s="164">
        <f>ROUND('в руб.'!C1131/1000,1)</f>
        <v>15746</v>
      </c>
      <c r="D1131" s="164">
        <f>ROUND('в руб.'!D1131/1000,1)</f>
        <v>5239.3999999999996</v>
      </c>
      <c r="E1131" s="162">
        <f t="shared" si="20"/>
        <v>33.274482408230661</v>
      </c>
    </row>
    <row r="1132" spans="1:5" ht="15.75" x14ac:dyDescent="0.25">
      <c r="A1132" s="167" t="s">
        <v>1908</v>
      </c>
      <c r="B1132" s="168" t="s">
        <v>2883</v>
      </c>
      <c r="C1132" s="164">
        <f>ROUND('в руб.'!C1132/1000,1)</f>
        <v>102.3</v>
      </c>
      <c r="D1132" s="164">
        <f>ROUND('в руб.'!D1132/1000,1)</f>
        <v>12.8</v>
      </c>
      <c r="E1132" s="162">
        <f t="shared" si="20"/>
        <v>12.512218963831867</v>
      </c>
    </row>
    <row r="1133" spans="1:5" ht="63" x14ac:dyDescent="0.25">
      <c r="A1133" s="167" t="s">
        <v>2139</v>
      </c>
      <c r="B1133" s="168" t="s">
        <v>2884</v>
      </c>
      <c r="C1133" s="164">
        <f>ROUND('в руб.'!C1133/1000,1)</f>
        <v>70</v>
      </c>
      <c r="D1133" s="164"/>
      <c r="E1133" s="162"/>
    </row>
    <row r="1134" spans="1:5" ht="78.75" x14ac:dyDescent="0.25">
      <c r="A1134" s="167" t="s">
        <v>2301</v>
      </c>
      <c r="B1134" s="168" t="s">
        <v>2885</v>
      </c>
      <c r="C1134" s="164">
        <f>ROUND('в руб.'!C1134/1000,1)</f>
        <v>70</v>
      </c>
      <c r="D1134" s="164"/>
      <c r="E1134" s="162"/>
    </row>
    <row r="1135" spans="1:5" ht="15.75" x14ac:dyDescent="0.25">
      <c r="A1135" s="167" t="s">
        <v>1910</v>
      </c>
      <c r="B1135" s="168" t="s">
        <v>2886</v>
      </c>
      <c r="C1135" s="164">
        <f>ROUND('в руб.'!C1135/1000,1)</f>
        <v>32.299999999999997</v>
      </c>
      <c r="D1135" s="164">
        <f>ROUND('в руб.'!D1135/1000,1)</f>
        <v>12.8</v>
      </c>
      <c r="E1135" s="162">
        <f t="shared" si="20"/>
        <v>39.628482972136233</v>
      </c>
    </row>
    <row r="1136" spans="1:5" ht="31.5" x14ac:dyDescent="0.25">
      <c r="A1136" s="167" t="s">
        <v>1947</v>
      </c>
      <c r="B1136" s="168" t="s">
        <v>2887</v>
      </c>
      <c r="C1136" s="164">
        <f>ROUND('в руб.'!C1136/1000,1)</f>
        <v>30</v>
      </c>
      <c r="D1136" s="164">
        <f>ROUND('в руб.'!D1136/1000,1)</f>
        <v>12.6</v>
      </c>
      <c r="E1136" s="162">
        <f t="shared" si="20"/>
        <v>42</v>
      </c>
    </row>
    <row r="1137" spans="1:5" ht="15.75" x14ac:dyDescent="0.25">
      <c r="A1137" s="167" t="s">
        <v>1949</v>
      </c>
      <c r="B1137" s="168" t="s">
        <v>2888</v>
      </c>
      <c r="C1137" s="164">
        <f>ROUND('в руб.'!C1137/1000,1)</f>
        <v>2</v>
      </c>
      <c r="D1137" s="164">
        <f>ROUND('в руб.'!D1137/1000,1)</f>
        <v>0.3</v>
      </c>
      <c r="E1137" s="162">
        <f t="shared" si="20"/>
        <v>15</v>
      </c>
    </row>
    <row r="1138" spans="1:5" ht="15.75" x14ac:dyDescent="0.25">
      <c r="A1138" s="167" t="s">
        <v>1912</v>
      </c>
      <c r="B1138" s="168" t="s">
        <v>2889</v>
      </c>
      <c r="C1138" s="164">
        <f>ROUND('в руб.'!C1138/1000,1)</f>
        <v>0.3</v>
      </c>
      <c r="D1138" s="164"/>
      <c r="E1138" s="162"/>
    </row>
    <row r="1139" spans="1:5" ht="15.75" x14ac:dyDescent="0.25">
      <c r="A1139" s="187" t="s">
        <v>2890</v>
      </c>
      <c r="B1139" s="188" t="s">
        <v>2891</v>
      </c>
      <c r="C1139" s="189">
        <f>ROUND('в руб.'!C1139/1000,1)</f>
        <v>666102.69999999995</v>
      </c>
      <c r="D1139" s="189">
        <f>ROUND('в руб.'!D1139/1000,1)</f>
        <v>225098.1</v>
      </c>
      <c r="E1139" s="190">
        <f t="shared" si="20"/>
        <v>33.793302444202681</v>
      </c>
    </row>
    <row r="1140" spans="1:5" ht="31.5" x14ac:dyDescent="0.25">
      <c r="A1140" s="167" t="s">
        <v>1902</v>
      </c>
      <c r="B1140" s="168" t="s">
        <v>2895</v>
      </c>
      <c r="C1140" s="164">
        <f>ROUND('в руб.'!C1140/1000,1)</f>
        <v>1868.5</v>
      </c>
      <c r="D1140" s="164">
        <f>ROUND('в руб.'!D1140/1000,1)</f>
        <v>271.2</v>
      </c>
      <c r="E1140" s="162">
        <f t="shared" si="20"/>
        <v>14.514316296494515</v>
      </c>
    </row>
    <row r="1141" spans="1:5" ht="47.25" x14ac:dyDescent="0.25">
      <c r="A1141" s="167" t="s">
        <v>1904</v>
      </c>
      <c r="B1141" s="168" t="s">
        <v>2896</v>
      </c>
      <c r="C1141" s="164">
        <f>ROUND('в руб.'!C1141/1000,1)</f>
        <v>1868.5</v>
      </c>
      <c r="D1141" s="164">
        <f>ROUND('в руб.'!D1141/1000,1)</f>
        <v>271.2</v>
      </c>
      <c r="E1141" s="162">
        <f t="shared" si="20"/>
        <v>14.514316296494515</v>
      </c>
    </row>
    <row r="1142" spans="1:5" ht="15.75" x14ac:dyDescent="0.25">
      <c r="A1142" s="167" t="s">
        <v>1906</v>
      </c>
      <c r="B1142" s="168" t="s">
        <v>2897</v>
      </c>
      <c r="C1142" s="164">
        <f>ROUND('в руб.'!C1142/1000,1)</f>
        <v>1868.5</v>
      </c>
      <c r="D1142" s="164">
        <f>ROUND('в руб.'!D1142/1000,1)</f>
        <v>271.2</v>
      </c>
      <c r="E1142" s="162">
        <f t="shared" ref="E1142:E1205" si="21">D1142/C1142*100</f>
        <v>14.514316296494515</v>
      </c>
    </row>
    <row r="1143" spans="1:5" ht="31.5" x14ac:dyDescent="0.25">
      <c r="A1143" s="167" t="s">
        <v>1928</v>
      </c>
      <c r="B1143" s="168" t="s">
        <v>2898</v>
      </c>
      <c r="C1143" s="164">
        <f>ROUND('в руб.'!C1143/1000,1)</f>
        <v>416249</v>
      </c>
      <c r="D1143" s="164">
        <f>ROUND('в руб.'!D1143/1000,1)</f>
        <v>110836.9</v>
      </c>
      <c r="E1143" s="162">
        <f t="shared" si="21"/>
        <v>26.627547453567459</v>
      </c>
    </row>
    <row r="1144" spans="1:5" ht="31.5" x14ac:dyDescent="0.25">
      <c r="A1144" s="167" t="s">
        <v>1930</v>
      </c>
      <c r="B1144" s="168" t="s">
        <v>2899</v>
      </c>
      <c r="C1144" s="164">
        <f>ROUND('в руб.'!C1144/1000,1)</f>
        <v>415549</v>
      </c>
      <c r="D1144" s="164">
        <f>ROUND('в руб.'!D1144/1000,1)</f>
        <v>110836.9</v>
      </c>
      <c r="E1144" s="162">
        <f t="shared" si="21"/>
        <v>26.672402051262306</v>
      </c>
    </row>
    <row r="1145" spans="1:5" ht="31.5" x14ac:dyDescent="0.25">
      <c r="A1145" s="167" t="s">
        <v>2294</v>
      </c>
      <c r="B1145" s="168" t="s">
        <v>2900</v>
      </c>
      <c r="C1145" s="164">
        <f>ROUND('в руб.'!C1145/1000,1)</f>
        <v>415549</v>
      </c>
      <c r="D1145" s="164">
        <f>ROUND('в руб.'!D1145/1000,1)</f>
        <v>110836.9</v>
      </c>
      <c r="E1145" s="162">
        <f t="shared" si="21"/>
        <v>26.672402051262306</v>
      </c>
    </row>
    <row r="1146" spans="1:5" ht="15.75" x14ac:dyDescent="0.25">
      <c r="A1146" s="167" t="s">
        <v>2101</v>
      </c>
      <c r="B1146" s="168" t="s">
        <v>2903</v>
      </c>
      <c r="C1146" s="164">
        <f>ROUND('в руб.'!C1146/1000,1)</f>
        <v>400</v>
      </c>
      <c r="D1146" s="164"/>
      <c r="E1146" s="162"/>
    </row>
    <row r="1147" spans="1:5" ht="15.75" x14ac:dyDescent="0.25">
      <c r="A1147" s="167" t="s">
        <v>2103</v>
      </c>
      <c r="B1147" s="168" t="s">
        <v>2904</v>
      </c>
      <c r="C1147" s="164">
        <f>ROUND('в руб.'!C1147/1000,1)</f>
        <v>300</v>
      </c>
      <c r="D1147" s="164"/>
      <c r="E1147" s="162"/>
    </row>
    <row r="1148" spans="1:5" ht="47.25" x14ac:dyDescent="0.25">
      <c r="A1148" s="167" t="s">
        <v>1939</v>
      </c>
      <c r="B1148" s="168" t="s">
        <v>2908</v>
      </c>
      <c r="C1148" s="164">
        <f>ROUND('в руб.'!C1148/1000,1)</f>
        <v>247985.2</v>
      </c>
      <c r="D1148" s="164">
        <f>ROUND('в руб.'!D1148/1000,1)</f>
        <v>113990</v>
      </c>
      <c r="E1148" s="162">
        <f t="shared" si="21"/>
        <v>45.966452836701542</v>
      </c>
    </row>
    <row r="1149" spans="1:5" ht="15.75" x14ac:dyDescent="0.25">
      <c r="A1149" s="167" t="s">
        <v>1941</v>
      </c>
      <c r="B1149" s="168" t="s">
        <v>2909</v>
      </c>
      <c r="C1149" s="164">
        <f>ROUND('в руб.'!C1149/1000,1)</f>
        <v>89302</v>
      </c>
      <c r="D1149" s="164">
        <f>ROUND('в руб.'!D1149/1000,1)</f>
        <v>43691.3</v>
      </c>
      <c r="E1149" s="162">
        <f t="shared" si="21"/>
        <v>48.925332019439658</v>
      </c>
    </row>
    <row r="1150" spans="1:5" ht="78.75" x14ac:dyDescent="0.25">
      <c r="A1150" s="167" t="s">
        <v>2119</v>
      </c>
      <c r="B1150" s="168" t="s">
        <v>2910</v>
      </c>
      <c r="C1150" s="164">
        <f>ROUND('в руб.'!C1150/1000,1)</f>
        <v>65996.800000000003</v>
      </c>
      <c r="D1150" s="164">
        <f>ROUND('в руб.'!D1150/1000,1)</f>
        <v>30805.5</v>
      </c>
      <c r="E1150" s="162">
        <f t="shared" si="21"/>
        <v>46.67726314003103</v>
      </c>
    </row>
    <row r="1151" spans="1:5" ht="31.5" x14ac:dyDescent="0.25">
      <c r="A1151" s="167" t="s">
        <v>1943</v>
      </c>
      <c r="B1151" s="168" t="s">
        <v>2911</v>
      </c>
      <c r="C1151" s="164">
        <f>ROUND('в руб.'!C1151/1000,1)</f>
        <v>23305.200000000001</v>
      </c>
      <c r="D1151" s="164">
        <f>ROUND('в руб.'!D1151/1000,1)</f>
        <v>12885.8</v>
      </c>
      <c r="E1151" s="162">
        <f t="shared" si="21"/>
        <v>55.291522921922997</v>
      </c>
    </row>
    <row r="1152" spans="1:5" ht="15.75" x14ac:dyDescent="0.25">
      <c r="A1152" s="167" t="s">
        <v>2062</v>
      </c>
      <c r="B1152" s="168" t="s">
        <v>2912</v>
      </c>
      <c r="C1152" s="164">
        <f>ROUND('в руб.'!C1152/1000,1)</f>
        <v>151683.29999999999</v>
      </c>
      <c r="D1152" s="164">
        <f>ROUND('в руб.'!D1152/1000,1)</f>
        <v>63398.7</v>
      </c>
      <c r="E1152" s="162">
        <f t="shared" si="21"/>
        <v>41.79675679524378</v>
      </c>
    </row>
    <row r="1153" spans="1:5" ht="78.75" x14ac:dyDescent="0.25">
      <c r="A1153" s="167" t="s">
        <v>2064</v>
      </c>
      <c r="B1153" s="168" t="s">
        <v>2913</v>
      </c>
      <c r="C1153" s="164">
        <f>ROUND('в руб.'!C1153/1000,1)</f>
        <v>130976</v>
      </c>
      <c r="D1153" s="164">
        <f>ROUND('в руб.'!D1153/1000,1)</f>
        <v>46505.3</v>
      </c>
      <c r="E1153" s="162">
        <f t="shared" si="21"/>
        <v>35.506734058148062</v>
      </c>
    </row>
    <row r="1154" spans="1:5" ht="31.5" x14ac:dyDescent="0.25">
      <c r="A1154" s="167" t="s">
        <v>2126</v>
      </c>
      <c r="B1154" s="168" t="s">
        <v>2914</v>
      </c>
      <c r="C1154" s="164">
        <f>ROUND('в руб.'!C1154/1000,1)</f>
        <v>20707.3</v>
      </c>
      <c r="D1154" s="164">
        <f>ROUND('в руб.'!D1154/1000,1)</f>
        <v>16893.3</v>
      </c>
      <c r="E1154" s="162">
        <f t="shared" si="21"/>
        <v>81.581374684290068</v>
      </c>
    </row>
    <row r="1155" spans="1:5" ht="78.75" x14ac:dyDescent="0.25">
      <c r="A1155" s="167" t="s">
        <v>2130</v>
      </c>
      <c r="B1155" s="168" t="s">
        <v>2915</v>
      </c>
      <c r="C1155" s="164">
        <f>ROUND('в руб.'!C1155/1000,1)</f>
        <v>7000</v>
      </c>
      <c r="D1155" s="164">
        <f>ROUND('в руб.'!D1155/1000,1)</f>
        <v>6900</v>
      </c>
      <c r="E1155" s="162">
        <f t="shared" si="21"/>
        <v>98.571428571428584</v>
      </c>
    </row>
    <row r="1156" spans="1:5" ht="47.25" x14ac:dyDescent="0.25">
      <c r="A1156" s="167" t="s">
        <v>2132</v>
      </c>
      <c r="B1156" s="168" t="s">
        <v>2916</v>
      </c>
      <c r="C1156" s="164">
        <f>ROUND('в руб.'!C1156/1000,1)</f>
        <v>932.4</v>
      </c>
      <c r="D1156" s="164">
        <f>ROUND('в руб.'!D1156/1000,1)</f>
        <v>932.4</v>
      </c>
      <c r="E1156" s="162">
        <f t="shared" si="21"/>
        <v>100</v>
      </c>
    </row>
    <row r="1157" spans="1:5" ht="31.5" x14ac:dyDescent="0.25">
      <c r="A1157" s="167" t="s">
        <v>2136</v>
      </c>
      <c r="B1157" s="168" t="s">
        <v>2917</v>
      </c>
      <c r="C1157" s="164">
        <f>ROUND('в руб.'!C1157/1000,1)</f>
        <v>6067.6</v>
      </c>
      <c r="D1157" s="164">
        <f>ROUND('в руб.'!D1157/1000,1)</f>
        <v>5967.6</v>
      </c>
      <c r="E1157" s="162">
        <f t="shared" si="21"/>
        <v>98.351901905201402</v>
      </c>
    </row>
    <row r="1158" spans="1:5" ht="15.75" x14ac:dyDescent="0.25">
      <c r="A1158" s="187" t="s">
        <v>2918</v>
      </c>
      <c r="B1158" s="188" t="s">
        <v>2919</v>
      </c>
      <c r="C1158" s="189">
        <f>ROUND('в руб.'!C1158/1000,1)</f>
        <v>347113.1</v>
      </c>
      <c r="D1158" s="189">
        <f>ROUND('в руб.'!D1158/1000,1)</f>
        <v>130409.4</v>
      </c>
      <c r="E1158" s="190">
        <f t="shared" si="21"/>
        <v>37.569714309255396</v>
      </c>
    </row>
    <row r="1159" spans="1:5" ht="78.75" x14ac:dyDescent="0.25">
      <c r="A1159" s="167" t="s">
        <v>1892</v>
      </c>
      <c r="B1159" s="168" t="s">
        <v>2920</v>
      </c>
      <c r="C1159" s="164">
        <f>ROUND('в руб.'!C1159/1000,1)</f>
        <v>149923.79999999999</v>
      </c>
      <c r="D1159" s="164">
        <f>ROUND('в руб.'!D1159/1000,1)</f>
        <v>63719.7</v>
      </c>
      <c r="E1159" s="162">
        <f t="shared" si="21"/>
        <v>42.501390706478894</v>
      </c>
    </row>
    <row r="1160" spans="1:5" ht="31.5" x14ac:dyDescent="0.25">
      <c r="A1160" s="167" t="s">
        <v>1989</v>
      </c>
      <c r="B1160" s="168" t="s">
        <v>2921</v>
      </c>
      <c r="C1160" s="164">
        <f>ROUND('в руб.'!C1160/1000,1)</f>
        <v>52843.6</v>
      </c>
      <c r="D1160" s="164">
        <f>ROUND('в руб.'!D1160/1000,1)</f>
        <v>22507.9</v>
      </c>
      <c r="E1160" s="162">
        <f t="shared" si="21"/>
        <v>42.593426640122935</v>
      </c>
    </row>
    <row r="1161" spans="1:5" ht="15.75" x14ac:dyDescent="0.25">
      <c r="A1161" s="167" t="s">
        <v>1991</v>
      </c>
      <c r="B1161" s="168" t="s">
        <v>2922</v>
      </c>
      <c r="C1161" s="164">
        <f>ROUND('в руб.'!C1161/1000,1)</f>
        <v>40508.9</v>
      </c>
      <c r="D1161" s="164">
        <f>ROUND('в руб.'!D1161/1000,1)</f>
        <v>17668.8</v>
      </c>
      <c r="E1161" s="162">
        <f t="shared" si="21"/>
        <v>43.617081678347226</v>
      </c>
    </row>
    <row r="1162" spans="1:5" ht="31.5" x14ac:dyDescent="0.25">
      <c r="A1162" s="167" t="s">
        <v>2071</v>
      </c>
      <c r="B1162" s="168" t="s">
        <v>2923</v>
      </c>
      <c r="C1162" s="164">
        <f>ROUND('в руб.'!C1162/1000,1)</f>
        <v>125.7</v>
      </c>
      <c r="D1162" s="164">
        <f>ROUND('в руб.'!D1162/1000,1)</f>
        <v>25.3</v>
      </c>
      <c r="E1162" s="162">
        <f t="shared" si="21"/>
        <v>20.127287191726332</v>
      </c>
    </row>
    <row r="1163" spans="1:5" ht="63" x14ac:dyDescent="0.25">
      <c r="A1163" s="167" t="s">
        <v>1993</v>
      </c>
      <c r="B1163" s="168" t="s">
        <v>2925</v>
      </c>
      <c r="C1163" s="164">
        <f>ROUND('в руб.'!C1163/1000,1)</f>
        <v>12209</v>
      </c>
      <c r="D1163" s="164">
        <f>ROUND('в руб.'!D1163/1000,1)</f>
        <v>4813.7</v>
      </c>
      <c r="E1163" s="162">
        <f t="shared" si="21"/>
        <v>39.427471537390446</v>
      </c>
    </row>
    <row r="1164" spans="1:5" ht="31.5" x14ac:dyDescent="0.25">
      <c r="A1164" s="167" t="s">
        <v>1894</v>
      </c>
      <c r="B1164" s="168" t="s">
        <v>2926</v>
      </c>
      <c r="C1164" s="164">
        <f>ROUND('в руб.'!C1164/1000,1)</f>
        <v>97080.2</v>
      </c>
      <c r="D1164" s="164">
        <f>ROUND('в руб.'!D1164/1000,1)</f>
        <v>41211.800000000003</v>
      </c>
      <c r="E1164" s="162">
        <f t="shared" si="21"/>
        <v>42.451292848593233</v>
      </c>
    </row>
    <row r="1165" spans="1:5" ht="31.5" x14ac:dyDescent="0.25">
      <c r="A1165" s="167" t="s">
        <v>1896</v>
      </c>
      <c r="B1165" s="168" t="s">
        <v>2927</v>
      </c>
      <c r="C1165" s="164">
        <f>ROUND('в руб.'!C1165/1000,1)</f>
        <v>70819.3</v>
      </c>
      <c r="D1165" s="164">
        <f>ROUND('в руб.'!D1165/1000,1)</f>
        <v>30568</v>
      </c>
      <c r="E1165" s="162">
        <f t="shared" si="21"/>
        <v>43.163374955697101</v>
      </c>
    </row>
    <row r="1166" spans="1:5" ht="47.25" x14ac:dyDescent="0.25">
      <c r="A1166" s="167" t="s">
        <v>1898</v>
      </c>
      <c r="B1166" s="168" t="s">
        <v>2928</v>
      </c>
      <c r="C1166" s="164">
        <f>ROUND('в руб.'!C1166/1000,1)</f>
        <v>4066</v>
      </c>
      <c r="D1166" s="164">
        <f>ROUND('в руб.'!D1166/1000,1)</f>
        <v>1974.7</v>
      </c>
      <c r="E1166" s="162">
        <f t="shared" si="21"/>
        <v>48.566158386620764</v>
      </c>
    </row>
    <row r="1167" spans="1:5" ht="63" x14ac:dyDescent="0.25">
      <c r="A1167" s="167" t="s">
        <v>1900</v>
      </c>
      <c r="B1167" s="168" t="s">
        <v>2929</v>
      </c>
      <c r="C1167" s="164">
        <f>ROUND('в руб.'!C1167/1000,1)</f>
        <v>22194.9</v>
      </c>
      <c r="D1167" s="164">
        <f>ROUND('в руб.'!D1167/1000,1)</f>
        <v>8669.1</v>
      </c>
      <c r="E1167" s="162">
        <f t="shared" si="21"/>
        <v>39.058973007312488</v>
      </c>
    </row>
    <row r="1168" spans="1:5" ht="31.5" x14ac:dyDescent="0.25">
      <c r="A1168" s="167" t="s">
        <v>1902</v>
      </c>
      <c r="B1168" s="168" t="s">
        <v>2930</v>
      </c>
      <c r="C1168" s="164">
        <f>ROUND('в руб.'!C1168/1000,1)</f>
        <v>50725.599999999999</v>
      </c>
      <c r="D1168" s="164">
        <f>ROUND('в руб.'!D1168/1000,1)</f>
        <v>4036.9</v>
      </c>
      <c r="E1168" s="162">
        <f t="shared" si="21"/>
        <v>7.9583090195088868</v>
      </c>
    </row>
    <row r="1169" spans="1:5" ht="47.25" x14ac:dyDescent="0.25">
      <c r="A1169" s="167" t="s">
        <v>1904</v>
      </c>
      <c r="B1169" s="168" t="s">
        <v>2931</v>
      </c>
      <c r="C1169" s="164">
        <f>ROUND('в руб.'!C1169/1000,1)</f>
        <v>50725.599999999999</v>
      </c>
      <c r="D1169" s="164">
        <f>ROUND('в руб.'!D1169/1000,1)</f>
        <v>4036.9</v>
      </c>
      <c r="E1169" s="162">
        <f t="shared" si="21"/>
        <v>7.9583090195088868</v>
      </c>
    </row>
    <row r="1170" spans="1:5" ht="15.75" x14ac:dyDescent="0.25">
      <c r="A1170" s="167" t="s">
        <v>1906</v>
      </c>
      <c r="B1170" s="168" t="s">
        <v>2934</v>
      </c>
      <c r="C1170" s="164">
        <f>ROUND('в руб.'!C1170/1000,1)</f>
        <v>48263.199999999997</v>
      </c>
      <c r="D1170" s="164">
        <f>ROUND('в руб.'!D1170/1000,1)</f>
        <v>2881.7</v>
      </c>
      <c r="E1170" s="162">
        <f t="shared" si="21"/>
        <v>5.9708017702928942</v>
      </c>
    </row>
    <row r="1171" spans="1:5" ht="15.75" x14ac:dyDescent="0.25">
      <c r="A1171" s="167" t="s">
        <v>1926</v>
      </c>
      <c r="B1171" s="168" t="s">
        <v>2935</v>
      </c>
      <c r="C1171" s="164">
        <f>ROUND('в руб.'!C1171/1000,1)</f>
        <v>2462.4</v>
      </c>
      <c r="D1171" s="164">
        <f>ROUND('в руб.'!D1171/1000,1)</f>
        <v>1155.2</v>
      </c>
      <c r="E1171" s="162">
        <f t="shared" si="21"/>
        <v>46.913580246913575</v>
      </c>
    </row>
    <row r="1172" spans="1:5" ht="15.75" x14ac:dyDescent="0.25">
      <c r="A1172" s="167" t="s">
        <v>1936</v>
      </c>
      <c r="B1172" s="168" t="s">
        <v>2943</v>
      </c>
      <c r="C1172" s="164">
        <f>ROUND('в руб.'!C1172/1000,1)</f>
        <v>119127.2</v>
      </c>
      <c r="D1172" s="164">
        <f>ROUND('в руб.'!D1172/1000,1)</f>
        <v>52411.3</v>
      </c>
      <c r="E1172" s="162">
        <f t="shared" si="21"/>
        <v>43.996081499439263</v>
      </c>
    </row>
    <row r="1173" spans="1:5" ht="15.75" x14ac:dyDescent="0.25">
      <c r="A1173" s="167" t="s">
        <v>2006</v>
      </c>
      <c r="B1173" s="168" t="s">
        <v>2946</v>
      </c>
      <c r="C1173" s="164">
        <f>ROUND('в руб.'!C1173/1000,1)</f>
        <v>119127.2</v>
      </c>
      <c r="D1173" s="164">
        <f>ROUND('в руб.'!D1173/1000,1)</f>
        <v>52411.3</v>
      </c>
      <c r="E1173" s="162">
        <f t="shared" si="21"/>
        <v>43.996081499439263</v>
      </c>
    </row>
    <row r="1174" spans="1:5" ht="47.25" x14ac:dyDescent="0.25">
      <c r="A1174" s="167" t="s">
        <v>1939</v>
      </c>
      <c r="B1174" s="168" t="s">
        <v>2948</v>
      </c>
      <c r="C1174" s="164">
        <f>ROUND('в руб.'!C1174/1000,1)</f>
        <v>23078.7</v>
      </c>
      <c r="D1174" s="164">
        <f>ROUND('в руб.'!D1174/1000,1)</f>
        <v>10199.4</v>
      </c>
      <c r="E1174" s="162">
        <f t="shared" si="21"/>
        <v>44.193997062226202</v>
      </c>
    </row>
    <row r="1175" spans="1:5" ht="15.75" x14ac:dyDescent="0.25">
      <c r="A1175" s="167" t="s">
        <v>1941</v>
      </c>
      <c r="B1175" s="168" t="s">
        <v>2949</v>
      </c>
      <c r="C1175" s="164">
        <f>ROUND('в руб.'!C1175/1000,1)</f>
        <v>600</v>
      </c>
      <c r="D1175" s="164"/>
      <c r="E1175" s="162"/>
    </row>
    <row r="1176" spans="1:5" ht="31.5" x14ac:dyDescent="0.25">
      <c r="A1176" s="167" t="s">
        <v>1943</v>
      </c>
      <c r="B1176" s="168" t="s">
        <v>2951</v>
      </c>
      <c r="C1176" s="164">
        <f>ROUND('в руб.'!C1176/1000,1)</f>
        <v>600</v>
      </c>
      <c r="D1176" s="164"/>
      <c r="E1176" s="162"/>
    </row>
    <row r="1177" spans="1:5" ht="15.75" x14ac:dyDescent="0.25">
      <c r="A1177" s="167" t="s">
        <v>2062</v>
      </c>
      <c r="B1177" s="168" t="s">
        <v>2952</v>
      </c>
      <c r="C1177" s="164">
        <f>ROUND('в руб.'!C1177/1000,1)</f>
        <v>22478.7</v>
      </c>
      <c r="D1177" s="164">
        <f>ROUND('в руб.'!D1177/1000,1)</f>
        <v>10199.4</v>
      </c>
      <c r="E1177" s="162">
        <f t="shared" si="21"/>
        <v>45.373620360608044</v>
      </c>
    </row>
    <row r="1178" spans="1:5" ht="78.75" x14ac:dyDescent="0.25">
      <c r="A1178" s="167" t="s">
        <v>2064</v>
      </c>
      <c r="B1178" s="168" t="s">
        <v>2953</v>
      </c>
      <c r="C1178" s="164">
        <f>ROUND('в руб.'!C1178/1000,1)</f>
        <v>22478.7</v>
      </c>
      <c r="D1178" s="164">
        <f>ROUND('в руб.'!D1178/1000,1)</f>
        <v>10199.4</v>
      </c>
      <c r="E1178" s="162">
        <f t="shared" si="21"/>
        <v>45.373620360608044</v>
      </c>
    </row>
    <row r="1179" spans="1:5" ht="15.75" x14ac:dyDescent="0.25">
      <c r="A1179" s="167" t="s">
        <v>1908</v>
      </c>
      <c r="B1179" s="168" t="s">
        <v>2959</v>
      </c>
      <c r="C1179" s="164">
        <f>ROUND('в руб.'!C1179/1000,1)</f>
        <v>4257.8</v>
      </c>
      <c r="D1179" s="164">
        <f>ROUND('в руб.'!D1179/1000,1)</f>
        <v>42.2</v>
      </c>
      <c r="E1179" s="162">
        <f t="shared" si="21"/>
        <v>0.99112217577152528</v>
      </c>
    </row>
    <row r="1180" spans="1:5" ht="63" x14ac:dyDescent="0.25">
      <c r="A1180" s="167" t="s">
        <v>2139</v>
      </c>
      <c r="B1180" s="168" t="s">
        <v>2960</v>
      </c>
      <c r="C1180" s="164">
        <f>ROUND('в руб.'!C1180/1000,1)</f>
        <v>4119.3</v>
      </c>
      <c r="D1180" s="164"/>
      <c r="E1180" s="162"/>
    </row>
    <row r="1181" spans="1:5" ht="78.75" x14ac:dyDescent="0.25">
      <c r="A1181" s="167" t="s">
        <v>2141</v>
      </c>
      <c r="B1181" s="168" t="s">
        <v>2961</v>
      </c>
      <c r="C1181" s="164">
        <f>ROUND('в руб.'!C1181/1000,1)</f>
        <v>4119.3</v>
      </c>
      <c r="D1181" s="164"/>
      <c r="E1181" s="162"/>
    </row>
    <row r="1182" spans="1:5" ht="15.75" x14ac:dyDescent="0.25">
      <c r="A1182" s="167" t="s">
        <v>1910</v>
      </c>
      <c r="B1182" s="168" t="s">
        <v>2964</v>
      </c>
      <c r="C1182" s="164">
        <f>ROUND('в руб.'!C1182/1000,1)</f>
        <v>138.5</v>
      </c>
      <c r="D1182" s="164">
        <f>ROUND('в руб.'!D1182/1000,1)</f>
        <v>42.2</v>
      </c>
      <c r="E1182" s="162">
        <f t="shared" si="21"/>
        <v>30.469314079422382</v>
      </c>
    </row>
    <row r="1183" spans="1:5" ht="31.5" x14ac:dyDescent="0.25">
      <c r="A1183" s="167" t="s">
        <v>1947</v>
      </c>
      <c r="B1183" s="168" t="s">
        <v>2965</v>
      </c>
      <c r="C1183" s="164">
        <f>ROUND('в руб.'!C1183/1000,1)</f>
        <v>72.5</v>
      </c>
      <c r="D1183" s="164">
        <f>ROUND('в руб.'!D1183/1000,1)</f>
        <v>22.3</v>
      </c>
      <c r="E1183" s="162">
        <f t="shared" si="21"/>
        <v>30.758620689655174</v>
      </c>
    </row>
    <row r="1184" spans="1:5" ht="15.75" x14ac:dyDescent="0.25">
      <c r="A1184" s="167" t="s">
        <v>1949</v>
      </c>
      <c r="B1184" s="168" t="s">
        <v>2966</v>
      </c>
      <c r="C1184" s="164">
        <f>ROUND('в руб.'!C1184/1000,1)</f>
        <v>65.5</v>
      </c>
      <c r="D1184" s="164">
        <f>ROUND('в руб.'!D1184/1000,1)</f>
        <v>19.399999999999999</v>
      </c>
      <c r="E1184" s="162">
        <f t="shared" si="21"/>
        <v>29.618320610687022</v>
      </c>
    </row>
    <row r="1185" spans="1:5" ht="15.75" x14ac:dyDescent="0.25">
      <c r="A1185" s="167" t="s">
        <v>1912</v>
      </c>
      <c r="B1185" s="168" t="s">
        <v>2967</v>
      </c>
      <c r="C1185" s="164">
        <f>ROUND('в руб.'!C1185/1000,1)</f>
        <v>0.5</v>
      </c>
      <c r="D1185" s="164">
        <f>ROUND('в руб.'!D1185/1000,1)</f>
        <v>0.5</v>
      </c>
      <c r="E1185" s="162">
        <f t="shared" si="21"/>
        <v>100</v>
      </c>
    </row>
    <row r="1186" spans="1:5" ht="15.75" x14ac:dyDescent="0.25">
      <c r="A1186" s="187" t="s">
        <v>2968</v>
      </c>
      <c r="B1186" s="188" t="s">
        <v>2969</v>
      </c>
      <c r="C1186" s="189">
        <f>ROUND('в руб.'!C1186/1000,1)</f>
        <v>3531375.7</v>
      </c>
      <c r="D1186" s="219">
        <f>ROUND('в руб.'!D1186/1000,1)-0.1</f>
        <v>1292789.2</v>
      </c>
      <c r="E1186" s="190">
        <f t="shared" si="21"/>
        <v>36.608656507434198</v>
      </c>
    </row>
    <row r="1187" spans="1:5" ht="15.75" x14ac:dyDescent="0.25">
      <c r="A1187" s="187" t="s">
        <v>2970</v>
      </c>
      <c r="B1187" s="188" t="s">
        <v>2971</v>
      </c>
      <c r="C1187" s="189">
        <f>ROUND('в руб.'!C1187/1000,1)</f>
        <v>3455568.5</v>
      </c>
      <c r="D1187" s="189">
        <f>ROUND('в руб.'!D1187/1000,1)</f>
        <v>1258513.6000000001</v>
      </c>
      <c r="E1187" s="190">
        <f t="shared" si="21"/>
        <v>36.419871288906592</v>
      </c>
    </row>
    <row r="1188" spans="1:5" ht="31.5" x14ac:dyDescent="0.25">
      <c r="A1188" s="167" t="s">
        <v>1902</v>
      </c>
      <c r="B1188" s="168" t="s">
        <v>2976</v>
      </c>
      <c r="C1188" s="164">
        <f>ROUND('в руб.'!C1188/1000,1)</f>
        <v>390</v>
      </c>
      <c r="D1188" s="164">
        <f>ROUND('в руб.'!D1188/1000,1)</f>
        <v>99.9</v>
      </c>
      <c r="E1188" s="162">
        <f t="shared" si="21"/>
        <v>25.615384615384617</v>
      </c>
    </row>
    <row r="1189" spans="1:5" ht="47.25" x14ac:dyDescent="0.25">
      <c r="A1189" s="167" t="s">
        <v>1904</v>
      </c>
      <c r="B1189" s="168" t="s">
        <v>2977</v>
      </c>
      <c r="C1189" s="164">
        <f>ROUND('в руб.'!C1189/1000,1)</f>
        <v>390</v>
      </c>
      <c r="D1189" s="164">
        <f>ROUND('в руб.'!D1189/1000,1)</f>
        <v>99.9</v>
      </c>
      <c r="E1189" s="162">
        <f t="shared" si="21"/>
        <v>25.615384615384617</v>
      </c>
    </row>
    <row r="1190" spans="1:5" ht="15.75" x14ac:dyDescent="0.25">
      <c r="A1190" s="167" t="s">
        <v>1906</v>
      </c>
      <c r="B1190" s="168" t="s">
        <v>2979</v>
      </c>
      <c r="C1190" s="164">
        <f>ROUND('в руб.'!C1190/1000,1)</f>
        <v>390</v>
      </c>
      <c r="D1190" s="164">
        <f>ROUND('в руб.'!D1190/1000,1)</f>
        <v>99.9</v>
      </c>
      <c r="E1190" s="162">
        <f t="shared" si="21"/>
        <v>25.615384615384617</v>
      </c>
    </row>
    <row r="1191" spans="1:5" ht="31.5" x14ac:dyDescent="0.25">
      <c r="A1191" s="167" t="s">
        <v>1928</v>
      </c>
      <c r="B1191" s="168" t="s">
        <v>2981</v>
      </c>
      <c r="C1191" s="164">
        <f>ROUND('в руб.'!C1191/1000,1)</f>
        <v>5376</v>
      </c>
      <c r="D1191" s="164">
        <f>ROUND('в руб.'!D1191/1000,1)</f>
        <v>705</v>
      </c>
      <c r="E1191" s="162">
        <f t="shared" si="21"/>
        <v>13.113839285714285</v>
      </c>
    </row>
    <row r="1192" spans="1:5" ht="15.75" x14ac:dyDescent="0.25">
      <c r="A1192" s="167" t="s">
        <v>2101</v>
      </c>
      <c r="B1192" s="168" t="s">
        <v>2982</v>
      </c>
      <c r="C1192" s="164">
        <f>ROUND('в руб.'!C1192/1000,1)</f>
        <v>240</v>
      </c>
      <c r="D1192" s="164"/>
      <c r="E1192" s="162"/>
    </row>
    <row r="1193" spans="1:5" ht="15.75" x14ac:dyDescent="0.25">
      <c r="A1193" s="167" t="s">
        <v>2103</v>
      </c>
      <c r="B1193" s="168" t="s">
        <v>2983</v>
      </c>
      <c r="C1193" s="164">
        <f>ROUND('в руб.'!C1193/1000,1)</f>
        <v>5136</v>
      </c>
      <c r="D1193" s="164">
        <f>ROUND('в руб.'!D1193/1000,1)</f>
        <v>705</v>
      </c>
      <c r="E1193" s="162">
        <f t="shared" si="21"/>
        <v>13.726635514018692</v>
      </c>
    </row>
    <row r="1194" spans="1:5" ht="47.25" x14ac:dyDescent="0.25">
      <c r="A1194" s="167" t="s">
        <v>1969</v>
      </c>
      <c r="B1194" s="168" t="s">
        <v>2984</v>
      </c>
      <c r="C1194" s="164">
        <f>ROUND('в руб.'!C1194/1000,1)</f>
        <v>1443978.4</v>
      </c>
      <c r="D1194" s="164">
        <f>ROUND('в руб.'!D1194/1000,1)</f>
        <v>167544.79999999999</v>
      </c>
      <c r="E1194" s="162">
        <f t="shared" si="21"/>
        <v>11.602999047631183</v>
      </c>
    </row>
    <row r="1195" spans="1:5" ht="15.75" x14ac:dyDescent="0.25">
      <c r="A1195" s="167" t="s">
        <v>1971</v>
      </c>
      <c r="B1195" s="168" t="s">
        <v>2985</v>
      </c>
      <c r="C1195" s="164">
        <f>ROUND('в руб.'!C1195/1000,1)</f>
        <v>1443978.4</v>
      </c>
      <c r="D1195" s="164">
        <f>ROUND('в руб.'!D1195/1000,1)</f>
        <v>167544.79999999999</v>
      </c>
      <c r="E1195" s="162">
        <f t="shared" si="21"/>
        <v>11.602999047631183</v>
      </c>
    </row>
    <row r="1196" spans="1:5" ht="47.25" x14ac:dyDescent="0.25">
      <c r="A1196" s="167" t="s">
        <v>1973</v>
      </c>
      <c r="B1196" s="168" t="s">
        <v>2986</v>
      </c>
      <c r="C1196" s="164">
        <f>ROUND('в руб.'!C1196/1000,1)</f>
        <v>1443978.4</v>
      </c>
      <c r="D1196" s="164">
        <f>ROUND('в руб.'!D1196/1000,1)</f>
        <v>167544.79999999999</v>
      </c>
      <c r="E1196" s="162">
        <f t="shared" si="21"/>
        <v>11.602999047631183</v>
      </c>
    </row>
    <row r="1197" spans="1:5" ht="15.75" x14ac:dyDescent="0.25">
      <c r="A1197" s="167" t="s">
        <v>1936</v>
      </c>
      <c r="B1197" s="168" t="s">
        <v>2987</v>
      </c>
      <c r="C1197" s="164">
        <f>ROUND('в руб.'!C1197/1000,1)</f>
        <v>299021</v>
      </c>
      <c r="D1197" s="164">
        <f>ROUND('в руб.'!D1197/1000,1)</f>
        <v>212846.8</v>
      </c>
      <c r="E1197" s="162">
        <f t="shared" si="21"/>
        <v>71.181221385788945</v>
      </c>
    </row>
    <row r="1198" spans="1:5" ht="15.75" x14ac:dyDescent="0.25">
      <c r="A1198" s="167" t="s">
        <v>2111</v>
      </c>
      <c r="B1198" s="168" t="s">
        <v>2988</v>
      </c>
      <c r="C1198" s="164">
        <f>ROUND('в руб.'!C1198/1000,1)</f>
        <v>159061</v>
      </c>
      <c r="D1198" s="164">
        <f>ROUND('в руб.'!D1198/1000,1)</f>
        <v>109348</v>
      </c>
      <c r="E1198" s="162">
        <f t="shared" si="21"/>
        <v>68.745952810556958</v>
      </c>
    </row>
    <row r="1199" spans="1:5" ht="63" x14ac:dyDescent="0.25">
      <c r="A1199" s="167" t="s">
        <v>2364</v>
      </c>
      <c r="B1199" s="168" t="s">
        <v>2989</v>
      </c>
      <c r="C1199" s="164">
        <f>ROUND('в руб.'!C1199/1000,1)</f>
        <v>48750.3</v>
      </c>
      <c r="D1199" s="164">
        <f>ROUND('в руб.'!D1199/1000,1)</f>
        <v>47048.5</v>
      </c>
      <c r="E1199" s="162">
        <f t="shared" si="21"/>
        <v>96.509149687283966</v>
      </c>
    </row>
    <row r="1200" spans="1:5" ht="47.25" x14ac:dyDescent="0.25">
      <c r="A1200" s="167" t="s">
        <v>2447</v>
      </c>
      <c r="B1200" s="168" t="s">
        <v>2990</v>
      </c>
      <c r="C1200" s="164">
        <f>ROUND('в руб.'!C1200/1000,1)</f>
        <v>48011.199999999997</v>
      </c>
      <c r="D1200" s="164"/>
      <c r="E1200" s="162"/>
    </row>
    <row r="1201" spans="1:5" ht="15.75" x14ac:dyDescent="0.25">
      <c r="A1201" s="167" t="s">
        <v>2113</v>
      </c>
      <c r="B1201" s="168" t="s">
        <v>2991</v>
      </c>
      <c r="C1201" s="164">
        <f>ROUND('в руб.'!C1201/1000,1)</f>
        <v>62299.6</v>
      </c>
      <c r="D1201" s="164">
        <f>ROUND('в руб.'!D1201/1000,1)</f>
        <v>62299.6</v>
      </c>
      <c r="E1201" s="162">
        <f t="shared" si="21"/>
        <v>100</v>
      </c>
    </row>
    <row r="1202" spans="1:5" ht="15.75" x14ac:dyDescent="0.25">
      <c r="A1202" s="167" t="s">
        <v>1507</v>
      </c>
      <c r="B1202" s="168" t="s">
        <v>2992</v>
      </c>
      <c r="C1202" s="164">
        <f>ROUND('в руб.'!C1202/1000,1)</f>
        <v>139960</v>
      </c>
      <c r="D1202" s="164">
        <f>ROUND('в руб.'!D1202/1000,1)</f>
        <v>103498.7</v>
      </c>
      <c r="E1202" s="162">
        <f t="shared" si="21"/>
        <v>73.948771077450701</v>
      </c>
    </row>
    <row r="1203" spans="1:5" ht="47.25" x14ac:dyDescent="0.25">
      <c r="A1203" s="167" t="s">
        <v>1939</v>
      </c>
      <c r="B1203" s="168" t="s">
        <v>2993</v>
      </c>
      <c r="C1203" s="164">
        <f>ROUND('в руб.'!C1203/1000,1)</f>
        <v>1698555.7</v>
      </c>
      <c r="D1203" s="164">
        <f>ROUND('в руб.'!D1203/1000,1)</f>
        <v>869069.9</v>
      </c>
      <c r="E1203" s="162">
        <f t="shared" si="21"/>
        <v>51.165228199463819</v>
      </c>
    </row>
    <row r="1204" spans="1:5" ht="15.75" x14ac:dyDescent="0.25">
      <c r="A1204" s="167" t="s">
        <v>1941</v>
      </c>
      <c r="B1204" s="168" t="s">
        <v>2994</v>
      </c>
      <c r="C1204" s="164">
        <f>ROUND('в руб.'!C1204/1000,1)</f>
        <v>518608.7</v>
      </c>
      <c r="D1204" s="164">
        <f>ROUND('в руб.'!D1204/1000,1)</f>
        <v>241270</v>
      </c>
      <c r="E1204" s="162">
        <f t="shared" si="21"/>
        <v>46.522551588509792</v>
      </c>
    </row>
    <row r="1205" spans="1:5" ht="78.75" x14ac:dyDescent="0.25">
      <c r="A1205" s="167" t="s">
        <v>2119</v>
      </c>
      <c r="B1205" s="168" t="s">
        <v>2995</v>
      </c>
      <c r="C1205" s="164">
        <f>ROUND('в руб.'!C1205/1000,1)</f>
        <v>256573.3</v>
      </c>
      <c r="D1205" s="164">
        <f>ROUND('в руб.'!D1205/1000,1)</f>
        <v>128096.9</v>
      </c>
      <c r="E1205" s="162">
        <f t="shared" si="21"/>
        <v>49.926044526067209</v>
      </c>
    </row>
    <row r="1206" spans="1:5" ht="31.5" x14ac:dyDescent="0.25">
      <c r="A1206" s="167" t="s">
        <v>1943</v>
      </c>
      <c r="B1206" s="168" t="s">
        <v>2996</v>
      </c>
      <c r="C1206" s="164">
        <f>ROUND('в руб.'!C1206/1000,1)</f>
        <v>262035.4</v>
      </c>
      <c r="D1206" s="164">
        <f>ROUND('в руб.'!D1206/1000,1)</f>
        <v>113173.1</v>
      </c>
      <c r="E1206" s="162">
        <f t="shared" ref="E1206:E1269" si="22">D1206/C1206*100</f>
        <v>43.190004098682856</v>
      </c>
    </row>
    <row r="1207" spans="1:5" ht="15.75" x14ac:dyDescent="0.25">
      <c r="A1207" s="167" t="s">
        <v>2062</v>
      </c>
      <c r="B1207" s="168" t="s">
        <v>2997</v>
      </c>
      <c r="C1207" s="164">
        <f>ROUND('в руб.'!C1207/1000,1)</f>
        <v>1176747.1000000001</v>
      </c>
      <c r="D1207" s="164">
        <f>ROUND('в руб.'!D1207/1000,1)</f>
        <v>627799.9</v>
      </c>
      <c r="E1207" s="162">
        <f t="shared" si="22"/>
        <v>53.350452276449204</v>
      </c>
    </row>
    <row r="1208" spans="1:5" ht="78.75" x14ac:dyDescent="0.25">
      <c r="A1208" s="167" t="s">
        <v>2064</v>
      </c>
      <c r="B1208" s="168" t="s">
        <v>2998</v>
      </c>
      <c r="C1208" s="164">
        <f>ROUND('в руб.'!C1208/1000,1)</f>
        <v>1104206.5</v>
      </c>
      <c r="D1208" s="164">
        <f>ROUND('в руб.'!D1208/1000,1)</f>
        <v>590292.19999999995</v>
      </c>
      <c r="E1208" s="162">
        <f t="shared" si="22"/>
        <v>53.458497119877478</v>
      </c>
    </row>
    <row r="1209" spans="1:5" ht="31.5" x14ac:dyDescent="0.25">
      <c r="A1209" s="167" t="s">
        <v>2126</v>
      </c>
      <c r="B1209" s="168" t="s">
        <v>2999</v>
      </c>
      <c r="C1209" s="164">
        <f>ROUND('в руб.'!C1209/1000,1)</f>
        <v>72540.600000000006</v>
      </c>
      <c r="D1209" s="164">
        <f>ROUND('в руб.'!D1209/1000,1)</f>
        <v>37507.699999999997</v>
      </c>
      <c r="E1209" s="162">
        <f t="shared" si="22"/>
        <v>51.705803370801995</v>
      </c>
    </row>
    <row r="1210" spans="1:5" ht="78.75" x14ac:dyDescent="0.25">
      <c r="A1210" s="167" t="s">
        <v>2130</v>
      </c>
      <c r="B1210" s="168" t="s">
        <v>3000</v>
      </c>
      <c r="C1210" s="164">
        <f>ROUND('в руб.'!C1210/1000,1)</f>
        <v>3200</v>
      </c>
      <c r="D1210" s="164"/>
      <c r="E1210" s="162"/>
    </row>
    <row r="1211" spans="1:5" ht="31.5" x14ac:dyDescent="0.25">
      <c r="A1211" s="167" t="s">
        <v>2136</v>
      </c>
      <c r="B1211" s="168" t="s">
        <v>3001</v>
      </c>
      <c r="C1211" s="164">
        <f>ROUND('в руб.'!C1211/1000,1)</f>
        <v>3200</v>
      </c>
      <c r="D1211" s="164"/>
      <c r="E1211" s="162"/>
    </row>
    <row r="1212" spans="1:5" ht="15.75" x14ac:dyDescent="0.25">
      <c r="A1212" s="167" t="s">
        <v>1908</v>
      </c>
      <c r="B1212" s="168" t="s">
        <v>3002</v>
      </c>
      <c r="C1212" s="164">
        <f>ROUND('в руб.'!C1212/1000,1)</f>
        <v>8247.2999999999993</v>
      </c>
      <c r="D1212" s="164">
        <f>ROUND('в руб.'!D1212/1000,1)</f>
        <v>8247.2999999999993</v>
      </c>
      <c r="E1212" s="162">
        <f t="shared" si="22"/>
        <v>100</v>
      </c>
    </row>
    <row r="1213" spans="1:5" ht="15.75" x14ac:dyDescent="0.25">
      <c r="A1213" s="167" t="s">
        <v>1978</v>
      </c>
      <c r="B1213" s="168" t="s">
        <v>3003</v>
      </c>
      <c r="C1213" s="164">
        <f>ROUND('в руб.'!C1213/1000,1)</f>
        <v>8247.2999999999993</v>
      </c>
      <c r="D1213" s="164">
        <f>ROUND('в руб.'!D1213/1000,1)</f>
        <v>8247.2999999999993</v>
      </c>
      <c r="E1213" s="162">
        <f t="shared" si="22"/>
        <v>100</v>
      </c>
    </row>
    <row r="1214" spans="1:5" ht="47.25" x14ac:dyDescent="0.25">
      <c r="A1214" s="167" t="s">
        <v>1980</v>
      </c>
      <c r="B1214" s="168" t="s">
        <v>3004</v>
      </c>
      <c r="C1214" s="164">
        <f>ROUND('в руб.'!C1214/1000,1)</f>
        <v>8247.2999999999993</v>
      </c>
      <c r="D1214" s="164">
        <f>ROUND('в руб.'!D1214/1000,1)</f>
        <v>8247.2999999999993</v>
      </c>
      <c r="E1214" s="162">
        <f t="shared" si="22"/>
        <v>100</v>
      </c>
    </row>
    <row r="1215" spans="1:5" ht="31.5" x14ac:dyDescent="0.25">
      <c r="A1215" s="187" t="s">
        <v>3008</v>
      </c>
      <c r="B1215" s="188" t="s">
        <v>3009</v>
      </c>
      <c r="C1215" s="189">
        <f>ROUND('в руб.'!C1215/1000,1)</f>
        <v>75807.199999999997</v>
      </c>
      <c r="D1215" s="189">
        <f>ROUND('в руб.'!D1215/1000,1)</f>
        <v>34275.599999999999</v>
      </c>
      <c r="E1215" s="190">
        <f t="shared" si="22"/>
        <v>45.214174906869005</v>
      </c>
    </row>
    <row r="1216" spans="1:5" ht="78.75" x14ac:dyDescent="0.25">
      <c r="A1216" s="167" t="s">
        <v>1892</v>
      </c>
      <c r="B1216" s="168" t="s">
        <v>3010</v>
      </c>
      <c r="C1216" s="164">
        <f>ROUND('в руб.'!C1216/1000,1)</f>
        <v>73988.7</v>
      </c>
      <c r="D1216" s="164">
        <f>ROUND('в руб.'!D1216/1000,1)</f>
        <v>33554.5</v>
      </c>
      <c r="E1216" s="162">
        <f t="shared" si="22"/>
        <v>45.350844115385193</v>
      </c>
    </row>
    <row r="1217" spans="1:5" ht="31.5" x14ac:dyDescent="0.25">
      <c r="A1217" s="167" t="s">
        <v>1894</v>
      </c>
      <c r="B1217" s="168" t="s">
        <v>3015</v>
      </c>
      <c r="C1217" s="164">
        <f>ROUND('в руб.'!C1217/1000,1)</f>
        <v>73988.7</v>
      </c>
      <c r="D1217" s="164">
        <f>ROUND('в руб.'!D1217/1000,1)</f>
        <v>33554.5</v>
      </c>
      <c r="E1217" s="162">
        <f t="shared" si="22"/>
        <v>45.350844115385193</v>
      </c>
    </row>
    <row r="1218" spans="1:5" ht="31.5" x14ac:dyDescent="0.25">
      <c r="A1218" s="167" t="s">
        <v>1896</v>
      </c>
      <c r="B1218" s="168" t="s">
        <v>3016</v>
      </c>
      <c r="C1218" s="164">
        <f>ROUND('в руб.'!C1218/1000,1)</f>
        <v>54110.3</v>
      </c>
      <c r="D1218" s="164">
        <f>ROUND('в руб.'!D1218/1000,1)</f>
        <v>24599.200000000001</v>
      </c>
      <c r="E1218" s="162">
        <f t="shared" si="22"/>
        <v>45.461215332385883</v>
      </c>
    </row>
    <row r="1219" spans="1:5" ht="47.25" x14ac:dyDescent="0.25">
      <c r="A1219" s="167" t="s">
        <v>1898</v>
      </c>
      <c r="B1219" s="168" t="s">
        <v>3017</v>
      </c>
      <c r="C1219" s="164">
        <f>ROUND('в руб.'!C1219/1000,1)</f>
        <v>2907</v>
      </c>
      <c r="D1219" s="164">
        <f>ROUND('в руб.'!D1219/1000,1)</f>
        <v>2036.9</v>
      </c>
      <c r="E1219" s="162">
        <f t="shared" si="22"/>
        <v>70.068799449604398</v>
      </c>
    </row>
    <row r="1220" spans="1:5" ht="63" x14ac:dyDescent="0.25">
      <c r="A1220" s="167" t="s">
        <v>1900</v>
      </c>
      <c r="B1220" s="168" t="s">
        <v>3018</v>
      </c>
      <c r="C1220" s="164">
        <f>ROUND('в руб.'!C1220/1000,1)</f>
        <v>16971.400000000001</v>
      </c>
      <c r="D1220" s="164">
        <f>ROUND('в руб.'!D1220/1000,1)</f>
        <v>6918.4</v>
      </c>
      <c r="E1220" s="162">
        <f t="shared" si="22"/>
        <v>40.765051793016482</v>
      </c>
    </row>
    <row r="1221" spans="1:5" ht="31.5" x14ac:dyDescent="0.25">
      <c r="A1221" s="167" t="s">
        <v>1902</v>
      </c>
      <c r="B1221" s="168" t="s">
        <v>3019</v>
      </c>
      <c r="C1221" s="164">
        <f>ROUND('в руб.'!C1221/1000,1)</f>
        <v>1818.5</v>
      </c>
      <c r="D1221" s="164">
        <f>ROUND('в руб.'!D1221/1000,1)</f>
        <v>721.2</v>
      </c>
      <c r="E1221" s="162">
        <f t="shared" si="22"/>
        <v>39.659059664558704</v>
      </c>
    </row>
    <row r="1222" spans="1:5" ht="47.25" x14ac:dyDescent="0.25">
      <c r="A1222" s="167" t="s">
        <v>1904</v>
      </c>
      <c r="B1222" s="168" t="s">
        <v>3020</v>
      </c>
      <c r="C1222" s="164">
        <f>ROUND('в руб.'!C1222/1000,1)</f>
        <v>1818.5</v>
      </c>
      <c r="D1222" s="164">
        <f>ROUND('в руб.'!D1222/1000,1)</f>
        <v>721.2</v>
      </c>
      <c r="E1222" s="162">
        <f t="shared" si="22"/>
        <v>39.659059664558704</v>
      </c>
    </row>
    <row r="1223" spans="1:5" ht="15.75" x14ac:dyDescent="0.25">
      <c r="A1223" s="167" t="s">
        <v>1906</v>
      </c>
      <c r="B1223" s="168" t="s">
        <v>3022</v>
      </c>
      <c r="C1223" s="164">
        <f>ROUND('в руб.'!C1223/1000,1)</f>
        <v>1818.5</v>
      </c>
      <c r="D1223" s="164">
        <f>ROUND('в руб.'!D1223/1000,1)</f>
        <v>721.2</v>
      </c>
      <c r="E1223" s="162">
        <f t="shared" si="22"/>
        <v>39.659059664558704</v>
      </c>
    </row>
    <row r="1224" spans="1:5" ht="15.75" x14ac:dyDescent="0.25">
      <c r="A1224" s="187" t="s">
        <v>3046</v>
      </c>
      <c r="B1224" s="188" t="s">
        <v>3047</v>
      </c>
      <c r="C1224" s="189">
        <f>ROUND('в руб.'!C1224/1000,1)</f>
        <v>18457640.399999999</v>
      </c>
      <c r="D1224" s="189">
        <f>ROUND('в руб.'!D1224/1000,1)</f>
        <v>8127659.7999999998</v>
      </c>
      <c r="E1224" s="190">
        <f t="shared" si="22"/>
        <v>44.03412150125105</v>
      </c>
    </row>
    <row r="1225" spans="1:5" ht="15.75" x14ac:dyDescent="0.25">
      <c r="A1225" s="187" t="s">
        <v>3048</v>
      </c>
      <c r="B1225" s="188" t="s">
        <v>3049</v>
      </c>
      <c r="C1225" s="189">
        <f>ROUND('в руб.'!C1225/1000,1)</f>
        <v>11703507.699999999</v>
      </c>
      <c r="D1225" s="189">
        <f>ROUND('в руб.'!D1225/1000,1)</f>
        <v>4652361.9000000004</v>
      </c>
      <c r="E1225" s="190">
        <f t="shared" si="22"/>
        <v>39.75185917979104</v>
      </c>
    </row>
    <row r="1226" spans="1:5" ht="31.5" x14ac:dyDescent="0.25">
      <c r="A1226" s="167" t="s">
        <v>1902</v>
      </c>
      <c r="B1226" s="168" t="s">
        <v>3050</v>
      </c>
      <c r="C1226" s="164">
        <f>ROUND('в руб.'!C1226/1000,1)</f>
        <v>630842.1</v>
      </c>
      <c r="D1226" s="164">
        <f>ROUND('в руб.'!D1226/1000,1)</f>
        <v>236571.2</v>
      </c>
      <c r="E1226" s="162">
        <f t="shared" si="22"/>
        <v>37.500857980150663</v>
      </c>
    </row>
    <row r="1227" spans="1:5" ht="47.25" x14ac:dyDescent="0.25">
      <c r="A1227" s="167" t="s">
        <v>1904</v>
      </c>
      <c r="B1227" s="168" t="s">
        <v>3051</v>
      </c>
      <c r="C1227" s="164">
        <f>ROUND('в руб.'!C1227/1000,1)</f>
        <v>630842.1</v>
      </c>
      <c r="D1227" s="164">
        <f>ROUND('в руб.'!D1227/1000,1)</f>
        <v>236571.2</v>
      </c>
      <c r="E1227" s="162">
        <f t="shared" si="22"/>
        <v>37.500857980150663</v>
      </c>
    </row>
    <row r="1228" spans="1:5" ht="15.75" x14ac:dyDescent="0.25">
      <c r="A1228" s="167" t="s">
        <v>1906</v>
      </c>
      <c r="B1228" s="168" t="s">
        <v>3052</v>
      </c>
      <c r="C1228" s="164">
        <f>ROUND('в руб.'!C1228/1000,1)</f>
        <v>630842.1</v>
      </c>
      <c r="D1228" s="164">
        <f>ROUND('в руб.'!D1228/1000,1)</f>
        <v>236571.2</v>
      </c>
      <c r="E1228" s="162">
        <f t="shared" si="22"/>
        <v>37.500857980150663</v>
      </c>
    </row>
    <row r="1229" spans="1:5" ht="47.25" x14ac:dyDescent="0.25">
      <c r="A1229" s="167" t="s">
        <v>1969</v>
      </c>
      <c r="B1229" s="168" t="s">
        <v>3053</v>
      </c>
      <c r="C1229" s="164">
        <f>ROUND('в руб.'!C1229/1000,1)</f>
        <v>6057158.7999999998</v>
      </c>
      <c r="D1229" s="164">
        <f>ROUND('в руб.'!D1229/1000,1)</f>
        <v>1308228.2</v>
      </c>
      <c r="E1229" s="162">
        <f t="shared" si="22"/>
        <v>21.598050227773456</v>
      </c>
    </row>
    <row r="1230" spans="1:5" ht="15.75" x14ac:dyDescent="0.25">
      <c r="A1230" s="167" t="s">
        <v>1971</v>
      </c>
      <c r="B1230" s="168" t="s">
        <v>3054</v>
      </c>
      <c r="C1230" s="164">
        <f>ROUND('в руб.'!C1230/1000,1)</f>
        <v>6057158.7999999998</v>
      </c>
      <c r="D1230" s="164">
        <f>ROUND('в руб.'!D1230/1000,1)</f>
        <v>1308228.2</v>
      </c>
      <c r="E1230" s="162">
        <f t="shared" si="22"/>
        <v>21.598050227773456</v>
      </c>
    </row>
    <row r="1231" spans="1:5" ht="47.25" x14ac:dyDescent="0.25">
      <c r="A1231" s="167" t="s">
        <v>1973</v>
      </c>
      <c r="B1231" s="168" t="s">
        <v>3055</v>
      </c>
      <c r="C1231" s="164">
        <f>ROUND('в руб.'!C1231/1000,1)</f>
        <v>6057158.7999999998</v>
      </c>
      <c r="D1231" s="164">
        <f>ROUND('в руб.'!D1231/1000,1)</f>
        <v>1308228.2</v>
      </c>
      <c r="E1231" s="162">
        <f t="shared" si="22"/>
        <v>21.598050227773456</v>
      </c>
    </row>
    <row r="1232" spans="1:5" ht="47.25" x14ac:dyDescent="0.25">
      <c r="A1232" s="167" t="s">
        <v>1939</v>
      </c>
      <c r="B1232" s="168" t="s">
        <v>3056</v>
      </c>
      <c r="C1232" s="164">
        <f>ROUND('в руб.'!C1232/1000,1)</f>
        <v>5013081.9000000004</v>
      </c>
      <c r="D1232" s="164">
        <f>ROUND('в руб.'!D1232/1000,1)</f>
        <v>3105137.5</v>
      </c>
      <c r="E1232" s="162">
        <f t="shared" si="22"/>
        <v>61.940689618495959</v>
      </c>
    </row>
    <row r="1233" spans="1:5" ht="15.75" x14ac:dyDescent="0.25">
      <c r="A1233" s="167" t="s">
        <v>1941</v>
      </c>
      <c r="B1233" s="168" t="s">
        <v>3057</v>
      </c>
      <c r="C1233" s="164">
        <f>ROUND('в руб.'!C1233/1000,1)</f>
        <v>4289514.9000000004</v>
      </c>
      <c r="D1233" s="164">
        <f>ROUND('в руб.'!D1233/1000,1)</f>
        <v>2578277.6</v>
      </c>
      <c r="E1233" s="162">
        <f t="shared" si="22"/>
        <v>60.106507614648919</v>
      </c>
    </row>
    <row r="1234" spans="1:5" ht="78.75" x14ac:dyDescent="0.25">
      <c r="A1234" s="167" t="s">
        <v>2119</v>
      </c>
      <c r="B1234" s="168" t="s">
        <v>3058</v>
      </c>
      <c r="C1234" s="164">
        <f>ROUND('в руб.'!C1234/1000,1)</f>
        <v>2643115.2000000002</v>
      </c>
      <c r="D1234" s="164">
        <f>ROUND('в руб.'!D1234/1000,1)</f>
        <v>1497506</v>
      </c>
      <c r="E1234" s="162">
        <f t="shared" si="22"/>
        <v>56.656857029916821</v>
      </c>
    </row>
    <row r="1235" spans="1:5" ht="31.5" x14ac:dyDescent="0.25">
      <c r="A1235" s="167" t="s">
        <v>1943</v>
      </c>
      <c r="B1235" s="168" t="s">
        <v>3059</v>
      </c>
      <c r="C1235" s="164">
        <f>ROUND('в руб.'!C1235/1000,1)</f>
        <v>1646399.7</v>
      </c>
      <c r="D1235" s="164">
        <f>ROUND('в руб.'!D1235/1000,1)</f>
        <v>1080771.6000000001</v>
      </c>
      <c r="E1235" s="162">
        <f t="shared" si="22"/>
        <v>65.644545489166461</v>
      </c>
    </row>
    <row r="1236" spans="1:5" ht="15.75" x14ac:dyDescent="0.25">
      <c r="A1236" s="167" t="s">
        <v>2062</v>
      </c>
      <c r="B1236" s="168" t="s">
        <v>3060</v>
      </c>
      <c r="C1236" s="164">
        <f>ROUND('в руб.'!C1236/1000,1)</f>
        <v>723567</v>
      </c>
      <c r="D1236" s="164">
        <f>ROUND('в руб.'!D1236/1000,1)</f>
        <v>526859.9</v>
      </c>
      <c r="E1236" s="162">
        <f t="shared" si="22"/>
        <v>72.814252170151477</v>
      </c>
    </row>
    <row r="1237" spans="1:5" ht="78.75" x14ac:dyDescent="0.25">
      <c r="A1237" s="167" t="s">
        <v>2064</v>
      </c>
      <c r="B1237" s="168" t="s">
        <v>3061</v>
      </c>
      <c r="C1237" s="164">
        <f>ROUND('в руб.'!C1237/1000,1)</f>
        <v>110890.2</v>
      </c>
      <c r="D1237" s="164">
        <f>ROUND('в руб.'!D1237/1000,1)</f>
        <v>61941.4</v>
      </c>
      <c r="E1237" s="162">
        <f t="shared" si="22"/>
        <v>55.858317506867159</v>
      </c>
    </row>
    <row r="1238" spans="1:5" ht="31.5" x14ac:dyDescent="0.25">
      <c r="A1238" s="167" t="s">
        <v>2126</v>
      </c>
      <c r="B1238" s="168" t="s">
        <v>3062</v>
      </c>
      <c r="C1238" s="164">
        <f>ROUND('в руб.'!C1238/1000,1)</f>
        <v>612676.80000000005</v>
      </c>
      <c r="D1238" s="164">
        <f>ROUND('в руб.'!D1238/1000,1)</f>
        <v>464918.5</v>
      </c>
      <c r="E1238" s="162">
        <f t="shared" si="22"/>
        <v>75.883157318834321</v>
      </c>
    </row>
    <row r="1239" spans="1:5" ht="15.75" x14ac:dyDescent="0.25">
      <c r="A1239" s="167" t="s">
        <v>1908</v>
      </c>
      <c r="B1239" s="168" t="s">
        <v>3063</v>
      </c>
      <c r="C1239" s="164">
        <f>ROUND('в руб.'!C1239/1000,1)</f>
        <v>2424.9</v>
      </c>
      <c r="D1239" s="164">
        <f>ROUND('в руб.'!D1239/1000,1)</f>
        <v>2424.9</v>
      </c>
      <c r="E1239" s="162">
        <f t="shared" si="22"/>
        <v>100</v>
      </c>
    </row>
    <row r="1240" spans="1:5" ht="15.75" x14ac:dyDescent="0.25">
      <c r="A1240" s="167" t="s">
        <v>1978</v>
      </c>
      <c r="B1240" s="168" t="s">
        <v>3064</v>
      </c>
      <c r="C1240" s="164">
        <f>ROUND('в руб.'!C1240/1000,1)</f>
        <v>2424.9</v>
      </c>
      <c r="D1240" s="164">
        <f>ROUND('в руб.'!D1240/1000,1)</f>
        <v>2424.9</v>
      </c>
      <c r="E1240" s="162">
        <f t="shared" si="22"/>
        <v>100</v>
      </c>
    </row>
    <row r="1241" spans="1:5" ht="47.25" x14ac:dyDescent="0.25">
      <c r="A1241" s="167" t="s">
        <v>1980</v>
      </c>
      <c r="B1241" s="168" t="s">
        <v>3065</v>
      </c>
      <c r="C1241" s="164">
        <f>ROUND('в руб.'!C1241/1000,1)</f>
        <v>2424.9</v>
      </c>
      <c r="D1241" s="164">
        <f>ROUND('в руб.'!D1241/1000,1)</f>
        <v>2424.9</v>
      </c>
      <c r="E1241" s="162">
        <f t="shared" si="22"/>
        <v>100</v>
      </c>
    </row>
    <row r="1242" spans="1:5" ht="15.75" x14ac:dyDescent="0.25">
      <c r="A1242" s="187" t="s">
        <v>3066</v>
      </c>
      <c r="B1242" s="188" t="s">
        <v>3067</v>
      </c>
      <c r="C1242" s="189">
        <f>ROUND('в руб.'!C1242/1000,1)</f>
        <v>1108697.1000000001</v>
      </c>
      <c r="D1242" s="189">
        <f>ROUND('в руб.'!D1242/1000,1)</f>
        <v>564859.30000000005</v>
      </c>
      <c r="E1242" s="190">
        <f t="shared" si="22"/>
        <v>50.948027193360566</v>
      </c>
    </row>
    <row r="1243" spans="1:5" ht="31.5" x14ac:dyDescent="0.25">
      <c r="A1243" s="167" t="s">
        <v>1902</v>
      </c>
      <c r="B1243" s="168" t="s">
        <v>3068</v>
      </c>
      <c r="C1243" s="164">
        <f>ROUND('в руб.'!C1243/1000,1)</f>
        <v>700</v>
      </c>
      <c r="D1243" s="164"/>
      <c r="E1243" s="162"/>
    </row>
    <row r="1244" spans="1:5" ht="47.25" x14ac:dyDescent="0.25">
      <c r="A1244" s="167" t="s">
        <v>1904</v>
      </c>
      <c r="B1244" s="168" t="s">
        <v>3069</v>
      </c>
      <c r="C1244" s="164">
        <f>ROUND('в руб.'!C1244/1000,1)</f>
        <v>700</v>
      </c>
      <c r="D1244" s="164"/>
      <c r="E1244" s="162"/>
    </row>
    <row r="1245" spans="1:5" ht="15.75" x14ac:dyDescent="0.25">
      <c r="A1245" s="167" t="s">
        <v>1906</v>
      </c>
      <c r="B1245" s="168" t="s">
        <v>3070</v>
      </c>
      <c r="C1245" s="164">
        <f>ROUND('в руб.'!C1245/1000,1)</f>
        <v>700</v>
      </c>
      <c r="D1245" s="164"/>
      <c r="E1245" s="162"/>
    </row>
    <row r="1246" spans="1:5" ht="47.25" x14ac:dyDescent="0.25">
      <c r="A1246" s="167" t="s">
        <v>1969</v>
      </c>
      <c r="B1246" s="168" t="s">
        <v>3071</v>
      </c>
      <c r="C1246" s="164">
        <f>ROUND('в руб.'!C1246/1000,1)</f>
        <v>593754.9</v>
      </c>
      <c r="D1246" s="164">
        <f>ROUND('в руб.'!D1246/1000,1)</f>
        <v>298612</v>
      </c>
      <c r="E1246" s="162">
        <f t="shared" si="22"/>
        <v>50.29213232598164</v>
      </c>
    </row>
    <row r="1247" spans="1:5" ht="15.75" x14ac:dyDescent="0.25">
      <c r="A1247" s="167" t="s">
        <v>1971</v>
      </c>
      <c r="B1247" s="168" t="s">
        <v>3072</v>
      </c>
      <c r="C1247" s="164">
        <f>ROUND('в руб.'!C1247/1000,1)</f>
        <v>593754.9</v>
      </c>
      <c r="D1247" s="164">
        <f>ROUND('в руб.'!D1247/1000,1)</f>
        <v>298612</v>
      </c>
      <c r="E1247" s="162">
        <f t="shared" si="22"/>
        <v>50.29213232598164</v>
      </c>
    </row>
    <row r="1248" spans="1:5" ht="47.25" x14ac:dyDescent="0.25">
      <c r="A1248" s="167" t="s">
        <v>1973</v>
      </c>
      <c r="B1248" s="168" t="s">
        <v>3073</v>
      </c>
      <c r="C1248" s="164">
        <f>ROUND('в руб.'!C1248/1000,1)</f>
        <v>593754.9</v>
      </c>
      <c r="D1248" s="164">
        <f>ROUND('в руб.'!D1248/1000,1)</f>
        <v>298612</v>
      </c>
      <c r="E1248" s="162">
        <f t="shared" si="22"/>
        <v>50.29213232598164</v>
      </c>
    </row>
    <row r="1249" spans="1:5" ht="47.25" x14ac:dyDescent="0.25">
      <c r="A1249" s="167" t="s">
        <v>1939</v>
      </c>
      <c r="B1249" s="168" t="s">
        <v>3074</v>
      </c>
      <c r="C1249" s="164">
        <f>ROUND('в руб.'!C1249/1000,1)</f>
        <v>513849.7</v>
      </c>
      <c r="D1249" s="164">
        <f>ROUND('в руб.'!D1249/1000,1)</f>
        <v>265854.7</v>
      </c>
      <c r="E1249" s="162">
        <f t="shared" si="22"/>
        <v>51.737833066750838</v>
      </c>
    </row>
    <row r="1250" spans="1:5" ht="15.75" x14ac:dyDescent="0.25">
      <c r="A1250" s="167" t="s">
        <v>1941</v>
      </c>
      <c r="B1250" s="168" t="s">
        <v>3075</v>
      </c>
      <c r="C1250" s="164">
        <f>ROUND('в руб.'!C1250/1000,1)</f>
        <v>468357</v>
      </c>
      <c r="D1250" s="164">
        <f>ROUND('в руб.'!D1250/1000,1)</f>
        <v>233486.3</v>
      </c>
      <c r="E1250" s="162">
        <f t="shared" si="22"/>
        <v>49.852206756811576</v>
      </c>
    </row>
    <row r="1251" spans="1:5" ht="78.75" x14ac:dyDescent="0.25">
      <c r="A1251" s="167" t="s">
        <v>2119</v>
      </c>
      <c r="B1251" s="168" t="s">
        <v>3076</v>
      </c>
      <c r="C1251" s="164">
        <f>ROUND('в руб.'!C1251/1000,1)</f>
        <v>93344</v>
      </c>
      <c r="D1251" s="164">
        <f>ROUND('в руб.'!D1251/1000,1)</f>
        <v>56236.3</v>
      </c>
      <c r="E1251" s="162">
        <f t="shared" si="22"/>
        <v>60.246293280767915</v>
      </c>
    </row>
    <row r="1252" spans="1:5" ht="31.5" x14ac:dyDescent="0.25">
      <c r="A1252" s="167" t="s">
        <v>1943</v>
      </c>
      <c r="B1252" s="168" t="s">
        <v>3077</v>
      </c>
      <c r="C1252" s="164">
        <f>ROUND('в руб.'!C1252/1000,1)</f>
        <v>375013.1</v>
      </c>
      <c r="D1252" s="164">
        <f>ROUND('в руб.'!D1252/1000,1)</f>
        <v>177250</v>
      </c>
      <c r="E1252" s="162">
        <f t="shared" si="22"/>
        <v>47.265015542123734</v>
      </c>
    </row>
    <row r="1253" spans="1:5" ht="15.75" x14ac:dyDescent="0.25">
      <c r="A1253" s="167" t="s">
        <v>2062</v>
      </c>
      <c r="B1253" s="168" t="s">
        <v>3078</v>
      </c>
      <c r="C1253" s="164">
        <f>ROUND('в руб.'!C1253/1000,1)</f>
        <v>45492.6</v>
      </c>
      <c r="D1253" s="164">
        <f>ROUND('в руб.'!D1253/1000,1)</f>
        <v>32368.400000000001</v>
      </c>
      <c r="E1253" s="162">
        <f t="shared" si="22"/>
        <v>71.15091245609176</v>
      </c>
    </row>
    <row r="1254" spans="1:5" ht="78.75" x14ac:dyDescent="0.25">
      <c r="A1254" s="167" t="s">
        <v>2064</v>
      </c>
      <c r="B1254" s="168" t="s">
        <v>3079</v>
      </c>
      <c r="C1254" s="164">
        <f>ROUND('в руб.'!C1254/1000,1)</f>
        <v>6366.3</v>
      </c>
      <c r="D1254" s="164">
        <f>ROUND('в руб.'!D1254/1000,1)</f>
        <v>1018.9</v>
      </c>
      <c r="E1254" s="162">
        <f t="shared" si="22"/>
        <v>16.004586651587264</v>
      </c>
    </row>
    <row r="1255" spans="1:5" ht="31.5" x14ac:dyDescent="0.25">
      <c r="A1255" s="167" t="s">
        <v>2126</v>
      </c>
      <c r="B1255" s="168" t="s">
        <v>3080</v>
      </c>
      <c r="C1255" s="164">
        <f>ROUND('в руб.'!C1255/1000,1)</f>
        <v>39126.300000000003</v>
      </c>
      <c r="D1255" s="164">
        <f>ROUND('в руб.'!D1255/1000,1)</f>
        <v>31349.5</v>
      </c>
      <c r="E1255" s="162">
        <f t="shared" si="22"/>
        <v>80.123855309599932</v>
      </c>
    </row>
    <row r="1256" spans="1:5" ht="15.75" x14ac:dyDescent="0.25">
      <c r="A1256" s="167" t="s">
        <v>1908</v>
      </c>
      <c r="B1256" s="168" t="s">
        <v>3081</v>
      </c>
      <c r="C1256" s="164">
        <f>ROUND('в руб.'!C1256/1000,1)</f>
        <v>392.5</v>
      </c>
      <c r="D1256" s="164">
        <f>ROUND('в руб.'!D1256/1000,1)</f>
        <v>392.5</v>
      </c>
      <c r="E1256" s="162">
        <f t="shared" si="22"/>
        <v>100</v>
      </c>
    </row>
    <row r="1257" spans="1:5" ht="15.75" x14ac:dyDescent="0.25">
      <c r="A1257" s="167" t="s">
        <v>1978</v>
      </c>
      <c r="B1257" s="168" t="s">
        <v>3082</v>
      </c>
      <c r="C1257" s="164">
        <f>ROUND('в руб.'!C1257/1000,1)</f>
        <v>392.5</v>
      </c>
      <c r="D1257" s="164">
        <f>ROUND('в руб.'!D1257/1000,1)</f>
        <v>392.5</v>
      </c>
      <c r="E1257" s="162">
        <f t="shared" si="22"/>
        <v>100</v>
      </c>
    </row>
    <row r="1258" spans="1:5" ht="47.25" x14ac:dyDescent="0.25">
      <c r="A1258" s="167" t="s">
        <v>1980</v>
      </c>
      <c r="B1258" s="168" t="s">
        <v>3083</v>
      </c>
      <c r="C1258" s="164">
        <f>ROUND('в руб.'!C1258/1000,1)</f>
        <v>392.5</v>
      </c>
      <c r="D1258" s="164">
        <f>ROUND('в руб.'!D1258/1000,1)</f>
        <v>392.5</v>
      </c>
      <c r="E1258" s="162">
        <f t="shared" si="22"/>
        <v>100</v>
      </c>
    </row>
    <row r="1259" spans="1:5" ht="15.75" x14ac:dyDescent="0.25">
      <c r="A1259" s="187" t="s">
        <v>3084</v>
      </c>
      <c r="B1259" s="188" t="s">
        <v>3085</v>
      </c>
      <c r="C1259" s="189">
        <f>ROUND('в руб.'!C1259/1000,1)</f>
        <v>495168.7</v>
      </c>
      <c r="D1259" s="189">
        <f>ROUND('в руб.'!D1259/1000,1)</f>
        <v>295754.8</v>
      </c>
      <c r="E1259" s="190">
        <f t="shared" si="22"/>
        <v>59.728088629188392</v>
      </c>
    </row>
    <row r="1260" spans="1:5" ht="47.25" x14ac:dyDescent="0.25">
      <c r="A1260" s="167" t="s">
        <v>1939</v>
      </c>
      <c r="B1260" s="168" t="s">
        <v>3086</v>
      </c>
      <c r="C1260" s="164">
        <f>ROUND('в руб.'!C1260/1000,1)</f>
        <v>495168.7</v>
      </c>
      <c r="D1260" s="164">
        <f>ROUND('в руб.'!D1260/1000,1)</f>
        <v>295754.8</v>
      </c>
      <c r="E1260" s="162">
        <f t="shared" si="22"/>
        <v>59.728088629188392</v>
      </c>
    </row>
    <row r="1261" spans="1:5" ht="15.75" x14ac:dyDescent="0.25">
      <c r="A1261" s="167" t="s">
        <v>1941</v>
      </c>
      <c r="B1261" s="168" t="s">
        <v>3087</v>
      </c>
      <c r="C1261" s="164">
        <f>ROUND('в руб.'!C1261/1000,1)</f>
        <v>495168.7</v>
      </c>
      <c r="D1261" s="164">
        <f>ROUND('в руб.'!D1261/1000,1)</f>
        <v>295754.8</v>
      </c>
      <c r="E1261" s="162">
        <f t="shared" si="22"/>
        <v>59.728088629188392</v>
      </c>
    </row>
    <row r="1262" spans="1:5" ht="78.75" x14ac:dyDescent="0.25">
      <c r="A1262" s="167" t="s">
        <v>2119</v>
      </c>
      <c r="B1262" s="168" t="s">
        <v>3088</v>
      </c>
      <c r="C1262" s="164">
        <f>ROUND('в руб.'!C1262/1000,1)</f>
        <v>60617.8</v>
      </c>
      <c r="D1262" s="164">
        <f>ROUND('в руб.'!D1262/1000,1)</f>
        <v>36867.4</v>
      </c>
      <c r="E1262" s="162">
        <f t="shared" si="22"/>
        <v>60.81942927654913</v>
      </c>
    </row>
    <row r="1263" spans="1:5" ht="31.5" x14ac:dyDescent="0.25">
      <c r="A1263" s="167" t="s">
        <v>1943</v>
      </c>
      <c r="B1263" s="168" t="s">
        <v>3089</v>
      </c>
      <c r="C1263" s="164">
        <f>ROUND('в руб.'!C1263/1000,1)</f>
        <v>434550.9</v>
      </c>
      <c r="D1263" s="164">
        <f>ROUND('в руб.'!D1263/1000,1)</f>
        <v>258887.4</v>
      </c>
      <c r="E1263" s="162">
        <f t="shared" si="22"/>
        <v>59.575851758677743</v>
      </c>
    </row>
    <row r="1264" spans="1:5" ht="15.75" x14ac:dyDescent="0.25">
      <c r="A1264" s="187" t="s">
        <v>3090</v>
      </c>
      <c r="B1264" s="188" t="s">
        <v>3091</v>
      </c>
      <c r="C1264" s="189">
        <f>ROUND('в руб.'!C1264/1000,1)</f>
        <v>100415.6</v>
      </c>
      <c r="D1264" s="189">
        <f>ROUND('в руб.'!D1264/1000,1)</f>
        <v>60031.8</v>
      </c>
      <c r="E1264" s="190">
        <f t="shared" si="22"/>
        <v>59.783340437143231</v>
      </c>
    </row>
    <row r="1265" spans="1:5" ht="47.25" x14ac:dyDescent="0.25">
      <c r="A1265" s="167" t="s">
        <v>1939</v>
      </c>
      <c r="B1265" s="168" t="s">
        <v>3092</v>
      </c>
      <c r="C1265" s="164">
        <f>ROUND('в руб.'!C1265/1000,1)</f>
        <v>100415.6</v>
      </c>
      <c r="D1265" s="164">
        <f>ROUND('в руб.'!D1265/1000,1)</f>
        <v>60031.8</v>
      </c>
      <c r="E1265" s="162">
        <f t="shared" si="22"/>
        <v>59.783340437143231</v>
      </c>
    </row>
    <row r="1266" spans="1:5" ht="15.75" x14ac:dyDescent="0.25">
      <c r="A1266" s="167" t="s">
        <v>1941</v>
      </c>
      <c r="B1266" s="168" t="s">
        <v>3093</v>
      </c>
      <c r="C1266" s="164">
        <f>ROUND('в руб.'!C1266/1000,1)</f>
        <v>100415.6</v>
      </c>
      <c r="D1266" s="164">
        <f>ROUND('в руб.'!D1266/1000,1)</f>
        <v>60031.8</v>
      </c>
      <c r="E1266" s="162">
        <f t="shared" si="22"/>
        <v>59.783340437143231</v>
      </c>
    </row>
    <row r="1267" spans="1:5" ht="78.75" x14ac:dyDescent="0.25">
      <c r="A1267" s="167" t="s">
        <v>2119</v>
      </c>
      <c r="B1267" s="168" t="s">
        <v>3094</v>
      </c>
      <c r="C1267" s="164">
        <f>ROUND('в руб.'!C1267/1000,1)</f>
        <v>95960.1</v>
      </c>
      <c r="D1267" s="164">
        <f>ROUND('в руб.'!D1267/1000,1)</f>
        <v>58038.8</v>
      </c>
      <c r="E1267" s="162">
        <f t="shared" si="22"/>
        <v>60.482221256543077</v>
      </c>
    </row>
    <row r="1268" spans="1:5" ht="31.5" x14ac:dyDescent="0.25">
      <c r="A1268" s="167" t="s">
        <v>1943</v>
      </c>
      <c r="B1268" s="168" t="s">
        <v>3095</v>
      </c>
      <c r="C1268" s="164">
        <f>ROUND('в руб.'!C1268/1000,1)</f>
        <v>4455.5</v>
      </c>
      <c r="D1268" s="164">
        <f>ROUND('в руб.'!D1268/1000,1)</f>
        <v>1993</v>
      </c>
      <c r="E1268" s="162">
        <f t="shared" si="22"/>
        <v>44.73123106273146</v>
      </c>
    </row>
    <row r="1269" spans="1:5" ht="47.25" x14ac:dyDescent="0.25">
      <c r="A1269" s="187" t="s">
        <v>3096</v>
      </c>
      <c r="B1269" s="188" t="s">
        <v>3097</v>
      </c>
      <c r="C1269" s="189">
        <f>ROUND('в руб.'!C1269/1000,1)</f>
        <v>217200.6</v>
      </c>
      <c r="D1269" s="189">
        <f>ROUND('в руб.'!D1269/1000,1)</f>
        <v>132897.9</v>
      </c>
      <c r="E1269" s="190">
        <f t="shared" si="22"/>
        <v>61.186709428979469</v>
      </c>
    </row>
    <row r="1270" spans="1:5" ht="47.25" x14ac:dyDescent="0.25">
      <c r="A1270" s="167" t="s">
        <v>1939</v>
      </c>
      <c r="B1270" s="168" t="s">
        <v>3098</v>
      </c>
      <c r="C1270" s="164">
        <f>ROUND('в руб.'!C1270/1000,1)</f>
        <v>217200.6</v>
      </c>
      <c r="D1270" s="164">
        <f>ROUND('в руб.'!D1270/1000,1)</f>
        <v>132897.9</v>
      </c>
      <c r="E1270" s="162">
        <f t="shared" ref="E1270:E1333" si="23">D1270/C1270*100</f>
        <v>61.186709428979469</v>
      </c>
    </row>
    <row r="1271" spans="1:5" ht="15.75" x14ac:dyDescent="0.25">
      <c r="A1271" s="167" t="s">
        <v>2062</v>
      </c>
      <c r="B1271" s="168" t="s">
        <v>3099</v>
      </c>
      <c r="C1271" s="164">
        <f>ROUND('в руб.'!C1271/1000,1)</f>
        <v>217200.6</v>
      </c>
      <c r="D1271" s="164">
        <f>ROUND('в руб.'!D1271/1000,1)</f>
        <v>132897.9</v>
      </c>
      <c r="E1271" s="162">
        <f t="shared" si="23"/>
        <v>61.186709428979469</v>
      </c>
    </row>
    <row r="1272" spans="1:5" ht="78.75" x14ac:dyDescent="0.25">
      <c r="A1272" s="167" t="s">
        <v>2064</v>
      </c>
      <c r="B1272" s="168" t="s">
        <v>3100</v>
      </c>
      <c r="C1272" s="164">
        <f>ROUND('в руб.'!C1272/1000,1)</f>
        <v>205464.2</v>
      </c>
      <c r="D1272" s="164">
        <f>ROUND('в руб.'!D1272/1000,1)</f>
        <v>123831.8</v>
      </c>
      <c r="E1272" s="162">
        <f t="shared" si="23"/>
        <v>60.269282921306967</v>
      </c>
    </row>
    <row r="1273" spans="1:5" ht="31.5" x14ac:dyDescent="0.25">
      <c r="A1273" s="167" t="s">
        <v>2126</v>
      </c>
      <c r="B1273" s="168" t="s">
        <v>3101</v>
      </c>
      <c r="C1273" s="164">
        <f>ROUND('в руб.'!C1273/1000,1)</f>
        <v>11736.4</v>
      </c>
      <c r="D1273" s="164">
        <f>ROUND('в руб.'!D1273/1000,1)</f>
        <v>9066</v>
      </c>
      <c r="E1273" s="162">
        <f t="shared" si="23"/>
        <v>77.246855935380538</v>
      </c>
    </row>
    <row r="1274" spans="1:5" ht="15.75" x14ac:dyDescent="0.25">
      <c r="A1274" s="187" t="s">
        <v>3102</v>
      </c>
      <c r="B1274" s="188" t="s">
        <v>3103</v>
      </c>
      <c r="C1274" s="189">
        <f>ROUND('в руб.'!C1274/1000,1)</f>
        <v>7779.4</v>
      </c>
      <c r="D1274" s="189">
        <f>ROUND('в руб.'!D1274/1000,1)</f>
        <v>4698.8999999999996</v>
      </c>
      <c r="E1274" s="190">
        <f t="shared" si="23"/>
        <v>60.401830475357997</v>
      </c>
    </row>
    <row r="1275" spans="1:5" ht="47.25" x14ac:dyDescent="0.25">
      <c r="A1275" s="167" t="s">
        <v>1939</v>
      </c>
      <c r="B1275" s="168" t="s">
        <v>3104</v>
      </c>
      <c r="C1275" s="164">
        <f>ROUND('в руб.'!C1275/1000,1)</f>
        <v>7779.4</v>
      </c>
      <c r="D1275" s="164">
        <f>ROUND('в руб.'!D1275/1000,1)</f>
        <v>4698.8999999999996</v>
      </c>
      <c r="E1275" s="162">
        <f t="shared" si="23"/>
        <v>60.401830475357997</v>
      </c>
    </row>
    <row r="1276" spans="1:5" ht="15.75" x14ac:dyDescent="0.25">
      <c r="A1276" s="167" t="s">
        <v>1941</v>
      </c>
      <c r="B1276" s="168" t="s">
        <v>3105</v>
      </c>
      <c r="C1276" s="164">
        <f>ROUND('в руб.'!C1276/1000,1)</f>
        <v>7779.4</v>
      </c>
      <c r="D1276" s="164">
        <f>ROUND('в руб.'!D1276/1000,1)</f>
        <v>4698.8999999999996</v>
      </c>
      <c r="E1276" s="162">
        <f t="shared" si="23"/>
        <v>60.401830475357997</v>
      </c>
    </row>
    <row r="1277" spans="1:5" ht="78.75" x14ac:dyDescent="0.25">
      <c r="A1277" s="167" t="s">
        <v>2119</v>
      </c>
      <c r="B1277" s="168" t="s">
        <v>3106</v>
      </c>
      <c r="C1277" s="164">
        <f>ROUND('в руб.'!C1277/1000,1)</f>
        <v>7542.2</v>
      </c>
      <c r="D1277" s="164">
        <f>ROUND('в руб.'!D1277/1000,1)</f>
        <v>4549.7</v>
      </c>
      <c r="E1277" s="162">
        <f t="shared" si="23"/>
        <v>60.323247858714964</v>
      </c>
    </row>
    <row r="1278" spans="1:5" ht="31.5" x14ac:dyDescent="0.25">
      <c r="A1278" s="167" t="s">
        <v>1943</v>
      </c>
      <c r="B1278" s="168" t="s">
        <v>3107</v>
      </c>
      <c r="C1278" s="164">
        <f>ROUND('в руб.'!C1278/1000,1)</f>
        <v>237.2</v>
      </c>
      <c r="D1278" s="164">
        <f>ROUND('в руб.'!D1278/1000,1)</f>
        <v>149.1</v>
      </c>
      <c r="E1278" s="162">
        <f t="shared" si="23"/>
        <v>62.858347386172007</v>
      </c>
    </row>
    <row r="1279" spans="1:5" ht="15.75" x14ac:dyDescent="0.25">
      <c r="A1279" s="187" t="s">
        <v>3108</v>
      </c>
      <c r="B1279" s="188" t="s">
        <v>3109</v>
      </c>
      <c r="C1279" s="189">
        <f>ROUND('в руб.'!C1279/1000,1)</f>
        <v>4824871.3</v>
      </c>
      <c r="D1279" s="189">
        <f>ROUND('в руб.'!D1279/1000,1)</f>
        <v>2417055.2000000002</v>
      </c>
      <c r="E1279" s="190">
        <f t="shared" si="23"/>
        <v>50.09574452276064</v>
      </c>
    </row>
    <row r="1280" spans="1:5" ht="78.75" x14ac:dyDescent="0.25">
      <c r="A1280" s="167" t="s">
        <v>1892</v>
      </c>
      <c r="B1280" s="168" t="s">
        <v>3110</v>
      </c>
      <c r="C1280" s="164">
        <f>ROUND('в руб.'!C1280/1000,1)</f>
        <v>213937.2</v>
      </c>
      <c r="D1280" s="164">
        <f>ROUND('в руб.'!D1280/1000,1)</f>
        <v>103295.7</v>
      </c>
      <c r="E1280" s="162">
        <f t="shared" si="23"/>
        <v>48.28318777659986</v>
      </c>
    </row>
    <row r="1281" spans="1:5" ht="31.5" x14ac:dyDescent="0.25">
      <c r="A1281" s="167" t="s">
        <v>1989</v>
      </c>
      <c r="B1281" s="168" t="s">
        <v>3111</v>
      </c>
      <c r="C1281" s="164">
        <f>ROUND('в руб.'!C1281/1000,1)</f>
        <v>102358.3</v>
      </c>
      <c r="D1281" s="164">
        <f>ROUND('в руб.'!D1281/1000,1)</f>
        <v>46308.4</v>
      </c>
      <c r="E1281" s="162">
        <f t="shared" si="23"/>
        <v>45.241470403474857</v>
      </c>
    </row>
    <row r="1282" spans="1:5" ht="15.75" x14ac:dyDescent="0.25">
      <c r="A1282" s="167" t="s">
        <v>1991</v>
      </c>
      <c r="B1282" s="168" t="s">
        <v>3112</v>
      </c>
      <c r="C1282" s="164">
        <f>ROUND('в руб.'!C1282/1000,1)</f>
        <v>78435.199999999997</v>
      </c>
      <c r="D1282" s="164">
        <f>ROUND('в руб.'!D1282/1000,1)</f>
        <v>36837.199999999997</v>
      </c>
      <c r="E1282" s="162">
        <f t="shared" si="23"/>
        <v>46.965138101260656</v>
      </c>
    </row>
    <row r="1283" spans="1:5" ht="31.5" x14ac:dyDescent="0.25">
      <c r="A1283" s="167" t="s">
        <v>2071</v>
      </c>
      <c r="B1283" s="168" t="s">
        <v>3113</v>
      </c>
      <c r="C1283" s="164">
        <f>ROUND('в руб.'!C1283/1000,1)</f>
        <v>235.7</v>
      </c>
      <c r="D1283" s="164">
        <f>ROUND('в руб.'!D1283/1000,1)</f>
        <v>48.1</v>
      </c>
      <c r="E1283" s="162">
        <f t="shared" si="23"/>
        <v>20.407297411964361</v>
      </c>
    </row>
    <row r="1284" spans="1:5" ht="63" x14ac:dyDescent="0.25">
      <c r="A1284" s="167" t="s">
        <v>1993</v>
      </c>
      <c r="B1284" s="168" t="s">
        <v>3114</v>
      </c>
      <c r="C1284" s="164">
        <f>ROUND('в руб.'!C1284/1000,1)</f>
        <v>23687.4</v>
      </c>
      <c r="D1284" s="164">
        <f>ROUND('в руб.'!D1284/1000,1)</f>
        <v>9423.2000000000007</v>
      </c>
      <c r="E1284" s="162">
        <f t="shared" si="23"/>
        <v>39.781487204167618</v>
      </c>
    </row>
    <row r="1285" spans="1:5" ht="31.5" x14ac:dyDescent="0.25">
      <c r="A1285" s="167" t="s">
        <v>1894</v>
      </c>
      <c r="B1285" s="168" t="s">
        <v>3115</v>
      </c>
      <c r="C1285" s="164">
        <f>ROUND('в руб.'!C1285/1000,1)</f>
        <v>111578.9</v>
      </c>
      <c r="D1285" s="164">
        <f>ROUND('в руб.'!D1285/1000,1)</f>
        <v>56987.3</v>
      </c>
      <c r="E1285" s="162">
        <f t="shared" si="23"/>
        <v>51.073545267071111</v>
      </c>
    </row>
    <row r="1286" spans="1:5" ht="31.5" x14ac:dyDescent="0.25">
      <c r="A1286" s="167" t="s">
        <v>1896</v>
      </c>
      <c r="B1286" s="168" t="s">
        <v>3116</v>
      </c>
      <c r="C1286" s="164">
        <f>ROUND('в руб.'!C1286/1000,1)</f>
        <v>81572.5</v>
      </c>
      <c r="D1286" s="164">
        <f>ROUND('в руб.'!D1286/1000,1)</f>
        <v>41389.1</v>
      </c>
      <c r="E1286" s="162">
        <f t="shared" si="23"/>
        <v>50.739035827025035</v>
      </c>
    </row>
    <row r="1287" spans="1:5" ht="47.25" x14ac:dyDescent="0.25">
      <c r="A1287" s="167" t="s">
        <v>1898</v>
      </c>
      <c r="B1287" s="168" t="s">
        <v>3117</v>
      </c>
      <c r="C1287" s="164">
        <f>ROUND('в руб.'!C1287/1000,1)</f>
        <v>4370.1000000000004</v>
      </c>
      <c r="D1287" s="164">
        <f>ROUND('в руб.'!D1287/1000,1)</f>
        <v>2533.8000000000002</v>
      </c>
      <c r="E1287" s="162">
        <f t="shared" si="23"/>
        <v>57.980366582000407</v>
      </c>
    </row>
    <row r="1288" spans="1:5" ht="63" x14ac:dyDescent="0.25">
      <c r="A1288" s="167" t="s">
        <v>1900</v>
      </c>
      <c r="B1288" s="168" t="s">
        <v>3118</v>
      </c>
      <c r="C1288" s="164">
        <f>ROUND('в руб.'!C1288/1000,1)</f>
        <v>25636.3</v>
      </c>
      <c r="D1288" s="164">
        <f>ROUND('в руб.'!D1288/1000,1)</f>
        <v>13064.3</v>
      </c>
      <c r="E1288" s="162">
        <f t="shared" si="23"/>
        <v>50.960161957848825</v>
      </c>
    </row>
    <row r="1289" spans="1:5" ht="31.5" x14ac:dyDescent="0.25">
      <c r="A1289" s="167" t="s">
        <v>1902</v>
      </c>
      <c r="B1289" s="168" t="s">
        <v>3119</v>
      </c>
      <c r="C1289" s="164">
        <f>ROUND('в руб.'!C1289/1000,1)</f>
        <v>1119013.3999999999</v>
      </c>
      <c r="D1289" s="164">
        <f>ROUND('в руб.'!D1289/1000,1)</f>
        <v>483758.4</v>
      </c>
      <c r="E1289" s="162">
        <f t="shared" si="23"/>
        <v>43.230795985106177</v>
      </c>
    </row>
    <row r="1290" spans="1:5" ht="47.25" x14ac:dyDescent="0.25">
      <c r="A1290" s="167" t="s">
        <v>1904</v>
      </c>
      <c r="B1290" s="168" t="s">
        <v>3120</v>
      </c>
      <c r="C1290" s="164">
        <f>ROUND('в руб.'!C1290/1000,1)</f>
        <v>1119013.3999999999</v>
      </c>
      <c r="D1290" s="164">
        <f>ROUND('в руб.'!D1290/1000,1)</f>
        <v>483758.4</v>
      </c>
      <c r="E1290" s="162">
        <f t="shared" si="23"/>
        <v>43.230795985106177</v>
      </c>
    </row>
    <row r="1291" spans="1:5" ht="47.25" x14ac:dyDescent="0.25">
      <c r="A1291" s="167" t="s">
        <v>2001</v>
      </c>
      <c r="B1291" s="168" t="s">
        <v>3121</v>
      </c>
      <c r="C1291" s="164">
        <f>ROUND('в руб.'!C1291/1000,1)</f>
        <v>150</v>
      </c>
      <c r="D1291" s="164">
        <f>ROUND('в руб.'!D1291/1000,1)</f>
        <v>27</v>
      </c>
      <c r="E1291" s="162">
        <f t="shared" si="23"/>
        <v>18</v>
      </c>
    </row>
    <row r="1292" spans="1:5" ht="15.75" x14ac:dyDescent="0.25">
      <c r="A1292" s="167" t="s">
        <v>1906</v>
      </c>
      <c r="B1292" s="168" t="s">
        <v>3122</v>
      </c>
      <c r="C1292" s="164">
        <f>ROUND('в руб.'!C1292/1000,1)</f>
        <v>1115221</v>
      </c>
      <c r="D1292" s="164">
        <f>ROUND('в руб.'!D1292/1000,1)</f>
        <v>482300.4</v>
      </c>
      <c r="E1292" s="162">
        <f t="shared" si="23"/>
        <v>43.247069414941073</v>
      </c>
    </row>
    <row r="1293" spans="1:5" ht="15.75" x14ac:dyDescent="0.25">
      <c r="A1293" s="167" t="s">
        <v>1926</v>
      </c>
      <c r="B1293" s="168" t="s">
        <v>3123</v>
      </c>
      <c r="C1293" s="164">
        <f>ROUND('в руб.'!C1293/1000,1)</f>
        <v>3642.4</v>
      </c>
      <c r="D1293" s="164">
        <f>ROUND('в руб.'!D1293/1000,1)</f>
        <v>1431</v>
      </c>
      <c r="E1293" s="162">
        <f t="shared" si="23"/>
        <v>39.287283110037336</v>
      </c>
    </row>
    <row r="1294" spans="1:5" ht="31.5" x14ac:dyDescent="0.25">
      <c r="A1294" s="167" t="s">
        <v>1928</v>
      </c>
      <c r="B1294" s="168" t="s">
        <v>3124</v>
      </c>
      <c r="C1294" s="164">
        <f>ROUND('в руб.'!C1294/1000,1)</f>
        <v>1866961.5</v>
      </c>
      <c r="D1294" s="164">
        <f>ROUND('в руб.'!D1294/1000,1)</f>
        <v>1345023.6</v>
      </c>
      <c r="E1294" s="162">
        <f t="shared" si="23"/>
        <v>72.043456707596803</v>
      </c>
    </row>
    <row r="1295" spans="1:5" ht="31.5" x14ac:dyDescent="0.25">
      <c r="A1295" s="167" t="s">
        <v>1930</v>
      </c>
      <c r="B1295" s="168" t="s">
        <v>3125</v>
      </c>
      <c r="C1295" s="164">
        <f>ROUND('в руб.'!C1295/1000,1)</f>
        <v>1866961.5</v>
      </c>
      <c r="D1295" s="164">
        <f>ROUND('в руб.'!D1295/1000,1)</f>
        <v>1345023.6</v>
      </c>
      <c r="E1295" s="162">
        <f t="shared" si="23"/>
        <v>72.043456707596803</v>
      </c>
    </row>
    <row r="1296" spans="1:5" ht="47.25" x14ac:dyDescent="0.25">
      <c r="A1296" s="167" t="s">
        <v>1932</v>
      </c>
      <c r="B1296" s="168" t="s">
        <v>3126</v>
      </c>
      <c r="C1296" s="164">
        <f>ROUND('в руб.'!C1296/1000,1)</f>
        <v>79500</v>
      </c>
      <c r="D1296" s="164">
        <f>ROUND('в руб.'!D1296/1000,1)</f>
        <v>9250</v>
      </c>
      <c r="E1296" s="162">
        <f t="shared" si="23"/>
        <v>11.635220125786164</v>
      </c>
    </row>
    <row r="1297" spans="1:5" ht="31.5" x14ac:dyDescent="0.25">
      <c r="A1297" s="167" t="s">
        <v>2294</v>
      </c>
      <c r="B1297" s="168" t="s">
        <v>3127</v>
      </c>
      <c r="C1297" s="164">
        <f>ROUND('в руб.'!C1297/1000,1)</f>
        <v>1787461.5</v>
      </c>
      <c r="D1297" s="164">
        <f>ROUND('в руб.'!D1297/1000,1)</f>
        <v>1335773.6000000001</v>
      </c>
      <c r="E1297" s="162">
        <f t="shared" si="23"/>
        <v>74.730202580587061</v>
      </c>
    </row>
    <row r="1298" spans="1:5" ht="47.25" x14ac:dyDescent="0.25">
      <c r="A1298" s="167" t="s">
        <v>1969</v>
      </c>
      <c r="B1298" s="168" t="s">
        <v>3128</v>
      </c>
      <c r="C1298" s="164">
        <f>ROUND('в руб.'!C1298/1000,1)</f>
        <v>1095890.1000000001</v>
      </c>
      <c r="D1298" s="164">
        <f>ROUND('в руб.'!D1298/1000,1)</f>
        <v>115029.3</v>
      </c>
      <c r="E1298" s="162">
        <f t="shared" si="23"/>
        <v>10.496426603361048</v>
      </c>
    </row>
    <row r="1299" spans="1:5" ht="15.75" x14ac:dyDescent="0.25">
      <c r="A1299" s="167" t="s">
        <v>1971</v>
      </c>
      <c r="B1299" s="168" t="s">
        <v>3129</v>
      </c>
      <c r="C1299" s="164">
        <f>ROUND('в руб.'!C1299/1000,1)</f>
        <v>1095890.1000000001</v>
      </c>
      <c r="D1299" s="164">
        <f>ROUND('в руб.'!D1299/1000,1)</f>
        <v>115029.3</v>
      </c>
      <c r="E1299" s="162">
        <f t="shared" si="23"/>
        <v>10.496426603361048</v>
      </c>
    </row>
    <row r="1300" spans="1:5" ht="47.25" x14ac:dyDescent="0.25">
      <c r="A1300" s="167" t="s">
        <v>1973</v>
      </c>
      <c r="B1300" s="168" t="s">
        <v>3130</v>
      </c>
      <c r="C1300" s="164">
        <f>ROUND('в руб.'!C1300/1000,1)</f>
        <v>1095890.1000000001</v>
      </c>
      <c r="D1300" s="164">
        <f>ROUND('в руб.'!D1300/1000,1)</f>
        <v>115029.3</v>
      </c>
      <c r="E1300" s="162">
        <f t="shared" si="23"/>
        <v>10.496426603361048</v>
      </c>
    </row>
    <row r="1301" spans="1:5" ht="15.75" x14ac:dyDescent="0.25">
      <c r="A1301" s="167" t="s">
        <v>1936</v>
      </c>
      <c r="B1301" s="168" t="s">
        <v>3131</v>
      </c>
      <c r="C1301" s="164">
        <f>ROUND('в руб.'!C1301/1000,1)</f>
        <v>99868.1</v>
      </c>
      <c r="D1301" s="164">
        <f>ROUND('в руб.'!D1301/1000,1)</f>
        <v>99868.1</v>
      </c>
      <c r="E1301" s="162">
        <f t="shared" si="23"/>
        <v>100</v>
      </c>
    </row>
    <row r="1302" spans="1:5" ht="15.75" x14ac:dyDescent="0.25">
      <c r="A1302" s="167" t="s">
        <v>1507</v>
      </c>
      <c r="B1302" s="168" t="s">
        <v>3132</v>
      </c>
      <c r="C1302" s="164">
        <f>ROUND('в руб.'!C1302/1000,1)</f>
        <v>99868.1</v>
      </c>
      <c r="D1302" s="164">
        <f>ROUND('в руб.'!D1302/1000,1)</f>
        <v>99868.1</v>
      </c>
      <c r="E1302" s="162">
        <f t="shared" si="23"/>
        <v>100</v>
      </c>
    </row>
    <row r="1303" spans="1:5" ht="47.25" x14ac:dyDescent="0.25">
      <c r="A1303" s="167" t="s">
        <v>1939</v>
      </c>
      <c r="B1303" s="168" t="s">
        <v>3133</v>
      </c>
      <c r="C1303" s="164">
        <f>ROUND('в руб.'!C1303/1000,1)</f>
        <v>427688.4</v>
      </c>
      <c r="D1303" s="164">
        <f>ROUND('в руб.'!D1303/1000,1)</f>
        <v>269559.2</v>
      </c>
      <c r="E1303" s="162">
        <f t="shared" si="23"/>
        <v>63.027007512946341</v>
      </c>
    </row>
    <row r="1304" spans="1:5" ht="15.75" x14ac:dyDescent="0.25">
      <c r="A1304" s="167" t="s">
        <v>1941</v>
      </c>
      <c r="B1304" s="168" t="s">
        <v>3134</v>
      </c>
      <c r="C1304" s="164">
        <f>ROUND('в руб.'!C1304/1000,1)</f>
        <v>303571.7</v>
      </c>
      <c r="D1304" s="164">
        <f>ROUND('в руб.'!D1304/1000,1)</f>
        <v>178657.4</v>
      </c>
      <c r="E1304" s="162">
        <f t="shared" si="23"/>
        <v>58.851796791334635</v>
      </c>
    </row>
    <row r="1305" spans="1:5" ht="78.75" x14ac:dyDescent="0.25">
      <c r="A1305" s="167" t="s">
        <v>2119</v>
      </c>
      <c r="B1305" s="168" t="s">
        <v>3135</v>
      </c>
      <c r="C1305" s="164">
        <f>ROUND('в руб.'!C1305/1000,1)</f>
        <v>271762.59999999998</v>
      </c>
      <c r="D1305" s="164">
        <f>ROUND('в руб.'!D1305/1000,1)</f>
        <v>159960.5</v>
      </c>
      <c r="E1305" s="162">
        <f t="shared" si="23"/>
        <v>58.860380346670226</v>
      </c>
    </row>
    <row r="1306" spans="1:5" ht="31.5" x14ac:dyDescent="0.25">
      <c r="A1306" s="167" t="s">
        <v>1943</v>
      </c>
      <c r="B1306" s="168" t="s">
        <v>3136</v>
      </c>
      <c r="C1306" s="164">
        <f>ROUND('в руб.'!C1306/1000,1)</f>
        <v>31809</v>
      </c>
      <c r="D1306" s="164">
        <f>ROUND('в руб.'!D1306/1000,1)</f>
        <v>18696.900000000001</v>
      </c>
      <c r="E1306" s="162">
        <f t="shared" si="23"/>
        <v>58.778647552579464</v>
      </c>
    </row>
    <row r="1307" spans="1:5" ht="15.75" x14ac:dyDescent="0.25">
      <c r="A1307" s="167" t="s">
        <v>2062</v>
      </c>
      <c r="B1307" s="168" t="s">
        <v>3138</v>
      </c>
      <c r="C1307" s="164">
        <f>ROUND('в руб.'!C1307/1000,1)</f>
        <v>116404.1</v>
      </c>
      <c r="D1307" s="164">
        <f>ROUND('в руб.'!D1307/1000,1)</f>
        <v>89901.8</v>
      </c>
      <c r="E1307" s="162">
        <f t="shared" si="23"/>
        <v>77.232502978846966</v>
      </c>
    </row>
    <row r="1308" spans="1:5" ht="78.75" x14ac:dyDescent="0.25">
      <c r="A1308" s="167" t="s">
        <v>2064</v>
      </c>
      <c r="B1308" s="168" t="s">
        <v>3139</v>
      </c>
      <c r="C1308" s="164">
        <f>ROUND('в руб.'!C1308/1000,1)</f>
        <v>16585.8</v>
      </c>
      <c r="D1308" s="164">
        <f>ROUND('в руб.'!D1308/1000,1)</f>
        <v>9586.2000000000007</v>
      </c>
      <c r="E1308" s="162">
        <f t="shared" si="23"/>
        <v>57.797634120753905</v>
      </c>
    </row>
    <row r="1309" spans="1:5" ht="31.5" x14ac:dyDescent="0.25">
      <c r="A1309" s="167" t="s">
        <v>2126</v>
      </c>
      <c r="B1309" s="168" t="s">
        <v>3140</v>
      </c>
      <c r="C1309" s="164">
        <f>ROUND('в руб.'!C1309/1000,1)</f>
        <v>99818.3</v>
      </c>
      <c r="D1309" s="164">
        <f>ROUND('в руб.'!D1309/1000,1)</f>
        <v>80315.600000000006</v>
      </c>
      <c r="E1309" s="162">
        <f t="shared" si="23"/>
        <v>80.461799088944616</v>
      </c>
    </row>
    <row r="1310" spans="1:5" ht="78.75" x14ac:dyDescent="0.25">
      <c r="A1310" s="167" t="s">
        <v>2130</v>
      </c>
      <c r="B1310" s="168" t="s">
        <v>3142</v>
      </c>
      <c r="C1310" s="164">
        <f>ROUND('в руб.'!C1310/1000,1)</f>
        <v>7712.7</v>
      </c>
      <c r="D1310" s="164">
        <f>ROUND('в руб.'!D1310/1000,1)</f>
        <v>1000</v>
      </c>
      <c r="E1310" s="162">
        <f t="shared" si="23"/>
        <v>12.965628119854266</v>
      </c>
    </row>
    <row r="1311" spans="1:5" ht="31.5" x14ac:dyDescent="0.25">
      <c r="A1311" s="167" t="s">
        <v>2136</v>
      </c>
      <c r="B1311" s="168" t="s">
        <v>3143</v>
      </c>
      <c r="C1311" s="164">
        <f>ROUND('в руб.'!C1311/1000,1)</f>
        <v>7712.7</v>
      </c>
      <c r="D1311" s="164">
        <f>ROUND('в руб.'!D1311/1000,1)</f>
        <v>1000</v>
      </c>
      <c r="E1311" s="162">
        <f t="shared" si="23"/>
        <v>12.965628119854266</v>
      </c>
    </row>
    <row r="1312" spans="1:5" ht="15.75" x14ac:dyDescent="0.25">
      <c r="A1312" s="167" t="s">
        <v>1908</v>
      </c>
      <c r="B1312" s="168" t="s">
        <v>3144</v>
      </c>
      <c r="C1312" s="164">
        <f>ROUND('в руб.'!C1312/1000,1)</f>
        <v>1512.6</v>
      </c>
      <c r="D1312" s="164">
        <f>ROUND('в руб.'!D1312/1000,1)</f>
        <v>520.9</v>
      </c>
      <c r="E1312" s="162">
        <f t="shared" si="23"/>
        <v>34.437392569086342</v>
      </c>
    </row>
    <row r="1313" spans="1:5" ht="15.75" x14ac:dyDescent="0.25">
      <c r="A1313" s="167" t="s">
        <v>1978</v>
      </c>
      <c r="B1313" s="168" t="s">
        <v>3145</v>
      </c>
      <c r="C1313" s="164">
        <f>ROUND('в руб.'!C1313/1000,1)</f>
        <v>174.4</v>
      </c>
      <c r="D1313" s="164">
        <f>ROUND('в руб.'!D1313/1000,1)</f>
        <v>167.8</v>
      </c>
      <c r="E1313" s="162">
        <f t="shared" si="23"/>
        <v>96.215596330275233</v>
      </c>
    </row>
    <row r="1314" spans="1:5" ht="47.25" x14ac:dyDescent="0.25">
      <c r="A1314" s="167" t="s">
        <v>1980</v>
      </c>
      <c r="B1314" s="168" t="s">
        <v>3146</v>
      </c>
      <c r="C1314" s="164">
        <f>ROUND('в руб.'!C1314/1000,1)</f>
        <v>174.4</v>
      </c>
      <c r="D1314" s="164">
        <f>ROUND('в руб.'!D1314/1000,1)</f>
        <v>167.8</v>
      </c>
      <c r="E1314" s="162">
        <f t="shared" si="23"/>
        <v>96.215596330275233</v>
      </c>
    </row>
    <row r="1315" spans="1:5" ht="15.75" x14ac:dyDescent="0.25">
      <c r="A1315" s="167" t="s">
        <v>1910</v>
      </c>
      <c r="B1315" s="168" t="s">
        <v>3147</v>
      </c>
      <c r="C1315" s="164">
        <f>ROUND('в руб.'!C1315/1000,1)</f>
        <v>1338.2</v>
      </c>
      <c r="D1315" s="164">
        <f>ROUND('в руб.'!D1315/1000,1)</f>
        <v>353.1</v>
      </c>
      <c r="E1315" s="162">
        <f t="shared" si="23"/>
        <v>26.386190405021669</v>
      </c>
    </row>
    <row r="1316" spans="1:5" ht="31.5" x14ac:dyDescent="0.25">
      <c r="A1316" s="167" t="s">
        <v>1947</v>
      </c>
      <c r="B1316" s="168" t="s">
        <v>3148</v>
      </c>
      <c r="C1316" s="164">
        <f>ROUND('в руб.'!C1316/1000,1)</f>
        <v>937.8</v>
      </c>
      <c r="D1316" s="164">
        <f>ROUND('в руб.'!D1316/1000,1)</f>
        <v>165.9</v>
      </c>
      <c r="E1316" s="162">
        <f t="shared" si="23"/>
        <v>17.690339091490724</v>
      </c>
    </row>
    <row r="1317" spans="1:5" ht="15.75" x14ac:dyDescent="0.25">
      <c r="A1317" s="167" t="s">
        <v>1949</v>
      </c>
      <c r="B1317" s="168" t="s">
        <v>3149</v>
      </c>
      <c r="C1317" s="164">
        <f>ROUND('в руб.'!C1317/1000,1)</f>
        <v>33.200000000000003</v>
      </c>
      <c r="D1317" s="164">
        <f>ROUND('в руб.'!D1317/1000,1)</f>
        <v>5.9</v>
      </c>
      <c r="E1317" s="162">
        <f t="shared" si="23"/>
        <v>17.771084337349397</v>
      </c>
    </row>
    <row r="1318" spans="1:5" ht="15.75" x14ac:dyDescent="0.25">
      <c r="A1318" s="167" t="s">
        <v>1912</v>
      </c>
      <c r="B1318" s="168" t="s">
        <v>3150</v>
      </c>
      <c r="C1318" s="164">
        <f>ROUND('в руб.'!C1318/1000,1)</f>
        <v>367.2</v>
      </c>
      <c r="D1318" s="164">
        <f>ROUND('в руб.'!D1318/1000,1)</f>
        <v>181.3</v>
      </c>
      <c r="E1318" s="162">
        <f t="shared" si="23"/>
        <v>49.373638344226585</v>
      </c>
    </row>
    <row r="1319" spans="1:5" ht="15.75" x14ac:dyDescent="0.25">
      <c r="A1319" s="187" t="s">
        <v>3151</v>
      </c>
      <c r="B1319" s="188" t="s">
        <v>3152</v>
      </c>
      <c r="C1319" s="189">
        <f>ROUND('в руб.'!C1319/1000,1)</f>
        <v>44504229.299999997</v>
      </c>
      <c r="D1319" s="189">
        <f>ROUND('в руб.'!D1319/1000,1)</f>
        <v>21397337.199999999</v>
      </c>
      <c r="E1319" s="190">
        <f t="shared" si="23"/>
        <v>48.079334338680482</v>
      </c>
    </row>
    <row r="1320" spans="1:5" ht="15.75" x14ac:dyDescent="0.25">
      <c r="A1320" s="187" t="s">
        <v>3153</v>
      </c>
      <c r="B1320" s="188" t="s">
        <v>3154</v>
      </c>
      <c r="C1320" s="189">
        <f>ROUND('в руб.'!C1320/1000,1)</f>
        <v>205047.1</v>
      </c>
      <c r="D1320" s="189">
        <f>ROUND('в руб.'!D1320/1000,1)</f>
        <v>71641.3</v>
      </c>
      <c r="E1320" s="190">
        <f t="shared" si="23"/>
        <v>34.938948173370896</v>
      </c>
    </row>
    <row r="1321" spans="1:5" ht="31.5" x14ac:dyDescent="0.25">
      <c r="A1321" s="167" t="s">
        <v>1902</v>
      </c>
      <c r="B1321" s="168" t="s">
        <v>3155</v>
      </c>
      <c r="C1321" s="164">
        <f>ROUND('в руб.'!C1321/1000,1)</f>
        <v>1242.5999999999999</v>
      </c>
      <c r="D1321" s="164">
        <f>ROUND('в руб.'!D1321/1000,1)</f>
        <v>728.7</v>
      </c>
      <c r="E1321" s="162">
        <f t="shared" si="23"/>
        <v>58.643167551907297</v>
      </c>
    </row>
    <row r="1322" spans="1:5" ht="47.25" x14ac:dyDescent="0.25">
      <c r="A1322" s="167" t="s">
        <v>1904</v>
      </c>
      <c r="B1322" s="168" t="s">
        <v>3156</v>
      </c>
      <c r="C1322" s="164">
        <f>ROUND('в руб.'!C1322/1000,1)</f>
        <v>1242.5999999999999</v>
      </c>
      <c r="D1322" s="164">
        <f>ROUND('в руб.'!D1322/1000,1)</f>
        <v>728.7</v>
      </c>
      <c r="E1322" s="162">
        <f t="shared" si="23"/>
        <v>58.643167551907297</v>
      </c>
    </row>
    <row r="1323" spans="1:5" ht="15.75" x14ac:dyDescent="0.25">
      <c r="A1323" s="167" t="s">
        <v>1906</v>
      </c>
      <c r="B1323" s="168" t="s">
        <v>3157</v>
      </c>
      <c r="C1323" s="164">
        <f>ROUND('в руб.'!C1323/1000,1)</f>
        <v>1242.5999999999999</v>
      </c>
      <c r="D1323" s="164">
        <f>ROUND('в руб.'!D1323/1000,1)</f>
        <v>728.7</v>
      </c>
      <c r="E1323" s="162">
        <f t="shared" si="23"/>
        <v>58.643167551907297</v>
      </c>
    </row>
    <row r="1324" spans="1:5" ht="31.5" x14ac:dyDescent="0.25">
      <c r="A1324" s="167" t="s">
        <v>1928</v>
      </c>
      <c r="B1324" s="168" t="s">
        <v>3158</v>
      </c>
      <c r="C1324" s="164">
        <f>ROUND('в руб.'!C1324/1000,1)</f>
        <v>154580.4</v>
      </c>
      <c r="D1324" s="164">
        <f>ROUND('в руб.'!D1324/1000,1)</f>
        <v>61953.3</v>
      </c>
      <c r="E1324" s="162">
        <f t="shared" si="23"/>
        <v>40.078366985723939</v>
      </c>
    </row>
    <row r="1325" spans="1:5" ht="31.5" x14ac:dyDescent="0.25">
      <c r="A1325" s="167" t="s">
        <v>3159</v>
      </c>
      <c r="B1325" s="168" t="s">
        <v>3160</v>
      </c>
      <c r="C1325" s="164">
        <f>ROUND('в руб.'!C1325/1000,1)</f>
        <v>154580.4</v>
      </c>
      <c r="D1325" s="164">
        <f>ROUND('в руб.'!D1325/1000,1)</f>
        <v>61953.3</v>
      </c>
      <c r="E1325" s="162">
        <f t="shared" si="23"/>
        <v>40.078366985723939</v>
      </c>
    </row>
    <row r="1326" spans="1:5" ht="15.75" x14ac:dyDescent="0.25">
      <c r="A1326" s="167" t="s">
        <v>3161</v>
      </c>
      <c r="B1326" s="168" t="s">
        <v>3162</v>
      </c>
      <c r="C1326" s="164">
        <f>ROUND('в руб.'!C1326/1000,1)</f>
        <v>154580.4</v>
      </c>
      <c r="D1326" s="164">
        <f>ROUND('в руб.'!D1326/1000,1)</f>
        <v>61953.3</v>
      </c>
      <c r="E1326" s="162">
        <f t="shared" si="23"/>
        <v>40.078366985723939</v>
      </c>
    </row>
    <row r="1327" spans="1:5" ht="15.75" x14ac:dyDescent="0.25">
      <c r="A1327" s="167" t="s">
        <v>1936</v>
      </c>
      <c r="B1327" s="168" t="s">
        <v>3165</v>
      </c>
      <c r="C1327" s="164">
        <f>ROUND('в руб.'!C1327/1000,1)</f>
        <v>49224.1</v>
      </c>
      <c r="D1327" s="164">
        <f>ROUND('в руб.'!D1327/1000,1)</f>
        <v>8959.2999999999993</v>
      </c>
      <c r="E1327" s="162">
        <f t="shared" si="23"/>
        <v>18.201043797651963</v>
      </c>
    </row>
    <row r="1328" spans="1:5" ht="31.5" x14ac:dyDescent="0.25">
      <c r="A1328" s="167" t="s">
        <v>3166</v>
      </c>
      <c r="B1328" s="168" t="s">
        <v>3167</v>
      </c>
      <c r="C1328" s="164">
        <f>ROUND('в руб.'!C1328/1000,1)</f>
        <v>49224.1</v>
      </c>
      <c r="D1328" s="164">
        <f>ROUND('в руб.'!D1328/1000,1)</f>
        <v>8959.2999999999993</v>
      </c>
      <c r="E1328" s="162">
        <f t="shared" si="23"/>
        <v>18.201043797651963</v>
      </c>
    </row>
    <row r="1329" spans="1:7" ht="15.75" x14ac:dyDescent="0.25">
      <c r="A1329" s="187" t="s">
        <v>3168</v>
      </c>
      <c r="B1329" s="188" t="s">
        <v>3169</v>
      </c>
      <c r="C1329" s="219">
        <f>ROUND('в руб.'!C1329/1000,1)-0.1</f>
        <v>6629760.1000000006</v>
      </c>
      <c r="D1329" s="189">
        <f>ROUND('в руб.'!D1329/1000,1)</f>
        <v>3410589.8</v>
      </c>
      <c r="E1329" s="190">
        <f t="shared" si="23"/>
        <v>51.443638209473065</v>
      </c>
      <c r="G1329" s="218"/>
    </row>
    <row r="1330" spans="1:7" ht="47.25" x14ac:dyDescent="0.25">
      <c r="A1330" s="167" t="s">
        <v>1939</v>
      </c>
      <c r="B1330" s="168" t="s">
        <v>3170</v>
      </c>
      <c r="C1330" s="222">
        <f>ROUND('в руб.'!C1330/1000,1)-0.1</f>
        <v>6626040.9000000004</v>
      </c>
      <c r="D1330" s="164">
        <f>ROUND('в руб.'!D1330/1000,1)</f>
        <v>3409854.7</v>
      </c>
      <c r="E1330" s="162">
        <f t="shared" si="23"/>
        <v>51.461419442792753</v>
      </c>
      <c r="G1330" s="218"/>
    </row>
    <row r="1331" spans="1:7" ht="15.75" x14ac:dyDescent="0.25">
      <c r="A1331" s="167" t="s">
        <v>1941</v>
      </c>
      <c r="B1331" s="168" t="s">
        <v>3171</v>
      </c>
      <c r="C1331" s="164">
        <f>ROUND('в руб.'!C1331/1000,1)</f>
        <v>1017095.9</v>
      </c>
      <c r="D1331" s="164">
        <f>ROUND('в руб.'!D1331/1000,1)</f>
        <v>476513.2</v>
      </c>
      <c r="E1331" s="162">
        <f t="shared" si="23"/>
        <v>46.850370746750627</v>
      </c>
    </row>
    <row r="1332" spans="1:7" ht="78.75" x14ac:dyDescent="0.25">
      <c r="A1332" s="167" t="s">
        <v>2119</v>
      </c>
      <c r="B1332" s="168" t="s">
        <v>3172</v>
      </c>
      <c r="C1332" s="222">
        <f>ROUND('в руб.'!C1332/1000,1)-0.1</f>
        <v>988169.3</v>
      </c>
      <c r="D1332" s="164">
        <f>ROUND('в руб.'!D1332/1000,1)</f>
        <v>465643.2</v>
      </c>
      <c r="E1332" s="162">
        <f t="shared" si="23"/>
        <v>47.121803925703823</v>
      </c>
    </row>
    <row r="1333" spans="1:7" ht="31.5" x14ac:dyDescent="0.25">
      <c r="A1333" s="167" t="s">
        <v>1943</v>
      </c>
      <c r="B1333" s="168" t="s">
        <v>3173</v>
      </c>
      <c r="C1333" s="164">
        <f>ROUND('в руб.'!C1333/1000,1)</f>
        <v>28926.6</v>
      </c>
      <c r="D1333" s="164">
        <f>ROUND('в руб.'!D1333/1000,1)</f>
        <v>10869.9</v>
      </c>
      <c r="E1333" s="162">
        <f t="shared" si="23"/>
        <v>37.577523801622036</v>
      </c>
    </row>
    <row r="1334" spans="1:7" ht="15.75" x14ac:dyDescent="0.25">
      <c r="A1334" s="167" t="s">
        <v>2062</v>
      </c>
      <c r="B1334" s="168" t="s">
        <v>3174</v>
      </c>
      <c r="C1334" s="164">
        <f>ROUND('в руб.'!C1334/1000,1)</f>
        <v>5591949.2000000002</v>
      </c>
      <c r="D1334" s="164">
        <f>ROUND('в руб.'!D1334/1000,1)</f>
        <v>2921734</v>
      </c>
      <c r="E1334" s="162">
        <f t="shared" ref="E1334:E1397" si="24">D1334/C1334*100</f>
        <v>52.248936739267947</v>
      </c>
    </row>
    <row r="1335" spans="1:7" ht="78.75" x14ac:dyDescent="0.25">
      <c r="A1335" s="167" t="s">
        <v>2064</v>
      </c>
      <c r="B1335" s="168" t="s">
        <v>3175</v>
      </c>
      <c r="C1335" s="164">
        <f>ROUND('в руб.'!C1335/1000,1)</f>
        <v>5497685.5999999996</v>
      </c>
      <c r="D1335" s="164">
        <f>ROUND('в руб.'!D1335/1000,1)</f>
        <v>2866474.4</v>
      </c>
      <c r="E1335" s="162">
        <f t="shared" si="24"/>
        <v>52.139656731188857</v>
      </c>
    </row>
    <row r="1336" spans="1:7" ht="31.5" x14ac:dyDescent="0.25">
      <c r="A1336" s="167" t="s">
        <v>2126</v>
      </c>
      <c r="B1336" s="168" t="s">
        <v>3176</v>
      </c>
      <c r="C1336" s="164">
        <f>ROUND('в руб.'!C1336/1000,1)</f>
        <v>94263.7</v>
      </c>
      <c r="D1336" s="164">
        <f>ROUND('в руб.'!D1336/1000,1)</f>
        <v>55259.7</v>
      </c>
      <c r="E1336" s="162">
        <f t="shared" si="24"/>
        <v>58.622460183506483</v>
      </c>
    </row>
    <row r="1337" spans="1:7" ht="78.75" x14ac:dyDescent="0.25">
      <c r="A1337" s="167" t="s">
        <v>2130</v>
      </c>
      <c r="B1337" s="168" t="s">
        <v>3177</v>
      </c>
      <c r="C1337" s="164">
        <f>ROUND('в руб.'!C1337/1000,1)</f>
        <v>16995.8</v>
      </c>
      <c r="D1337" s="164">
        <f>ROUND('в руб.'!D1337/1000,1)</f>
        <v>11607.5</v>
      </c>
      <c r="E1337" s="162">
        <f t="shared" si="24"/>
        <v>68.296284964520652</v>
      </c>
    </row>
    <row r="1338" spans="1:7" ht="47.25" x14ac:dyDescent="0.25">
      <c r="A1338" s="167" t="s">
        <v>2132</v>
      </c>
      <c r="B1338" s="168" t="s">
        <v>3178</v>
      </c>
      <c r="C1338" s="164">
        <f>ROUND('в руб.'!C1338/1000,1)</f>
        <v>16995.8</v>
      </c>
      <c r="D1338" s="164">
        <f>ROUND('в руб.'!D1338/1000,1)</f>
        <v>11607.5</v>
      </c>
      <c r="E1338" s="162">
        <f t="shared" si="24"/>
        <v>68.296284964520652</v>
      </c>
    </row>
    <row r="1339" spans="1:7" ht="15.75" x14ac:dyDescent="0.25">
      <c r="A1339" s="167" t="s">
        <v>1908</v>
      </c>
      <c r="B1339" s="168" t="s">
        <v>3179</v>
      </c>
      <c r="C1339" s="164">
        <f>ROUND('в руб.'!C1339/1000,1)</f>
        <v>3719.2</v>
      </c>
      <c r="D1339" s="164">
        <f>ROUND('в руб.'!D1339/1000,1)</f>
        <v>735.1</v>
      </c>
      <c r="E1339" s="162">
        <f t="shared" si="24"/>
        <v>19.765003226500326</v>
      </c>
    </row>
    <row r="1340" spans="1:7" ht="63" x14ac:dyDescent="0.25">
      <c r="A1340" s="167" t="s">
        <v>2139</v>
      </c>
      <c r="B1340" s="168" t="s">
        <v>3180</v>
      </c>
      <c r="C1340" s="164">
        <f>ROUND('в руб.'!C1340/1000,1)</f>
        <v>3719.2</v>
      </c>
      <c r="D1340" s="164">
        <f>ROUND('в руб.'!D1340/1000,1)</f>
        <v>735.1</v>
      </c>
      <c r="E1340" s="162">
        <f t="shared" si="24"/>
        <v>19.765003226500326</v>
      </c>
    </row>
    <row r="1341" spans="1:7" ht="78.75" x14ac:dyDescent="0.25">
      <c r="A1341" s="167" t="s">
        <v>2141</v>
      </c>
      <c r="B1341" s="168" t="s">
        <v>3181</v>
      </c>
      <c r="C1341" s="164">
        <f>ROUND('в руб.'!C1341/1000,1)</f>
        <v>3719.2</v>
      </c>
      <c r="D1341" s="164">
        <f>ROUND('в руб.'!D1341/1000,1)</f>
        <v>735.1</v>
      </c>
      <c r="E1341" s="162">
        <f t="shared" si="24"/>
        <v>19.765003226500326</v>
      </c>
    </row>
    <row r="1342" spans="1:7" ht="15.75" x14ac:dyDescent="0.25">
      <c r="A1342" s="187" t="s">
        <v>3182</v>
      </c>
      <c r="B1342" s="188" t="s">
        <v>3183</v>
      </c>
      <c r="C1342" s="189">
        <f>ROUND('в руб.'!C1342/1000,1)</f>
        <v>21161971.300000001</v>
      </c>
      <c r="D1342" s="189">
        <f>ROUND('в руб.'!D1342/1000,1)</f>
        <v>10485015.1</v>
      </c>
      <c r="E1342" s="190">
        <f t="shared" si="24"/>
        <v>49.546495226557646</v>
      </c>
    </row>
    <row r="1343" spans="1:7" ht="31.5" x14ac:dyDescent="0.25">
      <c r="A1343" s="167" t="s">
        <v>1902</v>
      </c>
      <c r="B1343" s="168" t="s">
        <v>3184</v>
      </c>
      <c r="C1343" s="164">
        <f>ROUND('в руб.'!C1343/1000,1)</f>
        <v>128364.2</v>
      </c>
      <c r="D1343" s="164">
        <f>ROUND('в руб.'!D1343/1000,1)</f>
        <v>56552.2</v>
      </c>
      <c r="E1343" s="162">
        <f t="shared" si="24"/>
        <v>44.056053011665249</v>
      </c>
    </row>
    <row r="1344" spans="1:7" ht="47.25" x14ac:dyDescent="0.25">
      <c r="A1344" s="167" t="s">
        <v>1904</v>
      </c>
      <c r="B1344" s="168" t="s">
        <v>3185</v>
      </c>
      <c r="C1344" s="164">
        <f>ROUND('в руб.'!C1344/1000,1)</f>
        <v>128364.2</v>
      </c>
      <c r="D1344" s="164">
        <f>ROUND('в руб.'!D1344/1000,1)</f>
        <v>56552.2</v>
      </c>
      <c r="E1344" s="162">
        <f t="shared" si="24"/>
        <v>44.056053011665249</v>
      </c>
    </row>
    <row r="1345" spans="1:5" ht="15.75" x14ac:dyDescent="0.25">
      <c r="A1345" s="167" t="s">
        <v>1906</v>
      </c>
      <c r="B1345" s="168" t="s">
        <v>3186</v>
      </c>
      <c r="C1345" s="164">
        <f>ROUND('в руб.'!C1345/1000,1)</f>
        <v>128364.2</v>
      </c>
      <c r="D1345" s="164">
        <f>ROUND('в руб.'!D1345/1000,1)</f>
        <v>56552.2</v>
      </c>
      <c r="E1345" s="162">
        <f t="shared" si="24"/>
        <v>44.056053011665249</v>
      </c>
    </row>
    <row r="1346" spans="1:5" ht="31.5" x14ac:dyDescent="0.25">
      <c r="A1346" s="167" t="s">
        <v>1928</v>
      </c>
      <c r="B1346" s="168" t="s">
        <v>3187</v>
      </c>
      <c r="C1346" s="164">
        <f>ROUND('в руб.'!C1346/1000,1)</f>
        <v>20309456.300000001</v>
      </c>
      <c r="D1346" s="164">
        <f>ROUND('в руб.'!D1346/1000,1)</f>
        <v>10157514.199999999</v>
      </c>
      <c r="E1346" s="162">
        <f t="shared" si="24"/>
        <v>50.013717994016403</v>
      </c>
    </row>
    <row r="1347" spans="1:5" ht="31.5" x14ac:dyDescent="0.25">
      <c r="A1347" s="167" t="s">
        <v>3159</v>
      </c>
      <c r="B1347" s="168" t="s">
        <v>3188</v>
      </c>
      <c r="C1347" s="164">
        <f>ROUND('в руб.'!C1347/1000,1)</f>
        <v>5863759.2000000002</v>
      </c>
      <c r="D1347" s="164">
        <f>ROUND('в руб.'!D1347/1000,1)</f>
        <v>3067668.2</v>
      </c>
      <c r="E1347" s="162">
        <f t="shared" si="24"/>
        <v>52.315726061875125</v>
      </c>
    </row>
    <row r="1348" spans="1:5" ht="15.75" x14ac:dyDescent="0.25">
      <c r="A1348" s="167" t="s">
        <v>3161</v>
      </c>
      <c r="B1348" s="168" t="s">
        <v>3189</v>
      </c>
      <c r="C1348" s="164">
        <f>ROUND('в руб.'!C1348/1000,1)</f>
        <v>144318.6</v>
      </c>
      <c r="D1348" s="164">
        <f>ROUND('в руб.'!D1348/1000,1)</f>
        <v>70821.600000000006</v>
      </c>
      <c r="E1348" s="162">
        <f t="shared" si="24"/>
        <v>49.073092449621882</v>
      </c>
    </row>
    <row r="1349" spans="1:5" ht="47.25" x14ac:dyDescent="0.25">
      <c r="A1349" s="167" t="s">
        <v>3163</v>
      </c>
      <c r="B1349" s="168" t="s">
        <v>3190</v>
      </c>
      <c r="C1349" s="164">
        <f>ROUND('в руб.'!C1349/1000,1)</f>
        <v>5719440.5999999996</v>
      </c>
      <c r="D1349" s="164">
        <f>ROUND('в руб.'!D1349/1000,1)</f>
        <v>2996846.6</v>
      </c>
      <c r="E1349" s="162">
        <f t="shared" si="24"/>
        <v>52.39754741049326</v>
      </c>
    </row>
    <row r="1350" spans="1:5" ht="31.5" x14ac:dyDescent="0.25">
      <c r="A1350" s="167" t="s">
        <v>1930</v>
      </c>
      <c r="B1350" s="168" t="s">
        <v>3191</v>
      </c>
      <c r="C1350" s="164">
        <f>ROUND('в руб.'!C1350/1000,1)</f>
        <v>14445697.1</v>
      </c>
      <c r="D1350" s="164">
        <f>ROUND('в руб.'!D1350/1000,1)</f>
        <v>7089846</v>
      </c>
      <c r="E1350" s="162">
        <f t="shared" si="24"/>
        <v>49.079292961223729</v>
      </c>
    </row>
    <row r="1351" spans="1:5" ht="47.25" x14ac:dyDescent="0.25">
      <c r="A1351" s="167" t="s">
        <v>1932</v>
      </c>
      <c r="B1351" s="168" t="s">
        <v>3192</v>
      </c>
      <c r="C1351" s="164">
        <f>ROUND('в руб.'!C1351/1000,1)</f>
        <v>1138686.7</v>
      </c>
      <c r="D1351" s="164">
        <f>ROUND('в руб.'!D1351/1000,1)</f>
        <v>452800.8</v>
      </c>
      <c r="E1351" s="162">
        <f t="shared" si="24"/>
        <v>39.765178604439662</v>
      </c>
    </row>
    <row r="1352" spans="1:5" ht="15.75" x14ac:dyDescent="0.25">
      <c r="A1352" s="167" t="s">
        <v>3193</v>
      </c>
      <c r="B1352" s="168" t="s">
        <v>3194</v>
      </c>
      <c r="C1352" s="164">
        <f>ROUND('в руб.'!C1352/1000,1)</f>
        <v>582464.6</v>
      </c>
      <c r="D1352" s="164">
        <f>ROUND('в руб.'!D1352/1000,1)</f>
        <v>384399</v>
      </c>
      <c r="E1352" s="162">
        <f t="shared" si="24"/>
        <v>65.995255333972224</v>
      </c>
    </row>
    <row r="1353" spans="1:5" ht="31.5" x14ac:dyDescent="0.25">
      <c r="A1353" s="167" t="s">
        <v>2294</v>
      </c>
      <c r="B1353" s="168" t="s">
        <v>3195</v>
      </c>
      <c r="C1353" s="164">
        <f>ROUND('в руб.'!C1353/1000,1)</f>
        <v>1504529.4</v>
      </c>
      <c r="D1353" s="164">
        <f>ROUND('в руб.'!D1353/1000,1)</f>
        <v>642638.1</v>
      </c>
      <c r="E1353" s="162">
        <f t="shared" si="24"/>
        <v>42.713562127798902</v>
      </c>
    </row>
    <row r="1354" spans="1:5" ht="31.5" x14ac:dyDescent="0.25">
      <c r="A1354" s="167" t="s">
        <v>3196</v>
      </c>
      <c r="B1354" s="168" t="s">
        <v>3197</v>
      </c>
      <c r="C1354" s="164">
        <f>ROUND('в руб.'!C1354/1000,1)</f>
        <v>11220016.4</v>
      </c>
      <c r="D1354" s="164">
        <f>ROUND('в руб.'!D1354/1000,1)</f>
        <v>5610008.2000000002</v>
      </c>
      <c r="E1354" s="162">
        <f t="shared" si="24"/>
        <v>50</v>
      </c>
    </row>
    <row r="1355" spans="1:5" ht="15.75" x14ac:dyDescent="0.25">
      <c r="A1355" s="167" t="s">
        <v>1936</v>
      </c>
      <c r="B1355" s="168" t="s">
        <v>3201</v>
      </c>
      <c r="C1355" s="164">
        <f>ROUND('в руб.'!C1355/1000,1)</f>
        <v>721282.2</v>
      </c>
      <c r="D1355" s="164">
        <f>ROUND('в руб.'!D1355/1000,1)</f>
        <v>269783.8</v>
      </c>
      <c r="E1355" s="162">
        <f t="shared" si="24"/>
        <v>37.403363066494641</v>
      </c>
    </row>
    <row r="1356" spans="1:5" ht="15.75" x14ac:dyDescent="0.25">
      <c r="A1356" s="167" t="s">
        <v>2006</v>
      </c>
      <c r="B1356" s="168" t="s">
        <v>3202</v>
      </c>
      <c r="C1356" s="164">
        <f>ROUND('в руб.'!C1356/1000,1)</f>
        <v>721182.2</v>
      </c>
      <c r="D1356" s="164">
        <f>ROUND('в руб.'!D1356/1000,1)</f>
        <v>269777.3</v>
      </c>
      <c r="E1356" s="162">
        <f t="shared" si="24"/>
        <v>37.407648164361241</v>
      </c>
    </row>
    <row r="1357" spans="1:5" ht="31.5" x14ac:dyDescent="0.25">
      <c r="A1357" s="167" t="s">
        <v>3166</v>
      </c>
      <c r="B1357" s="168" t="s">
        <v>3203</v>
      </c>
      <c r="C1357" s="164">
        <f>ROUND('в руб.'!C1357/1000,1)</f>
        <v>100</v>
      </c>
      <c r="D1357" s="164">
        <f>ROUND('в руб.'!D1357/1000,1)</f>
        <v>6.5</v>
      </c>
      <c r="E1357" s="162">
        <f t="shared" si="24"/>
        <v>6.5</v>
      </c>
    </row>
    <row r="1358" spans="1:5" ht="15.75" x14ac:dyDescent="0.25">
      <c r="A1358" s="167" t="s">
        <v>1908</v>
      </c>
      <c r="B1358" s="168" t="s">
        <v>3207</v>
      </c>
      <c r="C1358" s="164">
        <f>ROUND('в руб.'!C1358/1000,1)</f>
        <v>2868.6</v>
      </c>
      <c r="D1358" s="164">
        <f>ROUND('в руб.'!D1358/1000,1)</f>
        <v>1165</v>
      </c>
      <c r="E1358" s="162">
        <f t="shared" si="24"/>
        <v>40.6121452973576</v>
      </c>
    </row>
    <row r="1359" spans="1:5" ht="63" x14ac:dyDescent="0.25">
      <c r="A1359" s="167" t="s">
        <v>2139</v>
      </c>
      <c r="B1359" s="168" t="s">
        <v>3208</v>
      </c>
      <c r="C1359" s="164">
        <f>ROUND('в руб.'!C1359/1000,1)</f>
        <v>2868.6</v>
      </c>
      <c r="D1359" s="164">
        <f>ROUND('в руб.'!D1359/1000,1)</f>
        <v>1165</v>
      </c>
      <c r="E1359" s="162">
        <f t="shared" si="24"/>
        <v>40.6121452973576</v>
      </c>
    </row>
    <row r="1360" spans="1:5" ht="78.75" x14ac:dyDescent="0.25">
      <c r="A1360" s="167" t="s">
        <v>2141</v>
      </c>
      <c r="B1360" s="168" t="s">
        <v>3209</v>
      </c>
      <c r="C1360" s="164">
        <f>ROUND('в руб.'!C1360/1000,1)</f>
        <v>2868.6</v>
      </c>
      <c r="D1360" s="164">
        <f>ROUND('в руб.'!D1360/1000,1)</f>
        <v>1165</v>
      </c>
      <c r="E1360" s="162">
        <f t="shared" si="24"/>
        <v>40.6121452973576</v>
      </c>
    </row>
    <row r="1361" spans="1:5" ht="15.75" x14ac:dyDescent="0.25">
      <c r="A1361" s="187" t="s">
        <v>3210</v>
      </c>
      <c r="B1361" s="188" t="s">
        <v>3211</v>
      </c>
      <c r="C1361" s="189">
        <f>ROUND('в руб.'!C1361/1000,1)</f>
        <v>15004762.9</v>
      </c>
      <c r="D1361" s="189">
        <f>ROUND('в руб.'!D1361/1000,1)</f>
        <v>6822689.5999999996</v>
      </c>
      <c r="E1361" s="190">
        <f t="shared" si="24"/>
        <v>45.470159345203641</v>
      </c>
    </row>
    <row r="1362" spans="1:5" ht="78.75" x14ac:dyDescent="0.25">
      <c r="A1362" s="167" t="s">
        <v>1892</v>
      </c>
      <c r="B1362" s="168" t="s">
        <v>3212</v>
      </c>
      <c r="C1362" s="164">
        <f>ROUND('в руб.'!C1362/1000,1)</f>
        <v>63.4</v>
      </c>
      <c r="D1362" s="164">
        <f>ROUND('в руб.'!D1362/1000,1)</f>
        <v>15.4</v>
      </c>
      <c r="E1362" s="162">
        <f t="shared" si="24"/>
        <v>24.290220820189276</v>
      </c>
    </row>
    <row r="1363" spans="1:5" ht="31.5" x14ac:dyDescent="0.25">
      <c r="A1363" s="167" t="s">
        <v>1989</v>
      </c>
      <c r="B1363" s="168" t="s">
        <v>3213</v>
      </c>
      <c r="C1363" s="164">
        <f>ROUND('в руб.'!C1363/1000,1)</f>
        <v>34.6</v>
      </c>
      <c r="D1363" s="164">
        <f>ROUND('в руб.'!D1363/1000,1)</f>
        <v>8.6999999999999993</v>
      </c>
      <c r="E1363" s="162">
        <f t="shared" si="24"/>
        <v>25.144508670520228</v>
      </c>
    </row>
    <row r="1364" spans="1:5" ht="31.5" x14ac:dyDescent="0.25">
      <c r="A1364" s="167" t="s">
        <v>2071</v>
      </c>
      <c r="B1364" s="168" t="s">
        <v>3215</v>
      </c>
      <c r="C1364" s="164">
        <f>ROUND('в руб.'!C1364/1000,1)</f>
        <v>34.6</v>
      </c>
      <c r="D1364" s="164">
        <f>ROUND('в руб.'!D1364/1000,1)</f>
        <v>8.6999999999999993</v>
      </c>
      <c r="E1364" s="162">
        <f t="shared" si="24"/>
        <v>25.144508670520228</v>
      </c>
    </row>
    <row r="1365" spans="1:5" ht="31.5" x14ac:dyDescent="0.25">
      <c r="A1365" s="167" t="s">
        <v>1894</v>
      </c>
      <c r="B1365" s="168" t="s">
        <v>3216</v>
      </c>
      <c r="C1365" s="164">
        <f>ROUND('в руб.'!C1365/1000,1)</f>
        <v>28.8</v>
      </c>
      <c r="D1365" s="164">
        <f>ROUND('в руб.'!D1365/1000,1)</f>
        <v>6.7</v>
      </c>
      <c r="E1365" s="162">
        <f t="shared" si="24"/>
        <v>23.263888888888889</v>
      </c>
    </row>
    <row r="1366" spans="1:5" ht="47.25" x14ac:dyDescent="0.25">
      <c r="A1366" s="167" t="s">
        <v>1898</v>
      </c>
      <c r="B1366" s="168" t="s">
        <v>3217</v>
      </c>
      <c r="C1366" s="164">
        <f>ROUND('в руб.'!C1366/1000,1)</f>
        <v>28.8</v>
      </c>
      <c r="D1366" s="164">
        <f>ROUND('в руб.'!D1366/1000,1)</f>
        <v>6.7</v>
      </c>
      <c r="E1366" s="162">
        <f t="shared" si="24"/>
        <v>23.263888888888889</v>
      </c>
    </row>
    <row r="1367" spans="1:5" ht="31.5" x14ac:dyDescent="0.25">
      <c r="A1367" s="167" t="s">
        <v>1902</v>
      </c>
      <c r="B1367" s="168" t="s">
        <v>3218</v>
      </c>
      <c r="C1367" s="164">
        <f>ROUND('в руб.'!C1367/1000,1)</f>
        <v>34702.699999999997</v>
      </c>
      <c r="D1367" s="164">
        <f>ROUND('в руб.'!D1367/1000,1)</f>
        <v>11358.4</v>
      </c>
      <c r="E1367" s="162">
        <f t="shared" si="24"/>
        <v>32.730594449423243</v>
      </c>
    </row>
    <row r="1368" spans="1:5" ht="47.25" x14ac:dyDescent="0.25">
      <c r="A1368" s="167" t="s">
        <v>1904</v>
      </c>
      <c r="B1368" s="168" t="s">
        <v>3219</v>
      </c>
      <c r="C1368" s="164">
        <f>ROUND('в руб.'!C1368/1000,1)</f>
        <v>34702.699999999997</v>
      </c>
      <c r="D1368" s="164">
        <f>ROUND('в руб.'!D1368/1000,1)</f>
        <v>11358.4</v>
      </c>
      <c r="E1368" s="162">
        <f t="shared" si="24"/>
        <v>32.730594449423243</v>
      </c>
    </row>
    <row r="1369" spans="1:5" ht="15.75" x14ac:dyDescent="0.25">
      <c r="A1369" s="167" t="s">
        <v>1906</v>
      </c>
      <c r="B1369" s="168" t="s">
        <v>3220</v>
      </c>
      <c r="C1369" s="164">
        <f>ROUND('в руб.'!C1369/1000,1)</f>
        <v>34702.699999999997</v>
      </c>
      <c r="D1369" s="164">
        <f>ROUND('в руб.'!D1369/1000,1)</f>
        <v>11358.4</v>
      </c>
      <c r="E1369" s="162">
        <f t="shared" si="24"/>
        <v>32.730594449423243</v>
      </c>
    </row>
    <row r="1370" spans="1:5" ht="31.5" x14ac:dyDescent="0.25">
      <c r="A1370" s="167" t="s">
        <v>1928</v>
      </c>
      <c r="B1370" s="168" t="s">
        <v>3222</v>
      </c>
      <c r="C1370" s="164">
        <f>ROUND('в руб.'!C1370/1000,1)</f>
        <v>13215102.4</v>
      </c>
      <c r="D1370" s="164">
        <f>ROUND('в руб.'!D1370/1000,1)</f>
        <v>6153510.2999999998</v>
      </c>
      <c r="E1370" s="162">
        <f t="shared" si="24"/>
        <v>46.564227152715816</v>
      </c>
    </row>
    <row r="1371" spans="1:5" ht="31.5" x14ac:dyDescent="0.25">
      <c r="A1371" s="167" t="s">
        <v>3159</v>
      </c>
      <c r="B1371" s="168" t="s">
        <v>3223</v>
      </c>
      <c r="C1371" s="164">
        <f>ROUND('в руб.'!C1371/1000,1)</f>
        <v>11497343.5</v>
      </c>
      <c r="D1371" s="164">
        <f>ROUND('в руб.'!D1371/1000,1)</f>
        <v>5284350</v>
      </c>
      <c r="E1371" s="162">
        <f t="shared" si="24"/>
        <v>45.961486668637846</v>
      </c>
    </row>
    <row r="1372" spans="1:5" ht="47.25" x14ac:dyDescent="0.25">
      <c r="A1372" s="167" t="s">
        <v>3163</v>
      </c>
      <c r="B1372" s="168" t="s">
        <v>3224</v>
      </c>
      <c r="C1372" s="164">
        <f>ROUND('в руб.'!C1372/1000,1)</f>
        <v>11497343.5</v>
      </c>
      <c r="D1372" s="164">
        <f>ROUND('в руб.'!D1372/1000,1)</f>
        <v>5284350</v>
      </c>
      <c r="E1372" s="162">
        <f t="shared" si="24"/>
        <v>45.961486668637846</v>
      </c>
    </row>
    <row r="1373" spans="1:5" ht="31.5" x14ac:dyDescent="0.25">
      <c r="A1373" s="167" t="s">
        <v>1930</v>
      </c>
      <c r="B1373" s="168" t="s">
        <v>3225</v>
      </c>
      <c r="C1373" s="164">
        <f>ROUND('в руб.'!C1373/1000,1)</f>
        <v>1717758.9</v>
      </c>
      <c r="D1373" s="164">
        <f>ROUND('в руб.'!D1373/1000,1)</f>
        <v>869160.3</v>
      </c>
      <c r="E1373" s="162">
        <f t="shared" si="24"/>
        <v>50.598503666608863</v>
      </c>
    </row>
    <row r="1374" spans="1:5" ht="47.25" x14ac:dyDescent="0.25">
      <c r="A1374" s="167" t="s">
        <v>1932</v>
      </c>
      <c r="B1374" s="168" t="s">
        <v>3226</v>
      </c>
      <c r="C1374" s="164">
        <f>ROUND('в руб.'!C1374/1000,1)</f>
        <v>18550</v>
      </c>
      <c r="D1374" s="164">
        <f>ROUND('в руб.'!D1374/1000,1)</f>
        <v>5394.2</v>
      </c>
      <c r="E1374" s="162">
        <f t="shared" si="24"/>
        <v>29.079245283018867</v>
      </c>
    </row>
    <row r="1375" spans="1:5" ht="15.75" x14ac:dyDescent="0.25">
      <c r="A1375" s="167" t="s">
        <v>3193</v>
      </c>
      <c r="B1375" s="168" t="s">
        <v>3227</v>
      </c>
      <c r="C1375" s="164">
        <f>ROUND('в руб.'!C1375/1000,1)</f>
        <v>1368763.7</v>
      </c>
      <c r="D1375" s="164">
        <f>ROUND('в руб.'!D1375/1000,1)</f>
        <v>783600</v>
      </c>
      <c r="E1375" s="162">
        <f t="shared" si="24"/>
        <v>57.248742058253008</v>
      </c>
    </row>
    <row r="1376" spans="1:5" ht="31.5" x14ac:dyDescent="0.25">
      <c r="A1376" s="167" t="s">
        <v>2294</v>
      </c>
      <c r="B1376" s="168" t="s">
        <v>3228</v>
      </c>
      <c r="C1376" s="164">
        <f>ROUND('в руб.'!C1376/1000,1)</f>
        <v>330445.2</v>
      </c>
      <c r="D1376" s="164">
        <f>ROUND('в руб.'!D1376/1000,1)</f>
        <v>80166.100000000006</v>
      </c>
      <c r="E1376" s="162">
        <f t="shared" si="24"/>
        <v>24.260028591730187</v>
      </c>
    </row>
    <row r="1377" spans="1:5" ht="47.25" x14ac:dyDescent="0.25">
      <c r="A1377" s="167" t="s">
        <v>1969</v>
      </c>
      <c r="B1377" s="168" t="s">
        <v>3229</v>
      </c>
      <c r="C1377" s="164">
        <f>ROUND('в руб.'!C1377/1000,1)</f>
        <v>883256.7</v>
      </c>
      <c r="D1377" s="164">
        <f>ROUND('в руб.'!D1377/1000,1)</f>
        <v>132813.4</v>
      </c>
      <c r="E1377" s="162">
        <f t="shared" si="24"/>
        <v>15.036783757202182</v>
      </c>
    </row>
    <row r="1378" spans="1:5" ht="15.75" x14ac:dyDescent="0.25">
      <c r="A1378" s="167" t="s">
        <v>1971</v>
      </c>
      <c r="B1378" s="168" t="s">
        <v>3230</v>
      </c>
      <c r="C1378" s="164">
        <f>ROUND('в руб.'!C1378/1000,1)</f>
        <v>883256.7</v>
      </c>
      <c r="D1378" s="164">
        <f>ROUND('в руб.'!D1378/1000,1)</f>
        <v>132813.4</v>
      </c>
      <c r="E1378" s="162">
        <f t="shared" si="24"/>
        <v>15.036783757202182</v>
      </c>
    </row>
    <row r="1379" spans="1:5" ht="63" x14ac:dyDescent="0.25">
      <c r="A1379" s="167" t="s">
        <v>2107</v>
      </c>
      <c r="B1379" s="168" t="s">
        <v>3231</v>
      </c>
      <c r="C1379" s="164">
        <f>ROUND('в руб.'!C1379/1000,1)</f>
        <v>883256.7</v>
      </c>
      <c r="D1379" s="164">
        <f>ROUND('в руб.'!D1379/1000,1)</f>
        <v>132813.4</v>
      </c>
      <c r="E1379" s="162">
        <f t="shared" si="24"/>
        <v>15.036783757202182</v>
      </c>
    </row>
    <row r="1380" spans="1:5" ht="15.75" x14ac:dyDescent="0.25">
      <c r="A1380" s="167" t="s">
        <v>1936</v>
      </c>
      <c r="B1380" s="168" t="s">
        <v>3232</v>
      </c>
      <c r="C1380" s="164">
        <f>ROUND('в руб.'!C1380/1000,1)</f>
        <v>871266.8</v>
      </c>
      <c r="D1380" s="164">
        <f>ROUND('в руб.'!D1380/1000,1)</f>
        <v>524840.30000000005</v>
      </c>
      <c r="E1380" s="162">
        <f t="shared" si="24"/>
        <v>60.238758093387702</v>
      </c>
    </row>
    <row r="1381" spans="1:5" ht="15.75" x14ac:dyDescent="0.25">
      <c r="A1381" s="167" t="s">
        <v>2111</v>
      </c>
      <c r="B1381" s="168" t="s">
        <v>3233</v>
      </c>
      <c r="C1381" s="164">
        <f>ROUND('в руб.'!C1381/1000,1)</f>
        <v>59232.5</v>
      </c>
      <c r="D1381" s="164">
        <f>ROUND('в руб.'!D1381/1000,1)</f>
        <v>57625.8</v>
      </c>
      <c r="E1381" s="162">
        <f t="shared" si="24"/>
        <v>97.287468872662814</v>
      </c>
    </row>
    <row r="1382" spans="1:5" ht="63" x14ac:dyDescent="0.25">
      <c r="A1382" s="167" t="s">
        <v>2364</v>
      </c>
      <c r="B1382" s="168" t="s">
        <v>3234</v>
      </c>
      <c r="C1382" s="164">
        <f>ROUND('в руб.'!C1382/1000,1)</f>
        <v>59232.5</v>
      </c>
      <c r="D1382" s="164">
        <f>ROUND('в руб.'!D1382/1000,1)</f>
        <v>57625.8</v>
      </c>
      <c r="E1382" s="162">
        <f t="shared" si="24"/>
        <v>97.287468872662814</v>
      </c>
    </row>
    <row r="1383" spans="1:5" ht="15.75" x14ac:dyDescent="0.25">
      <c r="A1383" s="167" t="s">
        <v>2006</v>
      </c>
      <c r="B1383" s="168" t="s">
        <v>3235</v>
      </c>
      <c r="C1383" s="164">
        <f>ROUND('в руб.'!C1383/1000,1)</f>
        <v>588988.19999999995</v>
      </c>
      <c r="D1383" s="164">
        <f>ROUND('в руб.'!D1383/1000,1)</f>
        <v>244168.4</v>
      </c>
      <c r="E1383" s="162">
        <f t="shared" si="24"/>
        <v>41.455567361111825</v>
      </c>
    </row>
    <row r="1384" spans="1:5" ht="31.5" x14ac:dyDescent="0.25">
      <c r="A1384" s="167" t="s">
        <v>3166</v>
      </c>
      <c r="B1384" s="168" t="s">
        <v>3236</v>
      </c>
      <c r="C1384" s="164">
        <f>ROUND('в руб.'!C1384/1000,1)</f>
        <v>223046.1</v>
      </c>
      <c r="D1384" s="164">
        <f>ROUND('в руб.'!D1384/1000,1)</f>
        <v>223046.1</v>
      </c>
      <c r="E1384" s="162">
        <f t="shared" si="24"/>
        <v>100</v>
      </c>
    </row>
    <row r="1385" spans="1:5" ht="47.25" x14ac:dyDescent="0.25">
      <c r="A1385" s="167" t="s">
        <v>1939</v>
      </c>
      <c r="B1385" s="168" t="s">
        <v>3237</v>
      </c>
      <c r="C1385" s="164">
        <f>ROUND('в руб.'!C1385/1000,1)</f>
        <v>370.8</v>
      </c>
      <c r="D1385" s="164">
        <f>ROUND('в руб.'!D1385/1000,1)</f>
        <v>151.69999999999999</v>
      </c>
      <c r="E1385" s="162">
        <f t="shared" si="24"/>
        <v>40.911542610571736</v>
      </c>
    </row>
    <row r="1386" spans="1:5" ht="15.75" x14ac:dyDescent="0.25">
      <c r="A1386" s="167" t="s">
        <v>1941</v>
      </c>
      <c r="B1386" s="168" t="s">
        <v>3238</v>
      </c>
      <c r="C1386" s="164">
        <f>ROUND('в руб.'!C1386/1000,1)</f>
        <v>194.7</v>
      </c>
      <c r="D1386" s="164">
        <f>ROUND('в руб.'!D1386/1000,1)</f>
        <v>47.5</v>
      </c>
      <c r="E1386" s="162">
        <f t="shared" si="24"/>
        <v>24.396507447354907</v>
      </c>
    </row>
    <row r="1387" spans="1:5" ht="31.5" x14ac:dyDescent="0.25">
      <c r="A1387" s="167" t="s">
        <v>1943</v>
      </c>
      <c r="B1387" s="168" t="s">
        <v>3240</v>
      </c>
      <c r="C1387" s="164">
        <f>ROUND('в руб.'!C1387/1000,1)</f>
        <v>194.7</v>
      </c>
      <c r="D1387" s="164">
        <f>ROUND('в руб.'!D1387/1000,1)</f>
        <v>47.5</v>
      </c>
      <c r="E1387" s="162">
        <f t="shared" si="24"/>
        <v>24.396507447354907</v>
      </c>
    </row>
    <row r="1388" spans="1:5" ht="15.75" x14ac:dyDescent="0.25">
      <c r="A1388" s="167" t="s">
        <v>2062</v>
      </c>
      <c r="B1388" s="168" t="s">
        <v>3241</v>
      </c>
      <c r="C1388" s="164">
        <f>ROUND('в руб.'!C1388/1000,1)</f>
        <v>176.1</v>
      </c>
      <c r="D1388" s="164">
        <f>ROUND('в руб.'!D1388/1000,1)</f>
        <v>104.2</v>
      </c>
      <c r="E1388" s="162">
        <f t="shared" si="24"/>
        <v>59.170925610448613</v>
      </c>
    </row>
    <row r="1389" spans="1:5" ht="31.5" x14ac:dyDescent="0.25">
      <c r="A1389" s="167" t="s">
        <v>2126</v>
      </c>
      <c r="B1389" s="168" t="s">
        <v>3243</v>
      </c>
      <c r="C1389" s="164">
        <f>ROUND('в руб.'!C1389/1000,1)</f>
        <v>176.1</v>
      </c>
      <c r="D1389" s="164">
        <f>ROUND('в руб.'!D1389/1000,1)</f>
        <v>104.2</v>
      </c>
      <c r="E1389" s="162">
        <f t="shared" si="24"/>
        <v>59.170925610448613</v>
      </c>
    </row>
    <row r="1390" spans="1:5" ht="31.5" x14ac:dyDescent="0.25">
      <c r="A1390" s="187" t="s">
        <v>3244</v>
      </c>
      <c r="B1390" s="188" t="s">
        <v>3245</v>
      </c>
      <c r="C1390" s="189">
        <f>ROUND('в руб.'!C1390/1000,1)</f>
        <v>1502687.9</v>
      </c>
      <c r="D1390" s="189">
        <f>ROUND('в руб.'!D1390/1000,1)</f>
        <v>607401.4</v>
      </c>
      <c r="E1390" s="190">
        <f t="shared" si="24"/>
        <v>40.420994938469931</v>
      </c>
    </row>
    <row r="1391" spans="1:5" ht="78.75" x14ac:dyDescent="0.25">
      <c r="A1391" s="167" t="s">
        <v>1892</v>
      </c>
      <c r="B1391" s="168" t="s">
        <v>3246</v>
      </c>
      <c r="C1391" s="164">
        <f>ROUND('в руб.'!C1391/1000,1)</f>
        <v>1068187.7</v>
      </c>
      <c r="D1391" s="164">
        <f>ROUND('в руб.'!D1391/1000,1)</f>
        <v>473292.79999999999</v>
      </c>
      <c r="E1391" s="162">
        <f t="shared" si="24"/>
        <v>44.308018150742612</v>
      </c>
    </row>
    <row r="1392" spans="1:5" ht="31.5" x14ac:dyDescent="0.25">
      <c r="A1392" s="167" t="s">
        <v>1989</v>
      </c>
      <c r="B1392" s="168" t="s">
        <v>3247</v>
      </c>
      <c r="C1392" s="164">
        <f>ROUND('в руб.'!C1392/1000,1)</f>
        <v>754339.1</v>
      </c>
      <c r="D1392" s="164">
        <f>ROUND('в руб.'!D1392/1000,1)</f>
        <v>327796.2</v>
      </c>
      <c r="E1392" s="162">
        <f t="shared" si="24"/>
        <v>43.454753969401828</v>
      </c>
    </row>
    <row r="1393" spans="1:5" ht="15.75" x14ac:dyDescent="0.25">
      <c r="A1393" s="167" t="s">
        <v>1991</v>
      </c>
      <c r="B1393" s="168" t="s">
        <v>3248</v>
      </c>
      <c r="C1393" s="164">
        <f>ROUND('в руб.'!C1393/1000,1)</f>
        <v>579166.4</v>
      </c>
      <c r="D1393" s="164">
        <f>ROUND('в руб.'!D1393/1000,1)</f>
        <v>257458.4</v>
      </c>
      <c r="E1393" s="162">
        <f t="shared" si="24"/>
        <v>44.45326938855569</v>
      </c>
    </row>
    <row r="1394" spans="1:5" ht="31.5" x14ac:dyDescent="0.25">
      <c r="A1394" s="167" t="s">
        <v>2071</v>
      </c>
      <c r="B1394" s="168" t="s">
        <v>3249</v>
      </c>
      <c r="C1394" s="164">
        <f>ROUND('в руб.'!C1394/1000,1)</f>
        <v>268.10000000000002</v>
      </c>
      <c r="D1394" s="164">
        <f>ROUND('в руб.'!D1394/1000,1)</f>
        <v>35.299999999999997</v>
      </c>
      <c r="E1394" s="162">
        <f t="shared" si="24"/>
        <v>13.166728832525177</v>
      </c>
    </row>
    <row r="1395" spans="1:5" ht="63" x14ac:dyDescent="0.25">
      <c r="A1395" s="167" t="s">
        <v>1993</v>
      </c>
      <c r="B1395" s="168" t="s">
        <v>3250</v>
      </c>
      <c r="C1395" s="164">
        <f>ROUND('в руб.'!C1395/1000,1)</f>
        <v>174904.6</v>
      </c>
      <c r="D1395" s="164">
        <f>ROUND('в руб.'!D1395/1000,1)</f>
        <v>70302.399999999994</v>
      </c>
      <c r="E1395" s="162">
        <f t="shared" si="24"/>
        <v>40.194711860065425</v>
      </c>
    </row>
    <row r="1396" spans="1:5" ht="31.5" x14ac:dyDescent="0.25">
      <c r="A1396" s="167" t="s">
        <v>1894</v>
      </c>
      <c r="B1396" s="168" t="s">
        <v>3251</v>
      </c>
      <c r="C1396" s="164">
        <f>ROUND('в руб.'!C1396/1000,1)</f>
        <v>313848.59999999998</v>
      </c>
      <c r="D1396" s="164">
        <f>ROUND('в руб.'!D1396/1000,1)</f>
        <v>145496.6</v>
      </c>
      <c r="E1396" s="162">
        <f t="shared" si="24"/>
        <v>46.35884945798707</v>
      </c>
    </row>
    <row r="1397" spans="1:5" ht="31.5" x14ac:dyDescent="0.25">
      <c r="A1397" s="167" t="s">
        <v>1896</v>
      </c>
      <c r="B1397" s="168" t="s">
        <v>3252</v>
      </c>
      <c r="C1397" s="164">
        <f>ROUND('в руб.'!C1397/1000,1)</f>
        <v>229570.3</v>
      </c>
      <c r="D1397" s="164">
        <f>ROUND('в руб.'!D1397/1000,1)</f>
        <v>106654.6</v>
      </c>
      <c r="E1397" s="162">
        <f t="shared" si="24"/>
        <v>46.45836155635115</v>
      </c>
    </row>
    <row r="1398" spans="1:5" ht="47.25" x14ac:dyDescent="0.25">
      <c r="A1398" s="167" t="s">
        <v>1898</v>
      </c>
      <c r="B1398" s="168" t="s">
        <v>3253</v>
      </c>
      <c r="C1398" s="164">
        <f>ROUND('в руб.'!C1398/1000,1)</f>
        <v>12036.7</v>
      </c>
      <c r="D1398" s="164">
        <f>ROUND('в руб.'!D1398/1000,1)</f>
        <v>8319.4</v>
      </c>
      <c r="E1398" s="162">
        <f t="shared" ref="E1398:E1461" si="25">D1398/C1398*100</f>
        <v>69.116950659233837</v>
      </c>
    </row>
    <row r="1399" spans="1:5" ht="63" x14ac:dyDescent="0.25">
      <c r="A1399" s="167" t="s">
        <v>1900</v>
      </c>
      <c r="B1399" s="168" t="s">
        <v>3254</v>
      </c>
      <c r="C1399" s="164">
        <f>ROUND('в руб.'!C1399/1000,1)</f>
        <v>72241.600000000006</v>
      </c>
      <c r="D1399" s="164">
        <f>ROUND('в руб.'!D1399/1000,1)</f>
        <v>30522.6</v>
      </c>
      <c r="E1399" s="162">
        <f t="shared" si="25"/>
        <v>42.250725343846199</v>
      </c>
    </row>
    <row r="1400" spans="1:5" ht="31.5" x14ac:dyDescent="0.25">
      <c r="A1400" s="167" t="s">
        <v>1902</v>
      </c>
      <c r="B1400" s="168" t="s">
        <v>3255</v>
      </c>
      <c r="C1400" s="164">
        <f>ROUND('в руб.'!C1400/1000,1)</f>
        <v>213618.1</v>
      </c>
      <c r="D1400" s="164">
        <f>ROUND('в руб.'!D1400/1000,1)</f>
        <v>55932.3</v>
      </c>
      <c r="E1400" s="162">
        <f t="shared" si="25"/>
        <v>26.183314990630475</v>
      </c>
    </row>
    <row r="1401" spans="1:5" ht="47.25" x14ac:dyDescent="0.25">
      <c r="A1401" s="167" t="s">
        <v>1904</v>
      </c>
      <c r="B1401" s="168" t="s">
        <v>3256</v>
      </c>
      <c r="C1401" s="164">
        <f>ROUND('в руб.'!C1401/1000,1)</f>
        <v>213618.1</v>
      </c>
      <c r="D1401" s="164">
        <f>ROUND('в руб.'!D1401/1000,1)</f>
        <v>55932.3</v>
      </c>
      <c r="E1401" s="162">
        <f t="shared" si="25"/>
        <v>26.183314990630475</v>
      </c>
    </row>
    <row r="1402" spans="1:5" ht="47.25" x14ac:dyDescent="0.25">
      <c r="A1402" s="167" t="s">
        <v>2001</v>
      </c>
      <c r="B1402" s="168" t="s">
        <v>3257</v>
      </c>
      <c r="C1402" s="164">
        <f>ROUND('в руб.'!C1402/1000,1)</f>
        <v>3358</v>
      </c>
      <c r="D1402" s="164">
        <f>ROUND('в руб.'!D1402/1000,1)</f>
        <v>59.4</v>
      </c>
      <c r="E1402" s="162">
        <f t="shared" si="25"/>
        <v>1.7689100655151877</v>
      </c>
    </row>
    <row r="1403" spans="1:5" ht="15.75" x14ac:dyDescent="0.25">
      <c r="A1403" s="167" t="s">
        <v>1906</v>
      </c>
      <c r="B1403" s="168" t="s">
        <v>3258</v>
      </c>
      <c r="C1403" s="164">
        <f>ROUND('в руб.'!C1403/1000,1)</f>
        <v>190617.3</v>
      </c>
      <c r="D1403" s="164">
        <f>ROUND('в руб.'!D1403/1000,1)</f>
        <v>47240.5</v>
      </c>
      <c r="E1403" s="162">
        <f t="shared" si="25"/>
        <v>24.782902706102753</v>
      </c>
    </row>
    <row r="1404" spans="1:5" ht="15.75" x14ac:dyDescent="0.25">
      <c r="A1404" s="167" t="s">
        <v>1926</v>
      </c>
      <c r="B1404" s="168" t="s">
        <v>3259</v>
      </c>
      <c r="C1404" s="164">
        <f>ROUND('в руб.'!C1404/1000,1)</f>
        <v>19642.8</v>
      </c>
      <c r="D1404" s="164">
        <f>ROUND('в руб.'!D1404/1000,1)</f>
        <v>8632.4</v>
      </c>
      <c r="E1404" s="162">
        <f t="shared" si="25"/>
        <v>43.946891481866132</v>
      </c>
    </row>
    <row r="1405" spans="1:5" ht="31.5" x14ac:dyDescent="0.25">
      <c r="A1405" s="167" t="s">
        <v>1928</v>
      </c>
      <c r="B1405" s="168" t="s">
        <v>3260</v>
      </c>
      <c r="C1405" s="164">
        <f>ROUND('в руб.'!C1405/1000,1)</f>
        <v>1643.8</v>
      </c>
      <c r="D1405" s="164">
        <f>ROUND('в руб.'!D1405/1000,1)</f>
        <v>182.4</v>
      </c>
      <c r="E1405" s="162">
        <f t="shared" si="25"/>
        <v>11.096240418542402</v>
      </c>
    </row>
    <row r="1406" spans="1:5" ht="31.5" x14ac:dyDescent="0.25">
      <c r="A1406" s="167" t="s">
        <v>1930</v>
      </c>
      <c r="B1406" s="168" t="s">
        <v>3261</v>
      </c>
      <c r="C1406" s="164">
        <f>ROUND('в руб.'!C1406/1000,1)</f>
        <v>261</v>
      </c>
      <c r="D1406" s="164">
        <f>ROUND('в руб.'!D1406/1000,1)</f>
        <v>57.4</v>
      </c>
      <c r="E1406" s="162">
        <f t="shared" si="25"/>
        <v>21.992337164750957</v>
      </c>
    </row>
    <row r="1407" spans="1:5" ht="47.25" x14ac:dyDescent="0.25">
      <c r="A1407" s="167" t="s">
        <v>1932</v>
      </c>
      <c r="B1407" s="168" t="s">
        <v>3262</v>
      </c>
      <c r="C1407" s="164">
        <f>ROUND('в руб.'!C1407/1000,1)</f>
        <v>261</v>
      </c>
      <c r="D1407" s="164">
        <f>ROUND('в руб.'!D1407/1000,1)</f>
        <v>57.4</v>
      </c>
      <c r="E1407" s="162">
        <f t="shared" si="25"/>
        <v>21.992337164750957</v>
      </c>
    </row>
    <row r="1408" spans="1:5" ht="15.75" x14ac:dyDescent="0.25">
      <c r="A1408" s="167" t="s">
        <v>2103</v>
      </c>
      <c r="B1408" s="168" t="s">
        <v>3263</v>
      </c>
      <c r="C1408" s="164">
        <f>ROUND('в руб.'!C1408/1000,1)</f>
        <v>1382.8</v>
      </c>
      <c r="D1408" s="164">
        <f>ROUND('в руб.'!D1408/1000,1)</f>
        <v>125</v>
      </c>
      <c r="E1408" s="162">
        <f t="shared" si="25"/>
        <v>9.0396297367659812</v>
      </c>
    </row>
    <row r="1409" spans="1:5" ht="47.25" x14ac:dyDescent="0.25">
      <c r="A1409" s="167" t="s">
        <v>1969</v>
      </c>
      <c r="B1409" s="168" t="s">
        <v>3264</v>
      </c>
      <c r="C1409" s="164">
        <f>ROUND('в руб.'!C1409/1000,1)</f>
        <v>172015.1</v>
      </c>
      <c r="D1409" s="164">
        <f>ROUND('в руб.'!D1409/1000,1)</f>
        <v>66855.8</v>
      </c>
      <c r="E1409" s="162">
        <f t="shared" si="25"/>
        <v>38.866239068546889</v>
      </c>
    </row>
    <row r="1410" spans="1:5" ht="15.75" x14ac:dyDescent="0.25">
      <c r="A1410" s="167" t="s">
        <v>1971</v>
      </c>
      <c r="B1410" s="168" t="s">
        <v>3265</v>
      </c>
      <c r="C1410" s="164">
        <f>ROUND('в руб.'!C1410/1000,1)</f>
        <v>172015.1</v>
      </c>
      <c r="D1410" s="164">
        <f>ROUND('в руб.'!D1410/1000,1)</f>
        <v>66855.8</v>
      </c>
      <c r="E1410" s="162">
        <f t="shared" si="25"/>
        <v>38.866239068546889</v>
      </c>
    </row>
    <row r="1411" spans="1:5" ht="47.25" x14ac:dyDescent="0.25">
      <c r="A1411" s="167" t="s">
        <v>1973</v>
      </c>
      <c r="B1411" s="168" t="s">
        <v>3266</v>
      </c>
      <c r="C1411" s="164">
        <f>ROUND('в руб.'!C1411/1000,1)</f>
        <v>172015.1</v>
      </c>
      <c r="D1411" s="164">
        <f>ROUND('в руб.'!D1411/1000,1)</f>
        <v>66855.8</v>
      </c>
      <c r="E1411" s="162">
        <f t="shared" si="25"/>
        <v>38.866239068546889</v>
      </c>
    </row>
    <row r="1412" spans="1:5" ht="15.75" x14ac:dyDescent="0.25">
      <c r="A1412" s="167" t="s">
        <v>1936</v>
      </c>
      <c r="B1412" s="168" t="s">
        <v>3267</v>
      </c>
      <c r="C1412" s="164">
        <f>ROUND('в руб.'!C1412/1000,1)</f>
        <v>23749.1</v>
      </c>
      <c r="D1412" s="164">
        <f>ROUND('в руб.'!D1412/1000,1)</f>
        <v>10135.700000000001</v>
      </c>
      <c r="E1412" s="162">
        <f t="shared" si="25"/>
        <v>42.678248859956803</v>
      </c>
    </row>
    <row r="1413" spans="1:5" ht="15.75" x14ac:dyDescent="0.25">
      <c r="A1413" s="167" t="s">
        <v>2006</v>
      </c>
      <c r="B1413" s="168" t="s">
        <v>3268</v>
      </c>
      <c r="C1413" s="164">
        <f>ROUND('в руб.'!C1413/1000,1)</f>
        <v>23749.1</v>
      </c>
      <c r="D1413" s="164">
        <f>ROUND('в руб.'!D1413/1000,1)</f>
        <v>10135.700000000001</v>
      </c>
      <c r="E1413" s="162">
        <f t="shared" si="25"/>
        <v>42.678248859956803</v>
      </c>
    </row>
    <row r="1414" spans="1:5" ht="47.25" x14ac:dyDescent="0.25">
      <c r="A1414" s="167" t="s">
        <v>1939</v>
      </c>
      <c r="B1414" s="168" t="s">
        <v>3269</v>
      </c>
      <c r="C1414" s="164">
        <f>ROUND('в руб.'!C1414/1000,1)</f>
        <v>20552.599999999999</v>
      </c>
      <c r="D1414" s="164">
        <f>ROUND('в руб.'!D1414/1000,1)</f>
        <v>376.3</v>
      </c>
      <c r="E1414" s="162">
        <f t="shared" si="25"/>
        <v>1.8309119040899935</v>
      </c>
    </row>
    <row r="1415" spans="1:5" ht="15.75" x14ac:dyDescent="0.25">
      <c r="A1415" s="167" t="s">
        <v>1941</v>
      </c>
      <c r="B1415" s="168" t="s">
        <v>3270</v>
      </c>
      <c r="C1415" s="164">
        <f>ROUND('в руб.'!C1415/1000,1)</f>
        <v>1581.8</v>
      </c>
      <c r="D1415" s="164">
        <f>ROUND('в руб.'!D1415/1000,1)</f>
        <v>43</v>
      </c>
      <c r="E1415" s="162">
        <f t="shared" si="25"/>
        <v>2.7184220508281705</v>
      </c>
    </row>
    <row r="1416" spans="1:5" ht="31.5" x14ac:dyDescent="0.25">
      <c r="A1416" s="167" t="s">
        <v>1943</v>
      </c>
      <c r="B1416" s="168" t="s">
        <v>3271</v>
      </c>
      <c r="C1416" s="164">
        <f>ROUND('в руб.'!C1416/1000,1)</f>
        <v>1581.8</v>
      </c>
      <c r="D1416" s="164">
        <f>ROUND('в руб.'!D1416/1000,1)</f>
        <v>43</v>
      </c>
      <c r="E1416" s="162">
        <f t="shared" si="25"/>
        <v>2.7184220508281705</v>
      </c>
    </row>
    <row r="1417" spans="1:5" ht="15.75" x14ac:dyDescent="0.25">
      <c r="A1417" s="167" t="s">
        <v>2062</v>
      </c>
      <c r="B1417" s="168" t="s">
        <v>3272</v>
      </c>
      <c r="C1417" s="164">
        <f>ROUND('в руб.'!C1417/1000,1)</f>
        <v>2943.5</v>
      </c>
      <c r="D1417" s="164"/>
      <c r="E1417" s="162"/>
    </row>
    <row r="1418" spans="1:5" ht="31.5" x14ac:dyDescent="0.25">
      <c r="A1418" s="167" t="s">
        <v>2126</v>
      </c>
      <c r="B1418" s="168" t="s">
        <v>3273</v>
      </c>
      <c r="C1418" s="164">
        <f>ROUND('в руб.'!C1418/1000,1)</f>
        <v>2943.5</v>
      </c>
      <c r="D1418" s="164"/>
      <c r="E1418" s="162"/>
    </row>
    <row r="1419" spans="1:5" ht="78.75" x14ac:dyDescent="0.25">
      <c r="A1419" s="167" t="s">
        <v>2130</v>
      </c>
      <c r="B1419" s="168" t="s">
        <v>3274</v>
      </c>
      <c r="C1419" s="164">
        <f>ROUND('в руб.'!C1419/1000,1)</f>
        <v>16027.3</v>
      </c>
      <c r="D1419" s="164">
        <f>ROUND('в руб.'!D1419/1000,1)</f>
        <v>333.3</v>
      </c>
      <c r="E1419" s="162">
        <f t="shared" si="25"/>
        <v>2.0795767222177162</v>
      </c>
    </row>
    <row r="1420" spans="1:5" ht="31.5" x14ac:dyDescent="0.25">
      <c r="A1420" s="167" t="s">
        <v>2136</v>
      </c>
      <c r="B1420" s="168" t="s">
        <v>3275</v>
      </c>
      <c r="C1420" s="164">
        <f>ROUND('в руб.'!C1420/1000,1)</f>
        <v>16027.3</v>
      </c>
      <c r="D1420" s="164">
        <f>ROUND('в руб.'!D1420/1000,1)</f>
        <v>333.3</v>
      </c>
      <c r="E1420" s="162">
        <f t="shared" si="25"/>
        <v>2.0795767222177162</v>
      </c>
    </row>
    <row r="1421" spans="1:5" ht="15.75" x14ac:dyDescent="0.25">
      <c r="A1421" s="167" t="s">
        <v>1908</v>
      </c>
      <c r="B1421" s="168" t="s">
        <v>3276</v>
      </c>
      <c r="C1421" s="164">
        <f>ROUND('в руб.'!C1421/1000,1)</f>
        <v>2921.5</v>
      </c>
      <c r="D1421" s="164">
        <f>ROUND('в руб.'!D1421/1000,1)</f>
        <v>625.9</v>
      </c>
      <c r="E1421" s="162">
        <f t="shared" si="25"/>
        <v>21.423926065377373</v>
      </c>
    </row>
    <row r="1422" spans="1:5" ht="15.75" x14ac:dyDescent="0.25">
      <c r="A1422" s="167" t="s">
        <v>1910</v>
      </c>
      <c r="B1422" s="168" t="s">
        <v>3277</v>
      </c>
      <c r="C1422" s="164">
        <f>ROUND('в руб.'!C1422/1000,1)</f>
        <v>2921.5</v>
      </c>
      <c r="D1422" s="164">
        <f>ROUND('в руб.'!D1422/1000,1)</f>
        <v>625.9</v>
      </c>
      <c r="E1422" s="162">
        <f t="shared" si="25"/>
        <v>21.423926065377373</v>
      </c>
    </row>
    <row r="1423" spans="1:5" ht="31.5" x14ac:dyDescent="0.25">
      <c r="A1423" s="167" t="s">
        <v>1947</v>
      </c>
      <c r="B1423" s="168" t="s">
        <v>3278</v>
      </c>
      <c r="C1423" s="164">
        <f>ROUND('в руб.'!C1423/1000,1)</f>
        <v>2754.7</v>
      </c>
      <c r="D1423" s="164">
        <f>ROUND('в руб.'!D1423/1000,1)</f>
        <v>572.9</v>
      </c>
      <c r="E1423" s="162">
        <f t="shared" si="25"/>
        <v>20.79718299633354</v>
      </c>
    </row>
    <row r="1424" spans="1:5" ht="15.75" x14ac:dyDescent="0.25">
      <c r="A1424" s="167" t="s">
        <v>1949</v>
      </c>
      <c r="B1424" s="168" t="s">
        <v>3279</v>
      </c>
      <c r="C1424" s="164">
        <f>ROUND('в руб.'!C1424/1000,1)</f>
        <v>157.1</v>
      </c>
      <c r="D1424" s="164">
        <f>ROUND('в руб.'!D1424/1000,1)</f>
        <v>52.6</v>
      </c>
      <c r="E1424" s="162">
        <f t="shared" si="25"/>
        <v>33.48185868873329</v>
      </c>
    </row>
    <row r="1425" spans="1:5" ht="15.75" x14ac:dyDescent="0.25">
      <c r="A1425" s="167" t="s">
        <v>1912</v>
      </c>
      <c r="B1425" s="168" t="s">
        <v>3280</v>
      </c>
      <c r="C1425" s="164">
        <f>ROUND('в руб.'!C1425/1000,1)</f>
        <v>9.6999999999999993</v>
      </c>
      <c r="D1425" s="164">
        <f>ROUND('в руб.'!D1425/1000,1)</f>
        <v>0.5</v>
      </c>
      <c r="E1425" s="162">
        <f t="shared" si="25"/>
        <v>5.1546391752577323</v>
      </c>
    </row>
    <row r="1426" spans="1:5" ht="15.75" x14ac:dyDescent="0.25">
      <c r="A1426" s="187" t="s">
        <v>3281</v>
      </c>
      <c r="B1426" s="188" t="s">
        <v>3282</v>
      </c>
      <c r="C1426" s="189">
        <f>ROUND('в руб.'!C1426/1000,1)</f>
        <v>2065197.7</v>
      </c>
      <c r="D1426" s="189">
        <f>ROUND('в руб.'!D1426/1000,1)</f>
        <v>914101.4</v>
      </c>
      <c r="E1426" s="190">
        <f t="shared" si="25"/>
        <v>44.26217402818142</v>
      </c>
    </row>
    <row r="1427" spans="1:5" ht="15.75" x14ac:dyDescent="0.25">
      <c r="A1427" s="187" t="s">
        <v>3283</v>
      </c>
      <c r="B1427" s="188" t="s">
        <v>3284</v>
      </c>
      <c r="C1427" s="189">
        <f>ROUND('в руб.'!C1427/1000,1)</f>
        <v>642092.9</v>
      </c>
      <c r="D1427" s="189">
        <f>ROUND('в руб.'!D1427/1000,1)</f>
        <v>331497.59999999998</v>
      </c>
      <c r="E1427" s="190">
        <f t="shared" si="25"/>
        <v>51.627669454061866</v>
      </c>
    </row>
    <row r="1428" spans="1:5" ht="31.5" x14ac:dyDescent="0.25">
      <c r="A1428" s="167" t="s">
        <v>1902</v>
      </c>
      <c r="B1428" s="168" t="s">
        <v>3288</v>
      </c>
      <c r="C1428" s="164">
        <f>ROUND('в руб.'!C1428/1000,1)</f>
        <v>59</v>
      </c>
      <c r="D1428" s="164">
        <f>ROUND('в руб.'!D1428/1000,1)</f>
        <v>13.6</v>
      </c>
      <c r="E1428" s="162">
        <f t="shared" si="25"/>
        <v>23.050847457627118</v>
      </c>
    </row>
    <row r="1429" spans="1:5" ht="47.25" x14ac:dyDescent="0.25">
      <c r="A1429" s="167" t="s">
        <v>1904</v>
      </c>
      <c r="B1429" s="168" t="s">
        <v>3289</v>
      </c>
      <c r="C1429" s="164">
        <f>ROUND('в руб.'!C1429/1000,1)</f>
        <v>59</v>
      </c>
      <c r="D1429" s="164">
        <f>ROUND('в руб.'!D1429/1000,1)</f>
        <v>13.6</v>
      </c>
      <c r="E1429" s="162">
        <f t="shared" si="25"/>
        <v>23.050847457627118</v>
      </c>
    </row>
    <row r="1430" spans="1:5" ht="15.75" x14ac:dyDescent="0.25">
      <c r="A1430" s="167" t="s">
        <v>1906</v>
      </c>
      <c r="B1430" s="168" t="s">
        <v>3290</v>
      </c>
      <c r="C1430" s="164">
        <f>ROUND('в руб.'!C1430/1000,1)</f>
        <v>59</v>
      </c>
      <c r="D1430" s="164">
        <f>ROUND('в руб.'!D1430/1000,1)</f>
        <v>13.6</v>
      </c>
      <c r="E1430" s="162">
        <f t="shared" si="25"/>
        <v>23.050847457627118</v>
      </c>
    </row>
    <row r="1431" spans="1:5" ht="47.25" x14ac:dyDescent="0.25">
      <c r="A1431" s="167" t="s">
        <v>1939</v>
      </c>
      <c r="B1431" s="168" t="s">
        <v>3294</v>
      </c>
      <c r="C1431" s="164">
        <f>ROUND('в руб.'!C1431/1000,1)</f>
        <v>642033.9</v>
      </c>
      <c r="D1431" s="164">
        <f>ROUND('в руб.'!D1431/1000,1)</f>
        <v>331484</v>
      </c>
      <c r="E1431" s="162">
        <f t="shared" si="25"/>
        <v>51.630295534238925</v>
      </c>
    </row>
    <row r="1432" spans="1:5" ht="15.75" x14ac:dyDescent="0.25">
      <c r="A1432" s="167" t="s">
        <v>1941</v>
      </c>
      <c r="B1432" s="168" t="s">
        <v>3295</v>
      </c>
      <c r="C1432" s="164">
        <f>ROUND('в руб.'!C1432/1000,1)</f>
        <v>459316.3</v>
      </c>
      <c r="D1432" s="164">
        <f>ROUND('в руб.'!D1432/1000,1)</f>
        <v>240463.4</v>
      </c>
      <c r="E1432" s="162">
        <f t="shared" si="25"/>
        <v>52.352463868580323</v>
      </c>
    </row>
    <row r="1433" spans="1:5" ht="78.75" x14ac:dyDescent="0.25">
      <c r="A1433" s="167" t="s">
        <v>2119</v>
      </c>
      <c r="B1433" s="168" t="s">
        <v>3296</v>
      </c>
      <c r="C1433" s="164">
        <f>ROUND('в руб.'!C1433/1000,1)</f>
        <v>448521.6</v>
      </c>
      <c r="D1433" s="164">
        <f>ROUND('в руб.'!D1433/1000,1)</f>
        <v>239781.4</v>
      </c>
      <c r="E1433" s="162">
        <f t="shared" si="25"/>
        <v>53.46039075933021</v>
      </c>
    </row>
    <row r="1434" spans="1:5" ht="31.5" x14ac:dyDescent="0.25">
      <c r="A1434" s="167" t="s">
        <v>1943</v>
      </c>
      <c r="B1434" s="168" t="s">
        <v>3297</v>
      </c>
      <c r="C1434" s="164">
        <f>ROUND('в руб.'!C1434/1000,1)</f>
        <v>10794.7</v>
      </c>
      <c r="D1434" s="164">
        <f>ROUND('в руб.'!D1434/1000,1)</f>
        <v>682</v>
      </c>
      <c r="E1434" s="162">
        <f t="shared" si="25"/>
        <v>6.3179152732359398</v>
      </c>
    </row>
    <row r="1435" spans="1:5" ht="15.75" x14ac:dyDescent="0.25">
      <c r="A1435" s="167" t="s">
        <v>2062</v>
      </c>
      <c r="B1435" s="168" t="s">
        <v>3298</v>
      </c>
      <c r="C1435" s="164">
        <f>ROUND('в руб.'!C1435/1000,1)</f>
        <v>182717.6</v>
      </c>
      <c r="D1435" s="164">
        <f>ROUND('в руб.'!D1435/1000,1)</f>
        <v>91020.6</v>
      </c>
      <c r="E1435" s="162">
        <f t="shared" si="25"/>
        <v>49.814905624854973</v>
      </c>
    </row>
    <row r="1436" spans="1:5" ht="78.75" x14ac:dyDescent="0.25">
      <c r="A1436" s="167" t="s">
        <v>2064</v>
      </c>
      <c r="B1436" s="168" t="s">
        <v>3299</v>
      </c>
      <c r="C1436" s="164">
        <f>ROUND('в руб.'!C1436/1000,1)</f>
        <v>166743.6</v>
      </c>
      <c r="D1436" s="164">
        <f>ROUND('в руб.'!D1436/1000,1)</f>
        <v>82534.5</v>
      </c>
      <c r="E1436" s="162">
        <f t="shared" si="25"/>
        <v>49.497851791612987</v>
      </c>
    </row>
    <row r="1437" spans="1:5" ht="31.5" x14ac:dyDescent="0.25">
      <c r="A1437" s="167" t="s">
        <v>2126</v>
      </c>
      <c r="B1437" s="168" t="s">
        <v>3300</v>
      </c>
      <c r="C1437" s="164">
        <f>ROUND('в руб.'!C1437/1000,1)</f>
        <v>15974</v>
      </c>
      <c r="D1437" s="164">
        <f>ROUND('в руб.'!D1437/1000,1)</f>
        <v>8486.2000000000007</v>
      </c>
      <c r="E1437" s="162">
        <f t="shared" si="25"/>
        <v>53.12507825215976</v>
      </c>
    </row>
    <row r="1438" spans="1:5" ht="15.75" x14ac:dyDescent="0.25">
      <c r="A1438" s="187" t="s">
        <v>3301</v>
      </c>
      <c r="B1438" s="188" t="s">
        <v>3302</v>
      </c>
      <c r="C1438" s="189">
        <f>ROUND('в руб.'!C1438/1000,1)</f>
        <v>831529.2</v>
      </c>
      <c r="D1438" s="189">
        <f>ROUND('в руб.'!D1438/1000,1)</f>
        <v>242002.4</v>
      </c>
      <c r="E1438" s="190">
        <f t="shared" si="25"/>
        <v>29.103295470561946</v>
      </c>
    </row>
    <row r="1439" spans="1:5" ht="47.25" x14ac:dyDescent="0.25">
      <c r="A1439" s="167" t="s">
        <v>1969</v>
      </c>
      <c r="B1439" s="168" t="s">
        <v>3315</v>
      </c>
      <c r="C1439" s="164">
        <f>ROUND('в руб.'!C1439/1000,1)</f>
        <v>274635.09999999998</v>
      </c>
      <c r="D1439" s="164">
        <f>ROUND('в руб.'!D1439/1000,1)</f>
        <v>58273</v>
      </c>
      <c r="E1439" s="162">
        <f t="shared" si="25"/>
        <v>21.218336621939439</v>
      </c>
    </row>
    <row r="1440" spans="1:5" ht="15.75" x14ac:dyDescent="0.25">
      <c r="A1440" s="167" t="s">
        <v>1971</v>
      </c>
      <c r="B1440" s="168" t="s">
        <v>3316</v>
      </c>
      <c r="C1440" s="164">
        <f>ROUND('в руб.'!C1440/1000,1)</f>
        <v>274635.09999999998</v>
      </c>
      <c r="D1440" s="164">
        <f>ROUND('в руб.'!D1440/1000,1)</f>
        <v>58273</v>
      </c>
      <c r="E1440" s="162">
        <f t="shared" si="25"/>
        <v>21.218336621939439</v>
      </c>
    </row>
    <row r="1441" spans="1:5" ht="47.25" x14ac:dyDescent="0.25">
      <c r="A1441" s="167" t="s">
        <v>1973</v>
      </c>
      <c r="B1441" s="168" t="s">
        <v>3317</v>
      </c>
      <c r="C1441" s="164">
        <f>ROUND('в руб.'!C1441/1000,1)</f>
        <v>274635.09999999998</v>
      </c>
      <c r="D1441" s="164">
        <f>ROUND('в руб.'!D1441/1000,1)</f>
        <v>58273</v>
      </c>
      <c r="E1441" s="162">
        <f t="shared" si="25"/>
        <v>21.218336621939439</v>
      </c>
    </row>
    <row r="1442" spans="1:5" ht="15.75" x14ac:dyDescent="0.25">
      <c r="A1442" s="167" t="s">
        <v>1936</v>
      </c>
      <c r="B1442" s="168" t="s">
        <v>3321</v>
      </c>
      <c r="C1442" s="164">
        <f>ROUND('в руб.'!C1442/1000,1)</f>
        <v>426302.4</v>
      </c>
      <c r="D1442" s="164">
        <f>ROUND('в руб.'!D1442/1000,1)</f>
        <v>127922.4</v>
      </c>
      <c r="E1442" s="162">
        <f t="shared" si="25"/>
        <v>30.007431344510373</v>
      </c>
    </row>
    <row r="1443" spans="1:5" ht="15.75" x14ac:dyDescent="0.25">
      <c r="A1443" s="167" t="s">
        <v>2111</v>
      </c>
      <c r="B1443" s="168" t="s">
        <v>3322</v>
      </c>
      <c r="C1443" s="164">
        <f>ROUND('в руб.'!C1443/1000,1)</f>
        <v>135997.4</v>
      </c>
      <c r="D1443" s="164"/>
      <c r="E1443" s="162"/>
    </row>
    <row r="1444" spans="1:5" ht="63" x14ac:dyDescent="0.25">
      <c r="A1444" s="167" t="s">
        <v>2364</v>
      </c>
      <c r="B1444" s="168" t="s">
        <v>3323</v>
      </c>
      <c r="C1444" s="164">
        <f>ROUND('в руб.'!C1444/1000,1)</f>
        <v>135997.4</v>
      </c>
      <c r="D1444" s="164"/>
      <c r="E1444" s="162"/>
    </row>
    <row r="1445" spans="1:5" ht="15.75" x14ac:dyDescent="0.25">
      <c r="A1445" s="167" t="s">
        <v>1507</v>
      </c>
      <c r="B1445" s="168" t="s">
        <v>3324</v>
      </c>
      <c r="C1445" s="164">
        <f>ROUND('в руб.'!C1445/1000,1)</f>
        <v>290305</v>
      </c>
      <c r="D1445" s="164">
        <f>ROUND('в руб.'!D1445/1000,1)</f>
        <v>127922.4</v>
      </c>
      <c r="E1445" s="162">
        <f t="shared" si="25"/>
        <v>44.064828370162409</v>
      </c>
    </row>
    <row r="1446" spans="1:5" ht="47.25" x14ac:dyDescent="0.25">
      <c r="A1446" s="167" t="s">
        <v>1939</v>
      </c>
      <c r="B1446" s="168" t="s">
        <v>3325</v>
      </c>
      <c r="C1446" s="164">
        <f>ROUND('в руб.'!C1446/1000,1)</f>
        <v>130453.8</v>
      </c>
      <c r="D1446" s="164">
        <f>ROUND('в руб.'!D1446/1000,1)</f>
        <v>55669</v>
      </c>
      <c r="E1446" s="162">
        <f t="shared" si="25"/>
        <v>42.67334489298127</v>
      </c>
    </row>
    <row r="1447" spans="1:5" ht="15.75" x14ac:dyDescent="0.25">
      <c r="A1447" s="167" t="s">
        <v>1941</v>
      </c>
      <c r="B1447" s="168" t="s">
        <v>3326</v>
      </c>
      <c r="C1447" s="164">
        <f>ROUND('в руб.'!C1447/1000,1)</f>
        <v>5142.8</v>
      </c>
      <c r="D1447" s="164">
        <f>ROUND('в руб.'!D1447/1000,1)</f>
        <v>4009.4</v>
      </c>
      <c r="E1447" s="162">
        <f t="shared" si="25"/>
        <v>77.961421793575482</v>
      </c>
    </row>
    <row r="1448" spans="1:5" ht="31.5" x14ac:dyDescent="0.25">
      <c r="A1448" s="167" t="s">
        <v>1943</v>
      </c>
      <c r="B1448" s="168" t="s">
        <v>3328</v>
      </c>
      <c r="C1448" s="164">
        <f>ROUND('в руб.'!C1448/1000,1)</f>
        <v>5142.8</v>
      </c>
      <c r="D1448" s="164">
        <f>ROUND('в руб.'!D1448/1000,1)</f>
        <v>4009.4</v>
      </c>
      <c r="E1448" s="162">
        <f t="shared" si="25"/>
        <v>77.961421793575482</v>
      </c>
    </row>
    <row r="1449" spans="1:5" ht="15.75" x14ac:dyDescent="0.25">
      <c r="A1449" s="167" t="s">
        <v>2062</v>
      </c>
      <c r="B1449" s="168" t="s">
        <v>3329</v>
      </c>
      <c r="C1449" s="164">
        <f>ROUND('в руб.'!C1449/1000,1)</f>
        <v>118766.1</v>
      </c>
      <c r="D1449" s="164">
        <f>ROUND('в руб.'!D1449/1000,1)</f>
        <v>50160.3</v>
      </c>
      <c r="E1449" s="162">
        <f t="shared" si="25"/>
        <v>42.234526518930906</v>
      </c>
    </row>
    <row r="1450" spans="1:5" ht="78.75" x14ac:dyDescent="0.25">
      <c r="A1450" s="167" t="s">
        <v>2064</v>
      </c>
      <c r="B1450" s="168" t="s">
        <v>3330</v>
      </c>
      <c r="C1450" s="164">
        <f>ROUND('в руб.'!C1450/1000,1)</f>
        <v>62297.5</v>
      </c>
      <c r="D1450" s="164">
        <f>ROUND('в руб.'!D1450/1000,1)</f>
        <v>33486.6</v>
      </c>
      <c r="E1450" s="162">
        <f t="shared" si="25"/>
        <v>53.752718808940969</v>
      </c>
    </row>
    <row r="1451" spans="1:5" ht="31.5" x14ac:dyDescent="0.25">
      <c r="A1451" s="167" t="s">
        <v>2126</v>
      </c>
      <c r="B1451" s="168" t="s">
        <v>3331</v>
      </c>
      <c r="C1451" s="164">
        <f>ROUND('в руб.'!C1451/1000,1)</f>
        <v>56468.6</v>
      </c>
      <c r="D1451" s="164">
        <f>ROUND('в руб.'!D1451/1000,1)</f>
        <v>16673.7</v>
      </c>
      <c r="E1451" s="162">
        <f t="shared" si="25"/>
        <v>29.527383359955799</v>
      </c>
    </row>
    <row r="1452" spans="1:5" ht="78.75" x14ac:dyDescent="0.25">
      <c r="A1452" s="167" t="s">
        <v>2130</v>
      </c>
      <c r="B1452" s="168" t="s">
        <v>3332</v>
      </c>
      <c r="C1452" s="164">
        <f>ROUND('в руб.'!C1452/1000,1)</f>
        <v>6544.9</v>
      </c>
      <c r="D1452" s="164">
        <f>ROUND('в руб.'!D1452/1000,1)</f>
        <v>1499.3</v>
      </c>
      <c r="E1452" s="162">
        <f t="shared" si="25"/>
        <v>22.907913031520728</v>
      </c>
    </row>
    <row r="1453" spans="1:5" ht="31.5" x14ac:dyDescent="0.25">
      <c r="A1453" s="167" t="s">
        <v>2136</v>
      </c>
      <c r="B1453" s="168" t="s">
        <v>3333</v>
      </c>
      <c r="C1453" s="164">
        <f>ROUND('в руб.'!C1453/1000,1)</f>
        <v>6544.9</v>
      </c>
      <c r="D1453" s="164">
        <f>ROUND('в руб.'!D1453/1000,1)</f>
        <v>1499.3</v>
      </c>
      <c r="E1453" s="162">
        <f t="shared" si="25"/>
        <v>22.907913031520728</v>
      </c>
    </row>
    <row r="1454" spans="1:5" ht="15.75" x14ac:dyDescent="0.25">
      <c r="A1454" s="167" t="s">
        <v>1908</v>
      </c>
      <c r="B1454" s="168" t="s">
        <v>3334</v>
      </c>
      <c r="C1454" s="164">
        <f>ROUND('в руб.'!C1454/1000,1)</f>
        <v>137.9</v>
      </c>
      <c r="D1454" s="164">
        <f>ROUND('в руб.'!D1454/1000,1)</f>
        <v>137.9</v>
      </c>
      <c r="E1454" s="162">
        <f t="shared" si="25"/>
        <v>100</v>
      </c>
    </row>
    <row r="1455" spans="1:5" ht="15.75" x14ac:dyDescent="0.25">
      <c r="A1455" s="167" t="s">
        <v>1978</v>
      </c>
      <c r="B1455" s="168" t="s">
        <v>3335</v>
      </c>
      <c r="C1455" s="164">
        <f>ROUND('в руб.'!C1455/1000,1)</f>
        <v>137.9</v>
      </c>
      <c r="D1455" s="164">
        <f>ROUND('в руб.'!D1455/1000,1)</f>
        <v>137.9</v>
      </c>
      <c r="E1455" s="162">
        <f t="shared" si="25"/>
        <v>100</v>
      </c>
    </row>
    <row r="1456" spans="1:5" ht="47.25" x14ac:dyDescent="0.25">
      <c r="A1456" s="167" t="s">
        <v>1980</v>
      </c>
      <c r="B1456" s="168" t="s">
        <v>3336</v>
      </c>
      <c r="C1456" s="164">
        <f>ROUND('в руб.'!C1456/1000,1)</f>
        <v>137.9</v>
      </c>
      <c r="D1456" s="164">
        <f>ROUND('в руб.'!D1456/1000,1)</f>
        <v>137.9</v>
      </c>
      <c r="E1456" s="162">
        <f t="shared" si="25"/>
        <v>100</v>
      </c>
    </row>
    <row r="1457" spans="1:5" ht="15.75" x14ac:dyDescent="0.25">
      <c r="A1457" s="187" t="s">
        <v>3339</v>
      </c>
      <c r="B1457" s="188" t="s">
        <v>3340</v>
      </c>
      <c r="C1457" s="189">
        <f>ROUND('в руб.'!C1457/1000,1)</f>
        <v>538628.1</v>
      </c>
      <c r="D1457" s="189">
        <f>ROUND('в руб.'!D1457/1000,1)</f>
        <v>322806.8</v>
      </c>
      <c r="E1457" s="190">
        <f t="shared" si="25"/>
        <v>59.93129582359331</v>
      </c>
    </row>
    <row r="1458" spans="1:5" ht="31.5" x14ac:dyDescent="0.25">
      <c r="A1458" s="167" t="s">
        <v>1928</v>
      </c>
      <c r="B1458" s="168" t="s">
        <v>3344</v>
      </c>
      <c r="C1458" s="164">
        <f>ROUND('в руб.'!C1458/1000,1)</f>
        <v>8905</v>
      </c>
      <c r="D1458" s="164">
        <f>ROUND('в руб.'!D1458/1000,1)</f>
        <v>2105</v>
      </c>
      <c r="E1458" s="162">
        <f t="shared" si="25"/>
        <v>23.638405390230208</v>
      </c>
    </row>
    <row r="1459" spans="1:5" ht="15.75" x14ac:dyDescent="0.25">
      <c r="A1459" s="167" t="s">
        <v>2101</v>
      </c>
      <c r="B1459" s="168" t="s">
        <v>3345</v>
      </c>
      <c r="C1459" s="164">
        <f>ROUND('в руб.'!C1459/1000,1)</f>
        <v>4045</v>
      </c>
      <c r="D1459" s="164"/>
      <c r="E1459" s="162"/>
    </row>
    <row r="1460" spans="1:5" ht="15.75" x14ac:dyDescent="0.25">
      <c r="A1460" s="167" t="s">
        <v>2103</v>
      </c>
      <c r="B1460" s="168" t="s">
        <v>3346</v>
      </c>
      <c r="C1460" s="164">
        <f>ROUND('в руб.'!C1460/1000,1)</f>
        <v>4860</v>
      </c>
      <c r="D1460" s="164">
        <f>ROUND('в руб.'!D1460/1000,1)</f>
        <v>2105</v>
      </c>
      <c r="E1460" s="162">
        <f t="shared" si="25"/>
        <v>43.312757201646093</v>
      </c>
    </row>
    <row r="1461" spans="1:5" ht="15.75" x14ac:dyDescent="0.25">
      <c r="A1461" s="167" t="s">
        <v>1936</v>
      </c>
      <c r="B1461" s="168" t="s">
        <v>3347</v>
      </c>
      <c r="C1461" s="164">
        <f>ROUND('в руб.'!C1461/1000,1)</f>
        <v>17360</v>
      </c>
      <c r="D1461" s="164">
        <f>ROUND('в руб.'!D1461/1000,1)</f>
        <v>1457.4</v>
      </c>
      <c r="E1461" s="162">
        <f t="shared" si="25"/>
        <v>8.3951612903225801</v>
      </c>
    </row>
    <row r="1462" spans="1:5" ht="15.75" x14ac:dyDescent="0.25">
      <c r="A1462" s="167" t="s">
        <v>2111</v>
      </c>
      <c r="B1462" s="168" t="s">
        <v>3348</v>
      </c>
      <c r="C1462" s="164">
        <f>ROUND('в руб.'!C1462/1000,1)</f>
        <v>1500</v>
      </c>
      <c r="D1462" s="164">
        <f>ROUND('в руб.'!D1462/1000,1)</f>
        <v>1457.4</v>
      </c>
      <c r="E1462" s="162">
        <f t="shared" ref="E1462:E1525" si="26">D1462/C1462*100</f>
        <v>97.16</v>
      </c>
    </row>
    <row r="1463" spans="1:5" ht="63" x14ac:dyDescent="0.25">
      <c r="A1463" s="167" t="s">
        <v>2364</v>
      </c>
      <c r="B1463" s="168" t="s">
        <v>3349</v>
      </c>
      <c r="C1463" s="164">
        <f>ROUND('в руб.'!C1463/1000,1)</f>
        <v>1500</v>
      </c>
      <c r="D1463" s="164">
        <f>ROUND('в руб.'!D1463/1000,1)</f>
        <v>1457.4</v>
      </c>
      <c r="E1463" s="162">
        <f t="shared" si="26"/>
        <v>97.16</v>
      </c>
    </row>
    <row r="1464" spans="1:5" ht="15.75" x14ac:dyDescent="0.25">
      <c r="A1464" s="167" t="s">
        <v>1507</v>
      </c>
      <c r="B1464" s="168" t="s">
        <v>3350</v>
      </c>
      <c r="C1464" s="164">
        <f>ROUND('в руб.'!C1464/1000,1)</f>
        <v>15860</v>
      </c>
      <c r="D1464" s="164"/>
      <c r="E1464" s="162"/>
    </row>
    <row r="1465" spans="1:5" ht="47.25" x14ac:dyDescent="0.25">
      <c r="A1465" s="167" t="s">
        <v>1939</v>
      </c>
      <c r="B1465" s="168" t="s">
        <v>3351</v>
      </c>
      <c r="C1465" s="164">
        <f>ROUND('в руб.'!C1465/1000,1)</f>
        <v>512363.1</v>
      </c>
      <c r="D1465" s="164">
        <f>ROUND('в руб.'!D1465/1000,1)</f>
        <v>319244.5</v>
      </c>
      <c r="E1465" s="162">
        <f t="shared" si="26"/>
        <v>62.308253658391877</v>
      </c>
    </row>
    <row r="1466" spans="1:5" ht="15.75" x14ac:dyDescent="0.25">
      <c r="A1466" s="167" t="s">
        <v>1941</v>
      </c>
      <c r="B1466" s="168" t="s">
        <v>3352</v>
      </c>
      <c r="C1466" s="164">
        <f>ROUND('в руб.'!C1466/1000,1)</f>
        <v>95386.4</v>
      </c>
      <c r="D1466" s="164">
        <f>ROUND('в руб.'!D1466/1000,1)</f>
        <v>53933.599999999999</v>
      </c>
      <c r="E1466" s="162">
        <f t="shared" si="26"/>
        <v>56.542232435651208</v>
      </c>
    </row>
    <row r="1467" spans="1:5" ht="78.75" x14ac:dyDescent="0.25">
      <c r="A1467" s="167" t="s">
        <v>2119</v>
      </c>
      <c r="B1467" s="168" t="s">
        <v>3353</v>
      </c>
      <c r="C1467" s="164">
        <f>ROUND('в руб.'!C1467/1000,1)</f>
        <v>70220.600000000006</v>
      </c>
      <c r="D1467" s="164">
        <f>ROUND('в руб.'!D1467/1000,1)</f>
        <v>33938.9</v>
      </c>
      <c r="E1467" s="162">
        <f t="shared" si="26"/>
        <v>48.331828551735526</v>
      </c>
    </row>
    <row r="1468" spans="1:5" ht="31.5" x14ac:dyDescent="0.25">
      <c r="A1468" s="167" t="s">
        <v>1943</v>
      </c>
      <c r="B1468" s="168" t="s">
        <v>3354</v>
      </c>
      <c r="C1468" s="164">
        <f>ROUND('в руб.'!C1468/1000,1)</f>
        <v>25165.8</v>
      </c>
      <c r="D1468" s="164">
        <f>ROUND('в руб.'!D1468/1000,1)</f>
        <v>19994.8</v>
      </c>
      <c r="E1468" s="162">
        <f t="shared" si="26"/>
        <v>79.452272528590385</v>
      </c>
    </row>
    <row r="1469" spans="1:5" ht="15.75" x14ac:dyDescent="0.25">
      <c r="A1469" s="167" t="s">
        <v>2062</v>
      </c>
      <c r="B1469" s="168" t="s">
        <v>3355</v>
      </c>
      <c r="C1469" s="164">
        <f>ROUND('в руб.'!C1469/1000,1)</f>
        <v>33976.699999999997</v>
      </c>
      <c r="D1469" s="164">
        <f>ROUND('в руб.'!D1469/1000,1)</f>
        <v>17960.8</v>
      </c>
      <c r="E1469" s="162">
        <f t="shared" si="26"/>
        <v>52.862108444904898</v>
      </c>
    </row>
    <row r="1470" spans="1:5" ht="78.75" x14ac:dyDescent="0.25">
      <c r="A1470" s="167" t="s">
        <v>2064</v>
      </c>
      <c r="B1470" s="168" t="s">
        <v>3356</v>
      </c>
      <c r="C1470" s="164">
        <f>ROUND('в руб.'!C1470/1000,1)</f>
        <v>30651.7</v>
      </c>
      <c r="D1470" s="164">
        <f>ROUND('в руб.'!D1470/1000,1)</f>
        <v>15029.2</v>
      </c>
      <c r="E1470" s="162">
        <f t="shared" si="26"/>
        <v>49.032190710466303</v>
      </c>
    </row>
    <row r="1471" spans="1:5" ht="31.5" x14ac:dyDescent="0.25">
      <c r="A1471" s="167" t="s">
        <v>2126</v>
      </c>
      <c r="B1471" s="168" t="s">
        <v>3357</v>
      </c>
      <c r="C1471" s="164">
        <f>ROUND('в руб.'!C1471/1000,1)</f>
        <v>3325</v>
      </c>
      <c r="D1471" s="164">
        <f>ROUND('в руб.'!D1471/1000,1)</f>
        <v>2931.6</v>
      </c>
      <c r="E1471" s="162">
        <f t="shared" si="26"/>
        <v>88.168421052631572</v>
      </c>
    </row>
    <row r="1472" spans="1:5" ht="78.75" x14ac:dyDescent="0.25">
      <c r="A1472" s="167" t="s">
        <v>2130</v>
      </c>
      <c r="B1472" s="168" t="s">
        <v>3358</v>
      </c>
      <c r="C1472" s="164">
        <f>ROUND('в руб.'!C1472/1000,1)</f>
        <v>383000</v>
      </c>
      <c r="D1472" s="164">
        <f>ROUND('в руб.'!D1472/1000,1)</f>
        <v>247350</v>
      </c>
      <c r="E1472" s="162">
        <f t="shared" si="26"/>
        <v>64.582245430809408</v>
      </c>
    </row>
    <row r="1473" spans="1:5" ht="31.5" x14ac:dyDescent="0.25">
      <c r="A1473" s="167" t="s">
        <v>2136</v>
      </c>
      <c r="B1473" s="168" t="s">
        <v>3359</v>
      </c>
      <c r="C1473" s="164">
        <f>ROUND('в руб.'!C1473/1000,1)</f>
        <v>383000</v>
      </c>
      <c r="D1473" s="164">
        <f>ROUND('в руб.'!D1473/1000,1)</f>
        <v>247350</v>
      </c>
      <c r="E1473" s="162">
        <f t="shared" si="26"/>
        <v>64.582245430809408</v>
      </c>
    </row>
    <row r="1474" spans="1:5" ht="31.5" x14ac:dyDescent="0.25">
      <c r="A1474" s="187" t="s">
        <v>3360</v>
      </c>
      <c r="B1474" s="188" t="s">
        <v>3361</v>
      </c>
      <c r="C1474" s="189">
        <f>ROUND('в руб.'!C1474/1000,1)</f>
        <v>52947.5</v>
      </c>
      <c r="D1474" s="189">
        <f>ROUND('в руб.'!D1474/1000,1)</f>
        <v>17794.599999999999</v>
      </c>
      <c r="E1474" s="190">
        <f t="shared" si="26"/>
        <v>33.608007932385853</v>
      </c>
    </row>
    <row r="1475" spans="1:5" ht="78.75" x14ac:dyDescent="0.25">
      <c r="A1475" s="167" t="s">
        <v>1892</v>
      </c>
      <c r="B1475" s="168" t="s">
        <v>3362</v>
      </c>
      <c r="C1475" s="164">
        <f>ROUND('в руб.'!C1475/1000,1)</f>
        <v>32360.9</v>
      </c>
      <c r="D1475" s="164">
        <f>ROUND('в руб.'!D1475/1000,1)</f>
        <v>17433.400000000001</v>
      </c>
      <c r="E1475" s="162">
        <f t="shared" si="26"/>
        <v>53.871802082142338</v>
      </c>
    </row>
    <row r="1476" spans="1:5" ht="31.5" x14ac:dyDescent="0.25">
      <c r="A1476" s="167" t="s">
        <v>1894</v>
      </c>
      <c r="B1476" s="168" t="s">
        <v>3367</v>
      </c>
      <c r="C1476" s="164">
        <f>ROUND('в руб.'!C1476/1000,1)</f>
        <v>32360.9</v>
      </c>
      <c r="D1476" s="164">
        <f>ROUND('в руб.'!D1476/1000,1)</f>
        <v>17433.400000000001</v>
      </c>
      <c r="E1476" s="162">
        <f t="shared" si="26"/>
        <v>53.871802082142338</v>
      </c>
    </row>
    <row r="1477" spans="1:5" ht="31.5" x14ac:dyDescent="0.25">
      <c r="A1477" s="167" t="s">
        <v>1896</v>
      </c>
      <c r="B1477" s="168" t="s">
        <v>3368</v>
      </c>
      <c r="C1477" s="164">
        <f>ROUND('в руб.'!C1477/1000,1)</f>
        <v>23638.9</v>
      </c>
      <c r="D1477" s="164">
        <f>ROUND('в руб.'!D1477/1000,1)</f>
        <v>13165.1</v>
      </c>
      <c r="E1477" s="162">
        <f t="shared" si="26"/>
        <v>55.69252376379611</v>
      </c>
    </row>
    <row r="1478" spans="1:5" ht="47.25" x14ac:dyDescent="0.25">
      <c r="A1478" s="167" t="s">
        <v>1898</v>
      </c>
      <c r="B1478" s="168" t="s">
        <v>3369</v>
      </c>
      <c r="C1478" s="164">
        <f>ROUND('в руб.'!C1478/1000,1)</f>
        <v>1310</v>
      </c>
      <c r="D1478" s="164">
        <f>ROUND('в руб.'!D1478/1000,1)</f>
        <v>822.4</v>
      </c>
      <c r="E1478" s="162">
        <f t="shared" si="26"/>
        <v>62.778625954198475</v>
      </c>
    </row>
    <row r="1479" spans="1:5" ht="63" x14ac:dyDescent="0.25">
      <c r="A1479" s="167" t="s">
        <v>1900</v>
      </c>
      <c r="B1479" s="168" t="s">
        <v>3370</v>
      </c>
      <c r="C1479" s="164">
        <f>ROUND('в руб.'!C1479/1000,1)</f>
        <v>7412</v>
      </c>
      <c r="D1479" s="164">
        <f>ROUND('в руб.'!D1479/1000,1)</f>
        <v>3446</v>
      </c>
      <c r="E1479" s="162">
        <f t="shared" si="26"/>
        <v>46.492174851592011</v>
      </c>
    </row>
    <row r="1480" spans="1:5" ht="31.5" x14ac:dyDescent="0.25">
      <c r="A1480" s="167" t="s">
        <v>1902</v>
      </c>
      <c r="B1480" s="168" t="s">
        <v>3371</v>
      </c>
      <c r="C1480" s="164">
        <f>ROUND('в руб.'!C1480/1000,1)</f>
        <v>898.2</v>
      </c>
      <c r="D1480" s="164">
        <f>ROUND('в руб.'!D1480/1000,1)</f>
        <v>361.1</v>
      </c>
      <c r="E1480" s="162">
        <f t="shared" si="26"/>
        <v>40.202627477176577</v>
      </c>
    </row>
    <row r="1481" spans="1:5" ht="47.25" x14ac:dyDescent="0.25">
      <c r="A1481" s="167" t="s">
        <v>1904</v>
      </c>
      <c r="B1481" s="168" t="s">
        <v>3372</v>
      </c>
      <c r="C1481" s="164">
        <f>ROUND('в руб.'!C1481/1000,1)</f>
        <v>898.2</v>
      </c>
      <c r="D1481" s="164">
        <f>ROUND('в руб.'!D1481/1000,1)</f>
        <v>361.1</v>
      </c>
      <c r="E1481" s="162">
        <f t="shared" si="26"/>
        <v>40.202627477176577</v>
      </c>
    </row>
    <row r="1482" spans="1:5" ht="15.75" x14ac:dyDescent="0.25">
      <c r="A1482" s="167" t="s">
        <v>1906</v>
      </c>
      <c r="B1482" s="168" t="s">
        <v>3373</v>
      </c>
      <c r="C1482" s="164">
        <f>ROUND('в руб.'!C1482/1000,1)</f>
        <v>898.2</v>
      </c>
      <c r="D1482" s="164">
        <f>ROUND('в руб.'!D1482/1000,1)</f>
        <v>361.1</v>
      </c>
      <c r="E1482" s="162">
        <f t="shared" si="26"/>
        <v>40.202627477176577</v>
      </c>
    </row>
    <row r="1483" spans="1:5" ht="47.25" x14ac:dyDescent="0.25">
      <c r="A1483" s="167" t="s">
        <v>1939</v>
      </c>
      <c r="B1483" s="168" t="s">
        <v>3376</v>
      </c>
      <c r="C1483" s="164">
        <f>ROUND('в руб.'!C1483/1000,1)</f>
        <v>19688.400000000001</v>
      </c>
      <c r="D1483" s="164"/>
      <c r="E1483" s="162"/>
    </row>
    <row r="1484" spans="1:5" ht="78.75" x14ac:dyDescent="0.25">
      <c r="A1484" s="167" t="s">
        <v>2130</v>
      </c>
      <c r="B1484" s="168" t="s">
        <v>3381</v>
      </c>
      <c r="C1484" s="164">
        <f>ROUND('в руб.'!C1484/1000,1)</f>
        <v>19688.400000000001</v>
      </c>
      <c r="D1484" s="164"/>
      <c r="E1484" s="162"/>
    </row>
    <row r="1485" spans="1:5" ht="31.5" x14ac:dyDescent="0.25">
      <c r="A1485" s="167" t="s">
        <v>2136</v>
      </c>
      <c r="B1485" s="168" t="s">
        <v>3382</v>
      </c>
      <c r="C1485" s="164">
        <f>ROUND('в руб.'!C1485/1000,1)</f>
        <v>19688.400000000001</v>
      </c>
      <c r="D1485" s="164"/>
      <c r="E1485" s="162"/>
    </row>
    <row r="1486" spans="1:5" ht="15.75" x14ac:dyDescent="0.25">
      <c r="A1486" s="187" t="s">
        <v>3388</v>
      </c>
      <c r="B1486" s="188" t="s">
        <v>3389</v>
      </c>
      <c r="C1486" s="189">
        <f>ROUND('в руб.'!C1486/1000,1)</f>
        <v>182707.3</v>
      </c>
      <c r="D1486" s="189">
        <f>ROUND('в руб.'!D1486/1000,1)</f>
        <v>96369.3</v>
      </c>
      <c r="E1486" s="190">
        <f t="shared" si="26"/>
        <v>52.745183142654952</v>
      </c>
    </row>
    <row r="1487" spans="1:5" ht="15.75" x14ac:dyDescent="0.25">
      <c r="A1487" s="187" t="s">
        <v>3390</v>
      </c>
      <c r="B1487" s="188" t="s">
        <v>3391</v>
      </c>
      <c r="C1487" s="189">
        <f>ROUND('в руб.'!C1487/1000,1)</f>
        <v>54074.6</v>
      </c>
      <c r="D1487" s="189">
        <f>ROUND('в руб.'!D1487/1000,1)</f>
        <v>26546.799999999999</v>
      </c>
      <c r="E1487" s="190">
        <f t="shared" si="26"/>
        <v>49.092919781191171</v>
      </c>
    </row>
    <row r="1488" spans="1:5" ht="47.25" x14ac:dyDescent="0.25">
      <c r="A1488" s="167" t="s">
        <v>1939</v>
      </c>
      <c r="B1488" s="168" t="s">
        <v>3392</v>
      </c>
      <c r="C1488" s="164">
        <f>ROUND('в руб.'!C1488/1000,1)</f>
        <v>54074.6</v>
      </c>
      <c r="D1488" s="164">
        <f>ROUND('в руб.'!D1488/1000,1)</f>
        <v>26546.799999999999</v>
      </c>
      <c r="E1488" s="162">
        <f t="shared" si="26"/>
        <v>49.092919781191171</v>
      </c>
    </row>
    <row r="1489" spans="1:5" ht="15.75" x14ac:dyDescent="0.25">
      <c r="A1489" s="167" t="s">
        <v>2062</v>
      </c>
      <c r="B1489" s="168" t="s">
        <v>3393</v>
      </c>
      <c r="C1489" s="164">
        <f>ROUND('в руб.'!C1489/1000,1)</f>
        <v>54074.6</v>
      </c>
      <c r="D1489" s="164">
        <f>ROUND('в руб.'!D1489/1000,1)</f>
        <v>26546.799999999999</v>
      </c>
      <c r="E1489" s="162">
        <f t="shared" si="26"/>
        <v>49.092919781191171</v>
      </c>
    </row>
    <row r="1490" spans="1:5" ht="78.75" x14ac:dyDescent="0.25">
      <c r="A1490" s="167" t="s">
        <v>2064</v>
      </c>
      <c r="B1490" s="168" t="s">
        <v>3394</v>
      </c>
      <c r="C1490" s="164">
        <f>ROUND('в руб.'!C1490/1000,1)</f>
        <v>54074.6</v>
      </c>
      <c r="D1490" s="164">
        <f>ROUND('в руб.'!D1490/1000,1)</f>
        <v>26546.799999999999</v>
      </c>
      <c r="E1490" s="162">
        <f t="shared" si="26"/>
        <v>49.092919781191171</v>
      </c>
    </row>
    <row r="1491" spans="1:5" ht="15.75" x14ac:dyDescent="0.25">
      <c r="A1491" s="187" t="s">
        <v>3395</v>
      </c>
      <c r="B1491" s="188" t="s">
        <v>3396</v>
      </c>
      <c r="C1491" s="189">
        <f>ROUND('в руб.'!C1491/1000,1)</f>
        <v>16742</v>
      </c>
      <c r="D1491" s="189">
        <f>ROUND('в руб.'!D1491/1000,1)</f>
        <v>8165.7</v>
      </c>
      <c r="E1491" s="190">
        <f t="shared" si="26"/>
        <v>48.773742683072513</v>
      </c>
    </row>
    <row r="1492" spans="1:5" ht="47.25" x14ac:dyDescent="0.25">
      <c r="A1492" s="167" t="s">
        <v>1939</v>
      </c>
      <c r="B1492" s="168" t="s">
        <v>3409</v>
      </c>
      <c r="C1492" s="164">
        <f>ROUND('в руб.'!C1492/1000,1)</f>
        <v>16742</v>
      </c>
      <c r="D1492" s="164">
        <f>ROUND('в руб.'!D1492/1000,1)</f>
        <v>8165.7</v>
      </c>
      <c r="E1492" s="162">
        <f t="shared" si="26"/>
        <v>48.773742683072513</v>
      </c>
    </row>
    <row r="1493" spans="1:5" ht="15.75" x14ac:dyDescent="0.25">
      <c r="A1493" s="167" t="s">
        <v>2062</v>
      </c>
      <c r="B1493" s="168" t="s">
        <v>3413</v>
      </c>
      <c r="C1493" s="164">
        <f>ROUND('в руб.'!C1493/1000,1)</f>
        <v>16742</v>
      </c>
      <c r="D1493" s="164">
        <f>ROUND('в руб.'!D1493/1000,1)</f>
        <v>8165.7</v>
      </c>
      <c r="E1493" s="162">
        <f t="shared" si="26"/>
        <v>48.773742683072513</v>
      </c>
    </row>
    <row r="1494" spans="1:5" ht="78.75" x14ac:dyDescent="0.25">
      <c r="A1494" s="167" t="s">
        <v>2064</v>
      </c>
      <c r="B1494" s="168" t="s">
        <v>3414</v>
      </c>
      <c r="C1494" s="164">
        <f>ROUND('в руб.'!C1494/1000,1)</f>
        <v>16742</v>
      </c>
      <c r="D1494" s="164">
        <f>ROUND('в руб.'!D1494/1000,1)</f>
        <v>8165.7</v>
      </c>
      <c r="E1494" s="162">
        <f t="shared" si="26"/>
        <v>48.773742683072513</v>
      </c>
    </row>
    <row r="1495" spans="1:5" ht="31.5" x14ac:dyDescent="0.25">
      <c r="A1495" s="187" t="s">
        <v>3427</v>
      </c>
      <c r="B1495" s="188" t="s">
        <v>3428</v>
      </c>
      <c r="C1495" s="189">
        <f>ROUND('в руб.'!C1495/1000,1)</f>
        <v>111890.7</v>
      </c>
      <c r="D1495" s="189">
        <f>ROUND('в руб.'!D1495/1000,1)</f>
        <v>61656.800000000003</v>
      </c>
      <c r="E1495" s="190">
        <f t="shared" si="26"/>
        <v>55.104490364257266</v>
      </c>
    </row>
    <row r="1496" spans="1:5" ht="78.75" x14ac:dyDescent="0.25">
      <c r="A1496" s="167" t="s">
        <v>1892</v>
      </c>
      <c r="B1496" s="168" t="s">
        <v>3429</v>
      </c>
      <c r="C1496" s="164">
        <f>ROUND('в руб.'!C1496/1000,1)</f>
        <v>30003</v>
      </c>
      <c r="D1496" s="164">
        <f>ROUND('в руб.'!D1496/1000,1)</f>
        <v>14384.6</v>
      </c>
      <c r="E1496" s="162">
        <f t="shared" si="26"/>
        <v>47.943872279438729</v>
      </c>
    </row>
    <row r="1497" spans="1:5" ht="31.5" x14ac:dyDescent="0.25">
      <c r="A1497" s="167" t="s">
        <v>1894</v>
      </c>
      <c r="B1497" s="168" t="s">
        <v>3430</v>
      </c>
      <c r="C1497" s="164">
        <f>ROUND('в руб.'!C1497/1000,1)</f>
        <v>30003</v>
      </c>
      <c r="D1497" s="164">
        <f>ROUND('в руб.'!D1497/1000,1)</f>
        <v>14384.6</v>
      </c>
      <c r="E1497" s="162">
        <f t="shared" si="26"/>
        <v>47.943872279438729</v>
      </c>
    </row>
    <row r="1498" spans="1:5" ht="31.5" x14ac:dyDescent="0.25">
      <c r="A1498" s="167" t="s">
        <v>1896</v>
      </c>
      <c r="B1498" s="168" t="s">
        <v>3431</v>
      </c>
      <c r="C1498" s="164">
        <f>ROUND('в руб.'!C1498/1000,1)</f>
        <v>22041</v>
      </c>
      <c r="D1498" s="164">
        <f>ROUND('в руб.'!D1498/1000,1)</f>
        <v>10422.799999999999</v>
      </c>
      <c r="E1498" s="162">
        <f t="shared" si="26"/>
        <v>47.288235560999951</v>
      </c>
    </row>
    <row r="1499" spans="1:5" ht="47.25" x14ac:dyDescent="0.25">
      <c r="A1499" s="167" t="s">
        <v>1898</v>
      </c>
      <c r="B1499" s="168" t="s">
        <v>3432</v>
      </c>
      <c r="C1499" s="164">
        <f>ROUND('в руб.'!C1499/1000,1)</f>
        <v>1035</v>
      </c>
      <c r="D1499" s="164">
        <f>ROUND('в руб.'!D1499/1000,1)</f>
        <v>730</v>
      </c>
      <c r="E1499" s="162">
        <f t="shared" si="26"/>
        <v>70.531400966183583</v>
      </c>
    </row>
    <row r="1500" spans="1:5" ht="63" x14ac:dyDescent="0.25">
      <c r="A1500" s="167" t="s">
        <v>1900</v>
      </c>
      <c r="B1500" s="168" t="s">
        <v>3433</v>
      </c>
      <c r="C1500" s="164">
        <f>ROUND('в руб.'!C1500/1000,1)</f>
        <v>6927</v>
      </c>
      <c r="D1500" s="164">
        <f>ROUND('в руб.'!D1500/1000,1)</f>
        <v>3231.9</v>
      </c>
      <c r="E1500" s="162">
        <f t="shared" si="26"/>
        <v>46.656561281940235</v>
      </c>
    </row>
    <row r="1501" spans="1:5" ht="31.5" x14ac:dyDescent="0.25">
      <c r="A1501" s="167" t="s">
        <v>1902</v>
      </c>
      <c r="B1501" s="168" t="s">
        <v>3434</v>
      </c>
      <c r="C1501" s="164">
        <f>ROUND('в руб.'!C1501/1000,1)</f>
        <v>2031</v>
      </c>
      <c r="D1501" s="164">
        <f>ROUND('в руб.'!D1501/1000,1)</f>
        <v>1257.5</v>
      </c>
      <c r="E1501" s="162">
        <f t="shared" si="26"/>
        <v>61.915312653865094</v>
      </c>
    </row>
    <row r="1502" spans="1:5" ht="47.25" x14ac:dyDescent="0.25">
      <c r="A1502" s="167" t="s">
        <v>1904</v>
      </c>
      <c r="B1502" s="168" t="s">
        <v>3435</v>
      </c>
      <c r="C1502" s="164">
        <f>ROUND('в руб.'!C1502/1000,1)</f>
        <v>2031</v>
      </c>
      <c r="D1502" s="164">
        <f>ROUND('в руб.'!D1502/1000,1)</f>
        <v>1257.5</v>
      </c>
      <c r="E1502" s="162">
        <f t="shared" si="26"/>
        <v>61.915312653865094</v>
      </c>
    </row>
    <row r="1503" spans="1:5" ht="15.75" x14ac:dyDescent="0.25">
      <c r="A1503" s="167" t="s">
        <v>1906</v>
      </c>
      <c r="B1503" s="168" t="s">
        <v>3436</v>
      </c>
      <c r="C1503" s="164">
        <f>ROUND('в руб.'!C1503/1000,1)</f>
        <v>2031</v>
      </c>
      <c r="D1503" s="164">
        <f>ROUND('в руб.'!D1503/1000,1)</f>
        <v>1257.5</v>
      </c>
      <c r="E1503" s="162">
        <f t="shared" si="26"/>
        <v>61.915312653865094</v>
      </c>
    </row>
    <row r="1504" spans="1:5" ht="31.5" x14ac:dyDescent="0.25">
      <c r="A1504" s="167" t="s">
        <v>1928</v>
      </c>
      <c r="B1504" s="168" t="s">
        <v>3437</v>
      </c>
      <c r="C1504" s="164">
        <f>ROUND('в руб.'!C1504/1000,1)</f>
        <v>665</v>
      </c>
      <c r="D1504" s="164">
        <f>ROUND('в руб.'!D1504/1000,1)</f>
        <v>355</v>
      </c>
      <c r="E1504" s="162">
        <f t="shared" si="26"/>
        <v>53.383458646616546</v>
      </c>
    </row>
    <row r="1505" spans="1:5" ht="15.75" x14ac:dyDescent="0.25">
      <c r="A1505" s="167" t="s">
        <v>2101</v>
      </c>
      <c r="B1505" s="168" t="s">
        <v>3438</v>
      </c>
      <c r="C1505" s="164">
        <f>ROUND('в руб.'!C1505/1000,1)</f>
        <v>569</v>
      </c>
      <c r="D1505" s="164">
        <f>ROUND('в руб.'!D1505/1000,1)</f>
        <v>307</v>
      </c>
      <c r="E1505" s="162">
        <f t="shared" si="26"/>
        <v>53.954305799648509</v>
      </c>
    </row>
    <row r="1506" spans="1:5" ht="15.75" x14ac:dyDescent="0.25">
      <c r="A1506" s="167" t="s">
        <v>2103</v>
      </c>
      <c r="B1506" s="168" t="s">
        <v>3439</v>
      </c>
      <c r="C1506" s="164">
        <f>ROUND('в руб.'!C1506/1000,1)</f>
        <v>96</v>
      </c>
      <c r="D1506" s="164">
        <f>ROUND('в руб.'!D1506/1000,1)</f>
        <v>48</v>
      </c>
      <c r="E1506" s="162">
        <f t="shared" si="26"/>
        <v>50</v>
      </c>
    </row>
    <row r="1507" spans="1:5" ht="15.75" x14ac:dyDescent="0.25">
      <c r="A1507" s="167" t="s">
        <v>1936</v>
      </c>
      <c r="B1507" s="168" t="s">
        <v>3440</v>
      </c>
      <c r="C1507" s="164">
        <f>ROUND('в руб.'!C1507/1000,1)</f>
        <v>40000</v>
      </c>
      <c r="D1507" s="164">
        <f>ROUND('в руб.'!D1507/1000,1)</f>
        <v>25940.3</v>
      </c>
      <c r="E1507" s="162">
        <f t="shared" si="26"/>
        <v>64.850750000000005</v>
      </c>
    </row>
    <row r="1508" spans="1:5" ht="15.75" x14ac:dyDescent="0.25">
      <c r="A1508" s="167" t="s">
        <v>1507</v>
      </c>
      <c r="B1508" s="168" t="s">
        <v>3441</v>
      </c>
      <c r="C1508" s="164">
        <f>ROUND('в руб.'!C1508/1000,1)</f>
        <v>40000</v>
      </c>
      <c r="D1508" s="164">
        <f>ROUND('в руб.'!D1508/1000,1)</f>
        <v>25940.3</v>
      </c>
      <c r="E1508" s="162">
        <f t="shared" si="26"/>
        <v>64.850750000000005</v>
      </c>
    </row>
    <row r="1509" spans="1:5" ht="47.25" x14ac:dyDescent="0.25">
      <c r="A1509" s="167" t="s">
        <v>1939</v>
      </c>
      <c r="B1509" s="168" t="s">
        <v>3442</v>
      </c>
      <c r="C1509" s="164">
        <f>ROUND('в руб.'!C1509/1000,1)</f>
        <v>37291.699999999997</v>
      </c>
      <c r="D1509" s="164">
        <f>ROUND('в руб.'!D1509/1000,1)</f>
        <v>18476.2</v>
      </c>
      <c r="E1509" s="162">
        <f t="shared" si="26"/>
        <v>49.545073032336958</v>
      </c>
    </row>
    <row r="1510" spans="1:5" ht="15.75" x14ac:dyDescent="0.25">
      <c r="A1510" s="167" t="s">
        <v>2062</v>
      </c>
      <c r="B1510" s="168" t="s">
        <v>3443</v>
      </c>
      <c r="C1510" s="164">
        <f>ROUND('в руб.'!C1510/1000,1)</f>
        <v>7291.7</v>
      </c>
      <c r="D1510" s="164">
        <f>ROUND('в руб.'!D1510/1000,1)</f>
        <v>3476.3</v>
      </c>
      <c r="E1510" s="162">
        <f t="shared" si="26"/>
        <v>47.674753486841212</v>
      </c>
    </row>
    <row r="1511" spans="1:5" ht="78.75" x14ac:dyDescent="0.25">
      <c r="A1511" s="167" t="s">
        <v>2064</v>
      </c>
      <c r="B1511" s="168" t="s">
        <v>3444</v>
      </c>
      <c r="C1511" s="164">
        <f>ROUND('в руб.'!C1511/1000,1)</f>
        <v>4187.1000000000004</v>
      </c>
      <c r="D1511" s="164">
        <f>ROUND('в руб.'!D1511/1000,1)</f>
        <v>438.9</v>
      </c>
      <c r="E1511" s="162">
        <f t="shared" si="26"/>
        <v>10.482195314179263</v>
      </c>
    </row>
    <row r="1512" spans="1:5" ht="31.5" x14ac:dyDescent="0.25">
      <c r="A1512" s="167" t="s">
        <v>2126</v>
      </c>
      <c r="B1512" s="168" t="s">
        <v>3445</v>
      </c>
      <c r="C1512" s="164">
        <f>ROUND('в руб.'!C1512/1000,1)</f>
        <v>3104.6</v>
      </c>
      <c r="D1512" s="164">
        <f>ROUND('в руб.'!D1512/1000,1)</f>
        <v>3037.4</v>
      </c>
      <c r="E1512" s="162">
        <f t="shared" si="26"/>
        <v>97.835469947819377</v>
      </c>
    </row>
    <row r="1513" spans="1:5" ht="78.75" x14ac:dyDescent="0.25">
      <c r="A1513" s="167" t="s">
        <v>2130</v>
      </c>
      <c r="B1513" s="168" t="s">
        <v>3446</v>
      </c>
      <c r="C1513" s="164">
        <f>ROUND('в руб.'!C1513/1000,1)</f>
        <v>30000</v>
      </c>
      <c r="D1513" s="164">
        <f>ROUND('в руб.'!D1513/1000,1)</f>
        <v>15000</v>
      </c>
      <c r="E1513" s="162">
        <f t="shared" si="26"/>
        <v>50</v>
      </c>
    </row>
    <row r="1514" spans="1:5" ht="31.5" x14ac:dyDescent="0.25">
      <c r="A1514" s="167" t="s">
        <v>2136</v>
      </c>
      <c r="B1514" s="168" t="s">
        <v>3447</v>
      </c>
      <c r="C1514" s="164">
        <f>ROUND('в руб.'!C1514/1000,1)</f>
        <v>30000</v>
      </c>
      <c r="D1514" s="164">
        <f>ROUND('в руб.'!D1514/1000,1)</f>
        <v>15000</v>
      </c>
      <c r="E1514" s="162">
        <f t="shared" si="26"/>
        <v>50</v>
      </c>
    </row>
    <row r="1515" spans="1:5" ht="15.75" x14ac:dyDescent="0.25">
      <c r="A1515" s="167" t="s">
        <v>1908</v>
      </c>
      <c r="B1515" s="168" t="s">
        <v>3448</v>
      </c>
      <c r="C1515" s="164">
        <f>ROUND('в руб.'!C1515/1000,1)</f>
        <v>1900</v>
      </c>
      <c r="D1515" s="164">
        <f>ROUND('в руб.'!D1515/1000,1)</f>
        <v>1243.0999999999999</v>
      </c>
      <c r="E1515" s="162">
        <f t="shared" si="26"/>
        <v>65.426315789473676</v>
      </c>
    </row>
    <row r="1516" spans="1:5" ht="63" x14ac:dyDescent="0.25">
      <c r="A1516" s="167" t="s">
        <v>2139</v>
      </c>
      <c r="B1516" s="168" t="s">
        <v>3449</v>
      </c>
      <c r="C1516" s="164">
        <f>ROUND('в руб.'!C1516/1000,1)</f>
        <v>1900</v>
      </c>
      <c r="D1516" s="164">
        <f>ROUND('в руб.'!D1516/1000,1)</f>
        <v>1243.0999999999999</v>
      </c>
      <c r="E1516" s="162">
        <f t="shared" si="26"/>
        <v>65.426315789473676</v>
      </c>
    </row>
    <row r="1517" spans="1:5" ht="78.75" x14ac:dyDescent="0.25">
      <c r="A1517" s="167" t="s">
        <v>2141</v>
      </c>
      <c r="B1517" s="168" t="s">
        <v>3450</v>
      </c>
      <c r="C1517" s="164">
        <f>ROUND('в руб.'!C1517/1000,1)</f>
        <v>1400</v>
      </c>
      <c r="D1517" s="164">
        <f>ROUND('в руб.'!D1517/1000,1)</f>
        <v>743.1</v>
      </c>
      <c r="E1517" s="162">
        <f t="shared" si="26"/>
        <v>53.078571428571429</v>
      </c>
    </row>
    <row r="1518" spans="1:5" ht="78.75" x14ac:dyDescent="0.25">
      <c r="A1518" s="167" t="s">
        <v>2301</v>
      </c>
      <c r="B1518" s="168" t="s">
        <v>3451</v>
      </c>
      <c r="C1518" s="164">
        <f>ROUND('в руб.'!C1518/1000,1)</f>
        <v>500</v>
      </c>
      <c r="D1518" s="164">
        <f>ROUND('в руб.'!D1518/1000,1)</f>
        <v>500</v>
      </c>
      <c r="E1518" s="162">
        <f t="shared" si="26"/>
        <v>100</v>
      </c>
    </row>
    <row r="1519" spans="1:5" ht="31.5" x14ac:dyDescent="0.25">
      <c r="A1519" s="187" t="s">
        <v>3452</v>
      </c>
      <c r="B1519" s="188" t="s">
        <v>3453</v>
      </c>
      <c r="C1519" s="189">
        <f>ROUND('в руб.'!C1519/1000,1)</f>
        <v>1882460.6</v>
      </c>
      <c r="D1519" s="189">
        <f>ROUND('в руб.'!D1519/1000,1)</f>
        <v>617010.9</v>
      </c>
      <c r="E1519" s="190">
        <f t="shared" si="26"/>
        <v>32.776829432711637</v>
      </c>
    </row>
    <row r="1520" spans="1:5" ht="31.5" x14ac:dyDescent="0.25">
      <c r="A1520" s="187" t="s">
        <v>3454</v>
      </c>
      <c r="B1520" s="188" t="s">
        <v>3455</v>
      </c>
      <c r="C1520" s="189">
        <f>ROUND('в руб.'!C1520/1000,1)</f>
        <v>1882460.6</v>
      </c>
      <c r="D1520" s="189">
        <f>ROUND('в руб.'!D1520/1000,1)</f>
        <v>617010.9</v>
      </c>
      <c r="E1520" s="190">
        <f t="shared" si="26"/>
        <v>32.776829432711637</v>
      </c>
    </row>
    <row r="1521" spans="1:5" ht="31.5" x14ac:dyDescent="0.25">
      <c r="A1521" s="167" t="s">
        <v>3456</v>
      </c>
      <c r="B1521" s="168" t="s">
        <v>3457</v>
      </c>
      <c r="C1521" s="164">
        <f>ROUND('в руб.'!C1521/1000,1)</f>
        <v>1882460.6</v>
      </c>
      <c r="D1521" s="164">
        <f>ROUND('в руб.'!D1521/1000,1)</f>
        <v>617010.9</v>
      </c>
      <c r="E1521" s="162">
        <f t="shared" si="26"/>
        <v>32.776829432711637</v>
      </c>
    </row>
    <row r="1522" spans="1:5" ht="31.5" x14ac:dyDescent="0.25">
      <c r="A1522" s="167" t="s">
        <v>3458</v>
      </c>
      <c r="B1522" s="168" t="s">
        <v>3459</v>
      </c>
      <c r="C1522" s="164">
        <f>ROUND('в руб.'!C1522/1000,1)</f>
        <v>1882460.6</v>
      </c>
      <c r="D1522" s="164">
        <f>ROUND('в руб.'!D1522/1000,1)</f>
        <v>617010.9</v>
      </c>
      <c r="E1522" s="162">
        <f t="shared" si="26"/>
        <v>32.776829432711637</v>
      </c>
    </row>
    <row r="1523" spans="1:5" ht="63" x14ac:dyDescent="0.25">
      <c r="A1523" s="187" t="s">
        <v>3462</v>
      </c>
      <c r="B1523" s="188" t="s">
        <v>3463</v>
      </c>
      <c r="C1523" s="189">
        <f>ROUND('в руб.'!C1523/1000,1)</f>
        <v>6940132</v>
      </c>
      <c r="D1523" s="189">
        <f>ROUND('в руб.'!D1523/1000,1)</f>
        <v>3009512.6</v>
      </c>
      <c r="E1523" s="190">
        <f t="shared" si="26"/>
        <v>43.363910081249173</v>
      </c>
    </row>
    <row r="1524" spans="1:5" ht="47.25" x14ac:dyDescent="0.25">
      <c r="A1524" s="187" t="s">
        <v>3464</v>
      </c>
      <c r="B1524" s="188" t="s">
        <v>3465</v>
      </c>
      <c r="C1524" s="189">
        <f>ROUND('в руб.'!C1524/1000,1)</f>
        <v>3500996</v>
      </c>
      <c r="D1524" s="189">
        <f>ROUND('в руб.'!D1524/1000,1)</f>
        <v>1765670.2</v>
      </c>
      <c r="E1524" s="190">
        <f t="shared" si="26"/>
        <v>50.433368104390865</v>
      </c>
    </row>
    <row r="1525" spans="1:5" ht="15.75" x14ac:dyDescent="0.25">
      <c r="A1525" s="167" t="s">
        <v>1936</v>
      </c>
      <c r="B1525" s="168" t="s">
        <v>3466</v>
      </c>
      <c r="C1525" s="164">
        <f>ROUND('в руб.'!C1525/1000,1)</f>
        <v>3500996</v>
      </c>
      <c r="D1525" s="164">
        <f>ROUND('в руб.'!D1525/1000,1)</f>
        <v>1765670.2</v>
      </c>
      <c r="E1525" s="162">
        <f t="shared" si="26"/>
        <v>50.433368104390865</v>
      </c>
    </row>
    <row r="1526" spans="1:5" ht="15.75" x14ac:dyDescent="0.25">
      <c r="A1526" s="167" t="s">
        <v>3467</v>
      </c>
      <c r="B1526" s="168" t="s">
        <v>3468</v>
      </c>
      <c r="C1526" s="164">
        <f>ROUND('в руб.'!C1526/1000,1)</f>
        <v>3500996</v>
      </c>
      <c r="D1526" s="164">
        <f>ROUND('в руб.'!D1526/1000,1)</f>
        <v>1765670.2</v>
      </c>
      <c r="E1526" s="162">
        <f t="shared" ref="E1526:E1538" si="27">D1526/C1526*100</f>
        <v>50.433368104390865</v>
      </c>
    </row>
    <row r="1527" spans="1:5" ht="31.5" x14ac:dyDescent="0.25">
      <c r="A1527" s="167" t="s">
        <v>939</v>
      </c>
      <c r="B1527" s="168" t="s">
        <v>3469</v>
      </c>
      <c r="C1527" s="164">
        <f>ROUND('в руб.'!C1527/1000,1)</f>
        <v>3500996</v>
      </c>
      <c r="D1527" s="164">
        <f>ROUND('в руб.'!D1527/1000,1)</f>
        <v>1765670.2</v>
      </c>
      <c r="E1527" s="162">
        <f t="shared" si="27"/>
        <v>50.433368104390865</v>
      </c>
    </row>
    <row r="1528" spans="1:5" ht="15.75" x14ac:dyDescent="0.25">
      <c r="A1528" s="187" t="s">
        <v>3470</v>
      </c>
      <c r="B1528" s="188" t="s">
        <v>3471</v>
      </c>
      <c r="C1528" s="189">
        <f>ROUND('в руб.'!C1528/1000,1)</f>
        <v>545086.1</v>
      </c>
      <c r="D1528" s="189">
        <f>ROUND('в руб.'!D1528/1000,1)</f>
        <v>272543.40000000002</v>
      </c>
      <c r="E1528" s="190">
        <f t="shared" si="27"/>
        <v>50.000064210039483</v>
      </c>
    </row>
    <row r="1529" spans="1:5" ht="15.75" x14ac:dyDescent="0.25">
      <c r="A1529" s="167" t="s">
        <v>1936</v>
      </c>
      <c r="B1529" s="168" t="s">
        <v>3472</v>
      </c>
      <c r="C1529" s="164">
        <f>ROUND('в руб.'!C1529/1000,1)</f>
        <v>545086.1</v>
      </c>
      <c r="D1529" s="164">
        <f>ROUND('в руб.'!D1529/1000,1)</f>
        <v>272543.40000000002</v>
      </c>
      <c r="E1529" s="162">
        <f t="shared" si="27"/>
        <v>50.000064210039483</v>
      </c>
    </row>
    <row r="1530" spans="1:5" ht="15.75" x14ac:dyDescent="0.25">
      <c r="A1530" s="167" t="s">
        <v>3467</v>
      </c>
      <c r="B1530" s="168" t="s">
        <v>3473</v>
      </c>
      <c r="C1530" s="164">
        <f>ROUND('в руб.'!C1530/1000,1)</f>
        <v>545086.1</v>
      </c>
      <c r="D1530" s="164">
        <f>ROUND('в руб.'!D1530/1000,1)</f>
        <v>272543.40000000002</v>
      </c>
      <c r="E1530" s="162">
        <f t="shared" si="27"/>
        <v>50.000064210039483</v>
      </c>
    </row>
    <row r="1531" spans="1:5" ht="15.75" x14ac:dyDescent="0.25">
      <c r="A1531" s="167" t="s">
        <v>3470</v>
      </c>
      <c r="B1531" s="168" t="s">
        <v>3474</v>
      </c>
      <c r="C1531" s="164">
        <f>ROUND('в руб.'!C1531/1000,1)</f>
        <v>545086.1</v>
      </c>
      <c r="D1531" s="164">
        <f>ROUND('в руб.'!D1531/1000,1)</f>
        <v>272543.40000000002</v>
      </c>
      <c r="E1531" s="162">
        <f t="shared" si="27"/>
        <v>50.000064210039483</v>
      </c>
    </row>
    <row r="1532" spans="1:5" ht="31.5" x14ac:dyDescent="0.25">
      <c r="A1532" s="187" t="s">
        <v>3475</v>
      </c>
      <c r="B1532" s="188" t="s">
        <v>3476</v>
      </c>
      <c r="C1532" s="189">
        <f>ROUND('в руб.'!C1532/1000,1)</f>
        <v>2894049.9</v>
      </c>
      <c r="D1532" s="189">
        <f>ROUND('в руб.'!D1532/1000,1)</f>
        <v>971299</v>
      </c>
      <c r="E1532" s="190">
        <f t="shared" si="27"/>
        <v>33.561929944608075</v>
      </c>
    </row>
    <row r="1533" spans="1:5" ht="15.75" x14ac:dyDescent="0.25">
      <c r="A1533" s="167" t="s">
        <v>1936</v>
      </c>
      <c r="B1533" s="168" t="s">
        <v>3477</v>
      </c>
      <c r="C1533" s="164">
        <f>ROUND('в руб.'!C1533/1000,1)</f>
        <v>2894049.9</v>
      </c>
      <c r="D1533" s="164">
        <f>ROUND('в руб.'!D1533/1000,1)</f>
        <v>971299</v>
      </c>
      <c r="E1533" s="162">
        <f t="shared" si="27"/>
        <v>33.561929944608075</v>
      </c>
    </row>
    <row r="1534" spans="1:5" ht="15.75" x14ac:dyDescent="0.25">
      <c r="A1534" s="167" t="s">
        <v>2111</v>
      </c>
      <c r="B1534" s="168" t="s">
        <v>3478</v>
      </c>
      <c r="C1534" s="164">
        <f>ROUND('в руб.'!C1534/1000,1)</f>
        <v>2119764.2000000002</v>
      </c>
      <c r="D1534" s="164">
        <f>ROUND('в руб.'!D1534/1000,1)</f>
        <v>776646.2</v>
      </c>
      <c r="E1534" s="162">
        <f t="shared" si="27"/>
        <v>36.638329867067284</v>
      </c>
    </row>
    <row r="1535" spans="1:5" ht="63" x14ac:dyDescent="0.25">
      <c r="A1535" s="167" t="s">
        <v>2364</v>
      </c>
      <c r="B1535" s="168" t="s">
        <v>3479</v>
      </c>
      <c r="C1535" s="164">
        <f>ROUND('в руб.'!C1535/1000,1)</f>
        <v>1332228.3</v>
      </c>
      <c r="D1535" s="164">
        <f>ROUND('в руб.'!D1535/1000,1)</f>
        <v>534476.4</v>
      </c>
      <c r="E1535" s="162">
        <f t="shared" si="27"/>
        <v>40.118979607324064</v>
      </c>
    </row>
    <row r="1536" spans="1:5" ht="15.75" x14ac:dyDescent="0.25">
      <c r="A1536" s="167" t="s">
        <v>2113</v>
      </c>
      <c r="B1536" s="168" t="s">
        <v>3480</v>
      </c>
      <c r="C1536" s="164">
        <f>ROUND('в руб.'!C1536/1000,1)</f>
        <v>787535.9</v>
      </c>
      <c r="D1536" s="164">
        <f>ROUND('в руб.'!D1536/1000,1)</f>
        <v>242169.8</v>
      </c>
      <c r="E1536" s="162">
        <f t="shared" si="27"/>
        <v>30.750318810863099</v>
      </c>
    </row>
    <row r="1537" spans="1:5" ht="15.75" x14ac:dyDescent="0.25">
      <c r="A1537" s="167" t="s">
        <v>2006</v>
      </c>
      <c r="B1537" s="168" t="s">
        <v>3481</v>
      </c>
      <c r="C1537" s="164">
        <f>ROUND('в руб.'!C1537/1000,1)</f>
        <v>81828.800000000003</v>
      </c>
      <c r="D1537" s="164">
        <f>ROUND('в руб.'!D1537/1000,1)</f>
        <v>40914.6</v>
      </c>
      <c r="E1537" s="162">
        <f t="shared" si="27"/>
        <v>50.000244412725102</v>
      </c>
    </row>
    <row r="1538" spans="1:5" ht="15.75" x14ac:dyDescent="0.25">
      <c r="A1538" s="167" t="s">
        <v>1507</v>
      </c>
      <c r="B1538" s="168" t="s">
        <v>3482</v>
      </c>
      <c r="C1538" s="164">
        <f>ROUND('в руб.'!C1538/1000,1)</f>
        <v>692456.9</v>
      </c>
      <c r="D1538" s="164">
        <f>ROUND('в руб.'!D1538/1000,1)</f>
        <v>153738.29999999999</v>
      </c>
      <c r="E1538" s="162">
        <f t="shared" si="27"/>
        <v>22.201858339486542</v>
      </c>
    </row>
    <row r="1539" spans="1:5" ht="15.75" x14ac:dyDescent="0.25">
      <c r="A1539" s="180"/>
      <c r="B1539" s="181"/>
      <c r="C1539" s="181"/>
      <c r="D1539" s="181"/>
      <c r="E1539" s="178"/>
    </row>
    <row r="1540" spans="1:5" ht="32.25" thickBot="1" x14ac:dyDescent="0.3">
      <c r="A1540" s="194" t="s">
        <v>3483</v>
      </c>
      <c r="B1540" s="195" t="s">
        <v>74</v>
      </c>
      <c r="C1540" s="197">
        <f>ROUND('в руб.'!C1540/1000,1)</f>
        <v>-12120543.800000001</v>
      </c>
      <c r="D1540" s="197">
        <f>ROUND('в руб.'!D1540/1000,1)</f>
        <v>4867605.9000000004</v>
      </c>
      <c r="E1540" s="196"/>
    </row>
    <row r="1541" spans="1:5" ht="24.75" customHeight="1" thickBot="1" x14ac:dyDescent="0.3">
      <c r="A1541" s="320" t="s">
        <v>3748</v>
      </c>
      <c r="B1541" s="321"/>
      <c r="C1541" s="321"/>
      <c r="D1541" s="321"/>
      <c r="E1541" s="322"/>
    </row>
    <row r="1542" spans="1:5" ht="31.5" x14ac:dyDescent="0.25">
      <c r="A1542" s="198" t="s">
        <v>3488</v>
      </c>
      <c r="B1542" s="184" t="s">
        <v>74</v>
      </c>
      <c r="C1542" s="185">
        <f>ROUND('в руб.'!C1542/1000,1)</f>
        <v>12120543.800000001</v>
      </c>
      <c r="D1542" s="185">
        <f>ROUND('в руб.'!D1542/1000,1)</f>
        <v>-4867605.9000000004</v>
      </c>
      <c r="E1542" s="186"/>
    </row>
    <row r="1543" spans="1:5" ht="15.75" x14ac:dyDescent="0.25">
      <c r="A1543" s="199" t="s">
        <v>3490</v>
      </c>
      <c r="B1543" s="200"/>
      <c r="C1543" s="200"/>
      <c r="D1543" s="201"/>
      <c r="E1543" s="202"/>
    </row>
    <row r="1544" spans="1:5" ht="15.75" x14ac:dyDescent="0.25">
      <c r="A1544" s="203" t="s">
        <v>3491</v>
      </c>
      <c r="B1544" s="204" t="s">
        <v>74</v>
      </c>
      <c r="C1544" s="193">
        <f>ROUND('в руб.'!C1544/1000,1)</f>
        <v>8041769.2000000002</v>
      </c>
      <c r="D1544" s="193">
        <f>ROUND('в руб.'!D1544/1000,1)</f>
        <v>2289410.4</v>
      </c>
      <c r="E1544" s="190"/>
    </row>
    <row r="1545" spans="1:5" ht="15.75" x14ac:dyDescent="0.25">
      <c r="A1545" s="205" t="s">
        <v>3493</v>
      </c>
      <c r="B1545" s="200"/>
      <c r="C1545" s="200"/>
      <c r="D1545" s="200"/>
      <c r="E1545" s="202"/>
    </row>
    <row r="1546" spans="1:5" ht="47.25" x14ac:dyDescent="0.25">
      <c r="A1546" s="187" t="s">
        <v>3494</v>
      </c>
      <c r="B1546" s="204" t="s">
        <v>3495</v>
      </c>
      <c r="C1546" s="193">
        <f>ROUND('в руб.'!C1546/1000,1)</f>
        <v>-1500000</v>
      </c>
      <c r="D1546" s="169"/>
      <c r="E1546" s="162"/>
    </row>
    <row r="1547" spans="1:5" ht="47.25" x14ac:dyDescent="0.25">
      <c r="A1547" s="167" t="s">
        <v>3496</v>
      </c>
      <c r="B1547" s="172" t="s">
        <v>3497</v>
      </c>
      <c r="C1547" s="169">
        <f>ROUND('в руб.'!C1547/1000,1)</f>
        <v>-1500000</v>
      </c>
      <c r="D1547" s="169"/>
      <c r="E1547" s="162"/>
    </row>
    <row r="1548" spans="1:5" ht="63" x14ac:dyDescent="0.25">
      <c r="A1548" s="167" t="s">
        <v>3498</v>
      </c>
      <c r="B1548" s="172" t="s">
        <v>3499</v>
      </c>
      <c r="C1548" s="169">
        <f>ROUND('в руб.'!C1548/1000,1)</f>
        <v>-1500000</v>
      </c>
      <c r="D1548" s="169"/>
      <c r="E1548" s="162"/>
    </row>
    <row r="1549" spans="1:5" ht="31.5" x14ac:dyDescent="0.25">
      <c r="A1549" s="187" t="s">
        <v>3500</v>
      </c>
      <c r="B1549" s="204" t="s">
        <v>3501</v>
      </c>
      <c r="C1549" s="193">
        <f>ROUND('в руб.'!C1549/1000,1)</f>
        <v>-5663721.9000000004</v>
      </c>
      <c r="D1549" s="193">
        <f>ROUND('в руб.'!D1549/1000,1)</f>
        <v>-10922003.4</v>
      </c>
      <c r="E1549" s="190"/>
    </row>
    <row r="1550" spans="1:5" ht="31.5" x14ac:dyDescent="0.25">
      <c r="A1550" s="167" t="s">
        <v>3502</v>
      </c>
      <c r="B1550" s="172" t="s">
        <v>3503</v>
      </c>
      <c r="C1550" s="226">
        <f>ROUND('в руб.'!C1550/1000,1)+0.1</f>
        <v>5258281.5</v>
      </c>
      <c r="D1550" s="169"/>
      <c r="E1550" s="162"/>
    </row>
    <row r="1551" spans="1:5" ht="47.25" x14ac:dyDescent="0.25">
      <c r="A1551" s="167" t="s">
        <v>3504</v>
      </c>
      <c r="B1551" s="172" t="s">
        <v>3505</v>
      </c>
      <c r="C1551" s="226">
        <f>ROUND('в руб.'!C1551/1000,1)+0.1</f>
        <v>5258281.5</v>
      </c>
      <c r="D1551" s="169"/>
      <c r="E1551" s="162"/>
    </row>
    <row r="1552" spans="1:5" ht="47.25" x14ac:dyDescent="0.25">
      <c r="A1552" s="167" t="s">
        <v>3514</v>
      </c>
      <c r="B1552" s="172" t="s">
        <v>3515</v>
      </c>
      <c r="C1552" s="169">
        <f>ROUND('в руб.'!C1552/1000,1)</f>
        <v>-10922003.4</v>
      </c>
      <c r="D1552" s="169">
        <f>ROUND('в руб.'!D1552/1000,1)</f>
        <v>-10922003.4</v>
      </c>
      <c r="E1552" s="162"/>
    </row>
    <row r="1553" spans="1:5" ht="47.25" x14ac:dyDescent="0.25">
      <c r="A1553" s="167" t="s">
        <v>3516</v>
      </c>
      <c r="B1553" s="172" t="s">
        <v>3517</v>
      </c>
      <c r="C1553" s="169">
        <f>ROUND('в руб.'!C1553/1000,1)</f>
        <v>-10922003.4</v>
      </c>
      <c r="D1553" s="169">
        <f>ROUND('в руб.'!D1553/1000,1)</f>
        <v>-10922003.4</v>
      </c>
      <c r="E1553" s="162"/>
    </row>
    <row r="1554" spans="1:5" ht="31.5" x14ac:dyDescent="0.25">
      <c r="A1554" s="187" t="s">
        <v>3524</v>
      </c>
      <c r="B1554" s="204" t="s">
        <v>3525</v>
      </c>
      <c r="C1554" s="193">
        <f>ROUND('в руб.'!C1554/1000,1)</f>
        <v>15205491.1</v>
      </c>
      <c r="D1554" s="193">
        <f>ROUND('в руб.'!D1554/1000,1)</f>
        <v>13711065.6</v>
      </c>
      <c r="E1554" s="190"/>
    </row>
    <row r="1555" spans="1:5" ht="47.25" x14ac:dyDescent="0.25">
      <c r="A1555" s="167" t="s">
        <v>3526</v>
      </c>
      <c r="B1555" s="172" t="s">
        <v>3527</v>
      </c>
      <c r="C1555" s="169">
        <f>ROUND('в руб.'!C1555/1000,1)</f>
        <v>15205491.1</v>
      </c>
      <c r="D1555" s="169">
        <f>ROUND('в руб.'!D1555/1000,1)</f>
        <v>13711065.6</v>
      </c>
      <c r="E1555" s="162"/>
    </row>
    <row r="1556" spans="1:5" ht="47.25" x14ac:dyDescent="0.25">
      <c r="A1556" s="167" t="s">
        <v>3528</v>
      </c>
      <c r="B1556" s="172" t="s">
        <v>3529</v>
      </c>
      <c r="C1556" s="226">
        <f>ROUND('в руб.'!C1556/1000,1)-0.1</f>
        <v>26711065.5</v>
      </c>
      <c r="D1556" s="169">
        <f>ROUND('в руб.'!D1556/1000,1)</f>
        <v>13711065.6</v>
      </c>
      <c r="E1556" s="162"/>
    </row>
    <row r="1557" spans="1:5" ht="63" x14ac:dyDescent="0.25">
      <c r="A1557" s="167" t="s">
        <v>3530</v>
      </c>
      <c r="B1557" s="172" t="s">
        <v>3531</v>
      </c>
      <c r="C1557" s="226">
        <f>ROUND('в руб.'!C1557/1000,1)-0.1</f>
        <v>26711065.5</v>
      </c>
      <c r="D1557" s="169">
        <f>ROUND('в руб.'!D1557/1000,1)</f>
        <v>13711065.6</v>
      </c>
      <c r="E1557" s="162"/>
    </row>
    <row r="1558" spans="1:5" ht="63" x14ac:dyDescent="0.25">
      <c r="A1558" s="167" t="s">
        <v>3540</v>
      </c>
      <c r="B1558" s="172" t="s">
        <v>3541</v>
      </c>
      <c r="C1558" s="169">
        <f>ROUND('в руб.'!C1558/1000,1)</f>
        <v>-11505574.4</v>
      </c>
      <c r="D1558" s="169"/>
      <c r="E1558" s="162"/>
    </row>
    <row r="1559" spans="1:5" ht="63" x14ac:dyDescent="0.25">
      <c r="A1559" s="167" t="s">
        <v>3542</v>
      </c>
      <c r="B1559" s="172" t="s">
        <v>3543</v>
      </c>
      <c r="C1559" s="169">
        <f>ROUND('в руб.'!C1559/1000,1)</f>
        <v>-11505574.4</v>
      </c>
      <c r="D1559" s="169"/>
      <c r="E1559" s="162"/>
    </row>
    <row r="1560" spans="1:5" ht="31.5" x14ac:dyDescent="0.25">
      <c r="A1560" s="187" t="s">
        <v>3552</v>
      </c>
      <c r="B1560" s="204" t="s">
        <v>3553</v>
      </c>
      <c r="C1560" s="193"/>
      <c r="D1560" s="193">
        <f>ROUND('в руб.'!D1560/1000,1)</f>
        <v>-499651.8</v>
      </c>
      <c r="E1560" s="162"/>
    </row>
    <row r="1561" spans="1:5" ht="31.5" x14ac:dyDescent="0.25">
      <c r="A1561" s="167" t="s">
        <v>3554</v>
      </c>
      <c r="B1561" s="172" t="s">
        <v>3555</v>
      </c>
      <c r="C1561" s="169"/>
      <c r="D1561" s="169">
        <f>ROUND('в руб.'!D1561/1000,1)</f>
        <v>-499651.8</v>
      </c>
      <c r="E1561" s="162"/>
    </row>
    <row r="1562" spans="1:5" ht="31.5" x14ac:dyDescent="0.25">
      <c r="A1562" s="167" t="s">
        <v>3556</v>
      </c>
      <c r="B1562" s="172" t="s">
        <v>3557</v>
      </c>
      <c r="C1562" s="169">
        <f>ROUND('в руб.'!C1562/1000,1)</f>
        <v>1190050.5</v>
      </c>
      <c r="D1562" s="169">
        <f>ROUND('в руб.'!D1562/1000,1)</f>
        <v>342051</v>
      </c>
      <c r="E1562" s="162">
        <f t="shared" ref="E1562:E1567" si="28">D1562/C1562*100</f>
        <v>28.742561765236012</v>
      </c>
    </row>
    <row r="1563" spans="1:5" ht="63" x14ac:dyDescent="0.25">
      <c r="A1563" s="167" t="s">
        <v>3558</v>
      </c>
      <c r="B1563" s="172" t="s">
        <v>3559</v>
      </c>
      <c r="C1563" s="169">
        <f>ROUND('в руб.'!C1563/1000,1)</f>
        <v>1190050.5</v>
      </c>
      <c r="D1563" s="169">
        <f>ROUND('в руб.'!D1563/1000,1)</f>
        <v>342051</v>
      </c>
      <c r="E1563" s="162">
        <f t="shared" si="28"/>
        <v>28.742561765236012</v>
      </c>
    </row>
    <row r="1564" spans="1:5" ht="78.75" x14ac:dyDescent="0.25">
      <c r="A1564" s="167" t="s">
        <v>3560</v>
      </c>
      <c r="B1564" s="172" t="s">
        <v>3561</v>
      </c>
      <c r="C1564" s="169">
        <f>ROUND('в руб.'!C1564/1000,1)</f>
        <v>1190050.5</v>
      </c>
      <c r="D1564" s="169">
        <f>ROUND('в руб.'!D1564/1000,1)</f>
        <v>342051</v>
      </c>
      <c r="E1564" s="162">
        <f t="shared" si="28"/>
        <v>28.742561765236012</v>
      </c>
    </row>
    <row r="1565" spans="1:5" ht="31.5" x14ac:dyDescent="0.25">
      <c r="A1565" s="167" t="s">
        <v>3564</v>
      </c>
      <c r="B1565" s="172" t="s">
        <v>3565</v>
      </c>
      <c r="C1565" s="169">
        <f>ROUND('в руб.'!C1565/1000,1)</f>
        <v>-1190050.5</v>
      </c>
      <c r="D1565" s="169">
        <f>ROUND('в руб.'!D1565/1000,1)</f>
        <v>-841702.8</v>
      </c>
      <c r="E1565" s="162">
        <f t="shared" si="28"/>
        <v>70.728326234895079</v>
      </c>
    </row>
    <row r="1566" spans="1:5" ht="47.25" x14ac:dyDescent="0.25">
      <c r="A1566" s="167" t="s">
        <v>3566</v>
      </c>
      <c r="B1566" s="172" t="s">
        <v>3567</v>
      </c>
      <c r="C1566" s="169">
        <f>ROUND('в руб.'!C1566/1000,1)</f>
        <v>-1190050.5</v>
      </c>
      <c r="D1566" s="169">
        <f>ROUND('в руб.'!D1566/1000,1)</f>
        <v>-841702.8</v>
      </c>
      <c r="E1566" s="162">
        <f t="shared" si="28"/>
        <v>70.728326234895079</v>
      </c>
    </row>
    <row r="1567" spans="1:5" ht="63" x14ac:dyDescent="0.25">
      <c r="A1567" s="167" t="s">
        <v>3568</v>
      </c>
      <c r="B1567" s="172" t="s">
        <v>3569</v>
      </c>
      <c r="C1567" s="169">
        <f>ROUND('в руб.'!C1567/1000,1)</f>
        <v>-1190050.5</v>
      </c>
      <c r="D1567" s="169">
        <f>ROUND('в руб.'!D1567/1000,1)</f>
        <v>-841702.8</v>
      </c>
      <c r="E1567" s="162">
        <f t="shared" si="28"/>
        <v>70.728326234895079</v>
      </c>
    </row>
    <row r="1568" spans="1:5" ht="15.75" x14ac:dyDescent="0.25">
      <c r="A1568" s="206" t="s">
        <v>3580</v>
      </c>
      <c r="B1568" s="207" t="s">
        <v>74</v>
      </c>
      <c r="C1568" s="169"/>
      <c r="D1568" s="169"/>
      <c r="E1568" s="162"/>
    </row>
    <row r="1569" spans="1:5" ht="15.75" x14ac:dyDescent="0.25">
      <c r="A1569" s="205" t="s">
        <v>3493</v>
      </c>
      <c r="B1569" s="182"/>
      <c r="C1569" s="182"/>
      <c r="D1569" s="182"/>
      <c r="E1569" s="178"/>
    </row>
    <row r="1570" spans="1:5" ht="15.75" x14ac:dyDescent="0.25">
      <c r="A1570" s="203" t="s">
        <v>3582</v>
      </c>
      <c r="B1570" s="204" t="s">
        <v>74</v>
      </c>
      <c r="C1570" s="193">
        <f>ROUND('в руб.'!C1570/1000,1)</f>
        <v>4078774.6</v>
      </c>
      <c r="D1570" s="193">
        <f>ROUND('в руб.'!D1570/1000,1)</f>
        <v>-7157016.2999999998</v>
      </c>
      <c r="E1570" s="190"/>
    </row>
    <row r="1571" spans="1:5" ht="31.5" x14ac:dyDescent="0.25">
      <c r="A1571" s="187" t="s">
        <v>3584</v>
      </c>
      <c r="B1571" s="204" t="s">
        <v>3585</v>
      </c>
      <c r="C1571" s="193">
        <f>ROUND('в руб.'!C1571/1000,1)</f>
        <v>4078774.6</v>
      </c>
      <c r="D1571" s="193">
        <f>ROUND('в руб.'!D1571/1000,1)</f>
        <v>-7157016.2999999998</v>
      </c>
      <c r="E1571" s="190"/>
    </row>
    <row r="1572" spans="1:5" ht="15.75" x14ac:dyDescent="0.25">
      <c r="A1572" s="203" t="s">
        <v>3586</v>
      </c>
      <c r="B1572" s="204" t="s">
        <v>74</v>
      </c>
      <c r="C1572" s="193">
        <f>ROUND('в руб.'!C1572/1000,1)</f>
        <v>-175290726.69999999</v>
      </c>
      <c r="D1572" s="193">
        <f>ROUND('в руб.'!D1572/1000,1)</f>
        <v>-87696153.200000003</v>
      </c>
      <c r="E1572" s="190"/>
    </row>
    <row r="1573" spans="1:5" ht="15.75" x14ac:dyDescent="0.25">
      <c r="A1573" s="167" t="s">
        <v>3588</v>
      </c>
      <c r="B1573" s="172" t="s">
        <v>3589</v>
      </c>
      <c r="C1573" s="169">
        <f>ROUND('в руб.'!C1573/1000,1)</f>
        <v>-175290726.69999999</v>
      </c>
      <c r="D1573" s="169">
        <f>ROUND('в руб.'!D1573/1000,1)</f>
        <v>-87696153.200000003</v>
      </c>
      <c r="E1573" s="162"/>
    </row>
    <row r="1574" spans="1:5" ht="15.75" x14ac:dyDescent="0.25">
      <c r="A1574" s="167" t="s">
        <v>3590</v>
      </c>
      <c r="B1574" s="172" t="s">
        <v>3591</v>
      </c>
      <c r="C1574" s="169">
        <f>ROUND('в руб.'!C1574/1000,1)</f>
        <v>-175290726.69999999</v>
      </c>
      <c r="D1574" s="169">
        <f>ROUND('в руб.'!D1574/1000,1)</f>
        <v>-87696153.200000003</v>
      </c>
      <c r="E1574" s="162"/>
    </row>
    <row r="1575" spans="1:5" ht="31.5" x14ac:dyDescent="0.25">
      <c r="A1575" s="167" t="s">
        <v>3592</v>
      </c>
      <c r="B1575" s="172" t="s">
        <v>3593</v>
      </c>
      <c r="C1575" s="169">
        <f>ROUND('в руб.'!C1575/1000,1)</f>
        <v>-175290726.69999999</v>
      </c>
      <c r="D1575" s="169">
        <f>ROUND('в руб.'!D1575/1000,1)</f>
        <v>-87696153.200000003</v>
      </c>
      <c r="E1575" s="162"/>
    </row>
    <row r="1576" spans="1:5" ht="31.5" x14ac:dyDescent="0.25">
      <c r="A1576" s="167" t="s">
        <v>3594</v>
      </c>
      <c r="B1576" s="172" t="s">
        <v>3595</v>
      </c>
      <c r="C1576" s="169">
        <f>ROUND('в руб.'!C1576/1000,1)</f>
        <v>-175290726.69999999</v>
      </c>
      <c r="D1576" s="169">
        <f>ROUND('в руб.'!D1576/1000,1)</f>
        <v>-87696153.200000003</v>
      </c>
      <c r="E1576" s="162"/>
    </row>
    <row r="1577" spans="1:5" ht="15.75" x14ac:dyDescent="0.25">
      <c r="A1577" s="203" t="s">
        <v>3606</v>
      </c>
      <c r="B1577" s="204" t="s">
        <v>74</v>
      </c>
      <c r="C1577" s="227">
        <f>ROUND('в руб.'!C1577/1000,1)-0.1</f>
        <v>179369501.30000001</v>
      </c>
      <c r="D1577" s="193">
        <f>ROUND('в руб.'!D1577/1000,1)</f>
        <v>80539136.900000006</v>
      </c>
      <c r="E1577" s="190"/>
    </row>
    <row r="1578" spans="1:5" ht="15.75" x14ac:dyDescent="0.25">
      <c r="A1578" s="167" t="s">
        <v>3608</v>
      </c>
      <c r="B1578" s="172" t="s">
        <v>3609</v>
      </c>
      <c r="C1578" s="226">
        <f>ROUND('в руб.'!C1578/1000,1)-0.1</f>
        <v>179369501.30000001</v>
      </c>
      <c r="D1578" s="169">
        <f>ROUND('в руб.'!D1578/1000,1)</f>
        <v>80539136.900000006</v>
      </c>
      <c r="E1578" s="162"/>
    </row>
    <row r="1579" spans="1:5" ht="15.75" x14ac:dyDescent="0.25">
      <c r="A1579" s="167" t="s">
        <v>3610</v>
      </c>
      <c r="B1579" s="172" t="s">
        <v>3611</v>
      </c>
      <c r="C1579" s="226">
        <f>ROUND('в руб.'!C1579/1000,1)-0.1</f>
        <v>179369501.30000001</v>
      </c>
      <c r="D1579" s="169">
        <f>ROUND('в руб.'!D1579/1000,1)</f>
        <v>80539136.900000006</v>
      </c>
      <c r="E1579" s="162"/>
    </row>
    <row r="1580" spans="1:5" ht="31.5" x14ac:dyDescent="0.25">
      <c r="A1580" s="167" t="s">
        <v>3612</v>
      </c>
      <c r="B1580" s="172" t="s">
        <v>3613</v>
      </c>
      <c r="C1580" s="226">
        <f>ROUND('в руб.'!C1580/1000,1)-0.1</f>
        <v>179369501.30000001</v>
      </c>
      <c r="D1580" s="169">
        <f>ROUND('в руб.'!D1580/1000,1)</f>
        <v>80539136.900000006</v>
      </c>
      <c r="E1580" s="162"/>
    </row>
    <row r="1581" spans="1:5" ht="31.5" x14ac:dyDescent="0.25">
      <c r="A1581" s="167" t="s">
        <v>3614</v>
      </c>
      <c r="B1581" s="172" t="s">
        <v>3615</v>
      </c>
      <c r="C1581" s="226">
        <f>ROUND('в руб.'!C1581/1000,1)-0.1</f>
        <v>179369501.30000001</v>
      </c>
      <c r="D1581" s="169">
        <f>ROUND('в руб.'!D1581/1000,1)</f>
        <v>80539136.900000006</v>
      </c>
      <c r="E1581" s="162"/>
    </row>
  </sheetData>
  <mergeCells count="9">
    <mergeCell ref="A10:E10"/>
    <mergeCell ref="A566:E566"/>
    <mergeCell ref="A1541:E1541"/>
    <mergeCell ref="A1:E5"/>
    <mergeCell ref="A7:A8"/>
    <mergeCell ref="B7:B8"/>
    <mergeCell ref="C7:C8"/>
    <mergeCell ref="D7:D8"/>
    <mergeCell ref="E7:E8"/>
  </mergeCells>
  <pageMargins left="0.59055118110236227" right="0.19685039370078741" top="0.39370078740157483" bottom="0.39370078740157483" header="0" footer="0"/>
  <pageSetup paperSize="9" scale="63" fitToWidth="2" fitToHeight="0" orientation="portrait" r:id="rId1"/>
  <headerFooter>
    <oddFooter>Страница &amp;P</oddFooter>
    <evenFooter>&amp;R&amp;D СТР. &amp;P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
  <sheetViews>
    <sheetView topLeftCell="A41" zoomScale="86" zoomScaleNormal="86" zoomScaleSheetLayoutView="70" zoomScalePageLayoutView="70" workbookViewId="0">
      <selection activeCell="C64" sqref="C64"/>
    </sheetView>
  </sheetViews>
  <sheetFormatPr defaultRowHeight="15" x14ac:dyDescent="0.25"/>
  <cols>
    <col min="1" max="1" width="53.7109375" style="1" customWidth="1"/>
    <col min="2" max="2" width="29.5703125" style="1" customWidth="1"/>
    <col min="3" max="3" width="21.7109375" style="1" customWidth="1"/>
    <col min="4" max="4" width="20.42578125" style="1" customWidth="1"/>
    <col min="5" max="5" width="16.140625" style="1" customWidth="1"/>
    <col min="6" max="6" width="15.140625" style="1" customWidth="1"/>
    <col min="7" max="16384" width="9.140625" style="1"/>
  </cols>
  <sheetData>
    <row r="1" spans="1:6" ht="13.5" hidden="1" customHeight="1" x14ac:dyDescent="0.3">
      <c r="A1" s="316"/>
      <c r="B1" s="316"/>
      <c r="C1" s="316"/>
      <c r="D1" s="316"/>
    </row>
    <row r="4" spans="1:6" ht="15.75" x14ac:dyDescent="0.25">
      <c r="A4" s="208" t="s">
        <v>72</v>
      </c>
      <c r="B4" s="209" t="s">
        <v>74</v>
      </c>
      <c r="C4" s="210">
        <v>142131327.80000001</v>
      </c>
      <c r="D4" s="210">
        <v>71846632.599999994</v>
      </c>
      <c r="E4" s="218">
        <f>C5+C20</f>
        <v>142131327.80000001</v>
      </c>
      <c r="F4" s="218">
        <f>D5+D20</f>
        <v>71846632.599999994</v>
      </c>
    </row>
    <row r="5" spans="1:6" ht="15.75" x14ac:dyDescent="0.25">
      <c r="A5" s="187" t="s">
        <v>77</v>
      </c>
      <c r="B5" s="188" t="s">
        <v>78</v>
      </c>
      <c r="C5" s="189">
        <v>80796502.700000003</v>
      </c>
      <c r="D5" s="189">
        <v>48767181.399999999</v>
      </c>
      <c r="E5" s="218">
        <f>C6+C7+C8+C9+C10+C11+C12+C13+C14+C15+C16+C17+C18+C19</f>
        <v>80796502.700000018</v>
      </c>
      <c r="F5" s="221">
        <f>D6+D7+D8+D9+D10+D11+D12+D13+D14+D15+D16+D17+D18+D19</f>
        <v>48767181.399999999</v>
      </c>
    </row>
    <row r="6" spans="1:6" ht="15.75" x14ac:dyDescent="0.25">
      <c r="A6" s="187" t="s">
        <v>79</v>
      </c>
      <c r="B6" s="188" t="s">
        <v>80</v>
      </c>
      <c r="C6" s="189">
        <v>52346967.299999997</v>
      </c>
      <c r="D6" s="189">
        <v>32668372.899999999</v>
      </c>
    </row>
    <row r="7" spans="1:6" ht="63" x14ac:dyDescent="0.25">
      <c r="A7" s="187" t="s">
        <v>103</v>
      </c>
      <c r="B7" s="188" t="s">
        <v>104</v>
      </c>
      <c r="C7" s="189">
        <v>11621013</v>
      </c>
      <c r="D7" s="189">
        <v>6208928</v>
      </c>
    </row>
    <row r="8" spans="1:6" ht="15.75" x14ac:dyDescent="0.25">
      <c r="A8" s="187" t="s">
        <v>151</v>
      </c>
      <c r="B8" s="188" t="s">
        <v>152</v>
      </c>
      <c r="C8" s="189">
        <v>6928623.7999999998</v>
      </c>
      <c r="D8" s="189">
        <v>4276089.9000000004</v>
      </c>
    </row>
    <row r="9" spans="1:6" ht="15.75" x14ac:dyDescent="0.25">
      <c r="A9" s="187" t="s">
        <v>186</v>
      </c>
      <c r="B9" s="188" t="s">
        <v>187</v>
      </c>
      <c r="C9" s="189">
        <v>8259068.9000000004</v>
      </c>
      <c r="D9" s="189">
        <v>4534949.4000000004</v>
      </c>
    </row>
    <row r="10" spans="1:6" ht="47.25" x14ac:dyDescent="0.25">
      <c r="A10" s="187" t="s">
        <v>228</v>
      </c>
      <c r="B10" s="188" t="s">
        <v>229</v>
      </c>
      <c r="C10" s="189">
        <v>71811</v>
      </c>
      <c r="D10" s="189">
        <v>48496.3</v>
      </c>
    </row>
    <row r="11" spans="1:6" ht="15.75" x14ac:dyDescent="0.25">
      <c r="A11" s="187" t="s">
        <v>242</v>
      </c>
      <c r="B11" s="188" t="s">
        <v>243</v>
      </c>
      <c r="C11" s="189">
        <v>326001.2</v>
      </c>
      <c r="D11" s="189">
        <v>121340.1</v>
      </c>
    </row>
    <row r="12" spans="1:6" ht="47.25" x14ac:dyDescent="0.25">
      <c r="A12" s="187" t="s">
        <v>300</v>
      </c>
      <c r="B12" s="188" t="s">
        <v>301</v>
      </c>
      <c r="C12" s="189">
        <v>1379.2</v>
      </c>
      <c r="D12" s="220">
        <f>0.7+0.1</f>
        <v>0.79999999999999993</v>
      </c>
    </row>
    <row r="13" spans="1:6" ht="63" x14ac:dyDescent="0.25">
      <c r="A13" s="187" t="s">
        <v>333</v>
      </c>
      <c r="B13" s="188" t="s">
        <v>334</v>
      </c>
      <c r="C13" s="189">
        <v>95217.9</v>
      </c>
      <c r="D13" s="189">
        <v>179629.2</v>
      </c>
    </row>
    <row r="14" spans="1:6" ht="31.5" x14ac:dyDescent="0.25">
      <c r="A14" s="187" t="s">
        <v>461</v>
      </c>
      <c r="B14" s="188" t="s">
        <v>462</v>
      </c>
      <c r="C14" s="189">
        <v>101192.4</v>
      </c>
      <c r="D14" s="189">
        <v>62819.7</v>
      </c>
    </row>
    <row r="15" spans="1:6" ht="47.25" x14ac:dyDescent="0.25">
      <c r="A15" s="187" t="s">
        <v>499</v>
      </c>
      <c r="B15" s="188" t="s">
        <v>500</v>
      </c>
      <c r="C15" s="189">
        <v>219813.3</v>
      </c>
      <c r="D15" s="189">
        <v>189601</v>
      </c>
    </row>
    <row r="16" spans="1:6" ht="31.5" x14ac:dyDescent="0.25">
      <c r="A16" s="187" t="s">
        <v>567</v>
      </c>
      <c r="B16" s="188" t="s">
        <v>568</v>
      </c>
      <c r="C16" s="189"/>
      <c r="D16" s="189">
        <v>69.099999999999994</v>
      </c>
    </row>
    <row r="17" spans="1:6" ht="31.5" x14ac:dyDescent="0.25">
      <c r="A17" s="187" t="s">
        <v>657</v>
      </c>
      <c r="B17" s="188" t="s">
        <v>658</v>
      </c>
      <c r="C17" s="189">
        <v>13150</v>
      </c>
      <c r="D17" s="189">
        <v>12646.2</v>
      </c>
    </row>
    <row r="18" spans="1:6" ht="31.5" x14ac:dyDescent="0.25">
      <c r="A18" s="187" t="s">
        <v>665</v>
      </c>
      <c r="B18" s="188" t="s">
        <v>666</v>
      </c>
      <c r="C18" s="189">
        <v>808264.7</v>
      </c>
      <c r="D18" s="189">
        <v>457703.4</v>
      </c>
    </row>
    <row r="19" spans="1:6" ht="15.75" x14ac:dyDescent="0.25">
      <c r="A19" s="187" t="s">
        <v>895</v>
      </c>
      <c r="B19" s="188" t="s">
        <v>896</v>
      </c>
      <c r="C19" s="189">
        <v>4000</v>
      </c>
      <c r="D19" s="189">
        <v>6535.4</v>
      </c>
    </row>
    <row r="20" spans="1:6" ht="15.75" x14ac:dyDescent="0.25">
      <c r="A20" s="187" t="s">
        <v>933</v>
      </c>
      <c r="B20" s="188" t="s">
        <v>934</v>
      </c>
      <c r="C20" s="189">
        <v>61334825.100000001</v>
      </c>
      <c r="D20" s="189">
        <v>23079451.199999999</v>
      </c>
      <c r="E20" s="218">
        <f>C21+C22+C23+C24+C25</f>
        <v>61334825.100000001</v>
      </c>
      <c r="F20" s="218">
        <f>D21+D22+D23+D24+D25</f>
        <v>23079451.199999999</v>
      </c>
    </row>
    <row r="21" spans="1:6" ht="47.25" x14ac:dyDescent="0.25">
      <c r="A21" s="187" t="s">
        <v>935</v>
      </c>
      <c r="B21" s="188" t="s">
        <v>936</v>
      </c>
      <c r="C21" s="189">
        <v>60416905.700000003</v>
      </c>
      <c r="D21" s="189">
        <v>22362530</v>
      </c>
    </row>
    <row r="22" spans="1:6" ht="47.25" x14ac:dyDescent="0.25">
      <c r="A22" s="187" t="s">
        <v>1641</v>
      </c>
      <c r="B22" s="188" t="s">
        <v>1642</v>
      </c>
      <c r="C22" s="189">
        <v>906312.6</v>
      </c>
      <c r="D22" s="189">
        <v>535477.19999999995</v>
      </c>
    </row>
    <row r="23" spans="1:6" ht="31.5" x14ac:dyDescent="0.25">
      <c r="A23" s="187" t="s">
        <v>1647</v>
      </c>
      <c r="B23" s="188" t="s">
        <v>1648</v>
      </c>
      <c r="C23" s="189">
        <v>3340.5</v>
      </c>
      <c r="D23" s="189">
        <v>3295.5</v>
      </c>
    </row>
    <row r="24" spans="1:6" ht="94.5" x14ac:dyDescent="0.25">
      <c r="A24" s="187" t="s">
        <v>1678</v>
      </c>
      <c r="B24" s="188" t="s">
        <v>1679</v>
      </c>
      <c r="C24" s="189">
        <v>8267.7999999999993</v>
      </c>
      <c r="D24" s="189">
        <v>254811.7</v>
      </c>
    </row>
    <row r="25" spans="1:6" ht="63" x14ac:dyDescent="0.25">
      <c r="A25" s="187" t="s">
        <v>1753</v>
      </c>
      <c r="B25" s="188" t="s">
        <v>1754</v>
      </c>
      <c r="C25" s="189">
        <v>-1.5</v>
      </c>
      <c r="D25" s="189">
        <v>-76663.199999999997</v>
      </c>
    </row>
    <row r="27" spans="1:6" ht="21" customHeight="1" x14ac:dyDescent="0.25">
      <c r="A27" s="214" t="s">
        <v>1886</v>
      </c>
      <c r="B27" s="215" t="s">
        <v>74</v>
      </c>
      <c r="C27" s="216">
        <v>154251871.59999999</v>
      </c>
      <c r="D27" s="216">
        <v>66979026.700000003</v>
      </c>
      <c r="E27" s="218">
        <f>C28+C38+C41+C46+C57+C62+C67+C75+C78+C86+C92+C97+C101+C103</f>
        <v>154251871.59999999</v>
      </c>
      <c r="F27" s="221">
        <f>D28+D38+D41+D46+D57+D62+D67+D75+D78+D86+D92+D97+D101+D103</f>
        <v>66979026.699999996</v>
      </c>
    </row>
    <row r="28" spans="1:6" ht="15.75" x14ac:dyDescent="0.25">
      <c r="A28" s="187" t="s">
        <v>1888</v>
      </c>
      <c r="B28" s="188" t="s">
        <v>1889</v>
      </c>
      <c r="C28" s="189">
        <v>5108041.8</v>
      </c>
      <c r="D28" s="189">
        <v>1712602.4</v>
      </c>
      <c r="E28" s="221">
        <f>SUM(C29:C37)</f>
        <v>5108041.8000000007</v>
      </c>
      <c r="F28" s="218">
        <f>SUM(D29:D37)</f>
        <v>1712602.4</v>
      </c>
    </row>
    <row r="29" spans="1:6" ht="47.25" x14ac:dyDescent="0.25">
      <c r="A29" s="187" t="s">
        <v>1890</v>
      </c>
      <c r="B29" s="188" t="s">
        <v>1891</v>
      </c>
      <c r="C29" s="189">
        <v>231295.1</v>
      </c>
      <c r="D29" s="189">
        <v>109368.8</v>
      </c>
    </row>
    <row r="30" spans="1:6" ht="63" x14ac:dyDescent="0.25">
      <c r="A30" s="187" t="s">
        <v>1914</v>
      </c>
      <c r="B30" s="188" t="s">
        <v>1915</v>
      </c>
      <c r="C30" s="189">
        <v>275588.90000000002</v>
      </c>
      <c r="D30" s="189">
        <v>119137.4</v>
      </c>
    </row>
    <row r="31" spans="1:6" ht="78.75" x14ac:dyDescent="0.25">
      <c r="A31" s="187" t="s">
        <v>1952</v>
      </c>
      <c r="B31" s="188" t="s">
        <v>1953</v>
      </c>
      <c r="C31" s="189">
        <v>125562</v>
      </c>
      <c r="D31" s="189">
        <v>57975.9</v>
      </c>
    </row>
    <row r="32" spans="1:6" ht="15.75" x14ac:dyDescent="0.25">
      <c r="A32" s="187" t="s">
        <v>1986</v>
      </c>
      <c r="B32" s="188" t="s">
        <v>1987</v>
      </c>
      <c r="C32" s="189">
        <v>638300.1</v>
      </c>
      <c r="D32" s="189">
        <v>234679.3</v>
      </c>
    </row>
    <row r="33" spans="1:6" ht="47.25" x14ac:dyDescent="0.25">
      <c r="A33" s="187" t="s">
        <v>2014</v>
      </c>
      <c r="B33" s="188" t="s">
        <v>2015</v>
      </c>
      <c r="C33" s="220">
        <f>303024.2-0.1</f>
        <v>303024.10000000003</v>
      </c>
      <c r="D33" s="189">
        <v>125590.7</v>
      </c>
    </row>
    <row r="34" spans="1:6" ht="31.5" x14ac:dyDescent="0.25">
      <c r="A34" s="187" t="s">
        <v>2036</v>
      </c>
      <c r="B34" s="188" t="s">
        <v>2037</v>
      </c>
      <c r="C34" s="189">
        <v>488631.7</v>
      </c>
      <c r="D34" s="189">
        <v>63935.199999999997</v>
      </c>
    </row>
    <row r="35" spans="1:6" ht="15.75" x14ac:dyDescent="0.25">
      <c r="A35" s="187" t="s">
        <v>2054</v>
      </c>
      <c r="B35" s="188" t="s">
        <v>2055</v>
      </c>
      <c r="C35" s="189">
        <v>337382.7</v>
      </c>
      <c r="D35" s="189"/>
    </row>
    <row r="36" spans="1:6" ht="31.5" x14ac:dyDescent="0.25">
      <c r="A36" s="187" t="s">
        <v>2059</v>
      </c>
      <c r="B36" s="188" t="s">
        <v>2060</v>
      </c>
      <c r="C36" s="189">
        <v>199.7</v>
      </c>
      <c r="D36" s="189">
        <v>59.4</v>
      </c>
    </row>
    <row r="37" spans="1:6" ht="15.75" x14ac:dyDescent="0.25">
      <c r="A37" s="187" t="s">
        <v>2066</v>
      </c>
      <c r="B37" s="188" t="s">
        <v>2067</v>
      </c>
      <c r="C37" s="189">
        <v>2708057.5</v>
      </c>
      <c r="D37" s="189">
        <v>1001855.7</v>
      </c>
    </row>
    <row r="38" spans="1:6" ht="15.75" x14ac:dyDescent="0.25">
      <c r="A38" s="187" t="s">
        <v>2154</v>
      </c>
      <c r="B38" s="188" t="s">
        <v>2155</v>
      </c>
      <c r="C38" s="189">
        <v>51672.6</v>
      </c>
      <c r="D38" s="189">
        <v>20574.099999999999</v>
      </c>
      <c r="E38" s="218">
        <f>SUM(C39:C40)</f>
        <v>51672.6</v>
      </c>
      <c r="F38" s="218">
        <f>SUM(D39:D40)</f>
        <v>20574.099999999999</v>
      </c>
    </row>
    <row r="39" spans="1:6" ht="15.75" x14ac:dyDescent="0.25">
      <c r="A39" s="187" t="s">
        <v>2156</v>
      </c>
      <c r="B39" s="188" t="s">
        <v>2157</v>
      </c>
      <c r="C39" s="189">
        <v>51502.6</v>
      </c>
      <c r="D39" s="189">
        <v>20480.599999999999</v>
      </c>
    </row>
    <row r="40" spans="1:6" ht="15.75" x14ac:dyDescent="0.25">
      <c r="A40" s="187" t="s">
        <v>2169</v>
      </c>
      <c r="B40" s="188" t="s">
        <v>2170</v>
      </c>
      <c r="C40" s="189">
        <v>170</v>
      </c>
      <c r="D40" s="189">
        <v>93.5</v>
      </c>
    </row>
    <row r="41" spans="1:6" ht="47.25" x14ac:dyDescent="0.25">
      <c r="A41" s="187" t="s">
        <v>2175</v>
      </c>
      <c r="B41" s="188" t="s">
        <v>2176</v>
      </c>
      <c r="C41" s="189">
        <v>773801.8</v>
      </c>
      <c r="D41" s="189">
        <v>311981.90000000002</v>
      </c>
      <c r="E41" s="218">
        <f>SUM(C42:C45)</f>
        <v>773801.8</v>
      </c>
      <c r="F41" s="218">
        <f>SUM(D42:D45)</f>
        <v>311981.90000000002</v>
      </c>
    </row>
    <row r="42" spans="1:6" ht="15.75" x14ac:dyDescent="0.25">
      <c r="A42" s="187" t="s">
        <v>2177</v>
      </c>
      <c r="B42" s="188" t="s">
        <v>2178</v>
      </c>
      <c r="C42" s="189">
        <v>183909.6</v>
      </c>
      <c r="D42" s="189">
        <v>72835.199999999997</v>
      </c>
    </row>
    <row r="43" spans="1:6" ht="15.75" x14ac:dyDescent="0.25">
      <c r="A43" s="187" t="s">
        <v>2196</v>
      </c>
      <c r="B43" s="188" t="s">
        <v>2197</v>
      </c>
      <c r="C43" s="189">
        <v>71795.3</v>
      </c>
      <c r="D43" s="189">
        <v>1648.1</v>
      </c>
    </row>
    <row r="44" spans="1:6" ht="63" x14ac:dyDescent="0.25">
      <c r="A44" s="187" t="s">
        <v>2219</v>
      </c>
      <c r="B44" s="188" t="s">
        <v>2220</v>
      </c>
      <c r="C44" s="189">
        <v>510236.9</v>
      </c>
      <c r="D44" s="189">
        <v>233944.7</v>
      </c>
    </row>
    <row r="45" spans="1:6" ht="15.75" x14ac:dyDescent="0.25">
      <c r="A45" s="187" t="s">
        <v>2254</v>
      </c>
      <c r="B45" s="188" t="s">
        <v>2255</v>
      </c>
      <c r="C45" s="189">
        <v>7860</v>
      </c>
      <c r="D45" s="189">
        <v>3553.9</v>
      </c>
    </row>
    <row r="46" spans="1:6" ht="15.75" x14ac:dyDescent="0.25">
      <c r="A46" s="187" t="s">
        <v>2273</v>
      </c>
      <c r="B46" s="188" t="s">
        <v>2274</v>
      </c>
      <c r="C46" s="189">
        <v>30879311.5</v>
      </c>
      <c r="D46" s="189">
        <v>9393566</v>
      </c>
      <c r="E46" s="218">
        <f>SUM(C47:C56)</f>
        <v>30879311.499999996</v>
      </c>
      <c r="F46" s="221">
        <f>SUM(D47:D56)</f>
        <v>9393566</v>
      </c>
    </row>
    <row r="47" spans="1:6" ht="15.75" x14ac:dyDescent="0.25">
      <c r="A47" s="187" t="s">
        <v>2275</v>
      </c>
      <c r="B47" s="188" t="s">
        <v>2276</v>
      </c>
      <c r="C47" s="189">
        <v>950961.5</v>
      </c>
      <c r="D47" s="189">
        <v>224677.8</v>
      </c>
    </row>
    <row r="48" spans="1:6" ht="15.75" x14ac:dyDescent="0.25">
      <c r="A48" s="187" t="s">
        <v>2307</v>
      </c>
      <c r="B48" s="188" t="s">
        <v>2308</v>
      </c>
      <c r="C48" s="189">
        <v>109500</v>
      </c>
      <c r="D48" s="189"/>
    </row>
    <row r="49" spans="1:6" ht="15.75" x14ac:dyDescent="0.25">
      <c r="A49" s="187" t="s">
        <v>2322</v>
      </c>
      <c r="B49" s="188" t="s">
        <v>2323</v>
      </c>
      <c r="C49" s="189">
        <v>3976945.4</v>
      </c>
      <c r="D49" s="189">
        <v>1507687.7</v>
      </c>
    </row>
    <row r="50" spans="1:6" ht="15.75" x14ac:dyDescent="0.25">
      <c r="A50" s="187" t="s">
        <v>2352</v>
      </c>
      <c r="B50" s="188" t="s">
        <v>2353</v>
      </c>
      <c r="C50" s="189">
        <v>335445.59999999998</v>
      </c>
      <c r="D50" s="189">
        <v>79876.3</v>
      </c>
    </row>
    <row r="51" spans="1:6" ht="15.75" x14ac:dyDescent="0.25">
      <c r="A51" s="187" t="s">
        <v>2370</v>
      </c>
      <c r="B51" s="188" t="s">
        <v>2371</v>
      </c>
      <c r="C51" s="189">
        <v>292904.8</v>
      </c>
      <c r="D51" s="189">
        <v>137010.29999999999</v>
      </c>
    </row>
    <row r="52" spans="1:6" ht="15.75" x14ac:dyDescent="0.25">
      <c r="A52" s="187" t="s">
        <v>2395</v>
      </c>
      <c r="B52" s="188" t="s">
        <v>2396</v>
      </c>
      <c r="C52" s="189">
        <v>620496.19999999995</v>
      </c>
      <c r="D52" s="220">
        <f>337548.8+0.1</f>
        <v>337548.89999999997</v>
      </c>
    </row>
    <row r="53" spans="1:6" ht="15.75" x14ac:dyDescent="0.25">
      <c r="A53" s="187" t="s">
        <v>2428</v>
      </c>
      <c r="B53" s="188" t="s">
        <v>2429</v>
      </c>
      <c r="C53" s="189">
        <v>21985569.399999999</v>
      </c>
      <c r="D53" s="220">
        <f>6437901.5+0.1</f>
        <v>6437901.5999999996</v>
      </c>
    </row>
    <row r="54" spans="1:6" ht="15.75" x14ac:dyDescent="0.25">
      <c r="A54" s="187" t="s">
        <v>2465</v>
      </c>
      <c r="B54" s="188" t="s">
        <v>2466</v>
      </c>
      <c r="C54" s="189">
        <v>76574.2</v>
      </c>
      <c r="D54" s="189">
        <v>17010.900000000001</v>
      </c>
    </row>
    <row r="55" spans="1:6" ht="31.5" x14ac:dyDescent="0.25">
      <c r="A55" s="187" t="s">
        <v>2475</v>
      </c>
      <c r="B55" s="188" t="s">
        <v>2476</v>
      </c>
      <c r="C55" s="189">
        <v>3400</v>
      </c>
      <c r="D55" s="189"/>
    </row>
    <row r="56" spans="1:6" ht="31.5" x14ac:dyDescent="0.25">
      <c r="A56" s="187" t="s">
        <v>2481</v>
      </c>
      <c r="B56" s="188" t="s">
        <v>2482</v>
      </c>
      <c r="C56" s="189">
        <v>2527514.4</v>
      </c>
      <c r="D56" s="189">
        <v>651852.5</v>
      </c>
    </row>
    <row r="57" spans="1:6" ht="31.5" x14ac:dyDescent="0.25">
      <c r="A57" s="187" t="s">
        <v>2532</v>
      </c>
      <c r="B57" s="188" t="s">
        <v>2533</v>
      </c>
      <c r="C57" s="189">
        <v>3831100.3</v>
      </c>
      <c r="D57" s="189">
        <v>1632437</v>
      </c>
      <c r="E57" s="218">
        <f>C58+C59+C60+C61</f>
        <v>3831100.3</v>
      </c>
      <c r="F57" s="221">
        <f>D58+D59+D60+D61</f>
        <v>1632437</v>
      </c>
    </row>
    <row r="58" spans="1:6" ht="15.75" x14ac:dyDescent="0.25">
      <c r="A58" s="187" t="s">
        <v>2534</v>
      </c>
      <c r="B58" s="188" t="s">
        <v>2535</v>
      </c>
      <c r="C58" s="189">
        <v>1592382.8</v>
      </c>
      <c r="D58" s="189">
        <v>405331.6</v>
      </c>
    </row>
    <row r="59" spans="1:6" ht="15.75" x14ac:dyDescent="0.25">
      <c r="A59" s="187" t="s">
        <v>2563</v>
      </c>
      <c r="B59" s="188" t="s">
        <v>2564</v>
      </c>
      <c r="C59" s="189">
        <v>646994.80000000005</v>
      </c>
      <c r="D59" s="189">
        <v>191352.3</v>
      </c>
    </row>
    <row r="60" spans="1:6" ht="15.75" x14ac:dyDescent="0.25">
      <c r="A60" s="187" t="s">
        <v>2599</v>
      </c>
      <c r="B60" s="188" t="s">
        <v>2600</v>
      </c>
      <c r="C60" s="189">
        <v>1134459.8999999999</v>
      </c>
      <c r="D60" s="189">
        <v>786475.1</v>
      </c>
    </row>
    <row r="61" spans="1:6" ht="31.5" x14ac:dyDescent="0.25">
      <c r="A61" s="187" t="s">
        <v>2634</v>
      </c>
      <c r="B61" s="188" t="s">
        <v>2635</v>
      </c>
      <c r="C61" s="189">
        <v>457262.8</v>
      </c>
      <c r="D61" s="220">
        <f>249278.1-0.1</f>
        <v>249278</v>
      </c>
    </row>
    <row r="62" spans="1:6" ht="15.75" x14ac:dyDescent="0.25">
      <c r="A62" s="187" t="s">
        <v>2672</v>
      </c>
      <c r="B62" s="188" t="s">
        <v>2673</v>
      </c>
      <c r="C62" s="220">
        <f>181471</f>
        <v>181471</v>
      </c>
      <c r="D62" s="189">
        <v>104577.1</v>
      </c>
      <c r="E62" s="221">
        <f>C63+C64+C65+C66</f>
        <v>181471</v>
      </c>
      <c r="F62" s="218">
        <f>D63+D64+D65+D66</f>
        <v>104577.1</v>
      </c>
    </row>
    <row r="63" spans="1:6" ht="15.75" x14ac:dyDescent="0.25">
      <c r="A63" s="187" t="s">
        <v>2674</v>
      </c>
      <c r="B63" s="188" t="s">
        <v>2675</v>
      </c>
      <c r="C63" s="189">
        <v>70366.3</v>
      </c>
      <c r="D63" s="189">
        <v>39813.9</v>
      </c>
    </row>
    <row r="64" spans="1:6" ht="31.5" x14ac:dyDescent="0.25">
      <c r="A64" s="187" t="s">
        <v>2682</v>
      </c>
      <c r="B64" s="188" t="s">
        <v>2683</v>
      </c>
      <c r="C64" s="220">
        <f>42882.3+0.1</f>
        <v>42882.400000000001</v>
      </c>
      <c r="D64" s="189">
        <v>35439.199999999997</v>
      </c>
    </row>
    <row r="65" spans="1:6" ht="31.5" x14ac:dyDescent="0.25">
      <c r="A65" s="187" t="s">
        <v>2691</v>
      </c>
      <c r="B65" s="188" t="s">
        <v>2692</v>
      </c>
      <c r="C65" s="189">
        <v>200</v>
      </c>
      <c r="D65" s="189">
        <v>117</v>
      </c>
    </row>
    <row r="66" spans="1:6" ht="31.5" x14ac:dyDescent="0.25">
      <c r="A66" s="187" t="s">
        <v>2696</v>
      </c>
      <c r="B66" s="188" t="s">
        <v>2697</v>
      </c>
      <c r="C66" s="189">
        <v>68022.3</v>
      </c>
      <c r="D66" s="189">
        <v>29207</v>
      </c>
    </row>
    <row r="67" spans="1:6" ht="15.75" x14ac:dyDescent="0.25">
      <c r="A67" s="187" t="s">
        <v>2713</v>
      </c>
      <c r="B67" s="188" t="s">
        <v>2714</v>
      </c>
      <c r="C67" s="189">
        <v>35862729.600000001</v>
      </c>
      <c r="D67" s="189">
        <v>18348507.800000001</v>
      </c>
      <c r="E67" s="218">
        <f>C68+C69+C70+C71+C72+C73+C74</f>
        <v>35862729.600000001</v>
      </c>
      <c r="F67" s="221">
        <f>D68+D69+D70+D71+D72+D73+D74</f>
        <v>18348507.800000001</v>
      </c>
    </row>
    <row r="68" spans="1:6" ht="15.75" x14ac:dyDescent="0.25">
      <c r="A68" s="187" t="s">
        <v>2715</v>
      </c>
      <c r="B68" s="188" t="s">
        <v>2716</v>
      </c>
      <c r="C68" s="189">
        <v>5932537.5999999996</v>
      </c>
      <c r="D68" s="189">
        <v>3147300.3</v>
      </c>
    </row>
    <row r="69" spans="1:6" ht="15.75" x14ac:dyDescent="0.25">
      <c r="A69" s="187" t="s">
        <v>2761</v>
      </c>
      <c r="B69" s="188" t="s">
        <v>2762</v>
      </c>
      <c r="C69" s="189">
        <v>24019802.699999999</v>
      </c>
      <c r="D69" s="189">
        <v>12003817.199999999</v>
      </c>
    </row>
    <row r="70" spans="1:6" ht="15.75" x14ac:dyDescent="0.25">
      <c r="A70" s="187" t="s">
        <v>2811</v>
      </c>
      <c r="B70" s="188" t="s">
        <v>2812</v>
      </c>
      <c r="C70" s="189">
        <v>1107584.2</v>
      </c>
      <c r="D70" s="220">
        <f>695968.7+0.1</f>
        <v>695968.79999999993</v>
      </c>
    </row>
    <row r="71" spans="1:6" ht="15.75" x14ac:dyDescent="0.25">
      <c r="A71" s="187" t="s">
        <v>2851</v>
      </c>
      <c r="B71" s="188" t="s">
        <v>2852</v>
      </c>
      <c r="C71" s="189">
        <v>3539634.1</v>
      </c>
      <c r="D71" s="189">
        <v>2015477.5</v>
      </c>
    </row>
    <row r="72" spans="1:6" ht="31.5" x14ac:dyDescent="0.25">
      <c r="A72" s="187" t="s">
        <v>2865</v>
      </c>
      <c r="B72" s="188" t="s">
        <v>2866</v>
      </c>
      <c r="C72" s="189">
        <v>249955.20000000001</v>
      </c>
      <c r="D72" s="189">
        <v>130436.5</v>
      </c>
    </row>
    <row r="73" spans="1:6" ht="15.75" x14ac:dyDescent="0.25">
      <c r="A73" s="187" t="s">
        <v>2890</v>
      </c>
      <c r="B73" s="188" t="s">
        <v>2891</v>
      </c>
      <c r="C73" s="189">
        <v>666102.69999999995</v>
      </c>
      <c r="D73" s="189">
        <v>225098.1</v>
      </c>
    </row>
    <row r="74" spans="1:6" ht="15.75" x14ac:dyDescent="0.25">
      <c r="A74" s="187" t="s">
        <v>2918</v>
      </c>
      <c r="B74" s="188" t="s">
        <v>2919</v>
      </c>
      <c r="C74" s="189">
        <v>347113.1</v>
      </c>
      <c r="D74" s="189">
        <v>130409.4</v>
      </c>
    </row>
    <row r="75" spans="1:6" ht="15.75" x14ac:dyDescent="0.25">
      <c r="A75" s="187" t="s">
        <v>2968</v>
      </c>
      <c r="B75" s="188" t="s">
        <v>2969</v>
      </c>
      <c r="C75" s="189">
        <v>3531375.7</v>
      </c>
      <c r="D75" s="220">
        <f>1292789.3-0.1</f>
        <v>1292789.2</v>
      </c>
      <c r="E75" s="218">
        <f>C76+C77</f>
        <v>3531375.7</v>
      </c>
      <c r="F75" s="221">
        <f>D76+D77</f>
        <v>1292789.2000000002</v>
      </c>
    </row>
    <row r="76" spans="1:6" ht="15.75" x14ac:dyDescent="0.25">
      <c r="A76" s="187" t="s">
        <v>2970</v>
      </c>
      <c r="B76" s="188" t="s">
        <v>2971</v>
      </c>
      <c r="C76" s="189">
        <v>3455568.5</v>
      </c>
      <c r="D76" s="189">
        <v>1258513.6000000001</v>
      </c>
    </row>
    <row r="77" spans="1:6" ht="31.5" x14ac:dyDescent="0.25">
      <c r="A77" s="187" t="s">
        <v>3008</v>
      </c>
      <c r="B77" s="188" t="s">
        <v>3009</v>
      </c>
      <c r="C77" s="189">
        <v>75807.199999999997</v>
      </c>
      <c r="D77" s="189">
        <v>34275.599999999999</v>
      </c>
    </row>
    <row r="78" spans="1:6" ht="15.75" x14ac:dyDescent="0.25">
      <c r="A78" s="187" t="s">
        <v>3046</v>
      </c>
      <c r="B78" s="188" t="s">
        <v>3047</v>
      </c>
      <c r="C78" s="189">
        <v>18457640.399999999</v>
      </c>
      <c r="D78" s="189">
        <v>8127659.7999999998</v>
      </c>
      <c r="E78" s="218">
        <f>C79+C80+C81+C82+C83+C84+C85</f>
        <v>18457640.399999999</v>
      </c>
      <c r="F78" s="218">
        <f>D79+D80+D81+D82+D83+D84+D85</f>
        <v>8127659.8000000007</v>
      </c>
    </row>
    <row r="79" spans="1:6" ht="15.75" x14ac:dyDescent="0.25">
      <c r="A79" s="187" t="s">
        <v>3048</v>
      </c>
      <c r="B79" s="188" t="s">
        <v>3049</v>
      </c>
      <c r="C79" s="189">
        <v>11703507.699999999</v>
      </c>
      <c r="D79" s="189">
        <v>4652361.9000000004</v>
      </c>
    </row>
    <row r="80" spans="1:6" ht="15.75" x14ac:dyDescent="0.25">
      <c r="A80" s="187" t="s">
        <v>3066</v>
      </c>
      <c r="B80" s="188" t="s">
        <v>3067</v>
      </c>
      <c r="C80" s="189">
        <v>1108697.1000000001</v>
      </c>
      <c r="D80" s="189">
        <v>564859.30000000005</v>
      </c>
    </row>
    <row r="81" spans="1:6" ht="15.75" x14ac:dyDescent="0.25">
      <c r="A81" s="187" t="s">
        <v>3084</v>
      </c>
      <c r="B81" s="188" t="s">
        <v>3085</v>
      </c>
      <c r="C81" s="189">
        <v>495168.7</v>
      </c>
      <c r="D81" s="189">
        <v>295754.8</v>
      </c>
    </row>
    <row r="82" spans="1:6" ht="15.75" x14ac:dyDescent="0.25">
      <c r="A82" s="187" t="s">
        <v>3090</v>
      </c>
      <c r="B82" s="188" t="s">
        <v>3091</v>
      </c>
      <c r="C82" s="189">
        <v>100415.6</v>
      </c>
      <c r="D82" s="189">
        <v>60031.8</v>
      </c>
    </row>
    <row r="83" spans="1:6" ht="47.25" x14ac:dyDescent="0.25">
      <c r="A83" s="187" t="s">
        <v>3096</v>
      </c>
      <c r="B83" s="188" t="s">
        <v>3097</v>
      </c>
      <c r="C83" s="189">
        <v>217200.6</v>
      </c>
      <c r="D83" s="189">
        <v>132897.9</v>
      </c>
    </row>
    <row r="84" spans="1:6" ht="15.75" x14ac:dyDescent="0.25">
      <c r="A84" s="187" t="s">
        <v>3102</v>
      </c>
      <c r="B84" s="188" t="s">
        <v>3103</v>
      </c>
      <c r="C84" s="189">
        <v>7779.4</v>
      </c>
      <c r="D84" s="189">
        <v>4698.8999999999996</v>
      </c>
    </row>
    <row r="85" spans="1:6" ht="15.75" x14ac:dyDescent="0.25">
      <c r="A85" s="187" t="s">
        <v>3108</v>
      </c>
      <c r="B85" s="188" t="s">
        <v>3109</v>
      </c>
      <c r="C85" s="189">
        <v>4824871.3</v>
      </c>
      <c r="D85" s="189">
        <v>2417055.2000000002</v>
      </c>
    </row>
    <row r="86" spans="1:6" ht="15.75" x14ac:dyDescent="0.25">
      <c r="A86" s="187" t="s">
        <v>3151</v>
      </c>
      <c r="B86" s="188" t="s">
        <v>3152</v>
      </c>
      <c r="C86" s="189">
        <v>44504229.299999997</v>
      </c>
      <c r="D86" s="189">
        <v>21397337.199999999</v>
      </c>
      <c r="E86" s="221">
        <f>C87+C88+C89+C90+C91</f>
        <v>44504229.299999997</v>
      </c>
      <c r="F86" s="218">
        <f>D87+D88+D89+D90+D91</f>
        <v>21397337.199999996</v>
      </c>
    </row>
    <row r="87" spans="1:6" ht="15.75" x14ac:dyDescent="0.25">
      <c r="A87" s="187" t="s">
        <v>3153</v>
      </c>
      <c r="B87" s="188" t="s">
        <v>3154</v>
      </c>
      <c r="C87" s="189">
        <v>205047.1</v>
      </c>
      <c r="D87" s="189">
        <v>71641.3</v>
      </c>
    </row>
    <row r="88" spans="1:6" ht="15.75" x14ac:dyDescent="0.25">
      <c r="A88" s="187" t="s">
        <v>3168</v>
      </c>
      <c r="B88" s="188" t="s">
        <v>3169</v>
      </c>
      <c r="C88" s="220">
        <f>6629760.2-0.1</f>
        <v>6629760.1000000006</v>
      </c>
      <c r="D88" s="189">
        <v>3410589.8</v>
      </c>
    </row>
    <row r="89" spans="1:6" ht="15.75" x14ac:dyDescent="0.25">
      <c r="A89" s="187" t="s">
        <v>3182</v>
      </c>
      <c r="B89" s="188" t="s">
        <v>3183</v>
      </c>
      <c r="C89" s="189">
        <v>21161971.300000001</v>
      </c>
      <c r="D89" s="189">
        <v>10485015.1</v>
      </c>
    </row>
    <row r="90" spans="1:6" ht="15.75" x14ac:dyDescent="0.25">
      <c r="A90" s="187" t="s">
        <v>3210</v>
      </c>
      <c r="B90" s="188" t="s">
        <v>3211</v>
      </c>
      <c r="C90" s="189">
        <v>15004762.9</v>
      </c>
      <c r="D90" s="189">
        <v>6822689.5999999996</v>
      </c>
    </row>
    <row r="91" spans="1:6" ht="31.5" x14ac:dyDescent="0.25">
      <c r="A91" s="187" t="s">
        <v>3244</v>
      </c>
      <c r="B91" s="188" t="s">
        <v>3245</v>
      </c>
      <c r="C91" s="189">
        <v>1502687.9</v>
      </c>
      <c r="D91" s="189">
        <v>607401.4</v>
      </c>
    </row>
    <row r="92" spans="1:6" ht="15.75" x14ac:dyDescent="0.25">
      <c r="A92" s="187" t="s">
        <v>3281</v>
      </c>
      <c r="B92" s="188" t="s">
        <v>3282</v>
      </c>
      <c r="C92" s="189">
        <v>2065197.7</v>
      </c>
      <c r="D92" s="189">
        <v>914101.4</v>
      </c>
    </row>
    <row r="93" spans="1:6" ht="15.75" x14ac:dyDescent="0.25">
      <c r="A93" s="187" t="s">
        <v>3283</v>
      </c>
      <c r="B93" s="188" t="s">
        <v>3284</v>
      </c>
      <c r="C93" s="189">
        <v>642092.9</v>
      </c>
      <c r="D93" s="189">
        <v>331497.59999999998</v>
      </c>
    </row>
    <row r="94" spans="1:6" ht="15.75" x14ac:dyDescent="0.25">
      <c r="A94" s="187" t="s">
        <v>3301</v>
      </c>
      <c r="B94" s="188" t="s">
        <v>3302</v>
      </c>
      <c r="C94" s="189">
        <v>831529.2</v>
      </c>
      <c r="D94" s="189">
        <v>242002.4</v>
      </c>
    </row>
    <row r="95" spans="1:6" ht="15.75" x14ac:dyDescent="0.25">
      <c r="A95" s="187" t="s">
        <v>3339</v>
      </c>
      <c r="B95" s="188" t="s">
        <v>3340</v>
      </c>
      <c r="C95" s="189">
        <v>538628.1</v>
      </c>
      <c r="D95" s="189">
        <v>322806.8</v>
      </c>
    </row>
    <row r="96" spans="1:6" ht="31.5" x14ac:dyDescent="0.25">
      <c r="A96" s="187" t="s">
        <v>3360</v>
      </c>
      <c r="B96" s="188" t="s">
        <v>3361</v>
      </c>
      <c r="C96" s="189">
        <v>52947.5</v>
      </c>
      <c r="D96" s="189">
        <v>17794.599999999999</v>
      </c>
    </row>
    <row r="97" spans="1:6" ht="15.75" x14ac:dyDescent="0.25">
      <c r="A97" s="187" t="s">
        <v>3388</v>
      </c>
      <c r="B97" s="188" t="s">
        <v>3389</v>
      </c>
      <c r="C97" s="189">
        <v>182707.3</v>
      </c>
      <c r="D97" s="189">
        <v>96369.3</v>
      </c>
    </row>
    <row r="98" spans="1:6" ht="15.75" x14ac:dyDescent="0.25">
      <c r="A98" s="187" t="s">
        <v>3390</v>
      </c>
      <c r="B98" s="188" t="s">
        <v>3391</v>
      </c>
      <c r="C98" s="189">
        <v>54074.6</v>
      </c>
      <c r="D98" s="189">
        <v>26546.799999999999</v>
      </c>
    </row>
    <row r="99" spans="1:6" ht="15.75" x14ac:dyDescent="0.25">
      <c r="A99" s="187" t="s">
        <v>3395</v>
      </c>
      <c r="B99" s="188" t="s">
        <v>3396</v>
      </c>
      <c r="C99" s="189">
        <v>16742</v>
      </c>
      <c r="D99" s="189">
        <v>8165.7</v>
      </c>
    </row>
    <row r="100" spans="1:6" ht="31.5" x14ac:dyDescent="0.25">
      <c r="A100" s="187" t="s">
        <v>3427</v>
      </c>
      <c r="B100" s="188" t="s">
        <v>3428</v>
      </c>
      <c r="C100" s="189">
        <v>111890.7</v>
      </c>
      <c r="D100" s="189">
        <v>61656.800000000003</v>
      </c>
    </row>
    <row r="101" spans="1:6" ht="31.5" x14ac:dyDescent="0.25">
      <c r="A101" s="187" t="s">
        <v>3452</v>
      </c>
      <c r="B101" s="188" t="s">
        <v>3453</v>
      </c>
      <c r="C101" s="189">
        <v>1882460.6</v>
      </c>
      <c r="D101" s="189">
        <v>617010.9</v>
      </c>
    </row>
    <row r="102" spans="1:6" ht="31.5" x14ac:dyDescent="0.25">
      <c r="A102" s="187" t="s">
        <v>3454</v>
      </c>
      <c r="B102" s="188" t="s">
        <v>3455</v>
      </c>
      <c r="C102" s="189">
        <v>1882460.6</v>
      </c>
      <c r="D102" s="189">
        <v>617010.9</v>
      </c>
    </row>
    <row r="103" spans="1:6" ht="63" x14ac:dyDescent="0.25">
      <c r="A103" s="187" t="s">
        <v>3462</v>
      </c>
      <c r="B103" s="188" t="s">
        <v>3463</v>
      </c>
      <c r="C103" s="189">
        <v>6940132</v>
      </c>
      <c r="D103" s="189">
        <v>3009512.6</v>
      </c>
    </row>
    <row r="104" spans="1:6" ht="47.25" x14ac:dyDescent="0.25">
      <c r="A104" s="187" t="s">
        <v>3464</v>
      </c>
      <c r="B104" s="188" t="s">
        <v>3465</v>
      </c>
      <c r="C104" s="189">
        <v>3500996</v>
      </c>
      <c r="D104" s="189">
        <v>1765670.2</v>
      </c>
    </row>
    <row r="105" spans="1:6" ht="15.75" x14ac:dyDescent="0.25">
      <c r="A105" s="187" t="s">
        <v>3470</v>
      </c>
      <c r="B105" s="188" t="s">
        <v>3471</v>
      </c>
      <c r="C105" s="189">
        <v>545086.1</v>
      </c>
      <c r="D105" s="189">
        <v>272543.40000000002</v>
      </c>
    </row>
    <row r="106" spans="1:6" ht="31.5" x14ac:dyDescent="0.25">
      <c r="A106" s="187" t="s">
        <v>3475</v>
      </c>
      <c r="B106" s="188" t="s">
        <v>3476</v>
      </c>
      <c r="C106" s="189">
        <v>2894049.9</v>
      </c>
      <c r="D106" s="189">
        <v>971299</v>
      </c>
    </row>
    <row r="107" spans="1:6" ht="15.75" x14ac:dyDescent="0.25">
      <c r="A107" s="180"/>
      <c r="B107" s="181"/>
      <c r="C107" s="181"/>
      <c r="D107" s="181"/>
    </row>
    <row r="108" spans="1:6" ht="31.5" x14ac:dyDescent="0.25">
      <c r="A108" s="170" t="s">
        <v>3483</v>
      </c>
      <c r="B108" s="171" t="s">
        <v>74</v>
      </c>
      <c r="C108" s="217">
        <v>-12120543.800000001</v>
      </c>
      <c r="D108" s="217">
        <v>4867605.9000000004</v>
      </c>
      <c r="E108" s="218">
        <f>C4-C27</f>
        <v>-12120543.799999982</v>
      </c>
      <c r="F108" s="218">
        <f>D4-D27</f>
        <v>4867605.8999999911</v>
      </c>
    </row>
    <row r="110" spans="1:6" ht="31.5" x14ac:dyDescent="0.25">
      <c r="A110" s="211" t="s">
        <v>3488</v>
      </c>
      <c r="B110" s="212" t="s">
        <v>74</v>
      </c>
      <c r="C110" s="213">
        <v>12120543.800000001</v>
      </c>
      <c r="D110" s="213">
        <v>-4867605.9000000004</v>
      </c>
      <c r="E110" s="218">
        <f>C114+C117+C122+C128+C139</f>
        <v>12120543.799999999</v>
      </c>
      <c r="F110" s="218">
        <f>D114+D117+D122+D128+D139</f>
        <v>-4867605.9000000004</v>
      </c>
    </row>
    <row r="111" spans="1:6" ht="15.75" x14ac:dyDescent="0.25">
      <c r="A111" s="199" t="s">
        <v>3490</v>
      </c>
      <c r="B111" s="200"/>
      <c r="C111" s="200"/>
      <c r="D111" s="201"/>
    </row>
    <row r="112" spans="1:6" ht="15.75" x14ac:dyDescent="0.25">
      <c r="A112" s="203" t="s">
        <v>3491</v>
      </c>
      <c r="B112" s="204" t="s">
        <v>74</v>
      </c>
      <c r="C112" s="193">
        <v>8041769.2000000002</v>
      </c>
      <c r="D112" s="193">
        <v>2289410.4</v>
      </c>
    </row>
    <row r="113" spans="1:6" ht="15.75" x14ac:dyDescent="0.25">
      <c r="A113" s="205" t="s">
        <v>3493</v>
      </c>
      <c r="B113" s="200"/>
      <c r="C113" s="200"/>
      <c r="D113" s="200"/>
    </row>
    <row r="114" spans="1:6" ht="47.25" x14ac:dyDescent="0.25">
      <c r="A114" s="187" t="s">
        <v>3494</v>
      </c>
      <c r="B114" s="204" t="s">
        <v>3495</v>
      </c>
      <c r="C114" s="193">
        <v>-1500000</v>
      </c>
      <c r="D114" s="169"/>
    </row>
    <row r="115" spans="1:6" ht="47.25" x14ac:dyDescent="0.25">
      <c r="A115" s="167" t="s">
        <v>3496</v>
      </c>
      <c r="B115" s="172" t="s">
        <v>3497</v>
      </c>
      <c r="C115" s="169">
        <v>-1500000</v>
      </c>
      <c r="D115" s="169"/>
    </row>
    <row r="116" spans="1:6" ht="63" x14ac:dyDescent="0.25">
      <c r="A116" s="167" t="s">
        <v>3498</v>
      </c>
      <c r="B116" s="172" t="s">
        <v>3499</v>
      </c>
      <c r="C116" s="169">
        <v>-1500000</v>
      </c>
      <c r="D116" s="169"/>
    </row>
    <row r="117" spans="1:6" ht="31.5" x14ac:dyDescent="0.25">
      <c r="A117" s="187" t="s">
        <v>3500</v>
      </c>
      <c r="B117" s="204" t="s">
        <v>3501</v>
      </c>
      <c r="C117" s="193">
        <v>-5663721.9000000004</v>
      </c>
      <c r="D117" s="193">
        <v>-10922003.4</v>
      </c>
      <c r="E117" s="221">
        <f>C118+C120</f>
        <v>-5663721.9000000004</v>
      </c>
    </row>
    <row r="118" spans="1:6" ht="31.5" x14ac:dyDescent="0.25">
      <c r="A118" s="167" t="s">
        <v>3502</v>
      </c>
      <c r="B118" s="172" t="s">
        <v>3503</v>
      </c>
      <c r="C118" s="225">
        <f>5258281.4+0.1</f>
        <v>5258281.5</v>
      </c>
      <c r="D118" s="169"/>
    </row>
    <row r="119" spans="1:6" ht="47.25" x14ac:dyDescent="0.25">
      <c r="A119" s="167" t="s">
        <v>3504</v>
      </c>
      <c r="B119" s="172" t="s">
        <v>3505</v>
      </c>
      <c r="C119" s="225">
        <f>5258281.4+0.1</f>
        <v>5258281.5</v>
      </c>
      <c r="D119" s="169"/>
    </row>
    <row r="120" spans="1:6" ht="47.25" x14ac:dyDescent="0.25">
      <c r="A120" s="167" t="s">
        <v>3514</v>
      </c>
      <c r="B120" s="172" t="s">
        <v>3515</v>
      </c>
      <c r="C120" s="169">
        <v>-10922003.4</v>
      </c>
      <c r="D120" s="169">
        <v>-10922003.4</v>
      </c>
    </row>
    <row r="121" spans="1:6" ht="47.25" x14ac:dyDescent="0.25">
      <c r="A121" s="167" t="s">
        <v>3516</v>
      </c>
      <c r="B121" s="172" t="s">
        <v>3517</v>
      </c>
      <c r="C121" s="169">
        <v>-10922003.4</v>
      </c>
      <c r="D121" s="169">
        <v>-10922003.4</v>
      </c>
    </row>
    <row r="122" spans="1:6" ht="31.5" x14ac:dyDescent="0.25">
      <c r="A122" s="187" t="s">
        <v>3524</v>
      </c>
      <c r="B122" s="204" t="s">
        <v>3525</v>
      </c>
      <c r="C122" s="193">
        <v>15205491.1</v>
      </c>
      <c r="D122" s="193">
        <v>13711065.6</v>
      </c>
      <c r="E122" s="221">
        <f>C124+C126</f>
        <v>15205491.1</v>
      </c>
      <c r="F122" s="218">
        <f>D124+D126</f>
        <v>13711065.6</v>
      </c>
    </row>
    <row r="123" spans="1:6" ht="47.25" x14ac:dyDescent="0.25">
      <c r="A123" s="167" t="s">
        <v>3526</v>
      </c>
      <c r="B123" s="172" t="s">
        <v>3527</v>
      </c>
      <c r="C123" s="169">
        <v>15205491.1</v>
      </c>
      <c r="D123" s="169">
        <v>13711065.6</v>
      </c>
    </row>
    <row r="124" spans="1:6" ht="47.25" x14ac:dyDescent="0.25">
      <c r="A124" s="167" t="s">
        <v>3528</v>
      </c>
      <c r="B124" s="172" t="s">
        <v>3529</v>
      </c>
      <c r="C124" s="225">
        <f>26711065.6-0.1</f>
        <v>26711065.5</v>
      </c>
      <c r="D124" s="169">
        <v>13711065.6</v>
      </c>
    </row>
    <row r="125" spans="1:6" ht="63" x14ac:dyDescent="0.25">
      <c r="A125" s="167" t="s">
        <v>3530</v>
      </c>
      <c r="B125" s="172" t="s">
        <v>3531</v>
      </c>
      <c r="C125" s="225">
        <f>26711065.6-0.1</f>
        <v>26711065.5</v>
      </c>
      <c r="D125" s="169">
        <v>13711065.6</v>
      </c>
    </row>
    <row r="126" spans="1:6" ht="63" x14ac:dyDescent="0.25">
      <c r="A126" s="167" t="s">
        <v>3540</v>
      </c>
      <c r="B126" s="172" t="s">
        <v>3541</v>
      </c>
      <c r="C126" s="169">
        <v>-11505574.4</v>
      </c>
      <c r="D126" s="169"/>
    </row>
    <row r="127" spans="1:6" ht="63" x14ac:dyDescent="0.25">
      <c r="A127" s="167" t="s">
        <v>3542</v>
      </c>
      <c r="B127" s="172" t="s">
        <v>3543</v>
      </c>
      <c r="C127" s="169">
        <v>-11505574.4</v>
      </c>
      <c r="D127" s="169"/>
    </row>
    <row r="128" spans="1:6" ht="31.5" x14ac:dyDescent="0.25">
      <c r="A128" s="187" t="s">
        <v>3552</v>
      </c>
      <c r="B128" s="204" t="s">
        <v>3553</v>
      </c>
      <c r="C128" s="193"/>
      <c r="D128" s="193">
        <v>-499651.8</v>
      </c>
      <c r="E128" s="218">
        <f>C130+C133</f>
        <v>0</v>
      </c>
      <c r="F128" s="218">
        <f>D130+D133</f>
        <v>-499651.80000000005</v>
      </c>
    </row>
    <row r="129" spans="1:6" ht="31.5" x14ac:dyDescent="0.25">
      <c r="A129" s="167" t="s">
        <v>3554</v>
      </c>
      <c r="B129" s="172" t="s">
        <v>3555</v>
      </c>
      <c r="C129" s="169"/>
      <c r="D129" s="169">
        <v>-499651.8</v>
      </c>
    </row>
    <row r="130" spans="1:6" ht="31.5" x14ac:dyDescent="0.25">
      <c r="A130" s="167" t="s">
        <v>3556</v>
      </c>
      <c r="B130" s="172" t="s">
        <v>3557</v>
      </c>
      <c r="C130" s="169">
        <v>1190050.5</v>
      </c>
      <c r="D130" s="169">
        <v>342051</v>
      </c>
    </row>
    <row r="131" spans="1:6" ht="63" x14ac:dyDescent="0.25">
      <c r="A131" s="167" t="s">
        <v>3558</v>
      </c>
      <c r="B131" s="172" t="s">
        <v>3559</v>
      </c>
      <c r="C131" s="169">
        <v>1190050.5</v>
      </c>
      <c r="D131" s="169">
        <v>342051</v>
      </c>
    </row>
    <row r="132" spans="1:6" ht="78.75" x14ac:dyDescent="0.25">
      <c r="A132" s="167" t="s">
        <v>3560</v>
      </c>
      <c r="B132" s="172" t="s">
        <v>3561</v>
      </c>
      <c r="C132" s="169">
        <v>1190050.5</v>
      </c>
      <c r="D132" s="169">
        <v>342051</v>
      </c>
    </row>
    <row r="133" spans="1:6" ht="31.5" x14ac:dyDescent="0.25">
      <c r="A133" s="167" t="s">
        <v>3564</v>
      </c>
      <c r="B133" s="172" t="s">
        <v>3565</v>
      </c>
      <c r="C133" s="169">
        <v>-1190050.5</v>
      </c>
      <c r="D133" s="169">
        <v>-841702.8</v>
      </c>
    </row>
    <row r="134" spans="1:6" ht="47.25" x14ac:dyDescent="0.25">
      <c r="A134" s="167" t="s">
        <v>3566</v>
      </c>
      <c r="B134" s="172" t="s">
        <v>3567</v>
      </c>
      <c r="C134" s="169">
        <v>-1190050.5</v>
      </c>
      <c r="D134" s="169">
        <v>-841702.8</v>
      </c>
    </row>
    <row r="135" spans="1:6" ht="63" x14ac:dyDescent="0.25">
      <c r="A135" s="167" t="s">
        <v>3568</v>
      </c>
      <c r="B135" s="172" t="s">
        <v>3569</v>
      </c>
      <c r="C135" s="169">
        <v>-1190050.5</v>
      </c>
      <c r="D135" s="169">
        <v>-841702.8</v>
      </c>
    </row>
    <row r="136" spans="1:6" ht="15.75" x14ac:dyDescent="0.25">
      <c r="A136" s="206" t="s">
        <v>3580</v>
      </c>
      <c r="B136" s="207" t="s">
        <v>74</v>
      </c>
      <c r="C136" s="169"/>
      <c r="D136" s="169"/>
    </row>
    <row r="137" spans="1:6" ht="15.75" x14ac:dyDescent="0.25">
      <c r="A137" s="205" t="s">
        <v>3493</v>
      </c>
      <c r="B137" s="182"/>
      <c r="C137" s="182"/>
      <c r="D137" s="182"/>
    </row>
    <row r="138" spans="1:6" ht="15.75" x14ac:dyDescent="0.25">
      <c r="A138" s="203" t="s">
        <v>3582</v>
      </c>
      <c r="B138" s="204" t="s">
        <v>74</v>
      </c>
      <c r="C138" s="193">
        <v>4078774.6</v>
      </c>
      <c r="D138" s="193">
        <v>-7157016.2999999998</v>
      </c>
    </row>
    <row r="139" spans="1:6" ht="31.5" x14ac:dyDescent="0.25">
      <c r="A139" s="187" t="s">
        <v>3584</v>
      </c>
      <c r="B139" s="204" t="s">
        <v>3585</v>
      </c>
      <c r="C139" s="193">
        <v>4078774.6</v>
      </c>
      <c r="D139" s="193">
        <v>-7157016.2999999998</v>
      </c>
      <c r="E139" s="221">
        <f>C141+C146</f>
        <v>4078774.6000000238</v>
      </c>
      <c r="F139" s="218">
        <f>D141+D146</f>
        <v>-7157016.299999997</v>
      </c>
    </row>
    <row r="140" spans="1:6" ht="15.75" x14ac:dyDescent="0.25">
      <c r="A140" s="203" t="s">
        <v>3586</v>
      </c>
      <c r="B140" s="204" t="s">
        <v>74</v>
      </c>
      <c r="C140" s="193">
        <v>-175290726.69999999</v>
      </c>
      <c r="D140" s="193">
        <v>-87696153.200000003</v>
      </c>
    </row>
    <row r="141" spans="1:6" ht="15.75" x14ac:dyDescent="0.25">
      <c r="A141" s="167" t="s">
        <v>3588</v>
      </c>
      <c r="B141" s="172" t="s">
        <v>3589</v>
      </c>
      <c r="C141" s="169">
        <v>-175290726.69999999</v>
      </c>
      <c r="D141" s="169">
        <v>-87696153.200000003</v>
      </c>
    </row>
    <row r="142" spans="1:6" ht="15.75" x14ac:dyDescent="0.25">
      <c r="A142" s="167" t="s">
        <v>3590</v>
      </c>
      <c r="B142" s="172" t="s">
        <v>3591</v>
      </c>
      <c r="C142" s="169">
        <v>-175290726.69999999</v>
      </c>
      <c r="D142" s="169">
        <v>-87696153.200000003</v>
      </c>
    </row>
    <row r="143" spans="1:6" ht="31.5" x14ac:dyDescent="0.25">
      <c r="A143" s="167" t="s">
        <v>3592</v>
      </c>
      <c r="B143" s="172" t="s">
        <v>3593</v>
      </c>
      <c r="C143" s="169">
        <v>-175290726.69999999</v>
      </c>
      <c r="D143" s="169">
        <v>-87696153.200000003</v>
      </c>
    </row>
    <row r="144" spans="1:6" ht="31.5" x14ac:dyDescent="0.25">
      <c r="A144" s="167" t="s">
        <v>3594</v>
      </c>
      <c r="B144" s="172" t="s">
        <v>3595</v>
      </c>
      <c r="C144" s="169">
        <v>-175290726.69999999</v>
      </c>
      <c r="D144" s="169">
        <v>-87696153.200000003</v>
      </c>
    </row>
    <row r="145" spans="1:4" ht="15.75" x14ac:dyDescent="0.25">
      <c r="A145" s="203" t="s">
        <v>3606</v>
      </c>
      <c r="B145" s="204" t="s">
        <v>74</v>
      </c>
      <c r="C145" s="193">
        <f>179369501.4-0.1</f>
        <v>179369501.30000001</v>
      </c>
      <c r="D145" s="193">
        <v>80539136.900000006</v>
      </c>
    </row>
    <row r="146" spans="1:4" ht="15.75" x14ac:dyDescent="0.25">
      <c r="A146" s="167" t="s">
        <v>3608</v>
      </c>
      <c r="B146" s="172" t="s">
        <v>3609</v>
      </c>
      <c r="C146" s="225">
        <f>179369501.4-0.1</f>
        <v>179369501.30000001</v>
      </c>
      <c r="D146" s="169">
        <v>80539136.900000006</v>
      </c>
    </row>
    <row r="147" spans="1:4" ht="15.75" x14ac:dyDescent="0.25">
      <c r="A147" s="167" t="s">
        <v>3610</v>
      </c>
      <c r="B147" s="172" t="s">
        <v>3611</v>
      </c>
      <c r="C147" s="225">
        <f>179369501.4-0.1</f>
        <v>179369501.30000001</v>
      </c>
      <c r="D147" s="169">
        <v>80539136.900000006</v>
      </c>
    </row>
    <row r="148" spans="1:4" ht="31.5" x14ac:dyDescent="0.25">
      <c r="A148" s="167" t="s">
        <v>3612</v>
      </c>
      <c r="B148" s="172" t="s">
        <v>3613</v>
      </c>
      <c r="C148" s="225">
        <f>179369501.4-0.1</f>
        <v>179369501.30000001</v>
      </c>
      <c r="D148" s="169">
        <v>80539136.900000006</v>
      </c>
    </row>
    <row r="149" spans="1:4" ht="31.5" x14ac:dyDescent="0.25">
      <c r="A149" s="167" t="s">
        <v>3614</v>
      </c>
      <c r="B149" s="172" t="s">
        <v>3615</v>
      </c>
      <c r="C149" s="225">
        <f>179369501.4-0.1</f>
        <v>179369501.30000001</v>
      </c>
      <c r="D149" s="169">
        <v>80539136.900000006</v>
      </c>
    </row>
  </sheetData>
  <mergeCells count="1">
    <mergeCell ref="A1:D1"/>
  </mergeCells>
  <pageMargins left="0.59055118110236227" right="0.19685039370078741" top="0.39370078740157483" bottom="0.39370078740157483" header="0" footer="0"/>
  <pageSetup paperSize="9" scale="55" fitToWidth="2" fitToHeight="0" orientation="portrait" r:id="rId1"/>
  <headerFooter>
    <oddFooter>Страница &amp;P</oddFooter>
    <evenFooter>&amp;R&amp;D СТР. &amp;P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5"/>
  <sheetViews>
    <sheetView tabSelected="1" topLeftCell="A1563" zoomScale="86" zoomScaleNormal="86" zoomScaleSheetLayoutView="70" zoomScalePageLayoutView="70" workbookViewId="0">
      <selection activeCell="C1571" sqref="C1571:D1571"/>
    </sheetView>
  </sheetViews>
  <sheetFormatPr defaultRowHeight="15" x14ac:dyDescent="0.25"/>
  <cols>
    <col min="1" max="1" width="53.7109375" style="1" customWidth="1"/>
    <col min="2" max="2" width="29.5703125" style="1" customWidth="1"/>
    <col min="3" max="3" width="21.7109375" style="1" customWidth="1"/>
    <col min="4" max="4" width="20.42578125" style="1" customWidth="1"/>
    <col min="5" max="5" width="16" style="1" customWidth="1"/>
    <col min="6" max="6" width="9.140625" style="1"/>
    <col min="7" max="7" width="13.7109375" style="1" customWidth="1"/>
    <col min="8" max="16384" width="9.140625" style="1"/>
  </cols>
  <sheetData>
    <row r="1" spans="1:5" ht="17.100000000000001" customHeight="1" x14ac:dyDescent="0.25">
      <c r="A1" s="316" t="s">
        <v>3766</v>
      </c>
      <c r="B1" s="316"/>
      <c r="C1" s="316"/>
      <c r="D1" s="316"/>
      <c r="E1" s="316"/>
    </row>
    <row r="2" spans="1:5" ht="12.75" customHeight="1" x14ac:dyDescent="0.25">
      <c r="A2" s="316"/>
      <c r="B2" s="316"/>
      <c r="C2" s="316"/>
      <c r="D2" s="316"/>
      <c r="E2" s="316"/>
    </row>
    <row r="3" spans="1:5" ht="13.5" hidden="1" customHeight="1" x14ac:dyDescent="0.25">
      <c r="A3" s="316"/>
      <c r="B3" s="316"/>
      <c r="C3" s="316"/>
      <c r="D3" s="316"/>
      <c r="E3" s="316"/>
    </row>
    <row r="4" spans="1:5" ht="14.1" customHeight="1" x14ac:dyDescent="0.25">
      <c r="A4" s="316"/>
      <c r="B4" s="316"/>
      <c r="C4" s="316"/>
      <c r="D4" s="316"/>
      <c r="E4" s="316"/>
    </row>
    <row r="5" spans="1:5" ht="15" customHeight="1" x14ac:dyDescent="0.25">
      <c r="A5" s="316"/>
      <c r="B5" s="316"/>
      <c r="C5" s="316"/>
      <c r="D5" s="316"/>
      <c r="E5" s="316"/>
    </row>
    <row r="6" spans="1:5" ht="24.75" customHeight="1" thickBot="1" x14ac:dyDescent="0.3">
      <c r="A6" s="158"/>
      <c r="B6" s="159"/>
      <c r="C6" s="160"/>
      <c r="D6" s="161"/>
      <c r="E6" s="157" t="s">
        <v>3749</v>
      </c>
    </row>
    <row r="7" spans="1:5" ht="11.45" customHeight="1" x14ac:dyDescent="0.25">
      <c r="A7" s="333" t="s">
        <v>23</v>
      </c>
      <c r="B7" s="333" t="s">
        <v>3742</v>
      </c>
      <c r="C7" s="333" t="s">
        <v>3743</v>
      </c>
      <c r="D7" s="336" t="s">
        <v>3745</v>
      </c>
      <c r="E7" s="338" t="s">
        <v>3744</v>
      </c>
    </row>
    <row r="8" spans="1:5" ht="140.44999999999999" customHeight="1" thickBot="1" x14ac:dyDescent="0.3">
      <c r="A8" s="334"/>
      <c r="B8" s="334"/>
      <c r="C8" s="335"/>
      <c r="D8" s="337"/>
      <c r="E8" s="339"/>
    </row>
    <row r="9" spans="1:5" ht="18.75" customHeight="1" thickBot="1" x14ac:dyDescent="0.3">
      <c r="A9" s="177" t="s">
        <v>41</v>
      </c>
      <c r="B9" s="173" t="s">
        <v>43</v>
      </c>
      <c r="C9" s="174" t="s">
        <v>44</v>
      </c>
      <c r="D9" s="175" t="s">
        <v>45</v>
      </c>
      <c r="E9" s="176">
        <v>6</v>
      </c>
    </row>
    <row r="10" spans="1:5" ht="22.5" customHeight="1" x14ac:dyDescent="0.25">
      <c r="A10" s="317" t="s">
        <v>3746</v>
      </c>
      <c r="B10" s="318"/>
      <c r="C10" s="318"/>
      <c r="D10" s="318"/>
      <c r="E10" s="319"/>
    </row>
    <row r="11" spans="1:5" ht="21.75" customHeight="1" x14ac:dyDescent="0.25">
      <c r="A11" s="228" t="s">
        <v>72</v>
      </c>
      <c r="B11" s="229" t="s">
        <v>74</v>
      </c>
      <c r="C11" s="230">
        <f>ROUND('в руб.'!C11/1000,1)</f>
        <v>142131327.80000001</v>
      </c>
      <c r="D11" s="230">
        <f>ROUND('в руб.'!D11/1000,1)</f>
        <v>71846632.599999994</v>
      </c>
      <c r="E11" s="231">
        <f>D11/C11*100</f>
        <v>50.549469784099202</v>
      </c>
    </row>
    <row r="12" spans="1:5" ht="15" customHeight="1" x14ac:dyDescent="0.25">
      <c r="A12" s="232" t="s">
        <v>76</v>
      </c>
      <c r="B12" s="182"/>
      <c r="C12" s="182"/>
      <c r="D12" s="182"/>
      <c r="E12" s="233"/>
    </row>
    <row r="13" spans="1:5" ht="15.75" x14ac:dyDescent="0.25">
      <c r="A13" s="234" t="s">
        <v>77</v>
      </c>
      <c r="B13" s="235" t="s">
        <v>78</v>
      </c>
      <c r="C13" s="223">
        <f>ROUND('в руб.'!C13/1000,1)</f>
        <v>80796502.700000003</v>
      </c>
      <c r="D13" s="223">
        <f>ROUND('в руб.'!D13/1000,1)</f>
        <v>48767181.399999999</v>
      </c>
      <c r="E13" s="202">
        <f t="shared" ref="E13:E74" si="0">D13/C13*100</f>
        <v>60.358035026681911</v>
      </c>
    </row>
    <row r="14" spans="1:5" ht="15.75" x14ac:dyDescent="0.25">
      <c r="A14" s="234" t="s">
        <v>79</v>
      </c>
      <c r="B14" s="235" t="s">
        <v>80</v>
      </c>
      <c r="C14" s="223">
        <f>ROUND('в руб.'!C14/1000,1)</f>
        <v>52346967.299999997</v>
      </c>
      <c r="D14" s="223">
        <f>ROUND('в руб.'!D14/1000,1)</f>
        <v>32668372.899999999</v>
      </c>
      <c r="E14" s="202">
        <f t="shared" si="0"/>
        <v>62.407384009044584</v>
      </c>
    </row>
    <row r="15" spans="1:5" ht="15.75" x14ac:dyDescent="0.25">
      <c r="A15" s="236" t="s">
        <v>81</v>
      </c>
      <c r="B15" s="179" t="s">
        <v>82</v>
      </c>
      <c r="C15" s="224">
        <f>ROUND('в руб.'!C15/1000,1)</f>
        <v>23477597.100000001</v>
      </c>
      <c r="D15" s="224">
        <f>ROUND('в руб.'!D15/1000,1)</f>
        <v>19492013.899999999</v>
      </c>
      <c r="E15" s="178">
        <f t="shared" si="0"/>
        <v>83.023887908869511</v>
      </c>
    </row>
    <row r="16" spans="1:5" ht="47.25" x14ac:dyDescent="0.25">
      <c r="A16" s="236" t="s">
        <v>83</v>
      </c>
      <c r="B16" s="179" t="s">
        <v>84</v>
      </c>
      <c r="C16" s="224">
        <f>ROUND('в руб.'!C16/1000,1)</f>
        <v>23477597.100000001</v>
      </c>
      <c r="D16" s="224">
        <f>ROUND('в руб.'!D16/1000,1)</f>
        <v>19492013.899999999</v>
      </c>
      <c r="E16" s="178">
        <f t="shared" si="0"/>
        <v>83.023887908869511</v>
      </c>
    </row>
    <row r="17" spans="1:5" ht="63" x14ac:dyDescent="0.25">
      <c r="A17" s="236" t="s">
        <v>85</v>
      </c>
      <c r="B17" s="179" t="s">
        <v>86</v>
      </c>
      <c r="C17" s="224">
        <f>ROUND('в руб.'!C17/1000,1)</f>
        <v>19139110.800000001</v>
      </c>
      <c r="D17" s="224">
        <f>ROUND('в руб.'!D17/1000,1)</f>
        <v>11078855</v>
      </c>
      <c r="E17" s="178">
        <f t="shared" si="0"/>
        <v>57.885944210114502</v>
      </c>
    </row>
    <row r="18" spans="1:5" ht="63" x14ac:dyDescent="0.25">
      <c r="A18" s="236" t="s">
        <v>87</v>
      </c>
      <c r="B18" s="179" t="s">
        <v>88</v>
      </c>
      <c r="C18" s="224">
        <f>ROUND('в руб.'!C18/1000,1)</f>
        <v>4338486.3</v>
      </c>
      <c r="D18" s="224">
        <f>ROUND('в руб.'!D18/1000,1)</f>
        <v>8413158.9000000004</v>
      </c>
      <c r="E18" s="178" t="s">
        <v>3750</v>
      </c>
    </row>
    <row r="19" spans="1:5" ht="15.75" x14ac:dyDescent="0.25">
      <c r="A19" s="236" t="s">
        <v>89</v>
      </c>
      <c r="B19" s="179" t="s">
        <v>90</v>
      </c>
      <c r="C19" s="224">
        <f>ROUND('в руб.'!C19/1000,1)</f>
        <v>28869370.199999999</v>
      </c>
      <c r="D19" s="224">
        <f>ROUND('в руб.'!D19/1000,1)</f>
        <v>13176358.9</v>
      </c>
      <c r="E19" s="178">
        <f t="shared" si="0"/>
        <v>45.641310526406983</v>
      </c>
    </row>
    <row r="20" spans="1:5" ht="94.5" x14ac:dyDescent="0.25">
      <c r="A20" s="236" t="s">
        <v>91</v>
      </c>
      <c r="B20" s="179" t="s">
        <v>92</v>
      </c>
      <c r="C20" s="224">
        <f>ROUND('в руб.'!C20/1000,1)</f>
        <v>28443802.800000001</v>
      </c>
      <c r="D20" s="224">
        <f>ROUND('в руб.'!D20/1000,1)</f>
        <v>12180621.300000001</v>
      </c>
      <c r="E20" s="178">
        <f t="shared" si="0"/>
        <v>42.823462761456078</v>
      </c>
    </row>
    <row r="21" spans="1:5" ht="141.75" x14ac:dyDescent="0.25">
      <c r="A21" s="236" t="s">
        <v>93</v>
      </c>
      <c r="B21" s="179" t="s">
        <v>94</v>
      </c>
      <c r="C21" s="224">
        <f>ROUND('в руб.'!C21/1000,1)</f>
        <v>420188.8</v>
      </c>
      <c r="D21" s="224">
        <f>ROUND('в руб.'!D21/1000,1)</f>
        <v>77893.8</v>
      </c>
      <c r="E21" s="178">
        <f t="shared" si="0"/>
        <v>18.537809670319628</v>
      </c>
    </row>
    <row r="22" spans="1:5" ht="63" x14ac:dyDescent="0.25">
      <c r="A22" s="236" t="s">
        <v>95</v>
      </c>
      <c r="B22" s="179" t="s">
        <v>96</v>
      </c>
      <c r="C22" s="224">
        <f>ROUND('в руб.'!C22/1000,1)</f>
        <v>5378.6</v>
      </c>
      <c r="D22" s="224">
        <f>ROUND('в руб.'!D22/1000,1)</f>
        <v>204080.7</v>
      </c>
      <c r="E22" s="178" t="s">
        <v>3751</v>
      </c>
    </row>
    <row r="23" spans="1:5" ht="110.25" x14ac:dyDescent="0.25">
      <c r="A23" s="236" t="s">
        <v>97</v>
      </c>
      <c r="B23" s="179" t="s">
        <v>98</v>
      </c>
      <c r="C23" s="224"/>
      <c r="D23" s="224">
        <f>ROUND('в руб.'!D23/1000,1)</f>
        <v>109201.5</v>
      </c>
      <c r="E23" s="178"/>
    </row>
    <row r="24" spans="1:5" ht="126" x14ac:dyDescent="0.25">
      <c r="A24" s="236" t="s">
        <v>99</v>
      </c>
      <c r="B24" s="179" t="s">
        <v>100</v>
      </c>
      <c r="C24" s="224"/>
      <c r="D24" s="224">
        <f>ROUND('в руб.'!D24/1000,1)</f>
        <v>604557.5</v>
      </c>
      <c r="E24" s="178"/>
    </row>
    <row r="25" spans="1:5" ht="141.75" x14ac:dyDescent="0.25">
      <c r="A25" s="236" t="s">
        <v>101</v>
      </c>
      <c r="B25" s="179" t="s">
        <v>102</v>
      </c>
      <c r="C25" s="224"/>
      <c r="D25" s="224">
        <f>ROUND('в руб.'!D25/1000,1)</f>
        <v>4.0999999999999996</v>
      </c>
      <c r="E25" s="178"/>
    </row>
    <row r="26" spans="1:5" ht="63" x14ac:dyDescent="0.25">
      <c r="A26" s="234" t="s">
        <v>103</v>
      </c>
      <c r="B26" s="235" t="s">
        <v>104</v>
      </c>
      <c r="C26" s="223">
        <f>ROUND('в руб.'!C26/1000,1)</f>
        <v>11621013</v>
      </c>
      <c r="D26" s="223">
        <f>ROUND('в руб.'!D26/1000,1)</f>
        <v>6208928</v>
      </c>
      <c r="E26" s="202">
        <f t="shared" si="0"/>
        <v>53.428457570781482</v>
      </c>
    </row>
    <row r="27" spans="1:5" ht="47.25" x14ac:dyDescent="0.25">
      <c r="A27" s="236" t="s">
        <v>105</v>
      </c>
      <c r="B27" s="179" t="s">
        <v>106</v>
      </c>
      <c r="C27" s="224">
        <f>ROUND('в руб.'!C27/1000,1)</f>
        <v>11621013</v>
      </c>
      <c r="D27" s="224">
        <f>ROUND('в руб.'!D27/1000,1)</f>
        <v>6208928</v>
      </c>
      <c r="E27" s="178">
        <f t="shared" si="0"/>
        <v>53.428457570781482</v>
      </c>
    </row>
    <row r="28" spans="1:5" ht="47.25" x14ac:dyDescent="0.25">
      <c r="A28" s="236" t="s">
        <v>107</v>
      </c>
      <c r="B28" s="179" t="s">
        <v>108</v>
      </c>
      <c r="C28" s="224">
        <f>ROUND('в руб.'!C28/1000,1)</f>
        <v>623520</v>
      </c>
      <c r="D28" s="224">
        <f>ROUND('в руб.'!D28/1000,1)</f>
        <v>208162.1</v>
      </c>
      <c r="E28" s="178">
        <f t="shared" si="0"/>
        <v>33.38499166025148</v>
      </c>
    </row>
    <row r="29" spans="1:5" ht="31.5" x14ac:dyDescent="0.25">
      <c r="A29" s="236" t="s">
        <v>109</v>
      </c>
      <c r="B29" s="179" t="s">
        <v>110</v>
      </c>
      <c r="C29" s="224"/>
      <c r="D29" s="224">
        <f>ROUND('в руб.'!D29/1000,1)</f>
        <v>268.89999999999998</v>
      </c>
      <c r="E29" s="178"/>
    </row>
    <row r="30" spans="1:5" ht="252" x14ac:dyDescent="0.25">
      <c r="A30" s="236" t="s">
        <v>111</v>
      </c>
      <c r="B30" s="179" t="s">
        <v>112</v>
      </c>
      <c r="C30" s="224">
        <f>ROUND('в руб.'!C30/1000,1)</f>
        <v>1687568.3</v>
      </c>
      <c r="D30" s="224">
        <f>ROUND('в руб.'!D30/1000,1)</f>
        <v>841457.1</v>
      </c>
      <c r="E30" s="178">
        <f t="shared" si="0"/>
        <v>49.862106321859684</v>
      </c>
    </row>
    <row r="31" spans="1:5" ht="283.5" x14ac:dyDescent="0.25">
      <c r="A31" s="236" t="s">
        <v>113</v>
      </c>
      <c r="B31" s="179" t="s">
        <v>114</v>
      </c>
      <c r="C31" s="224">
        <f>ROUND('в руб.'!C31/1000,1)</f>
        <v>957540.8</v>
      </c>
      <c r="D31" s="224">
        <f>ROUND('в руб.'!D31/1000,1)</f>
        <v>489055.5</v>
      </c>
      <c r="E31" s="178">
        <f t="shared" si="0"/>
        <v>51.074116110770419</v>
      </c>
    </row>
    <row r="32" spans="1:5" ht="362.25" x14ac:dyDescent="0.25">
      <c r="A32" s="236" t="s">
        <v>115</v>
      </c>
      <c r="B32" s="179" t="s">
        <v>116</v>
      </c>
      <c r="C32" s="224">
        <f>ROUND('в руб.'!C32/1000,1)</f>
        <v>730027.5</v>
      </c>
      <c r="D32" s="224">
        <f>ROUND('в руб.'!D32/1000,1)</f>
        <v>352401.5</v>
      </c>
      <c r="E32" s="178">
        <f t="shared" si="0"/>
        <v>48.272359602891676</v>
      </c>
    </row>
    <row r="33" spans="1:5" ht="189" x14ac:dyDescent="0.25">
      <c r="A33" s="236" t="s">
        <v>117</v>
      </c>
      <c r="B33" s="179" t="s">
        <v>118</v>
      </c>
      <c r="C33" s="224">
        <f>ROUND('в руб.'!C33/1000,1)</f>
        <v>3337.9</v>
      </c>
      <c r="D33" s="224">
        <f>ROUND('в руб.'!D33/1000,1)</f>
        <v>1194.8</v>
      </c>
      <c r="E33" s="178">
        <f t="shared" si="0"/>
        <v>35.794960903562121</v>
      </c>
    </row>
    <row r="34" spans="1:5" ht="173.25" x14ac:dyDescent="0.25">
      <c r="A34" s="236" t="s">
        <v>119</v>
      </c>
      <c r="B34" s="179" t="s">
        <v>120</v>
      </c>
      <c r="C34" s="224"/>
      <c r="D34" s="224">
        <f>ROUND('в руб.'!D34/1000,1)</f>
        <v>-4.4000000000000004</v>
      </c>
      <c r="E34" s="178"/>
    </row>
    <row r="35" spans="1:5" ht="141.75" x14ac:dyDescent="0.25">
      <c r="A35" s="236" t="s">
        <v>121</v>
      </c>
      <c r="B35" s="179" t="s">
        <v>122</v>
      </c>
      <c r="C35" s="224">
        <f>ROUND('в руб.'!C35/1000,1)</f>
        <v>161.4</v>
      </c>
      <c r="D35" s="224">
        <f>ROUND('в руб.'!D35/1000,1)</f>
        <v>110.4</v>
      </c>
      <c r="E35" s="178">
        <f t="shared" si="0"/>
        <v>68.40148698884758</v>
      </c>
    </row>
    <row r="36" spans="1:5" ht="141.75" x14ac:dyDescent="0.25">
      <c r="A36" s="236" t="s">
        <v>123</v>
      </c>
      <c r="B36" s="179" t="s">
        <v>124</v>
      </c>
      <c r="C36" s="224">
        <f>ROUND('в руб.'!C36/1000,1)</f>
        <v>1486.7</v>
      </c>
      <c r="D36" s="224">
        <f>ROUND('в руб.'!D36/1000,1)</f>
        <v>614.4</v>
      </c>
      <c r="E36" s="178">
        <f t="shared" si="0"/>
        <v>41.326427658572676</v>
      </c>
    </row>
    <row r="37" spans="1:5" ht="94.5" x14ac:dyDescent="0.25">
      <c r="A37" s="236" t="s">
        <v>125</v>
      </c>
      <c r="B37" s="179" t="s">
        <v>126</v>
      </c>
      <c r="C37" s="224">
        <f>ROUND('в руб.'!C37/1000,1)</f>
        <v>4277653.7</v>
      </c>
      <c r="D37" s="224">
        <f>ROUND('в руб.'!D37/1000,1)</f>
        <v>2503263.2999999998</v>
      </c>
      <c r="E37" s="178">
        <f t="shared" si="0"/>
        <v>58.519540747302656</v>
      </c>
    </row>
    <row r="38" spans="1:5" ht="157.5" x14ac:dyDescent="0.25">
      <c r="A38" s="236" t="s">
        <v>127</v>
      </c>
      <c r="B38" s="179" t="s">
        <v>128</v>
      </c>
      <c r="C38" s="224">
        <f>ROUND('в руб.'!C38/1000,1)</f>
        <v>2779717.4</v>
      </c>
      <c r="D38" s="224">
        <f>ROUND('в руб.'!D38/1000,1)</f>
        <v>1625616.3</v>
      </c>
      <c r="E38" s="178">
        <f t="shared" si="0"/>
        <v>58.481351377661625</v>
      </c>
    </row>
    <row r="39" spans="1:5" ht="157.5" x14ac:dyDescent="0.25">
      <c r="A39" s="236" t="s">
        <v>129</v>
      </c>
      <c r="B39" s="179" t="s">
        <v>130</v>
      </c>
      <c r="C39" s="224">
        <f>ROUND('в руб.'!C39/1000,1)</f>
        <v>1497936.3</v>
      </c>
      <c r="D39" s="224">
        <f>ROUND('в руб.'!D39/1000,1)</f>
        <v>877646.9</v>
      </c>
      <c r="E39" s="178">
        <f t="shared" si="0"/>
        <v>58.590402008416511</v>
      </c>
    </row>
    <row r="40" spans="1:5" ht="110.25" x14ac:dyDescent="0.25">
      <c r="A40" s="236" t="s">
        <v>131</v>
      </c>
      <c r="B40" s="179" t="s">
        <v>132</v>
      </c>
      <c r="C40" s="224">
        <f>ROUND('в руб.'!C40/1000,1)</f>
        <v>24136.7</v>
      </c>
      <c r="D40" s="224">
        <f>ROUND('в руб.'!D40/1000,1)</f>
        <v>14736.5</v>
      </c>
      <c r="E40" s="178">
        <f t="shared" si="0"/>
        <v>61.054328056445165</v>
      </c>
    </row>
    <row r="41" spans="1:5" ht="173.25" x14ac:dyDescent="0.25">
      <c r="A41" s="236" t="s">
        <v>133</v>
      </c>
      <c r="B41" s="179" t="s">
        <v>134</v>
      </c>
      <c r="C41" s="224">
        <f>ROUND('в руб.'!C41/1000,1)</f>
        <v>15684.6</v>
      </c>
      <c r="D41" s="224">
        <f>ROUND('в руб.'!D41/1000,1)</f>
        <v>9569.9</v>
      </c>
      <c r="E41" s="178">
        <f t="shared" si="0"/>
        <v>61.014625811305358</v>
      </c>
    </row>
    <row r="42" spans="1:5" ht="173.25" x14ac:dyDescent="0.25">
      <c r="A42" s="236" t="s">
        <v>135</v>
      </c>
      <c r="B42" s="179" t="s">
        <v>136</v>
      </c>
      <c r="C42" s="224">
        <f>ROUND('в руб.'!C42/1000,1)</f>
        <v>8452.1</v>
      </c>
      <c r="D42" s="224">
        <f>ROUND('в руб.'!D42/1000,1)</f>
        <v>5166.6000000000004</v>
      </c>
      <c r="E42" s="178">
        <f t="shared" si="0"/>
        <v>61.128003691390312</v>
      </c>
    </row>
    <row r="43" spans="1:5" ht="94.5" x14ac:dyDescent="0.25">
      <c r="A43" s="236" t="s">
        <v>137</v>
      </c>
      <c r="B43" s="179" t="s">
        <v>138</v>
      </c>
      <c r="C43" s="224">
        <f>ROUND('в руб.'!C43/1000,1)</f>
        <v>5612505.2000000002</v>
      </c>
      <c r="D43" s="224">
        <f>ROUND('в руб.'!D43/1000,1)</f>
        <v>2883595.5</v>
      </c>
      <c r="E43" s="178">
        <f t="shared" si="0"/>
        <v>51.378045939271466</v>
      </c>
    </row>
    <row r="44" spans="1:5" ht="157.5" x14ac:dyDescent="0.25">
      <c r="A44" s="236" t="s">
        <v>139</v>
      </c>
      <c r="B44" s="179" t="s">
        <v>140</v>
      </c>
      <c r="C44" s="224">
        <f>ROUND('в руб.'!C44/1000,1)</f>
        <v>3647134.5</v>
      </c>
      <c r="D44" s="224">
        <f>ROUND('в руб.'!D44/1000,1)</f>
        <v>1872603.7</v>
      </c>
      <c r="E44" s="178">
        <f t="shared" si="0"/>
        <v>51.34451992379222</v>
      </c>
    </row>
    <row r="45" spans="1:5" ht="157.5" x14ac:dyDescent="0.25">
      <c r="A45" s="236" t="s">
        <v>141</v>
      </c>
      <c r="B45" s="179" t="s">
        <v>142</v>
      </c>
      <c r="C45" s="224">
        <f>ROUND('в руб.'!C45/1000,1)</f>
        <v>1965370.7</v>
      </c>
      <c r="D45" s="224">
        <f>ROUND('в руб.'!D45/1000,1)</f>
        <v>1010991.9</v>
      </c>
      <c r="E45" s="178">
        <f t="shared" si="0"/>
        <v>51.44026518763102</v>
      </c>
    </row>
    <row r="46" spans="1:5" ht="94.5" x14ac:dyDescent="0.25">
      <c r="A46" s="236" t="s">
        <v>143</v>
      </c>
      <c r="B46" s="179" t="s">
        <v>144</v>
      </c>
      <c r="C46" s="224">
        <f>ROUND('в руб.'!C46/1000,1)</f>
        <v>-609356.9</v>
      </c>
      <c r="D46" s="224">
        <f>ROUND('в руб.'!D46/1000,1)</f>
        <v>-315952.90000000002</v>
      </c>
      <c r="E46" s="178">
        <f t="shared" si="0"/>
        <v>51.850221110157278</v>
      </c>
    </row>
    <row r="47" spans="1:5" ht="157.5" x14ac:dyDescent="0.25">
      <c r="A47" s="236" t="s">
        <v>145</v>
      </c>
      <c r="B47" s="179" t="s">
        <v>146</v>
      </c>
      <c r="C47" s="224">
        <f>ROUND('в руб.'!C47/1000,1)</f>
        <v>-395974.1</v>
      </c>
      <c r="D47" s="224">
        <f>ROUND('в руб.'!D47/1000,1)</f>
        <v>-205179.5</v>
      </c>
      <c r="E47" s="178">
        <f t="shared" si="0"/>
        <v>51.816394052035221</v>
      </c>
    </row>
    <row r="48" spans="1:5" ht="157.5" x14ac:dyDescent="0.25">
      <c r="A48" s="236" t="s">
        <v>147</v>
      </c>
      <c r="B48" s="179" t="s">
        <v>148</v>
      </c>
      <c r="C48" s="224">
        <f>ROUND('в руб.'!C48/1000,1)</f>
        <v>-213382.8</v>
      </c>
      <c r="D48" s="224">
        <f>ROUND('в руб.'!D48/1000,1)</f>
        <v>-110773.5</v>
      </c>
      <c r="E48" s="178">
        <f t="shared" si="0"/>
        <v>51.913040788667132</v>
      </c>
    </row>
    <row r="49" spans="1:5" ht="110.25" x14ac:dyDescent="0.25">
      <c r="A49" s="236" t="s">
        <v>149</v>
      </c>
      <c r="B49" s="179" t="s">
        <v>150</v>
      </c>
      <c r="C49" s="224"/>
      <c r="D49" s="224">
        <f>ROUND('в руб.'!D49/1000,1)</f>
        <v>71482.3</v>
      </c>
      <c r="E49" s="178"/>
    </row>
    <row r="50" spans="1:5" ht="15.75" x14ac:dyDescent="0.25">
      <c r="A50" s="234" t="s">
        <v>151</v>
      </c>
      <c r="B50" s="235" t="s">
        <v>152</v>
      </c>
      <c r="C50" s="223">
        <f>ROUND('в руб.'!C50/1000,1)</f>
        <v>6928623.7999999998</v>
      </c>
      <c r="D50" s="223">
        <f>ROUND('в руб.'!D50/1000,1)</f>
        <v>4276089.9000000004</v>
      </c>
      <c r="E50" s="202">
        <f t="shared" si="0"/>
        <v>61.71629494445925</v>
      </c>
    </row>
    <row r="51" spans="1:5" ht="31.5" x14ac:dyDescent="0.25">
      <c r="A51" s="236" t="s">
        <v>153</v>
      </c>
      <c r="B51" s="179" t="s">
        <v>154</v>
      </c>
      <c r="C51" s="224">
        <f>ROUND('в руб.'!C51/1000,1)</f>
        <v>6872433.7999999998</v>
      </c>
      <c r="D51" s="224">
        <f>ROUND('в руб.'!D51/1000,1)</f>
        <v>4209378.5</v>
      </c>
      <c r="E51" s="178">
        <f t="shared" si="0"/>
        <v>61.250186214962156</v>
      </c>
    </row>
    <row r="52" spans="1:5" ht="47.25" x14ac:dyDescent="0.25">
      <c r="A52" s="236" t="s">
        <v>155</v>
      </c>
      <c r="B52" s="179" t="s">
        <v>156</v>
      </c>
      <c r="C52" s="224">
        <f>ROUND('в руб.'!C52/1000,1)</f>
        <v>4839479.2</v>
      </c>
      <c r="D52" s="224">
        <f>ROUND('в руб.'!D52/1000,1)</f>
        <v>2899673.6</v>
      </c>
      <c r="E52" s="178">
        <f t="shared" si="0"/>
        <v>59.917058843852459</v>
      </c>
    </row>
    <row r="53" spans="1:5" ht="47.25" x14ac:dyDescent="0.25">
      <c r="A53" s="236" t="s">
        <v>155</v>
      </c>
      <c r="B53" s="179" t="s">
        <v>157</v>
      </c>
      <c r="C53" s="224">
        <f>ROUND('в руб.'!C53/1000,1)</f>
        <v>4839479.2</v>
      </c>
      <c r="D53" s="224">
        <f>ROUND('в руб.'!D53/1000,1)</f>
        <v>2899848.9</v>
      </c>
      <c r="E53" s="178">
        <f t="shared" si="0"/>
        <v>59.920681134449339</v>
      </c>
    </row>
    <row r="54" spans="1:5" ht="63" x14ac:dyDescent="0.25">
      <c r="A54" s="236" t="s">
        <v>158</v>
      </c>
      <c r="B54" s="179" t="s">
        <v>159</v>
      </c>
      <c r="C54" s="224"/>
      <c r="D54" s="224">
        <f>ROUND('в руб.'!D54/1000,1)</f>
        <v>-175.4</v>
      </c>
      <c r="E54" s="178"/>
    </row>
    <row r="55" spans="1:5" ht="47.25" x14ac:dyDescent="0.25">
      <c r="A55" s="236" t="s">
        <v>160</v>
      </c>
      <c r="B55" s="179" t="s">
        <v>161</v>
      </c>
      <c r="C55" s="224">
        <f>ROUND('в руб.'!C55/1000,1)</f>
        <v>2032954.6</v>
      </c>
      <c r="D55" s="224">
        <f>ROUND('в руб.'!D55/1000,1)</f>
        <v>1309650.1000000001</v>
      </c>
      <c r="E55" s="178">
        <f t="shared" si="0"/>
        <v>64.421020518608728</v>
      </c>
    </row>
    <row r="56" spans="1:5" ht="78.75" x14ac:dyDescent="0.25">
      <c r="A56" s="236" t="s">
        <v>162</v>
      </c>
      <c r="B56" s="179" t="s">
        <v>163</v>
      </c>
      <c r="C56" s="224">
        <f>ROUND('в руб.'!C56/1000,1)</f>
        <v>2032954.6</v>
      </c>
      <c r="D56" s="224">
        <f>ROUND('в руб.'!D56/1000,1)</f>
        <v>1309746.1000000001</v>
      </c>
      <c r="E56" s="178">
        <f t="shared" si="0"/>
        <v>64.425742709650279</v>
      </c>
    </row>
    <row r="57" spans="1:5" ht="78.75" x14ac:dyDescent="0.25">
      <c r="A57" s="236" t="s">
        <v>164</v>
      </c>
      <c r="B57" s="179" t="s">
        <v>165</v>
      </c>
      <c r="C57" s="224"/>
      <c r="D57" s="224">
        <f>ROUND('в руб.'!D57/1000,1)</f>
        <v>-96</v>
      </c>
      <c r="E57" s="178"/>
    </row>
    <row r="58" spans="1:5" ht="47.25" x14ac:dyDescent="0.25">
      <c r="A58" s="236" t="s">
        <v>166</v>
      </c>
      <c r="B58" s="179" t="s">
        <v>167</v>
      </c>
      <c r="C58" s="224"/>
      <c r="D58" s="224">
        <f>ROUND('в руб.'!D58/1000,1)</f>
        <v>54.9</v>
      </c>
      <c r="E58" s="178"/>
    </row>
    <row r="59" spans="1:5" ht="15.75" x14ac:dyDescent="0.25">
      <c r="A59" s="236" t="s">
        <v>173</v>
      </c>
      <c r="B59" s="179" t="s">
        <v>174</v>
      </c>
      <c r="C59" s="224"/>
      <c r="D59" s="224">
        <f>ROUND('в руб.'!D59/1000,1)</f>
        <v>1.3</v>
      </c>
      <c r="E59" s="178"/>
    </row>
    <row r="60" spans="1:5" ht="47.25" x14ac:dyDescent="0.25">
      <c r="A60" s="236" t="s">
        <v>176</v>
      </c>
      <c r="B60" s="179" t="s">
        <v>177</v>
      </c>
      <c r="C60" s="224"/>
      <c r="D60" s="224">
        <f>ROUND('в руб.'!D60/1000,1)</f>
        <v>1.3</v>
      </c>
      <c r="E60" s="178"/>
    </row>
    <row r="61" spans="1:5" ht="15.75" x14ac:dyDescent="0.25">
      <c r="A61" s="236" t="s">
        <v>184</v>
      </c>
      <c r="B61" s="179" t="s">
        <v>185</v>
      </c>
      <c r="C61" s="224">
        <f>ROUND('в руб.'!C61/1000,1)</f>
        <v>56190</v>
      </c>
      <c r="D61" s="224">
        <f>ROUND('в руб.'!D61/1000,1)</f>
        <v>66710.100000000006</v>
      </c>
      <c r="E61" s="178">
        <f t="shared" si="0"/>
        <v>118.7223705285638</v>
      </c>
    </row>
    <row r="62" spans="1:5" ht="15.75" x14ac:dyDescent="0.25">
      <c r="A62" s="234" t="s">
        <v>186</v>
      </c>
      <c r="B62" s="235" t="s">
        <v>187</v>
      </c>
      <c r="C62" s="223">
        <f>ROUND('в руб.'!C62/1000,1)</f>
        <v>8259068.9000000004</v>
      </c>
      <c r="D62" s="223">
        <f>ROUND('в руб.'!D62/1000,1)</f>
        <v>4534949.4000000004</v>
      </c>
      <c r="E62" s="202">
        <f t="shared" si="0"/>
        <v>54.90872463843958</v>
      </c>
    </row>
    <row r="63" spans="1:5" ht="15.75" x14ac:dyDescent="0.25">
      <c r="A63" s="236" t="s">
        <v>196</v>
      </c>
      <c r="B63" s="179" t="s">
        <v>197</v>
      </c>
      <c r="C63" s="224">
        <f>ROUND('в руб.'!C63/1000,1)</f>
        <v>8253188.9000000004</v>
      </c>
      <c r="D63" s="224">
        <f>ROUND('в руб.'!D63/1000,1)</f>
        <v>4532302.2</v>
      </c>
      <c r="E63" s="178">
        <f t="shared" si="0"/>
        <v>54.915769588164885</v>
      </c>
    </row>
    <row r="64" spans="1:5" ht="31.5" x14ac:dyDescent="0.25">
      <c r="A64" s="236" t="s">
        <v>198</v>
      </c>
      <c r="B64" s="179" t="s">
        <v>199</v>
      </c>
      <c r="C64" s="224">
        <f>ROUND('в руб.'!C64/1000,1)</f>
        <v>7238557.2000000002</v>
      </c>
      <c r="D64" s="224">
        <f>ROUND('в руб.'!D64/1000,1)</f>
        <v>3805559.8</v>
      </c>
      <c r="E64" s="178">
        <f t="shared" si="0"/>
        <v>52.573457594560416</v>
      </c>
    </row>
    <row r="65" spans="1:5" ht="31.5" x14ac:dyDescent="0.25">
      <c r="A65" s="236" t="s">
        <v>200</v>
      </c>
      <c r="B65" s="179" t="s">
        <v>201</v>
      </c>
      <c r="C65" s="224">
        <f>ROUND('в руб.'!C65/1000,1)</f>
        <v>1014631.7</v>
      </c>
      <c r="D65" s="224">
        <f>ROUND('в руб.'!D65/1000,1)</f>
        <v>726742.4</v>
      </c>
      <c r="E65" s="178">
        <f t="shared" si="0"/>
        <v>71.626226541118314</v>
      </c>
    </row>
    <row r="66" spans="1:5" ht="15.75" x14ac:dyDescent="0.25">
      <c r="A66" s="236" t="s">
        <v>208</v>
      </c>
      <c r="B66" s="179" t="s">
        <v>209</v>
      </c>
      <c r="C66" s="224">
        <f>ROUND('в руб.'!C66/1000,1)</f>
        <v>5880</v>
      </c>
      <c r="D66" s="224">
        <f>ROUND('в руб.'!D66/1000,1)</f>
        <v>2647.3</v>
      </c>
      <c r="E66" s="178">
        <f t="shared" si="0"/>
        <v>45.022108843537417</v>
      </c>
    </row>
    <row r="67" spans="1:5" ht="47.25" x14ac:dyDescent="0.25">
      <c r="A67" s="234" t="s">
        <v>228</v>
      </c>
      <c r="B67" s="235" t="s">
        <v>229</v>
      </c>
      <c r="C67" s="223">
        <f>ROUND('в руб.'!C67/1000,1)</f>
        <v>71811</v>
      </c>
      <c r="D67" s="223">
        <f>ROUND('в руб.'!D67/1000,1)</f>
        <v>48496.3</v>
      </c>
      <c r="E67" s="202">
        <f t="shared" si="0"/>
        <v>67.533246995585642</v>
      </c>
    </row>
    <row r="68" spans="1:5" ht="15.75" x14ac:dyDescent="0.25">
      <c r="A68" s="236" t="s">
        <v>230</v>
      </c>
      <c r="B68" s="179" t="s">
        <v>231</v>
      </c>
      <c r="C68" s="224">
        <f>ROUND('в руб.'!C68/1000,1)</f>
        <v>69651</v>
      </c>
      <c r="D68" s="224">
        <f>ROUND('в руб.'!D68/1000,1)</f>
        <v>47367</v>
      </c>
      <c r="E68" s="178">
        <f t="shared" si="0"/>
        <v>68.006202351725037</v>
      </c>
    </row>
    <row r="69" spans="1:5" ht="31.5" x14ac:dyDescent="0.25">
      <c r="A69" s="236" t="s">
        <v>232</v>
      </c>
      <c r="B69" s="179" t="s">
        <v>233</v>
      </c>
      <c r="C69" s="224">
        <f>ROUND('в руб.'!C69/1000,1)</f>
        <v>69599</v>
      </c>
      <c r="D69" s="224">
        <f>ROUND('в руб.'!D69/1000,1)</f>
        <v>47337.8</v>
      </c>
      <c r="E69" s="178">
        <f t="shared" si="0"/>
        <v>68.015057687610465</v>
      </c>
    </row>
    <row r="70" spans="1:5" ht="173.25" x14ac:dyDescent="0.25">
      <c r="A70" s="236" t="s">
        <v>234</v>
      </c>
      <c r="B70" s="179" t="s">
        <v>235</v>
      </c>
      <c r="C70" s="224">
        <f>ROUND('в руб.'!C70/1000,1)</f>
        <v>52</v>
      </c>
      <c r="D70" s="224">
        <f>ROUND('в руб.'!D70/1000,1)</f>
        <v>29.2</v>
      </c>
      <c r="E70" s="178">
        <f t="shared" si="0"/>
        <v>56.153846153846153</v>
      </c>
    </row>
    <row r="71" spans="1:5" ht="47.25" x14ac:dyDescent="0.25">
      <c r="A71" s="236" t="s">
        <v>236</v>
      </c>
      <c r="B71" s="179" t="s">
        <v>237</v>
      </c>
      <c r="C71" s="224">
        <f>ROUND('в руб.'!C71/1000,1)</f>
        <v>2160</v>
      </c>
      <c r="D71" s="224">
        <f>ROUND('в руб.'!D71/1000,1)</f>
        <v>1129.2</v>
      </c>
      <c r="E71" s="178">
        <f t="shared" si="0"/>
        <v>52.277777777777779</v>
      </c>
    </row>
    <row r="72" spans="1:5" ht="15.75" x14ac:dyDescent="0.25">
      <c r="A72" s="236" t="s">
        <v>238</v>
      </c>
      <c r="B72" s="179" t="s">
        <v>239</v>
      </c>
      <c r="C72" s="224">
        <f>ROUND('в руб.'!C72/1000,1)</f>
        <v>1350</v>
      </c>
      <c r="D72" s="224">
        <f>ROUND('в руб.'!D72/1000,1)</f>
        <v>857.8</v>
      </c>
      <c r="E72" s="178">
        <f t="shared" si="0"/>
        <v>63.540740740740745</v>
      </c>
    </row>
    <row r="73" spans="1:5" ht="47.25" x14ac:dyDescent="0.25">
      <c r="A73" s="236" t="s">
        <v>240</v>
      </c>
      <c r="B73" s="179" t="s">
        <v>241</v>
      </c>
      <c r="C73" s="224">
        <f>ROUND('в руб.'!C73/1000,1)</f>
        <v>810</v>
      </c>
      <c r="D73" s="224">
        <f>ROUND('в руб.'!D73/1000,1)</f>
        <v>271.5</v>
      </c>
      <c r="E73" s="178">
        <f t="shared" si="0"/>
        <v>33.518518518518519</v>
      </c>
    </row>
    <row r="74" spans="1:5" ht="15.75" x14ac:dyDescent="0.25">
      <c r="A74" s="234" t="s">
        <v>242</v>
      </c>
      <c r="B74" s="235" t="s">
        <v>243</v>
      </c>
      <c r="C74" s="223">
        <f>ROUND('в руб.'!C74/1000,1)</f>
        <v>326001.2</v>
      </c>
      <c r="D74" s="223">
        <f>ROUND('в руб.'!D74/1000,1)</f>
        <v>121340.1</v>
      </c>
      <c r="E74" s="202">
        <f t="shared" si="0"/>
        <v>37.220752561647011</v>
      </c>
    </row>
    <row r="75" spans="1:5" ht="78.75" x14ac:dyDescent="0.25">
      <c r="A75" s="236" t="s">
        <v>244</v>
      </c>
      <c r="B75" s="179" t="s">
        <v>245</v>
      </c>
      <c r="C75" s="224"/>
      <c r="D75" s="224">
        <f>ROUND('в руб.'!D75/1000,1)</f>
        <v>1574.7</v>
      </c>
      <c r="E75" s="178"/>
    </row>
    <row r="76" spans="1:5" ht="63" x14ac:dyDescent="0.25">
      <c r="A76" s="236" t="s">
        <v>246</v>
      </c>
      <c r="B76" s="179" t="s">
        <v>247</v>
      </c>
      <c r="C76" s="224"/>
      <c r="D76" s="224">
        <f>ROUND('в руб.'!D76/1000,1)</f>
        <v>1574.7</v>
      </c>
      <c r="E76" s="178"/>
    </row>
    <row r="77" spans="1:5" ht="94.5" x14ac:dyDescent="0.25">
      <c r="A77" s="236" t="s">
        <v>256</v>
      </c>
      <c r="B77" s="179" t="s">
        <v>257</v>
      </c>
      <c r="C77" s="224">
        <f>ROUND('в руб.'!C77/1000,1)</f>
        <v>7430</v>
      </c>
      <c r="D77" s="224">
        <f>ROUND('в руб.'!D77/1000,1)</f>
        <v>5154.6000000000004</v>
      </c>
      <c r="E77" s="178">
        <f t="shared" ref="E77:E98" si="1">D77/C77*100</f>
        <v>69.375504710632569</v>
      </c>
    </row>
    <row r="78" spans="1:5" ht="47.25" x14ac:dyDescent="0.25">
      <c r="A78" s="236" t="s">
        <v>258</v>
      </c>
      <c r="B78" s="179" t="s">
        <v>259</v>
      </c>
      <c r="C78" s="224">
        <f>ROUND('в руб.'!C78/1000,1)</f>
        <v>318571.2</v>
      </c>
      <c r="D78" s="224">
        <f>ROUND('в руб.'!D78/1000,1)</f>
        <v>114610.9</v>
      </c>
      <c r="E78" s="178">
        <f t="shared" si="1"/>
        <v>35.976541507832472</v>
      </c>
    </row>
    <row r="79" spans="1:5" ht="47.25" x14ac:dyDescent="0.25">
      <c r="A79" s="236" t="s">
        <v>260</v>
      </c>
      <c r="B79" s="179" t="s">
        <v>261</v>
      </c>
      <c r="C79" s="224">
        <f>ROUND('в руб.'!C79/1000,1)</f>
        <v>195832.2</v>
      </c>
      <c r="D79" s="224">
        <f>ROUND('в руб.'!D79/1000,1)</f>
        <v>78116.600000000006</v>
      </c>
      <c r="E79" s="178">
        <f t="shared" si="1"/>
        <v>39.889558509785417</v>
      </c>
    </row>
    <row r="80" spans="1:5" ht="78.75" x14ac:dyDescent="0.25">
      <c r="A80" s="236" t="s">
        <v>262</v>
      </c>
      <c r="B80" s="179" t="s">
        <v>263</v>
      </c>
      <c r="C80" s="224">
        <f>ROUND('в руб.'!C80/1000,1)</f>
        <v>44268</v>
      </c>
      <c r="D80" s="224">
        <f>ROUND('в руб.'!D80/1000,1)</f>
        <v>5169.3999999999996</v>
      </c>
      <c r="E80" s="178">
        <f t="shared" si="1"/>
        <v>11.677509713562843</v>
      </c>
    </row>
    <row r="81" spans="1:5" ht="94.5" x14ac:dyDescent="0.25">
      <c r="A81" s="236" t="s">
        <v>264</v>
      </c>
      <c r="B81" s="179" t="s">
        <v>265</v>
      </c>
      <c r="C81" s="224">
        <f>ROUND('в руб.'!C81/1000,1)</f>
        <v>44268</v>
      </c>
      <c r="D81" s="224">
        <f>ROUND('в руб.'!D81/1000,1)</f>
        <v>5169.3999999999996</v>
      </c>
      <c r="E81" s="178">
        <f t="shared" si="1"/>
        <v>11.677509713562843</v>
      </c>
    </row>
    <row r="82" spans="1:5" ht="31.5" x14ac:dyDescent="0.25">
      <c r="A82" s="236" t="s">
        <v>266</v>
      </c>
      <c r="B82" s="179" t="s">
        <v>267</v>
      </c>
      <c r="C82" s="224">
        <f>ROUND('в руб.'!C82/1000,1)</f>
        <v>10800</v>
      </c>
      <c r="D82" s="224">
        <f>ROUND('в руб.'!D82/1000,1)</f>
        <v>4310.8</v>
      </c>
      <c r="E82" s="178">
        <f t="shared" si="1"/>
        <v>39.914814814814811</v>
      </c>
    </row>
    <row r="83" spans="1:5" ht="94.5" x14ac:dyDescent="0.25">
      <c r="A83" s="236" t="s">
        <v>268</v>
      </c>
      <c r="B83" s="179" t="s">
        <v>269</v>
      </c>
      <c r="C83" s="224">
        <f>ROUND('в руб.'!C83/1000,1)</f>
        <v>180</v>
      </c>
      <c r="D83" s="224">
        <f>ROUND('в руб.'!D83/1000,1)</f>
        <v>27</v>
      </c>
      <c r="E83" s="178">
        <f t="shared" si="1"/>
        <v>15</v>
      </c>
    </row>
    <row r="84" spans="1:5" ht="47.25" x14ac:dyDescent="0.25">
      <c r="A84" s="236" t="s">
        <v>270</v>
      </c>
      <c r="B84" s="179" t="s">
        <v>271</v>
      </c>
      <c r="C84" s="224">
        <f>ROUND('в руб.'!C84/1000,1)</f>
        <v>3.5</v>
      </c>
      <c r="D84" s="224">
        <f>ROUND('в руб.'!D84/1000,1)</f>
        <v>28.8</v>
      </c>
      <c r="E84" s="178" t="s">
        <v>3752</v>
      </c>
    </row>
    <row r="85" spans="1:5" ht="157.5" x14ac:dyDescent="0.25">
      <c r="A85" s="236" t="s">
        <v>272</v>
      </c>
      <c r="B85" s="179" t="s">
        <v>273</v>
      </c>
      <c r="C85" s="224">
        <f>ROUND('в руб.'!C85/1000,1)</f>
        <v>50</v>
      </c>
      <c r="D85" s="224">
        <f>ROUND('в руб.'!D85/1000,1)</f>
        <v>4</v>
      </c>
      <c r="E85" s="178">
        <f t="shared" si="1"/>
        <v>8</v>
      </c>
    </row>
    <row r="86" spans="1:5" ht="94.5" x14ac:dyDescent="0.25">
      <c r="A86" s="236" t="s">
        <v>274</v>
      </c>
      <c r="B86" s="179" t="s">
        <v>275</v>
      </c>
      <c r="C86" s="224">
        <f>ROUND('в руб.'!C86/1000,1)</f>
        <v>63000</v>
      </c>
      <c r="D86" s="224">
        <f>ROUND('в руб.'!D86/1000,1)</f>
        <v>25621</v>
      </c>
      <c r="E86" s="178">
        <f t="shared" si="1"/>
        <v>40.668253968253971</v>
      </c>
    </row>
    <row r="87" spans="1:5" ht="126" x14ac:dyDescent="0.25">
      <c r="A87" s="236" t="s">
        <v>276</v>
      </c>
      <c r="B87" s="179" t="s">
        <v>277</v>
      </c>
      <c r="C87" s="224">
        <f>ROUND('в руб.'!C87/1000,1)</f>
        <v>35000</v>
      </c>
      <c r="D87" s="224">
        <f>ROUND('в руб.'!D87/1000,1)</f>
        <v>5826.6</v>
      </c>
      <c r="E87" s="178">
        <f t="shared" si="1"/>
        <v>16.64742857142857</v>
      </c>
    </row>
    <row r="88" spans="1:5" ht="252" x14ac:dyDescent="0.25">
      <c r="A88" s="236" t="s">
        <v>278</v>
      </c>
      <c r="B88" s="179" t="s">
        <v>279</v>
      </c>
      <c r="C88" s="224">
        <f>ROUND('в руб.'!C88/1000,1)</f>
        <v>28000</v>
      </c>
      <c r="D88" s="224">
        <f>ROUND('в руб.'!D88/1000,1)</f>
        <v>19794.400000000001</v>
      </c>
      <c r="E88" s="178">
        <f t="shared" si="1"/>
        <v>70.694285714285726</v>
      </c>
    </row>
    <row r="89" spans="1:5" ht="78.75" x14ac:dyDescent="0.25">
      <c r="A89" s="236" t="s">
        <v>282</v>
      </c>
      <c r="B89" s="179" t="s">
        <v>283</v>
      </c>
      <c r="C89" s="224">
        <f>ROUND('в руб.'!C89/1000,1)</f>
        <v>25</v>
      </c>
      <c r="D89" s="224">
        <f>ROUND('в руб.'!D89/1000,1)</f>
        <v>6.4</v>
      </c>
      <c r="E89" s="178">
        <f t="shared" si="1"/>
        <v>25.6</v>
      </c>
    </row>
    <row r="90" spans="1:5" ht="126" x14ac:dyDescent="0.25">
      <c r="A90" s="236" t="s">
        <v>284</v>
      </c>
      <c r="B90" s="179" t="s">
        <v>285</v>
      </c>
      <c r="C90" s="224">
        <f>ROUND('в руб.'!C90/1000,1)</f>
        <v>25</v>
      </c>
      <c r="D90" s="224">
        <f>ROUND('в руб.'!D90/1000,1)</f>
        <v>6.4</v>
      </c>
      <c r="E90" s="178">
        <f t="shared" si="1"/>
        <v>25.6</v>
      </c>
    </row>
    <row r="91" spans="1:5" ht="63" x14ac:dyDescent="0.25">
      <c r="A91" s="236" t="s">
        <v>288</v>
      </c>
      <c r="B91" s="179" t="s">
        <v>289</v>
      </c>
      <c r="C91" s="224">
        <f>ROUND('в руб.'!C91/1000,1)</f>
        <v>420</v>
      </c>
      <c r="D91" s="224">
        <f>ROUND('в руб.'!D91/1000,1)</f>
        <v>305</v>
      </c>
      <c r="E91" s="178">
        <f t="shared" si="1"/>
        <v>72.61904761904762</v>
      </c>
    </row>
    <row r="92" spans="1:5" ht="47.25" x14ac:dyDescent="0.25">
      <c r="A92" s="236" t="s">
        <v>290</v>
      </c>
      <c r="B92" s="179" t="s">
        <v>291</v>
      </c>
      <c r="C92" s="224"/>
      <c r="D92" s="224">
        <f>ROUND('в руб.'!D92/1000,1)</f>
        <v>194.3</v>
      </c>
      <c r="E92" s="178"/>
    </row>
    <row r="93" spans="1:5" ht="47.25" x14ac:dyDescent="0.25">
      <c r="A93" s="236" t="s">
        <v>292</v>
      </c>
      <c r="B93" s="179" t="s">
        <v>293</v>
      </c>
      <c r="C93" s="224">
        <f>ROUND('в руб.'!C93/1000,1)</f>
        <v>80</v>
      </c>
      <c r="D93" s="224">
        <f>ROUND('в руб.'!D93/1000,1)</f>
        <v>15</v>
      </c>
      <c r="E93" s="178">
        <f t="shared" si="1"/>
        <v>18.75</v>
      </c>
    </row>
    <row r="94" spans="1:5" ht="110.25" x14ac:dyDescent="0.25">
      <c r="A94" s="236" t="s">
        <v>294</v>
      </c>
      <c r="B94" s="179" t="s">
        <v>295</v>
      </c>
      <c r="C94" s="224">
        <f>ROUND('в руб.'!C94/1000,1)</f>
        <v>1050</v>
      </c>
      <c r="D94" s="224">
        <f>ROUND('в руб.'!D94/1000,1)</f>
        <v>-98.3</v>
      </c>
      <c r="E94" s="178">
        <f t="shared" si="1"/>
        <v>-9.3619047619047624</v>
      </c>
    </row>
    <row r="95" spans="1:5" ht="110.25" x14ac:dyDescent="0.25">
      <c r="A95" s="236" t="s">
        <v>296</v>
      </c>
      <c r="B95" s="179" t="s">
        <v>297</v>
      </c>
      <c r="C95" s="224">
        <f>ROUND('в руб.'!C95/1000,1)</f>
        <v>562.5</v>
      </c>
      <c r="D95" s="224">
        <f>ROUND('в руб.'!D95/1000,1)</f>
        <v>595</v>
      </c>
      <c r="E95" s="178">
        <f t="shared" si="1"/>
        <v>105.77777777777777</v>
      </c>
    </row>
    <row r="96" spans="1:5" ht="78.75" x14ac:dyDescent="0.25">
      <c r="A96" s="236" t="s">
        <v>298</v>
      </c>
      <c r="B96" s="179" t="s">
        <v>299</v>
      </c>
      <c r="C96" s="224">
        <f>ROUND('в руб.'!C96/1000,1)</f>
        <v>2300</v>
      </c>
      <c r="D96" s="224">
        <f>ROUND('в руб.'!D96/1000,1)</f>
        <v>315.8</v>
      </c>
      <c r="E96" s="178">
        <f t="shared" si="1"/>
        <v>13.730434782608697</v>
      </c>
    </row>
    <row r="97" spans="1:5" ht="47.25" x14ac:dyDescent="0.25">
      <c r="A97" s="234" t="s">
        <v>300</v>
      </c>
      <c r="B97" s="235" t="s">
        <v>301</v>
      </c>
      <c r="C97" s="223">
        <f>ROUND('в руб.'!C97/1000,1)</f>
        <v>1379.2</v>
      </c>
      <c r="D97" s="223">
        <f>ROUND('в руб.'!D97/1000,1)+0.1</f>
        <v>0.79999999999999993</v>
      </c>
      <c r="E97" s="202">
        <f t="shared" si="1"/>
        <v>5.8004640371229696E-2</v>
      </c>
    </row>
    <row r="98" spans="1:5" ht="31.5" x14ac:dyDescent="0.25">
      <c r="A98" s="236" t="s">
        <v>302</v>
      </c>
      <c r="B98" s="179" t="s">
        <v>303</v>
      </c>
      <c r="C98" s="224">
        <f>ROUND('в руб.'!C98/1000,1)</f>
        <v>200.1</v>
      </c>
      <c r="D98" s="224">
        <f>ROUND('в руб.'!D98/1000,1)+0.1</f>
        <v>0.4</v>
      </c>
      <c r="E98" s="178">
        <f t="shared" si="1"/>
        <v>0.19990004997501254</v>
      </c>
    </row>
    <row r="99" spans="1:5" ht="63" x14ac:dyDescent="0.25">
      <c r="A99" s="236" t="s">
        <v>304</v>
      </c>
      <c r="B99" s="179" t="s">
        <v>305</v>
      </c>
      <c r="C99" s="224"/>
      <c r="D99" s="224">
        <f>ROUND('в руб.'!D99/1000,1)+0.1</f>
        <v>0.4</v>
      </c>
      <c r="E99" s="178"/>
    </row>
    <row r="100" spans="1:5" ht="63" x14ac:dyDescent="0.25">
      <c r="A100" s="236" t="s">
        <v>306</v>
      </c>
      <c r="B100" s="179" t="s">
        <v>307</v>
      </c>
      <c r="C100" s="224">
        <f>ROUND('в руб.'!C100/1000,1)</f>
        <v>200.1</v>
      </c>
      <c r="D100" s="224"/>
      <c r="E100" s="178"/>
    </row>
    <row r="101" spans="1:5" ht="15.75" x14ac:dyDescent="0.25">
      <c r="A101" s="236" t="s">
        <v>308</v>
      </c>
      <c r="B101" s="179" t="s">
        <v>309</v>
      </c>
      <c r="C101" s="224">
        <f>ROUND('в руб.'!C101/1000,1)</f>
        <v>1179.0999999999999</v>
      </c>
      <c r="D101" s="224">
        <f>ROUND('в руб.'!D101/1000,1)</f>
        <v>0.4</v>
      </c>
      <c r="E101" s="178"/>
    </row>
    <row r="102" spans="1:5" ht="15.75" x14ac:dyDescent="0.25">
      <c r="A102" s="236" t="s">
        <v>310</v>
      </c>
      <c r="B102" s="179" t="s">
        <v>311</v>
      </c>
      <c r="C102" s="224">
        <f>ROUND('в руб.'!C102/1000,1)</f>
        <v>1104.5999999999999</v>
      </c>
      <c r="D102" s="224">
        <f>ROUND('в руб.'!D102/1000,1)</f>
        <v>0.4</v>
      </c>
      <c r="E102" s="178"/>
    </row>
    <row r="103" spans="1:5" ht="47.25" x14ac:dyDescent="0.25">
      <c r="A103" s="236" t="s">
        <v>312</v>
      </c>
      <c r="B103" s="179" t="s">
        <v>313</v>
      </c>
      <c r="C103" s="224">
        <f>ROUND('в руб.'!C103/1000,1)</f>
        <v>1.3</v>
      </c>
      <c r="D103" s="224"/>
      <c r="E103" s="178"/>
    </row>
    <row r="104" spans="1:5" ht="15.75" x14ac:dyDescent="0.25">
      <c r="A104" s="236" t="s">
        <v>314</v>
      </c>
      <c r="B104" s="179" t="s">
        <v>315</v>
      </c>
      <c r="C104" s="224">
        <f>ROUND('в руб.'!C104/1000,1)</f>
        <v>73.2</v>
      </c>
      <c r="D104" s="224"/>
      <c r="E104" s="178"/>
    </row>
    <row r="105" spans="1:5" ht="47.25" x14ac:dyDescent="0.25">
      <c r="A105" s="236" t="s">
        <v>330</v>
      </c>
      <c r="B105" s="179" t="s">
        <v>331</v>
      </c>
      <c r="C105" s="224"/>
      <c r="D105" s="224"/>
      <c r="E105" s="178"/>
    </row>
    <row r="106" spans="1:5" ht="47.25" x14ac:dyDescent="0.25">
      <c r="A106" s="236" t="s">
        <v>330</v>
      </c>
      <c r="B106" s="179" t="s">
        <v>332</v>
      </c>
      <c r="C106" s="224"/>
      <c r="D106" s="224"/>
      <c r="E106" s="178"/>
    </row>
    <row r="107" spans="1:5" ht="63" x14ac:dyDescent="0.25">
      <c r="A107" s="234" t="s">
        <v>333</v>
      </c>
      <c r="B107" s="235" t="s">
        <v>334</v>
      </c>
      <c r="C107" s="223">
        <f>ROUND('в руб.'!C107/1000,1)</f>
        <v>95217.9</v>
      </c>
      <c r="D107" s="223">
        <f>ROUND('в руб.'!D107/1000,1)</f>
        <v>179629.2</v>
      </c>
      <c r="E107" s="202" t="s">
        <v>3750</v>
      </c>
    </row>
    <row r="108" spans="1:5" ht="94.5" x14ac:dyDescent="0.25">
      <c r="A108" s="236" t="s">
        <v>335</v>
      </c>
      <c r="B108" s="179" t="s">
        <v>336</v>
      </c>
      <c r="C108" s="224">
        <f>ROUND('в руб.'!C108/1000,1)</f>
        <v>4156</v>
      </c>
      <c r="D108" s="224">
        <f>ROUND('в руб.'!D108/1000,1)</f>
        <v>2578</v>
      </c>
      <c r="E108" s="178">
        <f t="shared" ref="E108:E125" si="2">D108/C108*100</f>
        <v>62.030798845043314</v>
      </c>
    </row>
    <row r="109" spans="1:5" ht="78.75" x14ac:dyDescent="0.25">
      <c r="A109" s="236" t="s">
        <v>337</v>
      </c>
      <c r="B109" s="179" t="s">
        <v>338</v>
      </c>
      <c r="C109" s="224">
        <f>ROUND('в руб.'!C109/1000,1)</f>
        <v>4156</v>
      </c>
      <c r="D109" s="224">
        <f>ROUND('в руб.'!D109/1000,1)</f>
        <v>2578</v>
      </c>
      <c r="E109" s="178">
        <f t="shared" si="2"/>
        <v>62.030798845043314</v>
      </c>
    </row>
    <row r="110" spans="1:5" ht="15.75" x14ac:dyDescent="0.25">
      <c r="A110" s="236" t="s">
        <v>343</v>
      </c>
      <c r="B110" s="179" t="s">
        <v>344</v>
      </c>
      <c r="C110" s="224">
        <f>ROUND('в руб.'!C110/1000,1)</f>
        <v>80000</v>
      </c>
      <c r="D110" s="224">
        <f>ROUND('в руб.'!D110/1000,1)</f>
        <v>169160</v>
      </c>
      <c r="E110" s="178" t="s">
        <v>3753</v>
      </c>
    </row>
    <row r="111" spans="1:5" ht="63" x14ac:dyDescent="0.25">
      <c r="A111" s="236" t="s">
        <v>345</v>
      </c>
      <c r="B111" s="179" t="s">
        <v>346</v>
      </c>
      <c r="C111" s="224">
        <f>ROUND('в руб.'!C111/1000,1)</f>
        <v>80000</v>
      </c>
      <c r="D111" s="224">
        <f>ROUND('в руб.'!D111/1000,1)</f>
        <v>169160</v>
      </c>
      <c r="E111" s="178" t="s">
        <v>3753</v>
      </c>
    </row>
    <row r="112" spans="1:5" ht="63" x14ac:dyDescent="0.25">
      <c r="A112" s="236" t="s">
        <v>347</v>
      </c>
      <c r="B112" s="179" t="s">
        <v>348</v>
      </c>
      <c r="C112" s="224">
        <f>ROUND('в руб.'!C112/1000,1)</f>
        <v>80000</v>
      </c>
      <c r="D112" s="224">
        <f>ROUND('в руб.'!D112/1000,1)</f>
        <v>169160</v>
      </c>
      <c r="E112" s="178" t="s">
        <v>3753</v>
      </c>
    </row>
    <row r="113" spans="1:5" ht="31.5" x14ac:dyDescent="0.25">
      <c r="A113" s="236" t="s">
        <v>349</v>
      </c>
      <c r="B113" s="179" t="s">
        <v>350</v>
      </c>
      <c r="C113" s="224">
        <f>ROUND('в руб.'!C113/1000,1)</f>
        <v>519.9</v>
      </c>
      <c r="D113" s="224">
        <f>ROUND('в руб.'!D113/1000,1)</f>
        <v>111.9</v>
      </c>
      <c r="E113" s="178">
        <f t="shared" si="2"/>
        <v>21.523369878822855</v>
      </c>
    </row>
    <row r="114" spans="1:5" ht="63" x14ac:dyDescent="0.25">
      <c r="A114" s="236" t="s">
        <v>351</v>
      </c>
      <c r="B114" s="179" t="s">
        <v>352</v>
      </c>
      <c r="C114" s="224">
        <f>ROUND('в руб.'!C114/1000,1)</f>
        <v>519.9</v>
      </c>
      <c r="D114" s="224">
        <f>ROUND('в руб.'!D114/1000,1)</f>
        <v>111.9</v>
      </c>
      <c r="E114" s="178">
        <f t="shared" si="2"/>
        <v>21.523369878822855</v>
      </c>
    </row>
    <row r="115" spans="1:5" ht="110.25" x14ac:dyDescent="0.25">
      <c r="A115" s="236" t="s">
        <v>355</v>
      </c>
      <c r="B115" s="179" t="s">
        <v>356</v>
      </c>
      <c r="C115" s="224">
        <f>ROUND('в руб.'!C115/1000,1)</f>
        <v>9243</v>
      </c>
      <c r="D115" s="224">
        <f>ROUND('в руб.'!D115/1000,1)</f>
        <v>6397.4</v>
      </c>
      <c r="E115" s="178">
        <f t="shared" si="2"/>
        <v>69.213458833711996</v>
      </c>
    </row>
    <row r="116" spans="1:5" ht="110.25" x14ac:dyDescent="0.25">
      <c r="A116" s="236" t="s">
        <v>365</v>
      </c>
      <c r="B116" s="179" t="s">
        <v>366</v>
      </c>
      <c r="C116" s="224">
        <f>ROUND('в руб.'!C116/1000,1)</f>
        <v>7998</v>
      </c>
      <c r="D116" s="224">
        <f>ROUND('в руб.'!D116/1000,1)</f>
        <v>4604.7</v>
      </c>
      <c r="E116" s="178">
        <f t="shared" si="2"/>
        <v>57.573143285821452</v>
      </c>
    </row>
    <row r="117" spans="1:5" ht="110.25" x14ac:dyDescent="0.25">
      <c r="A117" s="236" t="s">
        <v>367</v>
      </c>
      <c r="B117" s="179" t="s">
        <v>368</v>
      </c>
      <c r="C117" s="224">
        <f>ROUND('в руб.'!C117/1000,1)</f>
        <v>7998</v>
      </c>
      <c r="D117" s="224">
        <f>ROUND('в руб.'!D117/1000,1)</f>
        <v>4604.7</v>
      </c>
      <c r="E117" s="178">
        <f t="shared" si="2"/>
        <v>57.573143285821452</v>
      </c>
    </row>
    <row r="118" spans="1:5" ht="126" x14ac:dyDescent="0.25">
      <c r="A118" s="236" t="s">
        <v>377</v>
      </c>
      <c r="B118" s="179" t="s">
        <v>378</v>
      </c>
      <c r="C118" s="224">
        <f>ROUND('в руб.'!C118/1000,1)</f>
        <v>1232</v>
      </c>
      <c r="D118" s="224">
        <f>ROUND('в руб.'!D118/1000,1)</f>
        <v>1780.7</v>
      </c>
      <c r="E118" s="178">
        <f t="shared" si="2"/>
        <v>144.53733766233768</v>
      </c>
    </row>
    <row r="119" spans="1:5" ht="110.25" x14ac:dyDescent="0.25">
      <c r="A119" s="236" t="s">
        <v>379</v>
      </c>
      <c r="B119" s="179" t="s">
        <v>380</v>
      </c>
      <c r="C119" s="224">
        <f>ROUND('в руб.'!C119/1000,1)</f>
        <v>1232</v>
      </c>
      <c r="D119" s="224">
        <f>ROUND('в руб.'!D119/1000,1)</f>
        <v>1780.7</v>
      </c>
      <c r="E119" s="178">
        <f t="shared" si="2"/>
        <v>144.53733766233768</v>
      </c>
    </row>
    <row r="120" spans="1:5" ht="63" x14ac:dyDescent="0.25">
      <c r="A120" s="236" t="s">
        <v>389</v>
      </c>
      <c r="B120" s="179" t="s">
        <v>390</v>
      </c>
      <c r="C120" s="224">
        <f>ROUND('в руб.'!C120/1000,1)</f>
        <v>12</v>
      </c>
      <c r="D120" s="224">
        <f>ROUND('в руб.'!D120/1000,1)</f>
        <v>12</v>
      </c>
      <c r="E120" s="178">
        <f t="shared" si="2"/>
        <v>100</v>
      </c>
    </row>
    <row r="121" spans="1:5" ht="63" x14ac:dyDescent="0.25">
      <c r="A121" s="236" t="s">
        <v>391</v>
      </c>
      <c r="B121" s="179" t="s">
        <v>392</v>
      </c>
      <c r="C121" s="224">
        <f>ROUND('в руб.'!C121/1000,1)</f>
        <v>12</v>
      </c>
      <c r="D121" s="224">
        <f>ROUND('в руб.'!D121/1000,1)</f>
        <v>12</v>
      </c>
      <c r="E121" s="178">
        <f t="shared" si="2"/>
        <v>100</v>
      </c>
    </row>
    <row r="122" spans="1:5" ht="173.25" x14ac:dyDescent="0.25">
      <c r="A122" s="236" t="s">
        <v>401</v>
      </c>
      <c r="B122" s="179" t="s">
        <v>402</v>
      </c>
      <c r="C122" s="224">
        <f>ROUND('в руб.'!C122/1000,1)</f>
        <v>1</v>
      </c>
      <c r="D122" s="224"/>
      <c r="E122" s="178"/>
    </row>
    <row r="123" spans="1:5" ht="31.5" x14ac:dyDescent="0.25">
      <c r="A123" s="236" t="s">
        <v>425</v>
      </c>
      <c r="B123" s="179" t="s">
        <v>426</v>
      </c>
      <c r="C123" s="224">
        <f>ROUND('в руб.'!C123/1000,1)</f>
        <v>1299</v>
      </c>
      <c r="D123" s="224">
        <f>ROUND('в руб.'!D123/1000,1)</f>
        <v>1381.2</v>
      </c>
      <c r="E123" s="178">
        <f t="shared" si="2"/>
        <v>106.32794457274828</v>
      </c>
    </row>
    <row r="124" spans="1:5" ht="63" x14ac:dyDescent="0.25">
      <c r="A124" s="236" t="s">
        <v>427</v>
      </c>
      <c r="B124" s="179" t="s">
        <v>428</v>
      </c>
      <c r="C124" s="224">
        <f>ROUND('в руб.'!C124/1000,1)</f>
        <v>1299</v>
      </c>
      <c r="D124" s="224">
        <f>ROUND('в руб.'!D124/1000,1)</f>
        <v>1381.2</v>
      </c>
      <c r="E124" s="178">
        <f t="shared" si="2"/>
        <v>106.32794457274828</v>
      </c>
    </row>
    <row r="125" spans="1:5" ht="78.75" x14ac:dyDescent="0.25">
      <c r="A125" s="236" t="s">
        <v>429</v>
      </c>
      <c r="B125" s="179" t="s">
        <v>430</v>
      </c>
      <c r="C125" s="224">
        <f>ROUND('в руб.'!C125/1000,1)</f>
        <v>1299</v>
      </c>
      <c r="D125" s="224">
        <f>ROUND('в руб.'!D125/1000,1)</f>
        <v>1381.2</v>
      </c>
      <c r="E125" s="178">
        <f t="shared" si="2"/>
        <v>106.32794457274828</v>
      </c>
    </row>
    <row r="126" spans="1:5" ht="110.25" x14ac:dyDescent="0.25">
      <c r="A126" s="236" t="s">
        <v>439</v>
      </c>
      <c r="B126" s="179" t="s">
        <v>440</v>
      </c>
      <c r="C126" s="224"/>
      <c r="D126" s="224">
        <f>ROUND('в руб.'!D126/1000,1)</f>
        <v>0.8</v>
      </c>
      <c r="E126" s="178"/>
    </row>
    <row r="127" spans="1:5" ht="110.25" x14ac:dyDescent="0.25">
      <c r="A127" s="236" t="s">
        <v>441</v>
      </c>
      <c r="B127" s="179" t="s">
        <v>442</v>
      </c>
      <c r="C127" s="224"/>
      <c r="D127" s="224">
        <f>ROUND('в руб.'!D127/1000,1)</f>
        <v>0.8</v>
      </c>
      <c r="E127" s="178"/>
    </row>
    <row r="128" spans="1:5" ht="126" x14ac:dyDescent="0.25">
      <c r="A128" s="236" t="s">
        <v>443</v>
      </c>
      <c r="B128" s="179" t="s">
        <v>444</v>
      </c>
      <c r="C128" s="224"/>
      <c r="D128" s="224">
        <f>ROUND('в руб.'!D128/1000,1)</f>
        <v>0.8</v>
      </c>
      <c r="E128" s="178"/>
    </row>
    <row r="129" spans="1:5" ht="31.5" x14ac:dyDescent="0.25">
      <c r="A129" s="234" t="s">
        <v>461</v>
      </c>
      <c r="B129" s="235" t="s">
        <v>462</v>
      </c>
      <c r="C129" s="223">
        <f>ROUND('в руб.'!C129/1000,1)</f>
        <v>101192.4</v>
      </c>
      <c r="D129" s="223">
        <f>ROUND('в руб.'!D129/1000,1)</f>
        <v>62819.7</v>
      </c>
      <c r="E129" s="202">
        <f t="shared" ref="E129:E165" si="3">D129/C129*100</f>
        <v>62.079464465710863</v>
      </c>
    </row>
    <row r="130" spans="1:5" ht="31.5" x14ac:dyDescent="0.25">
      <c r="A130" s="236" t="s">
        <v>463</v>
      </c>
      <c r="B130" s="179" t="s">
        <v>464</v>
      </c>
      <c r="C130" s="224">
        <f>ROUND('в руб.'!C130/1000,1)</f>
        <v>66580.399999999994</v>
      </c>
      <c r="D130" s="224">
        <f>ROUND('в руб.'!D130/1000,1)</f>
        <v>45877.5</v>
      </c>
      <c r="E130" s="178">
        <f t="shared" si="3"/>
        <v>68.90541360520514</v>
      </c>
    </row>
    <row r="131" spans="1:5" ht="31.5" x14ac:dyDescent="0.25">
      <c r="A131" s="236" t="s">
        <v>465</v>
      </c>
      <c r="B131" s="179" t="s">
        <v>466</v>
      </c>
      <c r="C131" s="224">
        <f>ROUND('в руб.'!C131/1000,1)</f>
        <v>4341.6000000000004</v>
      </c>
      <c r="D131" s="224">
        <f>ROUND('в руб.'!D131/1000,1)</f>
        <v>13805</v>
      </c>
      <c r="E131" s="178" t="s">
        <v>3754</v>
      </c>
    </row>
    <row r="132" spans="1:5" ht="31.5" x14ac:dyDescent="0.25">
      <c r="A132" s="236" t="s">
        <v>467</v>
      </c>
      <c r="B132" s="179" t="s">
        <v>468</v>
      </c>
      <c r="C132" s="224">
        <f>ROUND('в руб.'!C132/1000,1)</f>
        <v>5284.8</v>
      </c>
      <c r="D132" s="224">
        <f>ROUND('в руб.'!D132/1000,1)</f>
        <v>557</v>
      </c>
      <c r="E132" s="178">
        <f t="shared" si="3"/>
        <v>10.539660914320315</v>
      </c>
    </row>
    <row r="133" spans="1:5" ht="31.5" x14ac:dyDescent="0.25">
      <c r="A133" s="236" t="s">
        <v>469</v>
      </c>
      <c r="B133" s="179" t="s">
        <v>470</v>
      </c>
      <c r="C133" s="224">
        <f>ROUND('в руб.'!C133/1000,1)</f>
        <v>56339.7</v>
      </c>
      <c r="D133" s="224">
        <f>ROUND('в руб.'!D133/1000,1)</f>
        <v>30799.3</v>
      </c>
      <c r="E133" s="178">
        <f t="shared" si="3"/>
        <v>54.667135252761376</v>
      </c>
    </row>
    <row r="134" spans="1:5" ht="15.75" x14ac:dyDescent="0.25">
      <c r="A134" s="236" t="s">
        <v>471</v>
      </c>
      <c r="B134" s="179" t="s">
        <v>472</v>
      </c>
      <c r="C134" s="224">
        <f>ROUND('в руб.'!C134/1000,1)</f>
        <v>53212.9</v>
      </c>
      <c r="D134" s="224">
        <f>ROUND('в руб.'!D134/1000,1)</f>
        <v>28894.6</v>
      </c>
      <c r="E134" s="178">
        <f t="shared" si="3"/>
        <v>54.299991167555227</v>
      </c>
    </row>
    <row r="135" spans="1:5" ht="31.5" x14ac:dyDescent="0.25">
      <c r="A135" s="236" t="s">
        <v>473</v>
      </c>
      <c r="B135" s="179" t="s">
        <v>474</v>
      </c>
      <c r="C135" s="224">
        <f>ROUND('в руб.'!C135/1000,1)</f>
        <v>3126.8</v>
      </c>
      <c r="D135" s="224">
        <f>ROUND('в руб.'!D135/1000,1)</f>
        <v>1904.8</v>
      </c>
      <c r="E135" s="178">
        <f t="shared" si="3"/>
        <v>60.918510937699878</v>
      </c>
    </row>
    <row r="136" spans="1:5" ht="63" x14ac:dyDescent="0.25">
      <c r="A136" s="236" t="s">
        <v>475</v>
      </c>
      <c r="B136" s="179" t="s">
        <v>476</v>
      </c>
      <c r="C136" s="224">
        <f>ROUND('в руб.'!C136/1000,1)</f>
        <v>614.29999999999995</v>
      </c>
      <c r="D136" s="224">
        <f>ROUND('в руб.'!D136/1000,1)</f>
        <v>716.2</v>
      </c>
      <c r="E136" s="178">
        <f t="shared" si="3"/>
        <v>116.58798632589942</v>
      </c>
    </row>
    <row r="137" spans="1:5" ht="15.75" x14ac:dyDescent="0.25">
      <c r="A137" s="236" t="s">
        <v>477</v>
      </c>
      <c r="B137" s="179" t="s">
        <v>478</v>
      </c>
      <c r="C137" s="224">
        <f>ROUND('в руб.'!C137/1000,1)</f>
        <v>30107</v>
      </c>
      <c r="D137" s="224">
        <f>ROUND('в руб.'!D137/1000,1)</f>
        <v>14412.7</v>
      </c>
      <c r="E137" s="178">
        <f t="shared" si="3"/>
        <v>47.87159132427675</v>
      </c>
    </row>
    <row r="138" spans="1:5" ht="63" x14ac:dyDescent="0.25">
      <c r="A138" s="236" t="s">
        <v>479</v>
      </c>
      <c r="B138" s="179" t="s">
        <v>480</v>
      </c>
      <c r="C138" s="224">
        <f>ROUND('в руб.'!C138/1000,1)</f>
        <v>6900</v>
      </c>
      <c r="D138" s="224">
        <f>ROUND('в руб.'!D138/1000,1)</f>
        <v>2921.4</v>
      </c>
      <c r="E138" s="178">
        <f t="shared" si="3"/>
        <v>42.339130434782611</v>
      </c>
    </row>
    <row r="139" spans="1:5" ht="78.75" x14ac:dyDescent="0.25">
      <c r="A139" s="236" t="s">
        <v>481</v>
      </c>
      <c r="B139" s="179" t="s">
        <v>482</v>
      </c>
      <c r="C139" s="224">
        <f>ROUND('в руб.'!C139/1000,1)</f>
        <v>6900</v>
      </c>
      <c r="D139" s="224">
        <f>ROUND('в руб.'!D139/1000,1)</f>
        <v>2921.4</v>
      </c>
      <c r="E139" s="178">
        <f t="shared" si="3"/>
        <v>42.339130434782611</v>
      </c>
    </row>
    <row r="140" spans="1:5" ht="47.25" x14ac:dyDescent="0.25">
      <c r="A140" s="236" t="s">
        <v>483</v>
      </c>
      <c r="B140" s="179" t="s">
        <v>484</v>
      </c>
      <c r="C140" s="224">
        <f>ROUND('в руб.'!C140/1000,1)</f>
        <v>22087</v>
      </c>
      <c r="D140" s="224">
        <f>ROUND('в руб.'!D140/1000,1)</f>
        <v>11276.3</v>
      </c>
      <c r="E140" s="178">
        <f t="shared" si="3"/>
        <v>51.054013673201425</v>
      </c>
    </row>
    <row r="141" spans="1:5" ht="63" x14ac:dyDescent="0.25">
      <c r="A141" s="236" t="s">
        <v>485</v>
      </c>
      <c r="B141" s="179" t="s">
        <v>486</v>
      </c>
      <c r="C141" s="224">
        <f>ROUND('в руб.'!C141/1000,1)</f>
        <v>575</v>
      </c>
      <c r="D141" s="224">
        <f>ROUND('в руб.'!D141/1000,1)</f>
        <v>215</v>
      </c>
      <c r="E141" s="178">
        <f t="shared" si="3"/>
        <v>37.391304347826086</v>
      </c>
    </row>
    <row r="142" spans="1:5" ht="173.25" x14ac:dyDescent="0.25">
      <c r="A142" s="236" t="s">
        <v>487</v>
      </c>
      <c r="B142" s="179" t="s">
        <v>488</v>
      </c>
      <c r="C142" s="224">
        <f>ROUND('в руб.'!C142/1000,1)</f>
        <v>575</v>
      </c>
      <c r="D142" s="224">
        <f>ROUND('в руб.'!D142/1000,1)</f>
        <v>215</v>
      </c>
      <c r="E142" s="178">
        <f t="shared" si="3"/>
        <v>37.391304347826086</v>
      </c>
    </row>
    <row r="143" spans="1:5" ht="31.5" x14ac:dyDescent="0.25">
      <c r="A143" s="236" t="s">
        <v>489</v>
      </c>
      <c r="B143" s="179" t="s">
        <v>490</v>
      </c>
      <c r="C143" s="224">
        <f>ROUND('в руб.'!C143/1000,1)</f>
        <v>545</v>
      </c>
      <c r="D143" s="224"/>
      <c r="E143" s="178"/>
    </row>
    <row r="144" spans="1:5" ht="47.25" x14ac:dyDescent="0.25">
      <c r="A144" s="236" t="s">
        <v>491</v>
      </c>
      <c r="B144" s="179" t="s">
        <v>492</v>
      </c>
      <c r="C144" s="224">
        <f>ROUND('в руб.'!C144/1000,1)</f>
        <v>545</v>
      </c>
      <c r="D144" s="224"/>
      <c r="E144" s="178"/>
    </row>
    <row r="145" spans="1:5" ht="15.75" x14ac:dyDescent="0.25">
      <c r="A145" s="236" t="s">
        <v>493</v>
      </c>
      <c r="B145" s="179" t="s">
        <v>494</v>
      </c>
      <c r="C145" s="224">
        <f>ROUND('в руб.'!C145/1000,1)</f>
        <v>4505</v>
      </c>
      <c r="D145" s="224">
        <f>ROUND('в руб.'!D145/1000,1)</f>
        <v>2529.4</v>
      </c>
      <c r="E145" s="178">
        <f t="shared" si="3"/>
        <v>56.146503884572695</v>
      </c>
    </row>
    <row r="146" spans="1:5" ht="31.5" x14ac:dyDescent="0.25">
      <c r="A146" s="236" t="s">
        <v>495</v>
      </c>
      <c r="B146" s="179" t="s">
        <v>496</v>
      </c>
      <c r="C146" s="224">
        <f>ROUND('в руб.'!C146/1000,1)</f>
        <v>4505</v>
      </c>
      <c r="D146" s="224">
        <f>ROUND('в руб.'!D146/1000,1)</f>
        <v>2529.4</v>
      </c>
      <c r="E146" s="178">
        <f t="shared" si="3"/>
        <v>56.146503884572695</v>
      </c>
    </row>
    <row r="147" spans="1:5" ht="47.25" x14ac:dyDescent="0.25">
      <c r="A147" s="236" t="s">
        <v>497</v>
      </c>
      <c r="B147" s="179" t="s">
        <v>498</v>
      </c>
      <c r="C147" s="224">
        <f>ROUND('в руб.'!C147/1000,1)</f>
        <v>4505</v>
      </c>
      <c r="D147" s="224">
        <f>ROUND('в руб.'!D147/1000,1)</f>
        <v>2529.4</v>
      </c>
      <c r="E147" s="178">
        <f t="shared" si="3"/>
        <v>56.146503884572695</v>
      </c>
    </row>
    <row r="148" spans="1:5" ht="47.25" x14ac:dyDescent="0.25">
      <c r="A148" s="234" t="s">
        <v>499</v>
      </c>
      <c r="B148" s="235" t="s">
        <v>500</v>
      </c>
      <c r="C148" s="223">
        <f>ROUND('в руб.'!C148/1000,1)</f>
        <v>219813.3</v>
      </c>
      <c r="D148" s="223">
        <f>ROUND('в руб.'!D148/1000,1)</f>
        <v>189601</v>
      </c>
      <c r="E148" s="202">
        <f t="shared" si="3"/>
        <v>86.255472257593155</v>
      </c>
    </row>
    <row r="149" spans="1:5" ht="15.75" x14ac:dyDescent="0.25">
      <c r="A149" s="236" t="s">
        <v>501</v>
      </c>
      <c r="B149" s="179" t="s">
        <v>502</v>
      </c>
      <c r="C149" s="224">
        <f>ROUND('в руб.'!C149/1000,1)</f>
        <v>4100</v>
      </c>
      <c r="D149" s="224">
        <f>ROUND('в руб.'!D149/1000,1)</f>
        <v>3515.3</v>
      </c>
      <c r="E149" s="178">
        <f t="shared" si="3"/>
        <v>85.739024390243912</v>
      </c>
    </row>
    <row r="150" spans="1:5" ht="78.75" x14ac:dyDescent="0.25">
      <c r="A150" s="236" t="s">
        <v>503</v>
      </c>
      <c r="B150" s="179" t="s">
        <v>504</v>
      </c>
      <c r="C150" s="224"/>
      <c r="D150" s="224">
        <f>ROUND('в руб.'!D150/1000,1)</f>
        <v>77.900000000000006</v>
      </c>
      <c r="E150" s="178"/>
    </row>
    <row r="151" spans="1:5" ht="31.5" x14ac:dyDescent="0.25">
      <c r="A151" s="236" t="s">
        <v>505</v>
      </c>
      <c r="B151" s="179" t="s">
        <v>506</v>
      </c>
      <c r="C151" s="224"/>
      <c r="D151" s="224">
        <f>ROUND('в руб.'!D151/1000,1)</f>
        <v>-0.4</v>
      </c>
      <c r="E151" s="178"/>
    </row>
    <row r="152" spans="1:5" ht="31.5" x14ac:dyDescent="0.25">
      <c r="A152" s="236" t="s">
        <v>511</v>
      </c>
      <c r="B152" s="179" t="s">
        <v>512</v>
      </c>
      <c r="C152" s="224"/>
      <c r="D152" s="224">
        <f>ROUND('в руб.'!D152/1000,1)</f>
        <v>6</v>
      </c>
      <c r="E152" s="178"/>
    </row>
    <row r="153" spans="1:5" ht="47.25" x14ac:dyDescent="0.25">
      <c r="A153" s="236" t="s">
        <v>513</v>
      </c>
      <c r="B153" s="179" t="s">
        <v>514</v>
      </c>
      <c r="C153" s="224">
        <f>ROUND('в руб.'!C153/1000,1)</f>
        <v>80</v>
      </c>
      <c r="D153" s="224">
        <f>ROUND('в руб.'!D153/1000,1)</f>
        <v>51.3</v>
      </c>
      <c r="E153" s="178">
        <f t="shared" si="3"/>
        <v>64.125</v>
      </c>
    </row>
    <row r="154" spans="1:5" ht="110.25" x14ac:dyDescent="0.25">
      <c r="A154" s="236" t="s">
        <v>515</v>
      </c>
      <c r="B154" s="179" t="s">
        <v>516</v>
      </c>
      <c r="C154" s="224">
        <f>ROUND('в руб.'!C154/1000,1)</f>
        <v>80</v>
      </c>
      <c r="D154" s="224">
        <f>ROUND('в руб.'!D154/1000,1)</f>
        <v>51.3</v>
      </c>
      <c r="E154" s="178">
        <f t="shared" si="3"/>
        <v>64.125</v>
      </c>
    </row>
    <row r="155" spans="1:5" ht="47.25" x14ac:dyDescent="0.25">
      <c r="A155" s="236" t="s">
        <v>517</v>
      </c>
      <c r="B155" s="179" t="s">
        <v>518</v>
      </c>
      <c r="C155" s="224">
        <f>ROUND('в руб.'!C155/1000,1)</f>
        <v>50</v>
      </c>
      <c r="D155" s="224">
        <f>ROUND('в руб.'!D155/1000,1)</f>
        <v>67.7</v>
      </c>
      <c r="E155" s="178">
        <f t="shared" si="3"/>
        <v>135.4</v>
      </c>
    </row>
    <row r="156" spans="1:5" ht="78.75" x14ac:dyDescent="0.25">
      <c r="A156" s="236" t="s">
        <v>519</v>
      </c>
      <c r="B156" s="179" t="s">
        <v>520</v>
      </c>
      <c r="C156" s="224">
        <f>ROUND('в руб.'!C156/1000,1)</f>
        <v>50</v>
      </c>
      <c r="D156" s="224">
        <f>ROUND('в руб.'!D156/1000,1)</f>
        <v>67.7</v>
      </c>
      <c r="E156" s="178">
        <f t="shared" si="3"/>
        <v>135.4</v>
      </c>
    </row>
    <row r="157" spans="1:5" ht="31.5" x14ac:dyDescent="0.25">
      <c r="A157" s="236" t="s">
        <v>523</v>
      </c>
      <c r="B157" s="179" t="s">
        <v>524</v>
      </c>
      <c r="C157" s="224">
        <f>ROUND('в руб.'!C157/1000,1)</f>
        <v>3970</v>
      </c>
      <c r="D157" s="224">
        <f>ROUND('в руб.'!D157/1000,1)</f>
        <v>3312.9</v>
      </c>
      <c r="E157" s="178">
        <f t="shared" si="3"/>
        <v>83.448362720403026</v>
      </c>
    </row>
    <row r="158" spans="1:5" ht="47.25" x14ac:dyDescent="0.25">
      <c r="A158" s="236" t="s">
        <v>525</v>
      </c>
      <c r="B158" s="179" t="s">
        <v>526</v>
      </c>
      <c r="C158" s="224"/>
      <c r="D158" s="224">
        <f>ROUND('в руб.'!D158/1000,1)</f>
        <v>0.4</v>
      </c>
      <c r="E158" s="178"/>
    </row>
    <row r="159" spans="1:5" ht="47.25" x14ac:dyDescent="0.25">
      <c r="A159" s="236" t="s">
        <v>527</v>
      </c>
      <c r="B159" s="179" t="s">
        <v>528</v>
      </c>
      <c r="C159" s="224">
        <f>ROUND('в руб.'!C159/1000,1)</f>
        <v>3970</v>
      </c>
      <c r="D159" s="224">
        <f>ROUND('в руб.'!D159/1000,1)</f>
        <v>3312.5</v>
      </c>
      <c r="E159" s="178">
        <f t="shared" si="3"/>
        <v>83.438287153652396</v>
      </c>
    </row>
    <row r="160" spans="1:5" ht="15.75" x14ac:dyDescent="0.25">
      <c r="A160" s="236" t="s">
        <v>537</v>
      </c>
      <c r="B160" s="179" t="s">
        <v>538</v>
      </c>
      <c r="C160" s="224">
        <f>ROUND('в руб.'!C160/1000,1)</f>
        <v>215713.3</v>
      </c>
      <c r="D160" s="224">
        <f>ROUND('в руб.'!D160/1000,1)</f>
        <v>186085.7</v>
      </c>
      <c r="E160" s="178">
        <f t="shared" si="3"/>
        <v>86.2652882321118</v>
      </c>
    </row>
    <row r="161" spans="1:5" ht="63" x14ac:dyDescent="0.25">
      <c r="A161" s="236" t="s">
        <v>539</v>
      </c>
      <c r="B161" s="179" t="s">
        <v>540</v>
      </c>
      <c r="C161" s="224"/>
      <c r="D161" s="224">
        <f>ROUND('в руб.'!D161/1000,1)</f>
        <v>0.6</v>
      </c>
      <c r="E161" s="178"/>
    </row>
    <row r="162" spans="1:5" ht="47.25" x14ac:dyDescent="0.25">
      <c r="A162" s="236" t="s">
        <v>541</v>
      </c>
      <c r="B162" s="179" t="s">
        <v>542</v>
      </c>
      <c r="C162" s="224"/>
      <c r="D162" s="224">
        <f>ROUND('в руб.'!D162/1000,1)</f>
        <v>148.4</v>
      </c>
      <c r="E162" s="178"/>
    </row>
    <row r="163" spans="1:5" ht="47.25" x14ac:dyDescent="0.25">
      <c r="A163" s="236" t="s">
        <v>543</v>
      </c>
      <c r="B163" s="179" t="s">
        <v>544</v>
      </c>
      <c r="C163" s="224"/>
      <c r="D163" s="224">
        <f>ROUND('в руб.'!D163/1000,1)</f>
        <v>148.4</v>
      </c>
      <c r="E163" s="178"/>
    </row>
    <row r="164" spans="1:5" ht="31.5" x14ac:dyDescent="0.25">
      <c r="A164" s="236" t="s">
        <v>553</v>
      </c>
      <c r="B164" s="179" t="s">
        <v>554</v>
      </c>
      <c r="C164" s="224">
        <f>ROUND('в руб.'!C164/1000,1)</f>
        <v>215713.3</v>
      </c>
      <c r="D164" s="224">
        <f>ROUND('в руб.'!D164/1000,1)</f>
        <v>185936.6</v>
      </c>
      <c r="E164" s="178">
        <f t="shared" si="3"/>
        <v>86.196168710969616</v>
      </c>
    </row>
    <row r="165" spans="1:5" ht="31.5" x14ac:dyDescent="0.25">
      <c r="A165" s="236" t="s">
        <v>555</v>
      </c>
      <c r="B165" s="179" t="s">
        <v>556</v>
      </c>
      <c r="C165" s="224">
        <f>ROUND('в руб.'!C165/1000,1)</f>
        <v>215713.3</v>
      </c>
      <c r="D165" s="224">
        <f>ROUND('в руб.'!D165/1000,1)</f>
        <v>185936.6</v>
      </c>
      <c r="E165" s="178">
        <f t="shared" si="3"/>
        <v>86.196168710969616</v>
      </c>
    </row>
    <row r="166" spans="1:5" ht="31.5" x14ac:dyDescent="0.25">
      <c r="A166" s="234" t="s">
        <v>567</v>
      </c>
      <c r="B166" s="235" t="s">
        <v>568</v>
      </c>
      <c r="C166" s="223"/>
      <c r="D166" s="223">
        <f>ROUND('в руб.'!D166/1000,1)</f>
        <v>69.099999999999994</v>
      </c>
      <c r="E166" s="202"/>
    </row>
    <row r="167" spans="1:5" ht="110.25" x14ac:dyDescent="0.25">
      <c r="A167" s="236" t="s">
        <v>569</v>
      </c>
      <c r="B167" s="179" t="s">
        <v>570</v>
      </c>
      <c r="C167" s="224"/>
      <c r="D167" s="224">
        <f>ROUND('в руб.'!D167/1000,1)</f>
        <v>40.799999999999997</v>
      </c>
      <c r="E167" s="178"/>
    </row>
    <row r="168" spans="1:5" ht="141.75" x14ac:dyDescent="0.25">
      <c r="A168" s="236" t="s">
        <v>571</v>
      </c>
      <c r="B168" s="179" t="s">
        <v>572</v>
      </c>
      <c r="C168" s="224"/>
      <c r="D168" s="224">
        <f>ROUND('в руб.'!D168/1000,1)</f>
        <v>40.799999999999997</v>
      </c>
      <c r="E168" s="178"/>
    </row>
    <row r="169" spans="1:5" ht="141.75" x14ac:dyDescent="0.25">
      <c r="A169" s="236" t="s">
        <v>573</v>
      </c>
      <c r="B169" s="179" t="s">
        <v>574</v>
      </c>
      <c r="C169" s="224"/>
      <c r="D169" s="224">
        <f>ROUND('в руб.'!D169/1000,1)</f>
        <v>40.799999999999997</v>
      </c>
      <c r="E169" s="178"/>
    </row>
    <row r="170" spans="1:5" ht="47.25" x14ac:dyDescent="0.25">
      <c r="A170" s="236" t="s">
        <v>613</v>
      </c>
      <c r="B170" s="179" t="s">
        <v>614</v>
      </c>
      <c r="C170" s="224"/>
      <c r="D170" s="224">
        <f>ROUND('в руб.'!D170/1000,1)</f>
        <v>28.3</v>
      </c>
      <c r="E170" s="178"/>
    </row>
    <row r="171" spans="1:5" ht="63" x14ac:dyDescent="0.25">
      <c r="A171" s="236" t="s">
        <v>623</v>
      </c>
      <c r="B171" s="179" t="s">
        <v>624</v>
      </c>
      <c r="C171" s="224"/>
      <c r="D171" s="224">
        <f>ROUND('в руб.'!D171/1000,1)</f>
        <v>28.3</v>
      </c>
      <c r="E171" s="178"/>
    </row>
    <row r="172" spans="1:5" ht="78.75" x14ac:dyDescent="0.25">
      <c r="A172" s="236" t="s">
        <v>625</v>
      </c>
      <c r="B172" s="179" t="s">
        <v>626</v>
      </c>
      <c r="C172" s="224"/>
      <c r="D172" s="224">
        <f>ROUND('в руб.'!D172/1000,1)</f>
        <v>28.3</v>
      </c>
      <c r="E172" s="178"/>
    </row>
    <row r="173" spans="1:5" ht="31.5" x14ac:dyDescent="0.25">
      <c r="A173" s="234" t="s">
        <v>657</v>
      </c>
      <c r="B173" s="235" t="s">
        <v>658</v>
      </c>
      <c r="C173" s="223">
        <f>ROUND('в руб.'!C173/1000,1)</f>
        <v>13150</v>
      </c>
      <c r="D173" s="223">
        <f>ROUND('в руб.'!D173/1000,1)</f>
        <v>12646.2</v>
      </c>
      <c r="E173" s="202">
        <f t="shared" ref="E173:E235" si="4">D173/C173*100</f>
        <v>96.168821292775675</v>
      </c>
    </row>
    <row r="174" spans="1:5" ht="47.25" x14ac:dyDescent="0.25">
      <c r="A174" s="236" t="s">
        <v>659</v>
      </c>
      <c r="B174" s="179" t="s">
        <v>660</v>
      </c>
      <c r="C174" s="224">
        <f>ROUND('в руб.'!C174/1000,1)</f>
        <v>13150</v>
      </c>
      <c r="D174" s="224">
        <f>ROUND('в руб.'!D174/1000,1)</f>
        <v>12646.2</v>
      </c>
      <c r="E174" s="178">
        <f t="shared" si="4"/>
        <v>96.168821292775675</v>
      </c>
    </row>
    <row r="175" spans="1:5" ht="63" x14ac:dyDescent="0.25">
      <c r="A175" s="236" t="s">
        <v>661</v>
      </c>
      <c r="B175" s="179" t="s">
        <v>662</v>
      </c>
      <c r="C175" s="224">
        <f>ROUND('в руб.'!C175/1000,1)</f>
        <v>13150</v>
      </c>
      <c r="D175" s="224">
        <f>ROUND('в руб.'!D175/1000,1)</f>
        <v>12646.2</v>
      </c>
      <c r="E175" s="178">
        <f t="shared" si="4"/>
        <v>96.168821292775675</v>
      </c>
    </row>
    <row r="176" spans="1:5" ht="31.5" x14ac:dyDescent="0.25">
      <c r="A176" s="234" t="s">
        <v>665</v>
      </c>
      <c r="B176" s="235" t="s">
        <v>666</v>
      </c>
      <c r="C176" s="223">
        <f>ROUND('в руб.'!C176/1000,1)</f>
        <v>808264.7</v>
      </c>
      <c r="D176" s="223">
        <f>ROUND('в руб.'!D176/1000,1)</f>
        <v>457703.4</v>
      </c>
      <c r="E176" s="202">
        <f t="shared" si="4"/>
        <v>56.627909149069609</v>
      </c>
    </row>
    <row r="177" spans="1:5" ht="47.25" x14ac:dyDescent="0.25">
      <c r="A177" s="236" t="s">
        <v>667</v>
      </c>
      <c r="B177" s="179" t="s">
        <v>668</v>
      </c>
      <c r="C177" s="224">
        <f>ROUND('в руб.'!C177/1000,1)</f>
        <v>783579.2</v>
      </c>
      <c r="D177" s="224">
        <f>ROUND('в руб.'!D177/1000,1)</f>
        <v>447223.4</v>
      </c>
      <c r="E177" s="178">
        <f t="shared" si="4"/>
        <v>57.074434849725478</v>
      </c>
    </row>
    <row r="178" spans="1:5" ht="78.75" x14ac:dyDescent="0.25">
      <c r="A178" s="236" t="s">
        <v>669</v>
      </c>
      <c r="B178" s="179" t="s">
        <v>670</v>
      </c>
      <c r="C178" s="224">
        <f>ROUND('в руб.'!C178/1000,1)</f>
        <v>1225.5</v>
      </c>
      <c r="D178" s="224">
        <f>ROUND('в руб.'!D178/1000,1)</f>
        <v>566.6</v>
      </c>
      <c r="E178" s="178">
        <f t="shared" si="4"/>
        <v>46.234190126478993</v>
      </c>
    </row>
    <row r="179" spans="1:5" ht="110.25" x14ac:dyDescent="0.25">
      <c r="A179" s="236" t="s">
        <v>671</v>
      </c>
      <c r="B179" s="179" t="s">
        <v>672</v>
      </c>
      <c r="C179" s="224">
        <f>ROUND('в руб.'!C179/1000,1)</f>
        <v>1225.5</v>
      </c>
      <c r="D179" s="224">
        <f>ROUND('в руб.'!D179/1000,1)</f>
        <v>566.6</v>
      </c>
      <c r="E179" s="178">
        <f t="shared" si="4"/>
        <v>46.234190126478993</v>
      </c>
    </row>
    <row r="180" spans="1:5" ht="110.25" x14ac:dyDescent="0.25">
      <c r="A180" s="236" t="s">
        <v>673</v>
      </c>
      <c r="B180" s="179" t="s">
        <v>674</v>
      </c>
      <c r="C180" s="224">
        <f>ROUND('в руб.'!C180/1000,1)</f>
        <v>4484.6000000000004</v>
      </c>
      <c r="D180" s="224">
        <f>ROUND('в руб.'!D180/1000,1)</f>
        <v>2750.8</v>
      </c>
      <c r="E180" s="178">
        <f t="shared" si="4"/>
        <v>61.338803906702942</v>
      </c>
    </row>
    <row r="181" spans="1:5" ht="141.75" x14ac:dyDescent="0.25">
      <c r="A181" s="236" t="s">
        <v>675</v>
      </c>
      <c r="B181" s="179" t="s">
        <v>676</v>
      </c>
      <c r="C181" s="224">
        <f>ROUND('в руб.'!C181/1000,1)</f>
        <v>4484.6000000000004</v>
      </c>
      <c r="D181" s="224">
        <f>ROUND('в руб.'!D181/1000,1)</f>
        <v>2750.8</v>
      </c>
      <c r="E181" s="178">
        <f t="shared" si="4"/>
        <v>61.338803906702942</v>
      </c>
    </row>
    <row r="182" spans="1:5" ht="78.75" x14ac:dyDescent="0.25">
      <c r="A182" s="236" t="s">
        <v>677</v>
      </c>
      <c r="B182" s="179" t="s">
        <v>678</v>
      </c>
      <c r="C182" s="224">
        <f>ROUND('в руб.'!C182/1000,1)</f>
        <v>6551.3</v>
      </c>
      <c r="D182" s="224">
        <f>ROUND('в руб.'!D182/1000,1)</f>
        <v>3070.6</v>
      </c>
      <c r="E182" s="178">
        <f t="shared" si="4"/>
        <v>46.870086852991008</v>
      </c>
    </row>
    <row r="183" spans="1:5" ht="126" x14ac:dyDescent="0.25">
      <c r="A183" s="236" t="s">
        <v>679</v>
      </c>
      <c r="B183" s="179" t="s">
        <v>680</v>
      </c>
      <c r="C183" s="224">
        <f>ROUND('в руб.'!C183/1000,1)</f>
        <v>5350.5</v>
      </c>
      <c r="D183" s="224">
        <f>ROUND('в руб.'!D183/1000,1)</f>
        <v>1914.8</v>
      </c>
      <c r="E183" s="178">
        <f t="shared" si="4"/>
        <v>35.7873095972339</v>
      </c>
    </row>
    <row r="184" spans="1:5" ht="110.25" x14ac:dyDescent="0.25">
      <c r="A184" s="236" t="s">
        <v>681</v>
      </c>
      <c r="B184" s="179" t="s">
        <v>682</v>
      </c>
      <c r="C184" s="224">
        <f>ROUND('в руб.'!C184/1000,1)</f>
        <v>1200.8</v>
      </c>
      <c r="D184" s="224">
        <f>ROUND('в руб.'!D184/1000,1)</f>
        <v>1155.8</v>
      </c>
      <c r="E184" s="178">
        <f t="shared" si="4"/>
        <v>96.2524983344437</v>
      </c>
    </row>
    <row r="185" spans="1:5" ht="94.5" x14ac:dyDescent="0.25">
      <c r="A185" s="236" t="s">
        <v>685</v>
      </c>
      <c r="B185" s="179" t="s">
        <v>686</v>
      </c>
      <c r="C185" s="224">
        <f>ROUND('в руб.'!C185/1000,1)</f>
        <v>2317.3000000000002</v>
      </c>
      <c r="D185" s="224">
        <f>ROUND('в руб.'!D185/1000,1)</f>
        <v>2300.1</v>
      </c>
      <c r="E185" s="178">
        <f t="shared" si="4"/>
        <v>99.257756872221975</v>
      </c>
    </row>
    <row r="186" spans="1:5" ht="141.75" x14ac:dyDescent="0.25">
      <c r="A186" s="236" t="s">
        <v>687</v>
      </c>
      <c r="B186" s="179" t="s">
        <v>688</v>
      </c>
      <c r="C186" s="224">
        <f>ROUND('в руб.'!C186/1000,1)</f>
        <v>1851</v>
      </c>
      <c r="D186" s="224">
        <f>ROUND('в руб.'!D186/1000,1)</f>
        <v>1842.3</v>
      </c>
      <c r="E186" s="178">
        <f t="shared" si="4"/>
        <v>99.529983792544556</v>
      </c>
    </row>
    <row r="187" spans="1:5" ht="126" x14ac:dyDescent="0.25">
      <c r="A187" s="236" t="s">
        <v>689</v>
      </c>
      <c r="B187" s="179" t="s">
        <v>690</v>
      </c>
      <c r="C187" s="224">
        <f>ROUND('в руб.'!C187/1000,1)</f>
        <v>466.3</v>
      </c>
      <c r="D187" s="224">
        <f>ROUND('в руб.'!D187/1000,1)</f>
        <v>457.8</v>
      </c>
      <c r="E187" s="178">
        <f t="shared" si="4"/>
        <v>98.177139180784906</v>
      </c>
    </row>
    <row r="188" spans="1:5" ht="78.75" x14ac:dyDescent="0.25">
      <c r="A188" s="236" t="s">
        <v>693</v>
      </c>
      <c r="B188" s="179" t="s">
        <v>694</v>
      </c>
      <c r="C188" s="224">
        <f>ROUND('в руб.'!C188/1000,1)</f>
        <v>6707.3</v>
      </c>
      <c r="D188" s="224">
        <f>ROUND('в руб.'!D188/1000,1)</f>
        <v>3701.8</v>
      </c>
      <c r="E188" s="178">
        <f t="shared" si="4"/>
        <v>55.190613212469998</v>
      </c>
    </row>
    <row r="189" spans="1:5" ht="141.75" x14ac:dyDescent="0.25">
      <c r="A189" s="236" t="s">
        <v>695</v>
      </c>
      <c r="B189" s="179" t="s">
        <v>696</v>
      </c>
      <c r="C189" s="224">
        <f>ROUND('в руб.'!C189/1000,1)</f>
        <v>6581.8</v>
      </c>
      <c r="D189" s="224">
        <f>ROUND('в руб.'!D189/1000,1)</f>
        <v>3627.4</v>
      </c>
      <c r="E189" s="178">
        <f t="shared" si="4"/>
        <v>55.112583183931449</v>
      </c>
    </row>
    <row r="190" spans="1:5" ht="110.25" x14ac:dyDescent="0.25">
      <c r="A190" s="236" t="s">
        <v>697</v>
      </c>
      <c r="B190" s="179" t="s">
        <v>698</v>
      </c>
      <c r="C190" s="224">
        <f>ROUND('в руб.'!C190/1000,1)</f>
        <v>125.5</v>
      </c>
      <c r="D190" s="224">
        <f>ROUND('в руб.'!D190/1000,1)</f>
        <v>74.400000000000006</v>
      </c>
      <c r="E190" s="178">
        <f t="shared" si="4"/>
        <v>59.282868525896419</v>
      </c>
    </row>
    <row r="191" spans="1:5" ht="78.75" x14ac:dyDescent="0.25">
      <c r="A191" s="236" t="s">
        <v>699</v>
      </c>
      <c r="B191" s="179" t="s">
        <v>700</v>
      </c>
      <c r="C191" s="224">
        <f>ROUND('в руб.'!C191/1000,1)</f>
        <v>3</v>
      </c>
      <c r="D191" s="224">
        <f>ROUND('в руб.'!D191/1000,1)</f>
        <v>16</v>
      </c>
      <c r="E191" s="178" t="s">
        <v>3755</v>
      </c>
    </row>
    <row r="192" spans="1:5" ht="110.25" x14ac:dyDescent="0.25">
      <c r="A192" s="236" t="s">
        <v>701</v>
      </c>
      <c r="B192" s="179" t="s">
        <v>702</v>
      </c>
      <c r="C192" s="224">
        <f>ROUND('в руб.'!C192/1000,1)</f>
        <v>3</v>
      </c>
      <c r="D192" s="224">
        <f>ROUND('в руб.'!D192/1000,1)</f>
        <v>16</v>
      </c>
      <c r="E192" s="178" t="s">
        <v>3755</v>
      </c>
    </row>
    <row r="193" spans="1:5" ht="78.75" x14ac:dyDescent="0.25">
      <c r="A193" s="236" t="s">
        <v>703</v>
      </c>
      <c r="B193" s="179" t="s">
        <v>704</v>
      </c>
      <c r="C193" s="224">
        <f>ROUND('в руб.'!C193/1000,1)</f>
        <v>8.9</v>
      </c>
      <c r="D193" s="224">
        <f>ROUND('в руб.'!D193/1000,1)</f>
        <v>10.4</v>
      </c>
      <c r="E193" s="178">
        <f t="shared" si="4"/>
        <v>116.85393258426966</v>
      </c>
    </row>
    <row r="194" spans="1:5" ht="110.25" x14ac:dyDescent="0.25">
      <c r="A194" s="236" t="s">
        <v>705</v>
      </c>
      <c r="B194" s="179" t="s">
        <v>706</v>
      </c>
      <c r="C194" s="224">
        <f>ROUND('в руб.'!C194/1000,1)</f>
        <v>8.9</v>
      </c>
      <c r="D194" s="224">
        <f>ROUND('в руб.'!D194/1000,1)</f>
        <v>10.4</v>
      </c>
      <c r="E194" s="178">
        <f t="shared" si="4"/>
        <v>116.85393258426966</v>
      </c>
    </row>
    <row r="195" spans="1:5" ht="78.75" x14ac:dyDescent="0.25">
      <c r="A195" s="236" t="s">
        <v>707</v>
      </c>
      <c r="B195" s="179" t="s">
        <v>708</v>
      </c>
      <c r="C195" s="224">
        <f>ROUND('в руб.'!C195/1000,1)</f>
        <v>733164.4</v>
      </c>
      <c r="D195" s="224">
        <f>ROUND('в руб.'!D195/1000,1)</f>
        <v>407579.3</v>
      </c>
      <c r="E195" s="178">
        <f t="shared" si="4"/>
        <v>55.591801784156459</v>
      </c>
    </row>
    <row r="196" spans="1:5" ht="126" x14ac:dyDescent="0.25">
      <c r="A196" s="236" t="s">
        <v>709</v>
      </c>
      <c r="B196" s="179" t="s">
        <v>710</v>
      </c>
      <c r="C196" s="224">
        <f>ROUND('в руб.'!C196/1000,1)</f>
        <v>583126.4</v>
      </c>
      <c r="D196" s="224">
        <f>ROUND('в руб.'!D196/1000,1)</f>
        <v>346412.79999999999</v>
      </c>
      <c r="E196" s="178">
        <f t="shared" si="4"/>
        <v>59.406125327201785</v>
      </c>
    </row>
    <row r="197" spans="1:5" ht="126" x14ac:dyDescent="0.25">
      <c r="A197" s="236" t="s">
        <v>711</v>
      </c>
      <c r="B197" s="179" t="s">
        <v>712</v>
      </c>
      <c r="C197" s="224">
        <f>ROUND('в руб.'!C197/1000,1)</f>
        <v>38</v>
      </c>
      <c r="D197" s="224">
        <f>ROUND('в руб.'!D197/1000,1)</f>
        <v>3.2</v>
      </c>
      <c r="E197" s="178">
        <f t="shared" si="4"/>
        <v>8.4210526315789469</v>
      </c>
    </row>
    <row r="198" spans="1:5" ht="110.25" x14ac:dyDescent="0.25">
      <c r="A198" s="236" t="s">
        <v>713</v>
      </c>
      <c r="B198" s="179" t="s">
        <v>714</v>
      </c>
      <c r="C198" s="224">
        <f>ROUND('в руб.'!C198/1000,1)</f>
        <v>150000</v>
      </c>
      <c r="D198" s="224">
        <f>ROUND('в руб.'!D198/1000,1)</f>
        <v>61163.3</v>
      </c>
      <c r="E198" s="178">
        <f t="shared" si="4"/>
        <v>40.775533333333335</v>
      </c>
    </row>
    <row r="199" spans="1:5" ht="78.75" x14ac:dyDescent="0.25">
      <c r="A199" s="236" t="s">
        <v>715</v>
      </c>
      <c r="B199" s="179" t="s">
        <v>716</v>
      </c>
      <c r="C199" s="224">
        <f>ROUND('в руб.'!C199/1000,1)</f>
        <v>1062.5999999999999</v>
      </c>
      <c r="D199" s="224">
        <f>ROUND('в руб.'!D199/1000,1)</f>
        <v>383.6</v>
      </c>
      <c r="E199" s="178">
        <f t="shared" si="4"/>
        <v>36.100131752305671</v>
      </c>
    </row>
    <row r="200" spans="1:5" ht="126" x14ac:dyDescent="0.25">
      <c r="A200" s="236" t="s">
        <v>717</v>
      </c>
      <c r="B200" s="179" t="s">
        <v>718</v>
      </c>
      <c r="C200" s="224"/>
      <c r="D200" s="224">
        <f>ROUND('в руб.'!D200/1000,1)</f>
        <v>65.099999999999994</v>
      </c>
      <c r="E200" s="178"/>
    </row>
    <row r="201" spans="1:5" ht="110.25" x14ac:dyDescent="0.25">
      <c r="A201" s="236" t="s">
        <v>719</v>
      </c>
      <c r="B201" s="179" t="s">
        <v>720</v>
      </c>
      <c r="C201" s="224">
        <f>ROUND('в руб.'!C201/1000,1)</f>
        <v>1062.5999999999999</v>
      </c>
      <c r="D201" s="224">
        <f>ROUND('в руб.'!D201/1000,1)</f>
        <v>318.5</v>
      </c>
      <c r="E201" s="178">
        <f t="shared" si="4"/>
        <v>29.97364953886693</v>
      </c>
    </row>
    <row r="202" spans="1:5" ht="94.5" x14ac:dyDescent="0.25">
      <c r="A202" s="236" t="s">
        <v>721</v>
      </c>
      <c r="B202" s="179" t="s">
        <v>722</v>
      </c>
      <c r="C202" s="224">
        <f>ROUND('в руб.'!C202/1000,1)</f>
        <v>9960.7000000000007</v>
      </c>
      <c r="D202" s="224">
        <f>ROUND('в руб.'!D202/1000,1)</f>
        <v>4687.3</v>
      </c>
      <c r="E202" s="178">
        <f t="shared" si="4"/>
        <v>47.057937695141902</v>
      </c>
    </row>
    <row r="203" spans="1:5" ht="157.5" x14ac:dyDescent="0.25">
      <c r="A203" s="236" t="s">
        <v>723</v>
      </c>
      <c r="B203" s="179" t="s">
        <v>724</v>
      </c>
      <c r="C203" s="224">
        <f>ROUND('в руб.'!C203/1000,1)</f>
        <v>5055.6000000000004</v>
      </c>
      <c r="D203" s="224">
        <f>ROUND('в руб.'!D203/1000,1)</f>
        <v>1720.1</v>
      </c>
      <c r="E203" s="178">
        <f t="shared" si="4"/>
        <v>34.02365693488408</v>
      </c>
    </row>
    <row r="204" spans="1:5" ht="126" x14ac:dyDescent="0.25">
      <c r="A204" s="236" t="s">
        <v>725</v>
      </c>
      <c r="B204" s="179" t="s">
        <v>726</v>
      </c>
      <c r="C204" s="224">
        <f>ROUND('в руб.'!C204/1000,1)</f>
        <v>4905.1000000000004</v>
      </c>
      <c r="D204" s="224">
        <f>ROUND('в руб.'!D204/1000,1)</f>
        <v>2967.1</v>
      </c>
      <c r="E204" s="178">
        <f t="shared" si="4"/>
        <v>60.490102138590437</v>
      </c>
    </row>
    <row r="205" spans="1:5" ht="94.5" x14ac:dyDescent="0.25">
      <c r="A205" s="236" t="s">
        <v>727</v>
      </c>
      <c r="B205" s="179" t="s">
        <v>728</v>
      </c>
      <c r="C205" s="224">
        <f>ROUND('в руб.'!C205/1000,1)</f>
        <v>1715.4</v>
      </c>
      <c r="D205" s="224">
        <f>ROUND('в руб.'!D205/1000,1)</f>
        <v>1123.5999999999999</v>
      </c>
      <c r="E205" s="178">
        <f t="shared" si="4"/>
        <v>65.500757840736838</v>
      </c>
    </row>
    <row r="206" spans="1:5" ht="173.25" x14ac:dyDescent="0.25">
      <c r="A206" s="236" t="s">
        <v>729</v>
      </c>
      <c r="B206" s="179" t="s">
        <v>730</v>
      </c>
      <c r="C206" s="224">
        <f>ROUND('в руб.'!C206/1000,1)</f>
        <v>15</v>
      </c>
      <c r="D206" s="224">
        <f>ROUND('в руб.'!D206/1000,1)</f>
        <v>15</v>
      </c>
      <c r="E206" s="178">
        <f t="shared" si="4"/>
        <v>100</v>
      </c>
    </row>
    <row r="207" spans="1:5" ht="157.5" x14ac:dyDescent="0.25">
      <c r="A207" s="236" t="s">
        <v>731</v>
      </c>
      <c r="B207" s="179" t="s">
        <v>732</v>
      </c>
      <c r="C207" s="224">
        <f>ROUND('в руб.'!C207/1000,1)</f>
        <v>1630.4</v>
      </c>
      <c r="D207" s="224">
        <f>ROUND('в руб.'!D207/1000,1)</f>
        <v>926.3</v>
      </c>
      <c r="E207" s="178">
        <f t="shared" si="4"/>
        <v>56.814278704612363</v>
      </c>
    </row>
    <row r="208" spans="1:5" ht="299.25" x14ac:dyDescent="0.25">
      <c r="A208" s="236" t="s">
        <v>735</v>
      </c>
      <c r="B208" s="179" t="s">
        <v>736</v>
      </c>
      <c r="C208" s="224">
        <f>ROUND('в руб.'!C208/1000,1)</f>
        <v>70</v>
      </c>
      <c r="D208" s="224">
        <f>ROUND('в руб.'!D208/1000,1)</f>
        <v>182.3</v>
      </c>
      <c r="E208" s="178" t="s">
        <v>3756</v>
      </c>
    </row>
    <row r="209" spans="1:5" ht="94.5" x14ac:dyDescent="0.25">
      <c r="A209" s="236" t="s">
        <v>739</v>
      </c>
      <c r="B209" s="179" t="s">
        <v>740</v>
      </c>
      <c r="C209" s="224">
        <f>ROUND('в руб.'!C209/1000,1)</f>
        <v>39.200000000000003</v>
      </c>
      <c r="D209" s="224">
        <f>ROUND('в руб.'!D209/1000,1)</f>
        <v>3.4</v>
      </c>
      <c r="E209" s="178">
        <f t="shared" si="4"/>
        <v>8.6734693877550999</v>
      </c>
    </row>
    <row r="210" spans="1:5" ht="126" x14ac:dyDescent="0.25">
      <c r="A210" s="236" t="s">
        <v>741</v>
      </c>
      <c r="B210" s="179" t="s">
        <v>742</v>
      </c>
      <c r="C210" s="224">
        <f>ROUND('в руб.'!C210/1000,1)</f>
        <v>39.200000000000003</v>
      </c>
      <c r="D210" s="224">
        <f>ROUND('в руб.'!D210/1000,1)</f>
        <v>3.4</v>
      </c>
      <c r="E210" s="178">
        <f t="shared" si="4"/>
        <v>8.6734693877550999</v>
      </c>
    </row>
    <row r="211" spans="1:5" ht="94.5" x14ac:dyDescent="0.25">
      <c r="A211" s="236" t="s">
        <v>743</v>
      </c>
      <c r="B211" s="179" t="s">
        <v>744</v>
      </c>
      <c r="C211" s="224">
        <f>ROUND('в руб.'!C211/1000,1)</f>
        <v>160.30000000000001</v>
      </c>
      <c r="D211" s="224">
        <f>ROUND('в руб.'!D211/1000,1)</f>
        <v>115.5</v>
      </c>
      <c r="E211" s="178">
        <f t="shared" si="4"/>
        <v>72.052401746724883</v>
      </c>
    </row>
    <row r="212" spans="1:5" ht="126" x14ac:dyDescent="0.25">
      <c r="A212" s="236" t="s">
        <v>745</v>
      </c>
      <c r="B212" s="179" t="s">
        <v>746</v>
      </c>
      <c r="C212" s="224">
        <f>ROUND('в руб.'!C212/1000,1)</f>
        <v>160.30000000000001</v>
      </c>
      <c r="D212" s="224">
        <f>ROUND('в руб.'!D212/1000,1)</f>
        <v>115.5</v>
      </c>
      <c r="E212" s="178">
        <f t="shared" si="4"/>
        <v>72.052401746724883</v>
      </c>
    </row>
    <row r="213" spans="1:5" ht="126" x14ac:dyDescent="0.25">
      <c r="A213" s="236" t="s">
        <v>747</v>
      </c>
      <c r="B213" s="179" t="s">
        <v>748</v>
      </c>
      <c r="C213" s="224">
        <f>ROUND('в руб.'!C213/1000,1)</f>
        <v>69.3</v>
      </c>
      <c r="D213" s="224">
        <f>ROUND('в руб.'!D213/1000,1)</f>
        <v>61.9</v>
      </c>
      <c r="E213" s="178">
        <f t="shared" si="4"/>
        <v>89.321789321789325</v>
      </c>
    </row>
    <row r="214" spans="1:5" ht="157.5" x14ac:dyDescent="0.25">
      <c r="A214" s="236" t="s">
        <v>749</v>
      </c>
      <c r="B214" s="179" t="s">
        <v>750</v>
      </c>
      <c r="C214" s="224">
        <f>ROUND('в руб.'!C214/1000,1)</f>
        <v>69.3</v>
      </c>
      <c r="D214" s="224">
        <f>ROUND('в руб.'!D214/1000,1)</f>
        <v>61.9</v>
      </c>
      <c r="E214" s="178">
        <f t="shared" si="4"/>
        <v>89.321789321789325</v>
      </c>
    </row>
    <row r="215" spans="1:5" ht="78.75" x14ac:dyDescent="0.25">
      <c r="A215" s="236" t="s">
        <v>751</v>
      </c>
      <c r="B215" s="179" t="s">
        <v>752</v>
      </c>
      <c r="C215" s="224">
        <f>ROUND('в руб.'!C215/1000,1)</f>
        <v>9163.2999999999993</v>
      </c>
      <c r="D215" s="224">
        <f>ROUND('в руб.'!D215/1000,1)</f>
        <v>14825.6</v>
      </c>
      <c r="E215" s="178" t="s">
        <v>3757</v>
      </c>
    </row>
    <row r="216" spans="1:5" ht="126" x14ac:dyDescent="0.25">
      <c r="A216" s="236" t="s">
        <v>753</v>
      </c>
      <c r="B216" s="179" t="s">
        <v>754</v>
      </c>
      <c r="C216" s="224">
        <f>ROUND('в руб.'!C216/1000,1)</f>
        <v>984.2</v>
      </c>
      <c r="D216" s="224">
        <f>ROUND('в руб.'!D216/1000,1)</f>
        <v>454.4</v>
      </c>
      <c r="E216" s="178">
        <f t="shared" si="4"/>
        <v>46.169477748425116</v>
      </c>
    </row>
    <row r="217" spans="1:5" ht="110.25" x14ac:dyDescent="0.25">
      <c r="A217" s="236" t="s">
        <v>755</v>
      </c>
      <c r="B217" s="179" t="s">
        <v>756</v>
      </c>
      <c r="C217" s="224">
        <f>ROUND('в руб.'!C217/1000,1)</f>
        <v>8179.1</v>
      </c>
      <c r="D217" s="224">
        <f>ROUND('в руб.'!D217/1000,1)</f>
        <v>14351.1</v>
      </c>
      <c r="E217" s="178" t="s">
        <v>3758</v>
      </c>
    </row>
    <row r="218" spans="1:5" ht="110.25" x14ac:dyDescent="0.25">
      <c r="A218" s="236" t="s">
        <v>759</v>
      </c>
      <c r="B218" s="179" t="s">
        <v>760</v>
      </c>
      <c r="C218" s="224"/>
      <c r="D218" s="224">
        <f>ROUND('в руб.'!D218/1000,1)</f>
        <v>20</v>
      </c>
      <c r="E218" s="178"/>
    </row>
    <row r="219" spans="1:5" ht="94.5" x14ac:dyDescent="0.25">
      <c r="A219" s="236" t="s">
        <v>761</v>
      </c>
      <c r="B219" s="179" t="s">
        <v>762</v>
      </c>
      <c r="C219" s="224">
        <f>ROUND('в руб.'!C219/1000,1)</f>
        <v>6779.1</v>
      </c>
      <c r="D219" s="224">
        <f>ROUND('в руб.'!D219/1000,1)</f>
        <v>5977.1</v>
      </c>
      <c r="E219" s="178">
        <f t="shared" si="4"/>
        <v>88.169521027865059</v>
      </c>
    </row>
    <row r="220" spans="1:5" ht="141.75" x14ac:dyDescent="0.25">
      <c r="A220" s="236" t="s">
        <v>763</v>
      </c>
      <c r="B220" s="179" t="s">
        <v>764</v>
      </c>
      <c r="C220" s="224">
        <f>ROUND('в руб.'!C220/1000,1)</f>
        <v>25</v>
      </c>
      <c r="D220" s="224">
        <f>ROUND('в руб.'!D220/1000,1)</f>
        <v>20</v>
      </c>
      <c r="E220" s="178">
        <f t="shared" si="4"/>
        <v>80</v>
      </c>
    </row>
    <row r="221" spans="1:5" ht="126" x14ac:dyDescent="0.25">
      <c r="A221" s="236" t="s">
        <v>765</v>
      </c>
      <c r="B221" s="179" t="s">
        <v>766</v>
      </c>
      <c r="C221" s="224">
        <f>ROUND('в руб.'!C221/1000,1)</f>
        <v>6754.1</v>
      </c>
      <c r="D221" s="224">
        <f>ROUND('в руб.'!D221/1000,1)</f>
        <v>5924.1</v>
      </c>
      <c r="E221" s="178">
        <f t="shared" si="4"/>
        <v>87.711168031269892</v>
      </c>
    </row>
    <row r="222" spans="1:5" ht="204.75" x14ac:dyDescent="0.25">
      <c r="A222" s="236" t="s">
        <v>767</v>
      </c>
      <c r="B222" s="179" t="s">
        <v>768</v>
      </c>
      <c r="C222" s="224"/>
      <c r="D222" s="224">
        <f>ROUND('в руб.'!D222/1000,1)</f>
        <v>33</v>
      </c>
      <c r="E222" s="178"/>
    </row>
    <row r="223" spans="1:5" ht="189" x14ac:dyDescent="0.25">
      <c r="A223" s="236" t="s">
        <v>769</v>
      </c>
      <c r="B223" s="179" t="s">
        <v>770</v>
      </c>
      <c r="C223" s="224">
        <f>ROUND('в руб.'!C223/1000,1)</f>
        <v>167</v>
      </c>
      <c r="D223" s="224">
        <f>ROUND('в руб.'!D223/1000,1)</f>
        <v>50</v>
      </c>
      <c r="E223" s="178">
        <f t="shared" si="4"/>
        <v>29.940119760479039</v>
      </c>
    </row>
    <row r="224" spans="1:5" ht="157.5" x14ac:dyDescent="0.25">
      <c r="A224" s="236" t="s">
        <v>771</v>
      </c>
      <c r="B224" s="179" t="s">
        <v>772</v>
      </c>
      <c r="C224" s="224">
        <f>ROUND('в руб.'!C224/1000,1)</f>
        <v>167</v>
      </c>
      <c r="D224" s="224">
        <f>ROUND('в руб.'!D224/1000,1)</f>
        <v>50</v>
      </c>
      <c r="E224" s="178">
        <f t="shared" si="4"/>
        <v>29.940119760479039</v>
      </c>
    </row>
    <row r="225" spans="1:5" ht="157.5" x14ac:dyDescent="0.25">
      <c r="A225" s="236" t="s">
        <v>773</v>
      </c>
      <c r="B225" s="179" t="s">
        <v>774</v>
      </c>
      <c r="C225" s="224">
        <f>ROUND('в руб.'!C225/1000,1)</f>
        <v>550</v>
      </c>
      <c r="D225" s="224">
        <f>ROUND('в руб.'!D225/1000,1)</f>
        <v>33.799999999999997</v>
      </c>
      <c r="E225" s="178">
        <f t="shared" si="4"/>
        <v>6.1454545454545446</v>
      </c>
    </row>
    <row r="226" spans="1:5" ht="204.75" x14ac:dyDescent="0.25">
      <c r="A226" s="236" t="s">
        <v>775</v>
      </c>
      <c r="B226" s="179" t="s">
        <v>776</v>
      </c>
      <c r="C226" s="224">
        <f>ROUND('в руб.'!C226/1000,1)</f>
        <v>550</v>
      </c>
      <c r="D226" s="224">
        <f>ROUND('в руб.'!D226/1000,1)</f>
        <v>33.799999999999997</v>
      </c>
      <c r="E226" s="178">
        <f t="shared" si="4"/>
        <v>6.1454545454545446</v>
      </c>
    </row>
    <row r="227" spans="1:5" ht="47.25" x14ac:dyDescent="0.25">
      <c r="A227" s="236" t="s">
        <v>777</v>
      </c>
      <c r="B227" s="179" t="s">
        <v>778</v>
      </c>
      <c r="C227" s="224">
        <f>ROUND('в руб.'!C227/1000,1)</f>
        <v>228.4</v>
      </c>
      <c r="D227" s="224">
        <f>ROUND('в руб.'!D227/1000,1)</f>
        <v>76.3</v>
      </c>
      <c r="E227" s="178">
        <f t="shared" si="4"/>
        <v>33.406304728546409</v>
      </c>
    </row>
    <row r="228" spans="1:5" ht="94.5" x14ac:dyDescent="0.25">
      <c r="A228" s="236" t="s">
        <v>779</v>
      </c>
      <c r="B228" s="179" t="s">
        <v>780</v>
      </c>
      <c r="C228" s="224">
        <f>ROUND('в руб.'!C228/1000,1)</f>
        <v>228.4</v>
      </c>
      <c r="D228" s="224">
        <f>ROUND('в руб.'!D228/1000,1)</f>
        <v>76.3</v>
      </c>
      <c r="E228" s="178">
        <f t="shared" si="4"/>
        <v>33.406304728546409</v>
      </c>
    </row>
    <row r="229" spans="1:5" ht="141.75" x14ac:dyDescent="0.25">
      <c r="A229" s="236" t="s">
        <v>783</v>
      </c>
      <c r="B229" s="179" t="s">
        <v>784</v>
      </c>
      <c r="C229" s="224">
        <f>ROUND('в руб.'!C229/1000,1)</f>
        <v>6725.5</v>
      </c>
      <c r="D229" s="224">
        <f>ROUND('в руб.'!D229/1000,1)</f>
        <v>5511</v>
      </c>
      <c r="E229" s="178">
        <f t="shared" si="4"/>
        <v>81.941863058508659</v>
      </c>
    </row>
    <row r="230" spans="1:5" ht="78.75" x14ac:dyDescent="0.25">
      <c r="A230" s="236" t="s">
        <v>785</v>
      </c>
      <c r="B230" s="179" t="s">
        <v>786</v>
      </c>
      <c r="C230" s="224">
        <f>ROUND('в руб.'!C230/1000,1)</f>
        <v>5210.8</v>
      </c>
      <c r="D230" s="224">
        <f>ROUND('в руб.'!D230/1000,1)</f>
        <v>730.5</v>
      </c>
      <c r="E230" s="178">
        <f t="shared" si="4"/>
        <v>14.018960620250247</v>
      </c>
    </row>
    <row r="231" spans="1:5" ht="110.25" x14ac:dyDescent="0.25">
      <c r="A231" s="236" t="s">
        <v>787</v>
      </c>
      <c r="B231" s="179" t="s">
        <v>788</v>
      </c>
      <c r="C231" s="224">
        <f>ROUND('в руб.'!C231/1000,1)</f>
        <v>5210.8</v>
      </c>
      <c r="D231" s="224">
        <f>ROUND('в руб.'!D231/1000,1)</f>
        <v>730.5</v>
      </c>
      <c r="E231" s="178">
        <f t="shared" si="4"/>
        <v>14.018960620250247</v>
      </c>
    </row>
    <row r="232" spans="1:5" ht="110.25" x14ac:dyDescent="0.25">
      <c r="A232" s="236" t="s">
        <v>799</v>
      </c>
      <c r="B232" s="179" t="s">
        <v>800</v>
      </c>
      <c r="C232" s="224">
        <f>ROUND('в руб.'!C232/1000,1)</f>
        <v>60</v>
      </c>
      <c r="D232" s="224">
        <f>ROUND('в руб.'!D232/1000,1)</f>
        <v>55.7</v>
      </c>
      <c r="E232" s="178">
        <f t="shared" si="4"/>
        <v>92.833333333333329</v>
      </c>
    </row>
    <row r="233" spans="1:5" ht="126" x14ac:dyDescent="0.25">
      <c r="A233" s="236" t="s">
        <v>801</v>
      </c>
      <c r="B233" s="179" t="s">
        <v>802</v>
      </c>
      <c r="C233" s="224">
        <f>ROUND('в руб.'!C233/1000,1)</f>
        <v>60</v>
      </c>
      <c r="D233" s="224">
        <f>ROUND('в руб.'!D233/1000,1)</f>
        <v>55.7</v>
      </c>
      <c r="E233" s="178">
        <f t="shared" si="4"/>
        <v>92.833333333333329</v>
      </c>
    </row>
    <row r="234" spans="1:5" ht="94.5" x14ac:dyDescent="0.25">
      <c r="A234" s="236" t="s">
        <v>803</v>
      </c>
      <c r="B234" s="179" t="s">
        <v>804</v>
      </c>
      <c r="C234" s="224">
        <f>ROUND('в руб.'!C234/1000,1)</f>
        <v>2.2000000000000002</v>
      </c>
      <c r="D234" s="224">
        <f>ROUND('в руб.'!D234/1000,1)</f>
        <v>0.3</v>
      </c>
      <c r="E234" s="178">
        <f t="shared" si="4"/>
        <v>13.636363636363635</v>
      </c>
    </row>
    <row r="235" spans="1:5" ht="110.25" x14ac:dyDescent="0.25">
      <c r="A235" s="236" t="s">
        <v>805</v>
      </c>
      <c r="B235" s="179" t="s">
        <v>806</v>
      </c>
      <c r="C235" s="224">
        <f>ROUND('в руб.'!C235/1000,1)</f>
        <v>2.2000000000000002</v>
      </c>
      <c r="D235" s="224">
        <f>ROUND('в руб.'!D235/1000,1)</f>
        <v>0.3</v>
      </c>
      <c r="E235" s="178">
        <f t="shared" si="4"/>
        <v>13.636363636363635</v>
      </c>
    </row>
    <row r="236" spans="1:5" ht="110.25" x14ac:dyDescent="0.25">
      <c r="A236" s="236" t="s">
        <v>807</v>
      </c>
      <c r="B236" s="179" t="s">
        <v>808</v>
      </c>
      <c r="C236" s="224">
        <f>ROUND('в руб.'!C236/1000,1)</f>
        <v>1452.5</v>
      </c>
      <c r="D236" s="224">
        <f>ROUND('в руб.'!D236/1000,1)</f>
        <v>4724.5</v>
      </c>
      <c r="E236" s="178" t="s">
        <v>3759</v>
      </c>
    </row>
    <row r="237" spans="1:5" ht="94.5" x14ac:dyDescent="0.25">
      <c r="A237" s="236" t="s">
        <v>809</v>
      </c>
      <c r="B237" s="179" t="s">
        <v>810</v>
      </c>
      <c r="C237" s="224">
        <f>ROUND('в руб.'!C237/1000,1)</f>
        <v>1452.5</v>
      </c>
      <c r="D237" s="224">
        <f>ROUND('в руб.'!D237/1000,1)</f>
        <v>4724.5</v>
      </c>
      <c r="E237" s="178" t="s">
        <v>3759</v>
      </c>
    </row>
    <row r="238" spans="1:5" ht="78.75" x14ac:dyDescent="0.25">
      <c r="A238" s="236" t="s">
        <v>821</v>
      </c>
      <c r="B238" s="179" t="s">
        <v>822</v>
      </c>
      <c r="C238" s="224"/>
      <c r="D238" s="224">
        <f>ROUND('в руб.'!D238/1000,1)</f>
        <v>44.6</v>
      </c>
      <c r="E238" s="178"/>
    </row>
    <row r="239" spans="1:5" ht="63" x14ac:dyDescent="0.25">
      <c r="A239" s="236" t="s">
        <v>823</v>
      </c>
      <c r="B239" s="179" t="s">
        <v>824</v>
      </c>
      <c r="C239" s="224"/>
      <c r="D239" s="224">
        <f>ROUND('в руб.'!D239/1000,1)</f>
        <v>44.6</v>
      </c>
      <c r="E239" s="178"/>
    </row>
    <row r="240" spans="1:5" ht="31.5" x14ac:dyDescent="0.25">
      <c r="A240" s="236" t="s">
        <v>827</v>
      </c>
      <c r="B240" s="179" t="s">
        <v>828</v>
      </c>
      <c r="C240" s="224">
        <f>ROUND('в руб.'!C240/1000,1)</f>
        <v>16631.599999999999</v>
      </c>
      <c r="D240" s="224">
        <f>ROUND('в руб.'!D240/1000,1)</f>
        <v>4447.6000000000004</v>
      </c>
      <c r="E240" s="178">
        <f t="shared" ref="E240:E303" si="5">D240/C240*100</f>
        <v>26.741864883715344</v>
      </c>
    </row>
    <row r="241" spans="1:5" ht="141.75" x14ac:dyDescent="0.25">
      <c r="A241" s="236" t="s">
        <v>829</v>
      </c>
      <c r="B241" s="179" t="s">
        <v>830</v>
      </c>
      <c r="C241" s="224">
        <f>ROUND('в руб.'!C241/1000,1)</f>
        <v>16</v>
      </c>
      <c r="D241" s="224">
        <f>ROUND('в руб.'!D241/1000,1)</f>
        <v>54</v>
      </c>
      <c r="E241" s="178" t="s">
        <v>3760</v>
      </c>
    </row>
    <row r="242" spans="1:5" ht="78.75" x14ac:dyDescent="0.25">
      <c r="A242" s="236" t="s">
        <v>831</v>
      </c>
      <c r="B242" s="179" t="s">
        <v>832</v>
      </c>
      <c r="C242" s="224"/>
      <c r="D242" s="224">
        <f>ROUND('в руб.'!D242/1000,1)</f>
        <v>38.5</v>
      </c>
      <c r="E242" s="178"/>
    </row>
    <row r="243" spans="1:5" ht="110.25" x14ac:dyDescent="0.25">
      <c r="A243" s="236" t="s">
        <v>833</v>
      </c>
      <c r="B243" s="179" t="s">
        <v>834</v>
      </c>
      <c r="C243" s="224">
        <f>ROUND('в руб.'!C243/1000,1)</f>
        <v>16</v>
      </c>
      <c r="D243" s="224">
        <f>ROUND('в руб.'!D243/1000,1)</f>
        <v>15.6</v>
      </c>
      <c r="E243" s="178">
        <f t="shared" si="5"/>
        <v>97.5</v>
      </c>
    </row>
    <row r="244" spans="1:5" ht="47.25" x14ac:dyDescent="0.25">
      <c r="A244" s="236" t="s">
        <v>849</v>
      </c>
      <c r="B244" s="179" t="s">
        <v>850</v>
      </c>
      <c r="C244" s="224">
        <f>ROUND('в руб.'!C244/1000,1)</f>
        <v>440</v>
      </c>
      <c r="D244" s="224">
        <f>ROUND('в руб.'!D244/1000,1)</f>
        <v>154.1</v>
      </c>
      <c r="E244" s="178">
        <f t="shared" si="5"/>
        <v>35.022727272727273</v>
      </c>
    </row>
    <row r="245" spans="1:5" ht="236.25" x14ac:dyDescent="0.25">
      <c r="A245" s="236" t="s">
        <v>851</v>
      </c>
      <c r="B245" s="179" t="s">
        <v>852</v>
      </c>
      <c r="C245" s="224">
        <f>ROUND('в руб.'!C245/1000,1)</f>
        <v>440</v>
      </c>
      <c r="D245" s="224">
        <f>ROUND('в руб.'!D245/1000,1)</f>
        <v>40.700000000000003</v>
      </c>
      <c r="E245" s="178">
        <f t="shared" si="5"/>
        <v>9.2500000000000018</v>
      </c>
    </row>
    <row r="246" spans="1:5" ht="220.5" x14ac:dyDescent="0.25">
      <c r="A246" s="236" t="s">
        <v>853</v>
      </c>
      <c r="B246" s="179" t="s">
        <v>854</v>
      </c>
      <c r="C246" s="224"/>
      <c r="D246" s="224">
        <f>ROUND('в руб.'!D246/1000,1)</f>
        <v>113.4</v>
      </c>
      <c r="E246" s="178"/>
    </row>
    <row r="247" spans="1:5" ht="63" x14ac:dyDescent="0.25">
      <c r="A247" s="236" t="s">
        <v>863</v>
      </c>
      <c r="B247" s="179" t="s">
        <v>864</v>
      </c>
      <c r="C247" s="224"/>
      <c r="D247" s="224">
        <f>ROUND('в руб.'!D247/1000,1)</f>
        <v>18.899999999999999</v>
      </c>
      <c r="E247" s="178"/>
    </row>
    <row r="248" spans="1:5" ht="78.75" x14ac:dyDescent="0.25">
      <c r="A248" s="236" t="s">
        <v>865</v>
      </c>
      <c r="B248" s="179" t="s">
        <v>866</v>
      </c>
      <c r="C248" s="224"/>
      <c r="D248" s="224">
        <f>ROUND('в руб.'!D248/1000,1)</f>
        <v>18.899999999999999</v>
      </c>
      <c r="E248" s="178"/>
    </row>
    <row r="249" spans="1:5" ht="94.5" x14ac:dyDescent="0.25">
      <c r="A249" s="236" t="s">
        <v>873</v>
      </c>
      <c r="B249" s="179" t="s">
        <v>874</v>
      </c>
      <c r="C249" s="224">
        <f>ROUND('в руб.'!C249/1000,1)</f>
        <v>16175.6</v>
      </c>
      <c r="D249" s="224">
        <f>ROUND('в руб.'!D249/1000,1)</f>
        <v>4220.6000000000004</v>
      </c>
      <c r="E249" s="178">
        <f t="shared" si="5"/>
        <v>26.092386062959029</v>
      </c>
    </row>
    <row r="250" spans="1:5" ht="94.5" x14ac:dyDescent="0.25">
      <c r="A250" s="236" t="s">
        <v>875</v>
      </c>
      <c r="B250" s="179" t="s">
        <v>876</v>
      </c>
      <c r="C250" s="224">
        <f>ROUND('в руб.'!C250/1000,1)</f>
        <v>16175.6</v>
      </c>
      <c r="D250" s="224">
        <f>ROUND('в руб.'!D250/1000,1)</f>
        <v>4141.2</v>
      </c>
      <c r="E250" s="178">
        <f t="shared" si="5"/>
        <v>25.601523281980263</v>
      </c>
    </row>
    <row r="251" spans="1:5" ht="94.5" x14ac:dyDescent="0.25">
      <c r="A251" s="236" t="s">
        <v>881</v>
      </c>
      <c r="B251" s="179" t="s">
        <v>882</v>
      </c>
      <c r="C251" s="224"/>
      <c r="D251" s="224">
        <f>ROUND('в руб.'!D251/1000,1)</f>
        <v>79.400000000000006</v>
      </c>
      <c r="E251" s="178"/>
    </row>
    <row r="252" spans="1:5" ht="31.5" x14ac:dyDescent="0.25">
      <c r="A252" s="236" t="s">
        <v>885</v>
      </c>
      <c r="B252" s="179" t="s">
        <v>886</v>
      </c>
      <c r="C252" s="224">
        <f>ROUND('в руб.'!C252/1000,1)</f>
        <v>550</v>
      </c>
      <c r="D252" s="224">
        <f>ROUND('в руб.'!D252/1000,1)</f>
        <v>366.7</v>
      </c>
      <c r="E252" s="178">
        <f t="shared" si="5"/>
        <v>66.672727272727272</v>
      </c>
    </row>
    <row r="253" spans="1:5" ht="94.5" x14ac:dyDescent="0.25">
      <c r="A253" s="236" t="s">
        <v>887</v>
      </c>
      <c r="B253" s="179" t="s">
        <v>888</v>
      </c>
      <c r="C253" s="224"/>
      <c r="D253" s="224">
        <f>ROUND('в руб.'!D253/1000,1)</f>
        <v>11.2</v>
      </c>
      <c r="E253" s="178"/>
    </row>
    <row r="254" spans="1:5" ht="31.5" x14ac:dyDescent="0.25">
      <c r="A254" s="236" t="s">
        <v>891</v>
      </c>
      <c r="B254" s="179" t="s">
        <v>892</v>
      </c>
      <c r="C254" s="224">
        <f>ROUND('в руб.'!C254/1000,1)</f>
        <v>550</v>
      </c>
      <c r="D254" s="224">
        <f>ROUND('в руб.'!D254/1000,1)</f>
        <v>355.5</v>
      </c>
      <c r="E254" s="178">
        <f t="shared" si="5"/>
        <v>64.63636363636364</v>
      </c>
    </row>
    <row r="255" spans="1:5" ht="94.5" x14ac:dyDescent="0.25">
      <c r="A255" s="236" t="s">
        <v>893</v>
      </c>
      <c r="B255" s="179" t="s">
        <v>894</v>
      </c>
      <c r="C255" s="224">
        <f>ROUND('в руб.'!C255/1000,1)</f>
        <v>550</v>
      </c>
      <c r="D255" s="224">
        <f>ROUND('в руб.'!D255/1000,1)</f>
        <v>355.5</v>
      </c>
      <c r="E255" s="178">
        <f t="shared" si="5"/>
        <v>64.63636363636364</v>
      </c>
    </row>
    <row r="256" spans="1:5" ht="15.75" x14ac:dyDescent="0.25">
      <c r="A256" s="234" t="s">
        <v>895</v>
      </c>
      <c r="B256" s="235" t="s">
        <v>896</v>
      </c>
      <c r="C256" s="223">
        <f>ROUND('в руб.'!C256/1000,1)</f>
        <v>4000</v>
      </c>
      <c r="D256" s="223">
        <f>ROUND('в руб.'!D256/1000,1)</f>
        <v>6535.4</v>
      </c>
      <c r="E256" s="202" t="s">
        <v>3757</v>
      </c>
    </row>
    <row r="257" spans="1:5" ht="15.75" x14ac:dyDescent="0.25">
      <c r="A257" s="236" t="s">
        <v>897</v>
      </c>
      <c r="B257" s="179" t="s">
        <v>898</v>
      </c>
      <c r="C257" s="224"/>
      <c r="D257" s="224">
        <f>ROUND('в руб.'!D257/1000,1)</f>
        <v>616.4</v>
      </c>
      <c r="E257" s="178"/>
    </row>
    <row r="258" spans="1:5" ht="31.5" x14ac:dyDescent="0.25">
      <c r="A258" s="236" t="s">
        <v>899</v>
      </c>
      <c r="B258" s="179" t="s">
        <v>900</v>
      </c>
      <c r="C258" s="224"/>
      <c r="D258" s="224">
        <f>ROUND('в руб.'!D258/1000,1)</f>
        <v>616.4</v>
      </c>
      <c r="E258" s="178"/>
    </row>
    <row r="259" spans="1:5" ht="15.75" x14ac:dyDescent="0.25">
      <c r="A259" s="236" t="s">
        <v>909</v>
      </c>
      <c r="B259" s="179" t="s">
        <v>910</v>
      </c>
      <c r="C259" s="224">
        <f>ROUND('в руб.'!C259/1000,1)</f>
        <v>4000</v>
      </c>
      <c r="D259" s="224">
        <f>ROUND('в руб.'!D259/1000,1)</f>
        <v>2984.3</v>
      </c>
      <c r="E259" s="178">
        <f t="shared" si="5"/>
        <v>74.607500000000002</v>
      </c>
    </row>
    <row r="260" spans="1:5" ht="31.5" x14ac:dyDescent="0.25">
      <c r="A260" s="236" t="s">
        <v>911</v>
      </c>
      <c r="B260" s="179" t="s">
        <v>912</v>
      </c>
      <c r="C260" s="224">
        <f>ROUND('в руб.'!C260/1000,1)</f>
        <v>4000</v>
      </c>
      <c r="D260" s="224">
        <f>ROUND('в руб.'!D260/1000,1)</f>
        <v>2984.3</v>
      </c>
      <c r="E260" s="178">
        <f t="shared" si="5"/>
        <v>74.607500000000002</v>
      </c>
    </row>
    <row r="261" spans="1:5" ht="94.5" x14ac:dyDescent="0.25">
      <c r="A261" s="236" t="s">
        <v>929</v>
      </c>
      <c r="B261" s="179" t="s">
        <v>930</v>
      </c>
      <c r="C261" s="224"/>
      <c r="D261" s="224">
        <f>ROUND('в руб.'!D261/1000,1)</f>
        <v>2934.8</v>
      </c>
      <c r="E261" s="178"/>
    </row>
    <row r="262" spans="1:5" ht="94.5" x14ac:dyDescent="0.25">
      <c r="A262" s="236" t="s">
        <v>931</v>
      </c>
      <c r="B262" s="179" t="s">
        <v>932</v>
      </c>
      <c r="C262" s="224"/>
      <c r="D262" s="224">
        <f>ROUND('в руб.'!D262/1000,1)</f>
        <v>2934.8</v>
      </c>
      <c r="E262" s="178"/>
    </row>
    <row r="263" spans="1:5" ht="15.75" x14ac:dyDescent="0.25">
      <c r="A263" s="234" t="s">
        <v>933</v>
      </c>
      <c r="B263" s="235" t="s">
        <v>934</v>
      </c>
      <c r="C263" s="223">
        <f>ROUND('в руб.'!C263/1000,1)</f>
        <v>61334825.100000001</v>
      </c>
      <c r="D263" s="223">
        <f>ROUND('в руб.'!D263/1000,1)</f>
        <v>23079451.199999999</v>
      </c>
      <c r="E263" s="202">
        <f t="shared" si="5"/>
        <v>37.628624785953782</v>
      </c>
    </row>
    <row r="264" spans="1:5" ht="47.25" x14ac:dyDescent="0.25">
      <c r="A264" s="234" t="s">
        <v>935</v>
      </c>
      <c r="B264" s="235" t="s">
        <v>936</v>
      </c>
      <c r="C264" s="223">
        <f>ROUND('в руб.'!C264/1000,1)</f>
        <v>60416905.700000003</v>
      </c>
      <c r="D264" s="223">
        <f>ROUND('в руб.'!D264/1000,1)</f>
        <v>22362530</v>
      </c>
      <c r="E264" s="202">
        <f t="shared" si="5"/>
        <v>37.013696317122047</v>
      </c>
    </row>
    <row r="265" spans="1:5" ht="31.5" x14ac:dyDescent="0.25">
      <c r="A265" s="236" t="s">
        <v>937</v>
      </c>
      <c r="B265" s="179" t="s">
        <v>938</v>
      </c>
      <c r="C265" s="224">
        <f>ROUND('в руб.'!C265/1000,1)</f>
        <v>13230219.1</v>
      </c>
      <c r="D265" s="224">
        <f>ROUND('в руб.'!D265/1000,1)</f>
        <v>6940416.7000000002</v>
      </c>
      <c r="E265" s="178">
        <f t="shared" si="5"/>
        <v>52.458819068234483</v>
      </c>
    </row>
    <row r="266" spans="1:5" ht="31.5" x14ac:dyDescent="0.25">
      <c r="A266" s="236" t="s">
        <v>939</v>
      </c>
      <c r="B266" s="179" t="s">
        <v>940</v>
      </c>
      <c r="C266" s="224">
        <f>ROUND('в руб.'!C266/1000,1)</f>
        <v>10527398.4</v>
      </c>
      <c r="D266" s="224">
        <f>ROUND('в руб.'!D266/1000,1)</f>
        <v>5263698</v>
      </c>
      <c r="E266" s="178">
        <f t="shared" si="5"/>
        <v>49.999988601172348</v>
      </c>
    </row>
    <row r="267" spans="1:5" ht="47.25" x14ac:dyDescent="0.25">
      <c r="A267" s="236" t="s">
        <v>941</v>
      </c>
      <c r="B267" s="179" t="s">
        <v>942</v>
      </c>
      <c r="C267" s="224">
        <f>ROUND('в руб.'!C267/1000,1)</f>
        <v>10527398.4</v>
      </c>
      <c r="D267" s="224">
        <f>ROUND('в руб.'!D267/1000,1)</f>
        <v>5263698</v>
      </c>
      <c r="E267" s="178">
        <f t="shared" si="5"/>
        <v>49.999988601172348</v>
      </c>
    </row>
    <row r="268" spans="1:5" ht="63" x14ac:dyDescent="0.25">
      <c r="A268" s="236" t="s">
        <v>953</v>
      </c>
      <c r="B268" s="179" t="s">
        <v>954</v>
      </c>
      <c r="C268" s="224">
        <f>ROUND('в руб.'!C268/1000,1)</f>
        <v>2014473</v>
      </c>
      <c r="D268" s="224">
        <f>ROUND('в руб.'!D268/1000,1)</f>
        <v>1007238</v>
      </c>
      <c r="E268" s="178">
        <f t="shared" si="5"/>
        <v>50.000074461161802</v>
      </c>
    </row>
    <row r="269" spans="1:5" ht="78.75" x14ac:dyDescent="0.25">
      <c r="A269" s="236" t="s">
        <v>955</v>
      </c>
      <c r="B269" s="179" t="s">
        <v>956</v>
      </c>
      <c r="C269" s="224">
        <f>ROUND('в руб.'!C269/1000,1)</f>
        <v>2014473</v>
      </c>
      <c r="D269" s="224">
        <f>ROUND('в руб.'!D269/1000,1)</f>
        <v>1007238</v>
      </c>
      <c r="E269" s="178">
        <f t="shared" si="5"/>
        <v>50.000074461161802</v>
      </c>
    </row>
    <row r="270" spans="1:5" ht="63" x14ac:dyDescent="0.25">
      <c r="A270" s="236" t="s">
        <v>957</v>
      </c>
      <c r="B270" s="179" t="s">
        <v>958</v>
      </c>
      <c r="C270" s="224">
        <f>ROUND('в руб.'!C270/1000,1)</f>
        <v>37735</v>
      </c>
      <c r="D270" s="224">
        <f>ROUND('в руб.'!D270/1000,1)</f>
        <v>18868</v>
      </c>
      <c r="E270" s="178">
        <f t="shared" si="5"/>
        <v>50.001325029813174</v>
      </c>
    </row>
    <row r="271" spans="1:5" ht="63" x14ac:dyDescent="0.25">
      <c r="A271" s="236" t="s">
        <v>959</v>
      </c>
      <c r="B271" s="179" t="s">
        <v>960</v>
      </c>
      <c r="C271" s="224">
        <f>ROUND('в руб.'!C271/1000,1)</f>
        <v>37735</v>
      </c>
      <c r="D271" s="224">
        <f>ROUND('в руб.'!D271/1000,1)</f>
        <v>18868</v>
      </c>
      <c r="E271" s="178">
        <f t="shared" si="5"/>
        <v>50.001325029813174</v>
      </c>
    </row>
    <row r="272" spans="1:5" ht="78.75" x14ac:dyDescent="0.25">
      <c r="A272" s="236" t="s">
        <v>963</v>
      </c>
      <c r="B272" s="179" t="s">
        <v>964</v>
      </c>
      <c r="C272" s="224">
        <f>ROUND('в руб.'!C272/1000,1)</f>
        <v>650612.69999999995</v>
      </c>
      <c r="D272" s="224">
        <f>ROUND('в руб.'!D272/1000,1)</f>
        <v>650612.69999999995</v>
      </c>
      <c r="E272" s="178">
        <f t="shared" si="5"/>
        <v>100</v>
      </c>
    </row>
    <row r="273" spans="1:5" ht="47.25" x14ac:dyDescent="0.25">
      <c r="A273" s="236" t="s">
        <v>977</v>
      </c>
      <c r="B273" s="179" t="s">
        <v>978</v>
      </c>
      <c r="C273" s="224">
        <f>ROUND('в руб.'!C273/1000,1)</f>
        <v>27719709.5</v>
      </c>
      <c r="D273" s="224">
        <f>ROUND('в руб.'!D273/1000,1)</f>
        <v>10333496.300000001</v>
      </c>
      <c r="E273" s="178">
        <f t="shared" si="5"/>
        <v>37.278515851690294</v>
      </c>
    </row>
    <row r="274" spans="1:5" ht="31.5" x14ac:dyDescent="0.25">
      <c r="A274" s="236" t="s">
        <v>995</v>
      </c>
      <c r="B274" s="179" t="s">
        <v>996</v>
      </c>
      <c r="C274" s="224">
        <f>ROUND('в руб.'!C274/1000,1)</f>
        <v>68959</v>
      </c>
      <c r="D274" s="224">
        <f>ROUND('в руб.'!D274/1000,1)</f>
        <v>39017.599999999999</v>
      </c>
      <c r="E274" s="178">
        <f t="shared" si="5"/>
        <v>56.580866891921289</v>
      </c>
    </row>
    <row r="275" spans="1:5" ht="47.25" x14ac:dyDescent="0.25">
      <c r="A275" s="236" t="s">
        <v>997</v>
      </c>
      <c r="B275" s="179" t="s">
        <v>998</v>
      </c>
      <c r="C275" s="224">
        <f>ROUND('в руб.'!C275/1000,1)</f>
        <v>68959</v>
      </c>
      <c r="D275" s="224">
        <f>ROUND('в руб.'!D275/1000,1)</f>
        <v>39017.599999999999</v>
      </c>
      <c r="E275" s="178">
        <f t="shared" si="5"/>
        <v>56.580866891921289</v>
      </c>
    </row>
    <row r="276" spans="1:5" ht="63" x14ac:dyDescent="0.25">
      <c r="A276" s="236" t="s">
        <v>1001</v>
      </c>
      <c r="B276" s="179" t="s">
        <v>1002</v>
      </c>
      <c r="C276" s="224">
        <f>ROUND('в руб.'!C276/1000,1)</f>
        <v>881882.4</v>
      </c>
      <c r="D276" s="224">
        <f>ROUND('в руб.'!D276/1000,1)</f>
        <v>347206.40000000002</v>
      </c>
      <c r="E276" s="178">
        <f t="shared" si="5"/>
        <v>39.371054462590479</v>
      </c>
    </row>
    <row r="277" spans="1:5" ht="63" x14ac:dyDescent="0.25">
      <c r="A277" s="236" t="s">
        <v>1003</v>
      </c>
      <c r="B277" s="179" t="s">
        <v>1004</v>
      </c>
      <c r="C277" s="224">
        <f>ROUND('в руб.'!C277/1000,1)</f>
        <v>881882.4</v>
      </c>
      <c r="D277" s="224">
        <f>ROUND('в руб.'!D277/1000,1)</f>
        <v>347206.40000000002</v>
      </c>
      <c r="E277" s="178">
        <f t="shared" si="5"/>
        <v>39.371054462590479</v>
      </c>
    </row>
    <row r="278" spans="1:5" ht="47.25" x14ac:dyDescent="0.25">
      <c r="A278" s="236" t="s">
        <v>1009</v>
      </c>
      <c r="B278" s="179" t="s">
        <v>1010</v>
      </c>
      <c r="C278" s="224">
        <f>ROUND('в руб.'!C278/1000,1)</f>
        <v>4193.8</v>
      </c>
      <c r="D278" s="224"/>
      <c r="E278" s="178"/>
    </row>
    <row r="279" spans="1:5" ht="47.25" x14ac:dyDescent="0.25">
      <c r="A279" s="236" t="s">
        <v>1011</v>
      </c>
      <c r="B279" s="179" t="s">
        <v>1012</v>
      </c>
      <c r="C279" s="224">
        <f>ROUND('в руб.'!C279/1000,1)</f>
        <v>4193.8</v>
      </c>
      <c r="D279" s="224"/>
      <c r="E279" s="178"/>
    </row>
    <row r="280" spans="1:5" ht="63" x14ac:dyDescent="0.25">
      <c r="A280" s="236" t="s">
        <v>1013</v>
      </c>
      <c r="B280" s="179" t="s">
        <v>1014</v>
      </c>
      <c r="C280" s="224">
        <f>ROUND('в руб.'!C280/1000,1)</f>
        <v>126101.8</v>
      </c>
      <c r="D280" s="224">
        <f>ROUND('в руб.'!D280/1000,1)</f>
        <v>37841.1</v>
      </c>
      <c r="E280" s="178">
        <f t="shared" si="5"/>
        <v>30.008374186569895</v>
      </c>
    </row>
    <row r="281" spans="1:5" ht="78.75" x14ac:dyDescent="0.25">
      <c r="A281" s="236" t="s">
        <v>1015</v>
      </c>
      <c r="B281" s="179" t="s">
        <v>1016</v>
      </c>
      <c r="C281" s="224">
        <f>ROUND('в руб.'!C281/1000,1)</f>
        <v>126101.8</v>
      </c>
      <c r="D281" s="224">
        <f>ROUND('в руб.'!D281/1000,1)</f>
        <v>37841.1</v>
      </c>
      <c r="E281" s="178">
        <f t="shared" si="5"/>
        <v>30.008374186569895</v>
      </c>
    </row>
    <row r="282" spans="1:5" ht="63" x14ac:dyDescent="0.25">
      <c r="A282" s="236" t="s">
        <v>1017</v>
      </c>
      <c r="B282" s="179" t="s">
        <v>1018</v>
      </c>
      <c r="C282" s="224">
        <f>ROUND('в руб.'!C282/1000,1)</f>
        <v>809.4</v>
      </c>
      <c r="D282" s="224">
        <f>ROUND('в руб.'!D282/1000,1)</f>
        <v>171.4</v>
      </c>
      <c r="E282" s="178">
        <f t="shared" si="5"/>
        <v>21.176179886335557</v>
      </c>
    </row>
    <row r="283" spans="1:5" ht="94.5" x14ac:dyDescent="0.25">
      <c r="A283" s="236" t="s">
        <v>1019</v>
      </c>
      <c r="B283" s="179" t="s">
        <v>1020</v>
      </c>
      <c r="C283" s="224">
        <f>ROUND('в руб.'!C283/1000,1)</f>
        <v>7922.6</v>
      </c>
      <c r="D283" s="224">
        <f>ROUND('в руб.'!D283/1000,1)</f>
        <v>7884.6</v>
      </c>
      <c r="E283" s="178">
        <f t="shared" si="5"/>
        <v>99.520359477949157</v>
      </c>
    </row>
    <row r="284" spans="1:5" ht="94.5" x14ac:dyDescent="0.25">
      <c r="A284" s="236" t="s">
        <v>1021</v>
      </c>
      <c r="B284" s="179" t="s">
        <v>1022</v>
      </c>
      <c r="C284" s="224">
        <f>ROUND('в руб.'!C284/1000,1)</f>
        <v>7922.6</v>
      </c>
      <c r="D284" s="224">
        <f>ROUND('в руб.'!D284/1000,1)</f>
        <v>7884.6</v>
      </c>
      <c r="E284" s="178">
        <f t="shared" si="5"/>
        <v>99.520359477949157</v>
      </c>
    </row>
    <row r="285" spans="1:5" ht="94.5" x14ac:dyDescent="0.25">
      <c r="A285" s="236" t="s">
        <v>1025</v>
      </c>
      <c r="B285" s="179" t="s">
        <v>1026</v>
      </c>
      <c r="C285" s="224">
        <f>ROUND('в руб.'!C285/1000,1)</f>
        <v>224298.2</v>
      </c>
      <c r="D285" s="224">
        <f>ROUND('в руб.'!D285/1000,1)</f>
        <v>99711.9</v>
      </c>
      <c r="E285" s="178">
        <f t="shared" si="5"/>
        <v>44.455060272440875</v>
      </c>
    </row>
    <row r="286" spans="1:5" ht="78.75" x14ac:dyDescent="0.25">
      <c r="A286" s="236" t="s">
        <v>1027</v>
      </c>
      <c r="B286" s="179" t="s">
        <v>1028</v>
      </c>
      <c r="C286" s="224">
        <f>ROUND('в руб.'!C286/1000,1)</f>
        <v>1352513.2</v>
      </c>
      <c r="D286" s="224">
        <f>ROUND('в руб.'!D286/1000,1)</f>
        <v>711680.2</v>
      </c>
      <c r="E286" s="178">
        <f t="shared" si="5"/>
        <v>52.61909458628574</v>
      </c>
    </row>
    <row r="287" spans="1:5" ht="110.25" x14ac:dyDescent="0.25">
      <c r="A287" s="236" t="s">
        <v>1029</v>
      </c>
      <c r="B287" s="179" t="s">
        <v>1030</v>
      </c>
      <c r="C287" s="224">
        <f>ROUND('в руб.'!C287/1000,1)</f>
        <v>6995.4</v>
      </c>
      <c r="D287" s="224">
        <f>ROUND('в руб.'!D287/1000,1)</f>
        <v>3163</v>
      </c>
      <c r="E287" s="178">
        <f t="shared" si="5"/>
        <v>45.215427280784517</v>
      </c>
    </row>
    <row r="288" spans="1:5" ht="126" x14ac:dyDescent="0.25">
      <c r="A288" s="236" t="s">
        <v>1031</v>
      </c>
      <c r="B288" s="179" t="s">
        <v>1032</v>
      </c>
      <c r="C288" s="224">
        <f>ROUND('в руб.'!C288/1000,1)</f>
        <v>6995.4</v>
      </c>
      <c r="D288" s="224">
        <f>ROUND('в руб.'!D288/1000,1)</f>
        <v>3163</v>
      </c>
      <c r="E288" s="178">
        <f t="shared" si="5"/>
        <v>45.215427280784517</v>
      </c>
    </row>
    <row r="289" spans="1:5" ht="78.75" x14ac:dyDescent="0.25">
      <c r="A289" s="236" t="s">
        <v>1033</v>
      </c>
      <c r="B289" s="179" t="s">
        <v>1034</v>
      </c>
      <c r="C289" s="224">
        <f>ROUND('в руб.'!C289/1000,1)</f>
        <v>16345.2</v>
      </c>
      <c r="D289" s="224">
        <f>ROUND('в руб.'!D289/1000,1)</f>
        <v>5619.9</v>
      </c>
      <c r="E289" s="178">
        <f t="shared" si="5"/>
        <v>34.382571030027158</v>
      </c>
    </row>
    <row r="290" spans="1:5" ht="78.75" x14ac:dyDescent="0.25">
      <c r="A290" s="236" t="s">
        <v>1035</v>
      </c>
      <c r="B290" s="179" t="s">
        <v>1036</v>
      </c>
      <c r="C290" s="224">
        <f>ROUND('в руб.'!C290/1000,1)</f>
        <v>16345.2</v>
      </c>
      <c r="D290" s="224">
        <f>ROUND('в руб.'!D290/1000,1)</f>
        <v>5619.9</v>
      </c>
      <c r="E290" s="178">
        <f t="shared" si="5"/>
        <v>34.382571030027158</v>
      </c>
    </row>
    <row r="291" spans="1:5" ht="126" x14ac:dyDescent="0.25">
      <c r="A291" s="236" t="s">
        <v>1039</v>
      </c>
      <c r="B291" s="179" t="s">
        <v>1040</v>
      </c>
      <c r="C291" s="224">
        <f>ROUND('в руб.'!C291/1000,1)</f>
        <v>334224.90000000002</v>
      </c>
      <c r="D291" s="224">
        <f>ROUND('в руб.'!D291/1000,1)</f>
        <v>334224.90000000002</v>
      </c>
      <c r="E291" s="178">
        <f t="shared" si="5"/>
        <v>100</v>
      </c>
    </row>
    <row r="292" spans="1:5" ht="141.75" x14ac:dyDescent="0.25">
      <c r="A292" s="236" t="s">
        <v>1041</v>
      </c>
      <c r="B292" s="179" t="s">
        <v>1042</v>
      </c>
      <c r="C292" s="224">
        <f>ROUND('в руб.'!C292/1000,1)</f>
        <v>334224.90000000002</v>
      </c>
      <c r="D292" s="224">
        <f>ROUND('в руб.'!D292/1000,1)</f>
        <v>334224.90000000002</v>
      </c>
      <c r="E292" s="178">
        <f t="shared" si="5"/>
        <v>100</v>
      </c>
    </row>
    <row r="293" spans="1:5" ht="78.75" x14ac:dyDescent="0.25">
      <c r="A293" s="236" t="s">
        <v>1043</v>
      </c>
      <c r="B293" s="179" t="s">
        <v>1044</v>
      </c>
      <c r="C293" s="224">
        <f>ROUND('в руб.'!C293/1000,1)</f>
        <v>162010.9</v>
      </c>
      <c r="D293" s="224">
        <f>ROUND('в руб.'!D293/1000,1)</f>
        <v>44609.599999999999</v>
      </c>
      <c r="E293" s="178">
        <f t="shared" si="5"/>
        <v>27.534937464084209</v>
      </c>
    </row>
    <row r="294" spans="1:5" ht="94.5" x14ac:dyDescent="0.25">
      <c r="A294" s="236" t="s">
        <v>1045</v>
      </c>
      <c r="B294" s="179" t="s">
        <v>1046</v>
      </c>
      <c r="C294" s="224">
        <f>ROUND('в руб.'!C294/1000,1)</f>
        <v>162010.9</v>
      </c>
      <c r="D294" s="224">
        <f>ROUND('в руб.'!D294/1000,1)</f>
        <v>44609.599999999999</v>
      </c>
      <c r="E294" s="178">
        <f t="shared" si="5"/>
        <v>27.534937464084209</v>
      </c>
    </row>
    <row r="295" spans="1:5" ht="141.75" x14ac:dyDescent="0.25">
      <c r="A295" s="236" t="s">
        <v>1047</v>
      </c>
      <c r="B295" s="179" t="s">
        <v>1048</v>
      </c>
      <c r="C295" s="224">
        <f>ROUND('в руб.'!C295/1000,1)</f>
        <v>70755</v>
      </c>
      <c r="D295" s="224">
        <f>ROUND('в руб.'!D295/1000,1)</f>
        <v>8232.5</v>
      </c>
      <c r="E295" s="178">
        <f t="shared" si="5"/>
        <v>11.635220125786164</v>
      </c>
    </row>
    <row r="296" spans="1:5" ht="157.5" x14ac:dyDescent="0.25">
      <c r="A296" s="236" t="s">
        <v>1049</v>
      </c>
      <c r="B296" s="179" t="s">
        <v>1050</v>
      </c>
      <c r="C296" s="224">
        <f>ROUND('в руб.'!C296/1000,1)</f>
        <v>70755</v>
      </c>
      <c r="D296" s="224">
        <f>ROUND('в руб.'!D296/1000,1)</f>
        <v>8232.5</v>
      </c>
      <c r="E296" s="178">
        <f t="shared" si="5"/>
        <v>11.635220125786164</v>
      </c>
    </row>
    <row r="297" spans="1:5" ht="94.5" x14ac:dyDescent="0.25">
      <c r="A297" s="236" t="s">
        <v>1051</v>
      </c>
      <c r="B297" s="179" t="s">
        <v>1052</v>
      </c>
      <c r="C297" s="224">
        <f>ROUND('в руб.'!C297/1000,1)</f>
        <v>101466.5</v>
      </c>
      <c r="D297" s="224">
        <f>ROUND('в руб.'!D297/1000,1)</f>
        <v>29800.799999999999</v>
      </c>
      <c r="E297" s="178">
        <f t="shared" si="5"/>
        <v>29.370087664401552</v>
      </c>
    </row>
    <row r="298" spans="1:5" ht="110.25" x14ac:dyDescent="0.25">
      <c r="A298" s="236" t="s">
        <v>1053</v>
      </c>
      <c r="B298" s="179" t="s">
        <v>1054</v>
      </c>
      <c r="C298" s="224">
        <f>ROUND('в руб.'!C298/1000,1)</f>
        <v>101466.5</v>
      </c>
      <c r="D298" s="224">
        <f>ROUND('в руб.'!D298/1000,1)</f>
        <v>29800.799999999999</v>
      </c>
      <c r="E298" s="178">
        <f t="shared" si="5"/>
        <v>29.370087664401552</v>
      </c>
    </row>
    <row r="299" spans="1:5" ht="31.5" x14ac:dyDescent="0.25">
      <c r="A299" s="236" t="s">
        <v>1059</v>
      </c>
      <c r="B299" s="179" t="s">
        <v>1060</v>
      </c>
      <c r="C299" s="224">
        <f>ROUND('в руб.'!C299/1000,1)</f>
        <v>21015.3</v>
      </c>
      <c r="D299" s="224">
        <f>ROUND('в руб.'!D299/1000,1)</f>
        <v>2021.9</v>
      </c>
      <c r="E299" s="178">
        <f t="shared" si="5"/>
        <v>9.6210855900225081</v>
      </c>
    </row>
    <row r="300" spans="1:5" ht="47.25" x14ac:dyDescent="0.25">
      <c r="A300" s="236" t="s">
        <v>1061</v>
      </c>
      <c r="B300" s="179" t="s">
        <v>1062</v>
      </c>
      <c r="C300" s="224">
        <f>ROUND('в руб.'!C300/1000,1)</f>
        <v>21015.3</v>
      </c>
      <c r="D300" s="224">
        <f>ROUND('в руб.'!D300/1000,1)</f>
        <v>2021.9</v>
      </c>
      <c r="E300" s="178">
        <f t="shared" si="5"/>
        <v>9.6210855900225081</v>
      </c>
    </row>
    <row r="301" spans="1:5" ht="78.75" x14ac:dyDescent="0.25">
      <c r="A301" s="236" t="s">
        <v>1065</v>
      </c>
      <c r="B301" s="179" t="s">
        <v>1066</v>
      </c>
      <c r="C301" s="224">
        <f>ROUND('в руб.'!C301/1000,1)</f>
        <v>15581.6</v>
      </c>
      <c r="D301" s="224">
        <f>ROUND('в руб.'!D301/1000,1)</f>
        <v>15581.6</v>
      </c>
      <c r="E301" s="178">
        <f t="shared" si="5"/>
        <v>100</v>
      </c>
    </row>
    <row r="302" spans="1:5" ht="94.5" x14ac:dyDescent="0.25">
      <c r="A302" s="236" t="s">
        <v>1067</v>
      </c>
      <c r="B302" s="179" t="s">
        <v>1068</v>
      </c>
      <c r="C302" s="224">
        <f>ROUND('в руб.'!C302/1000,1)</f>
        <v>15581.6</v>
      </c>
      <c r="D302" s="224">
        <f>ROUND('в руб.'!D302/1000,1)</f>
        <v>15581.6</v>
      </c>
      <c r="E302" s="178">
        <f t="shared" si="5"/>
        <v>100</v>
      </c>
    </row>
    <row r="303" spans="1:5" ht="31.5" x14ac:dyDescent="0.25">
      <c r="A303" s="236" t="s">
        <v>1069</v>
      </c>
      <c r="B303" s="179" t="s">
        <v>1070</v>
      </c>
      <c r="C303" s="224">
        <f>ROUND('в руб.'!C303/1000,1)</f>
        <v>85590.7</v>
      </c>
      <c r="D303" s="224">
        <f>ROUND('в руб.'!D303/1000,1)</f>
        <v>4547.1000000000004</v>
      </c>
      <c r="E303" s="178">
        <f t="shared" si="5"/>
        <v>5.3126098980379881</v>
      </c>
    </row>
    <row r="304" spans="1:5" ht="47.25" x14ac:dyDescent="0.25">
      <c r="A304" s="236" t="s">
        <v>1071</v>
      </c>
      <c r="B304" s="179" t="s">
        <v>1072</v>
      </c>
      <c r="C304" s="224">
        <f>ROUND('в руб.'!C304/1000,1)</f>
        <v>85590.7</v>
      </c>
      <c r="D304" s="224">
        <f>ROUND('в руб.'!D304/1000,1)</f>
        <v>4547.1000000000004</v>
      </c>
      <c r="E304" s="178">
        <f t="shared" ref="E304:E310" si="6">D304/C304*100</f>
        <v>5.3126098980379881</v>
      </c>
    </row>
    <row r="305" spans="1:5" ht="63" x14ac:dyDescent="0.25">
      <c r="A305" s="236" t="s">
        <v>1073</v>
      </c>
      <c r="B305" s="179" t="s">
        <v>1074</v>
      </c>
      <c r="C305" s="224">
        <f>ROUND('в руб.'!C305/1000,1)</f>
        <v>39116.300000000003</v>
      </c>
      <c r="D305" s="224">
        <f>ROUND('в руб.'!D305/1000,1)</f>
        <v>39116.300000000003</v>
      </c>
      <c r="E305" s="178">
        <f t="shared" si="6"/>
        <v>100</v>
      </c>
    </row>
    <row r="306" spans="1:5" ht="63" x14ac:dyDescent="0.25">
      <c r="A306" s="236" t="s">
        <v>1075</v>
      </c>
      <c r="B306" s="179" t="s">
        <v>1076</v>
      </c>
      <c r="C306" s="224">
        <f>ROUND('в руб.'!C306/1000,1)</f>
        <v>39116.300000000003</v>
      </c>
      <c r="D306" s="224">
        <f>ROUND('в руб.'!D306/1000,1)</f>
        <v>39116.300000000003</v>
      </c>
      <c r="E306" s="178">
        <f t="shared" si="6"/>
        <v>100</v>
      </c>
    </row>
    <row r="307" spans="1:5" ht="63" x14ac:dyDescent="0.25">
      <c r="A307" s="236" t="s">
        <v>1077</v>
      </c>
      <c r="B307" s="179" t="s">
        <v>1078</v>
      </c>
      <c r="C307" s="224">
        <f>ROUND('в руб.'!C307/1000,1)</f>
        <v>279575.2</v>
      </c>
      <c r="D307" s="224">
        <f>ROUND('в руб.'!D307/1000,1)</f>
        <v>64770.2</v>
      </c>
      <c r="E307" s="178">
        <f t="shared" si="6"/>
        <v>23.167362484226068</v>
      </c>
    </row>
    <row r="308" spans="1:5" ht="63" x14ac:dyDescent="0.25">
      <c r="A308" s="236" t="s">
        <v>1079</v>
      </c>
      <c r="B308" s="179" t="s">
        <v>1080</v>
      </c>
      <c r="C308" s="224">
        <f>ROUND('в руб.'!C308/1000,1)</f>
        <v>279575.2</v>
      </c>
      <c r="D308" s="224">
        <f>ROUND('в руб.'!D308/1000,1)</f>
        <v>64770.2</v>
      </c>
      <c r="E308" s="178">
        <f t="shared" si="6"/>
        <v>23.167362484226068</v>
      </c>
    </row>
    <row r="309" spans="1:5" ht="31.5" x14ac:dyDescent="0.25">
      <c r="A309" s="236" t="s">
        <v>1085</v>
      </c>
      <c r="B309" s="179" t="s">
        <v>1086</v>
      </c>
      <c r="C309" s="224">
        <f>ROUND('в руб.'!C309/1000,1)</f>
        <v>17094.599999999999</v>
      </c>
      <c r="D309" s="224">
        <f>ROUND('в руб.'!D309/1000,1)</f>
        <v>8000</v>
      </c>
      <c r="E309" s="178">
        <f t="shared" si="6"/>
        <v>46.798404174417655</v>
      </c>
    </row>
    <row r="310" spans="1:5" ht="47.25" x14ac:dyDescent="0.25">
      <c r="A310" s="236" t="s">
        <v>1087</v>
      </c>
      <c r="B310" s="179" t="s">
        <v>1088</v>
      </c>
      <c r="C310" s="224">
        <f>ROUND('в руб.'!C310/1000,1)</f>
        <v>17094.599999999999</v>
      </c>
      <c r="D310" s="224">
        <f>ROUND('в руб.'!D310/1000,1)</f>
        <v>8000</v>
      </c>
      <c r="E310" s="178">
        <f t="shared" si="6"/>
        <v>46.798404174417655</v>
      </c>
    </row>
    <row r="311" spans="1:5" ht="47.25" x14ac:dyDescent="0.25">
      <c r="A311" s="236" t="s">
        <v>1091</v>
      </c>
      <c r="B311" s="179" t="s">
        <v>1092</v>
      </c>
      <c r="C311" s="224">
        <f>ROUND('в руб.'!C311/1000,1)</f>
        <v>18760.599999999999</v>
      </c>
      <c r="D311" s="224"/>
      <c r="E311" s="178"/>
    </row>
    <row r="312" spans="1:5" ht="63" x14ac:dyDescent="0.25">
      <c r="A312" s="236" t="s">
        <v>1093</v>
      </c>
      <c r="B312" s="179" t="s">
        <v>1094</v>
      </c>
      <c r="C312" s="224">
        <f>ROUND('в руб.'!C312/1000,1)</f>
        <v>18760.599999999999</v>
      </c>
      <c r="D312" s="224"/>
      <c r="E312" s="178"/>
    </row>
    <row r="313" spans="1:5" ht="63" x14ac:dyDescent="0.25">
      <c r="A313" s="236" t="s">
        <v>1099</v>
      </c>
      <c r="B313" s="179" t="s">
        <v>1100</v>
      </c>
      <c r="C313" s="224">
        <f>ROUND('в руб.'!C313/1000,1)</f>
        <v>9345.9</v>
      </c>
      <c r="D313" s="224">
        <f>ROUND('в руб.'!D313/1000,1)</f>
        <v>9345.7999999999993</v>
      </c>
      <c r="E313" s="178">
        <f t="shared" ref="E313:E376" si="7">D313/C313*100</f>
        <v>99.998930012090852</v>
      </c>
    </row>
    <row r="314" spans="1:5" ht="78.75" x14ac:dyDescent="0.25">
      <c r="A314" s="236" t="s">
        <v>1101</v>
      </c>
      <c r="B314" s="179" t="s">
        <v>1102</v>
      </c>
      <c r="C314" s="224">
        <f>ROUND('в руб.'!C314/1000,1)</f>
        <v>9345.9</v>
      </c>
      <c r="D314" s="224">
        <f>ROUND('в руб.'!D314/1000,1)</f>
        <v>9345.7999999999993</v>
      </c>
      <c r="E314" s="178">
        <f t="shared" si="7"/>
        <v>99.998930012090852</v>
      </c>
    </row>
    <row r="315" spans="1:5" ht="63" x14ac:dyDescent="0.25">
      <c r="A315" s="236" t="s">
        <v>1103</v>
      </c>
      <c r="B315" s="179" t="s">
        <v>1104</v>
      </c>
      <c r="C315" s="224">
        <f>ROUND('в руб.'!C315/1000,1)</f>
        <v>71005.7</v>
      </c>
      <c r="D315" s="224"/>
      <c r="E315" s="178"/>
    </row>
    <row r="316" spans="1:5" ht="78.75" x14ac:dyDescent="0.25">
      <c r="A316" s="236" t="s">
        <v>1105</v>
      </c>
      <c r="B316" s="179" t="s">
        <v>1106</v>
      </c>
      <c r="C316" s="224">
        <f>ROUND('в руб.'!C316/1000,1)</f>
        <v>71005.7</v>
      </c>
      <c r="D316" s="224"/>
      <c r="E316" s="178"/>
    </row>
    <row r="317" spans="1:5" ht="94.5" x14ac:dyDescent="0.25">
      <c r="A317" s="236" t="s">
        <v>1109</v>
      </c>
      <c r="B317" s="179" t="s">
        <v>1110</v>
      </c>
      <c r="C317" s="224">
        <f>ROUND('в руб.'!C317/1000,1)</f>
        <v>55126.2</v>
      </c>
      <c r="D317" s="224">
        <f>ROUND('в руб.'!D317/1000,1)</f>
        <v>55126.2</v>
      </c>
      <c r="E317" s="178">
        <f t="shared" si="7"/>
        <v>100</v>
      </c>
    </row>
    <row r="318" spans="1:5" ht="110.25" x14ac:dyDescent="0.25">
      <c r="A318" s="236" t="s">
        <v>1111</v>
      </c>
      <c r="B318" s="179" t="s">
        <v>1112</v>
      </c>
      <c r="C318" s="224">
        <f>ROUND('в руб.'!C318/1000,1)</f>
        <v>55126.2</v>
      </c>
      <c r="D318" s="224">
        <f>ROUND('в руб.'!D318/1000,1)</f>
        <v>55126.2</v>
      </c>
      <c r="E318" s="178">
        <f t="shared" si="7"/>
        <v>100</v>
      </c>
    </row>
    <row r="319" spans="1:5" ht="47.25" x14ac:dyDescent="0.25">
      <c r="A319" s="236" t="s">
        <v>1115</v>
      </c>
      <c r="B319" s="179" t="s">
        <v>1116</v>
      </c>
      <c r="C319" s="224">
        <f>ROUND('в руб.'!C319/1000,1)</f>
        <v>404500.6</v>
      </c>
      <c r="D319" s="224">
        <f>ROUND('в руб.'!D319/1000,1)</f>
        <v>137964.70000000001</v>
      </c>
      <c r="E319" s="178">
        <f t="shared" si="7"/>
        <v>34.107415415453033</v>
      </c>
    </row>
    <row r="320" spans="1:5" ht="63" x14ac:dyDescent="0.25">
      <c r="A320" s="236" t="s">
        <v>1117</v>
      </c>
      <c r="B320" s="179" t="s">
        <v>1118</v>
      </c>
      <c r="C320" s="224">
        <f>ROUND('в руб.'!C320/1000,1)</f>
        <v>404500.6</v>
      </c>
      <c r="D320" s="224">
        <f>ROUND('в руб.'!D320/1000,1)</f>
        <v>137964.70000000001</v>
      </c>
      <c r="E320" s="178">
        <f t="shared" si="7"/>
        <v>34.107415415453033</v>
      </c>
    </row>
    <row r="321" spans="1:5" ht="63" x14ac:dyDescent="0.25">
      <c r="A321" s="236" t="s">
        <v>1127</v>
      </c>
      <c r="B321" s="179" t="s">
        <v>1128</v>
      </c>
      <c r="C321" s="224">
        <f>ROUND('в руб.'!C321/1000,1)</f>
        <v>3919.8</v>
      </c>
      <c r="D321" s="224"/>
      <c r="E321" s="178"/>
    </row>
    <row r="322" spans="1:5" ht="63" x14ac:dyDescent="0.25">
      <c r="A322" s="236" t="s">
        <v>1129</v>
      </c>
      <c r="B322" s="179" t="s">
        <v>1130</v>
      </c>
      <c r="C322" s="224">
        <f>ROUND('в руб.'!C322/1000,1)</f>
        <v>3919.8</v>
      </c>
      <c r="D322" s="224"/>
      <c r="E322" s="178"/>
    </row>
    <row r="323" spans="1:5" ht="173.25" x14ac:dyDescent="0.25">
      <c r="A323" s="236" t="s">
        <v>1131</v>
      </c>
      <c r="B323" s="179" t="s">
        <v>1132</v>
      </c>
      <c r="C323" s="224">
        <f>ROUND('в руб.'!C323/1000,1)</f>
        <v>2418.6</v>
      </c>
      <c r="D323" s="224"/>
      <c r="E323" s="178"/>
    </row>
    <row r="324" spans="1:5" ht="189" x14ac:dyDescent="0.25">
      <c r="A324" s="236" t="s">
        <v>1133</v>
      </c>
      <c r="B324" s="179" t="s">
        <v>1134</v>
      </c>
      <c r="C324" s="224">
        <f>ROUND('в руб.'!C324/1000,1)</f>
        <v>2418.6</v>
      </c>
      <c r="D324" s="224"/>
      <c r="E324" s="178"/>
    </row>
    <row r="325" spans="1:5" ht="110.25" x14ac:dyDescent="0.25">
      <c r="A325" s="236" t="s">
        <v>1135</v>
      </c>
      <c r="B325" s="179" t="s">
        <v>1136</v>
      </c>
      <c r="C325" s="224">
        <f>ROUND('в руб.'!C325/1000,1)</f>
        <v>24920</v>
      </c>
      <c r="D325" s="224"/>
      <c r="E325" s="178"/>
    </row>
    <row r="326" spans="1:5" ht="126" x14ac:dyDescent="0.25">
      <c r="A326" s="236" t="s">
        <v>1137</v>
      </c>
      <c r="B326" s="179" t="s">
        <v>1138</v>
      </c>
      <c r="C326" s="224">
        <f>ROUND('в руб.'!C326/1000,1)</f>
        <v>24920</v>
      </c>
      <c r="D326" s="224"/>
      <c r="E326" s="178"/>
    </row>
    <row r="327" spans="1:5" ht="63" x14ac:dyDescent="0.25">
      <c r="A327" s="236" t="s">
        <v>1139</v>
      </c>
      <c r="B327" s="179" t="s">
        <v>1140</v>
      </c>
      <c r="C327" s="224">
        <f>ROUND('в руб.'!C327/1000,1)</f>
        <v>11450.6</v>
      </c>
      <c r="D327" s="224"/>
      <c r="E327" s="178"/>
    </row>
    <row r="328" spans="1:5" ht="47.25" x14ac:dyDescent="0.25">
      <c r="A328" s="236" t="s">
        <v>1141</v>
      </c>
      <c r="B328" s="179" t="s">
        <v>1142</v>
      </c>
      <c r="C328" s="224">
        <f>ROUND('в руб.'!C328/1000,1)</f>
        <v>96120</v>
      </c>
      <c r="D328" s="224"/>
      <c r="E328" s="178"/>
    </row>
    <row r="329" spans="1:5" ht="63" x14ac:dyDescent="0.25">
      <c r="A329" s="236" t="s">
        <v>1143</v>
      </c>
      <c r="B329" s="179" t="s">
        <v>1144</v>
      </c>
      <c r="C329" s="224">
        <f>ROUND('в руб.'!C329/1000,1)</f>
        <v>96120</v>
      </c>
      <c r="D329" s="224"/>
      <c r="E329" s="178"/>
    </row>
    <row r="330" spans="1:5" ht="126" x14ac:dyDescent="0.25">
      <c r="A330" s="236" t="s">
        <v>1145</v>
      </c>
      <c r="B330" s="179" t="s">
        <v>1146</v>
      </c>
      <c r="C330" s="224">
        <f>ROUND('в руб.'!C330/1000,1)</f>
        <v>15600</v>
      </c>
      <c r="D330" s="224">
        <f>ROUND('в руб.'!D330/1000,1)</f>
        <v>713.7</v>
      </c>
      <c r="E330" s="178">
        <f t="shared" si="7"/>
        <v>4.5750000000000002</v>
      </c>
    </row>
    <row r="331" spans="1:5" ht="126" x14ac:dyDescent="0.25">
      <c r="A331" s="236" t="s">
        <v>1147</v>
      </c>
      <c r="B331" s="179" t="s">
        <v>1148</v>
      </c>
      <c r="C331" s="224">
        <f>ROUND('в руб.'!C331/1000,1)</f>
        <v>15600</v>
      </c>
      <c r="D331" s="224">
        <f>ROUND('в руб.'!D331/1000,1)</f>
        <v>713.7</v>
      </c>
      <c r="E331" s="178">
        <f t="shared" si="7"/>
        <v>4.5750000000000002</v>
      </c>
    </row>
    <row r="332" spans="1:5" ht="31.5" x14ac:dyDescent="0.25">
      <c r="A332" s="236" t="s">
        <v>1149</v>
      </c>
      <c r="B332" s="179" t="s">
        <v>1150</v>
      </c>
      <c r="C332" s="224">
        <f>ROUND('в руб.'!C332/1000,1)</f>
        <v>1951.2</v>
      </c>
      <c r="D332" s="224">
        <f>ROUND('в руб.'!D332/1000,1)</f>
        <v>276.8</v>
      </c>
      <c r="E332" s="178">
        <f t="shared" si="7"/>
        <v>14.186141861418614</v>
      </c>
    </row>
    <row r="333" spans="1:5" ht="47.25" x14ac:dyDescent="0.25">
      <c r="A333" s="236" t="s">
        <v>1151</v>
      </c>
      <c r="B333" s="179" t="s">
        <v>1152</v>
      </c>
      <c r="C333" s="224">
        <f>ROUND('в руб.'!C333/1000,1)</f>
        <v>1951.2</v>
      </c>
      <c r="D333" s="224">
        <f>ROUND('в руб.'!D333/1000,1)</f>
        <v>276.8</v>
      </c>
      <c r="E333" s="178">
        <f t="shared" si="7"/>
        <v>14.186141861418614</v>
      </c>
    </row>
    <row r="334" spans="1:5" ht="94.5" x14ac:dyDescent="0.25">
      <c r="A334" s="236" t="s">
        <v>1153</v>
      </c>
      <c r="B334" s="179" t="s">
        <v>1154</v>
      </c>
      <c r="C334" s="224">
        <f>ROUND('в руб.'!C334/1000,1)</f>
        <v>6655.7</v>
      </c>
      <c r="D334" s="224">
        <f>ROUND('в руб.'!D334/1000,1)</f>
        <v>4851</v>
      </c>
      <c r="E334" s="178">
        <f t="shared" si="7"/>
        <v>72.884895653349759</v>
      </c>
    </row>
    <row r="335" spans="1:5" ht="94.5" x14ac:dyDescent="0.25">
      <c r="A335" s="236" t="s">
        <v>1155</v>
      </c>
      <c r="B335" s="179" t="s">
        <v>1156</v>
      </c>
      <c r="C335" s="224">
        <f>ROUND('в руб.'!C335/1000,1)</f>
        <v>6655.7</v>
      </c>
      <c r="D335" s="224">
        <f>ROUND('в руб.'!D335/1000,1)</f>
        <v>4851</v>
      </c>
      <c r="E335" s="178">
        <f t="shared" si="7"/>
        <v>72.884895653349759</v>
      </c>
    </row>
    <row r="336" spans="1:5" ht="63" x14ac:dyDescent="0.25">
      <c r="A336" s="236" t="s">
        <v>1163</v>
      </c>
      <c r="B336" s="179" t="s">
        <v>1164</v>
      </c>
      <c r="C336" s="224">
        <f>ROUND('в руб.'!C336/1000,1)</f>
        <v>4836912.5</v>
      </c>
      <c r="D336" s="224">
        <f>ROUND('в руб.'!D336/1000,1)</f>
        <v>2226776.7999999998</v>
      </c>
      <c r="E336" s="178">
        <f t="shared" si="7"/>
        <v>46.037152832514536</v>
      </c>
    </row>
    <row r="337" spans="1:5" ht="78.75" x14ac:dyDescent="0.25">
      <c r="A337" s="236" t="s">
        <v>1165</v>
      </c>
      <c r="B337" s="179" t="s">
        <v>1166</v>
      </c>
      <c r="C337" s="224">
        <f>ROUND('в руб.'!C337/1000,1)</f>
        <v>900224.5</v>
      </c>
      <c r="D337" s="224">
        <f>ROUND('в руб.'!D337/1000,1)</f>
        <v>424752.4</v>
      </c>
      <c r="E337" s="178">
        <f t="shared" si="7"/>
        <v>47.182941588459329</v>
      </c>
    </row>
    <row r="338" spans="1:5" ht="94.5" x14ac:dyDescent="0.25">
      <c r="A338" s="236" t="s">
        <v>1167</v>
      </c>
      <c r="B338" s="179" t="s">
        <v>1168</v>
      </c>
      <c r="C338" s="224">
        <f>ROUND('в руб.'!C338/1000,1)</f>
        <v>900224.5</v>
      </c>
      <c r="D338" s="224">
        <f>ROUND('в руб.'!D338/1000,1)</f>
        <v>424752.4</v>
      </c>
      <c r="E338" s="178">
        <f t="shared" si="7"/>
        <v>47.182941588459329</v>
      </c>
    </row>
    <row r="339" spans="1:5" ht="63" x14ac:dyDescent="0.25">
      <c r="A339" s="236" t="s">
        <v>1173</v>
      </c>
      <c r="B339" s="179" t="s">
        <v>1174</v>
      </c>
      <c r="C339" s="224">
        <f>ROUND('в руб.'!C339/1000,1)</f>
        <v>493918.2</v>
      </c>
      <c r="D339" s="224">
        <f>ROUND('в руб.'!D339/1000,1)</f>
        <v>133260.79999999999</v>
      </c>
      <c r="E339" s="178">
        <f t="shared" si="7"/>
        <v>26.980338039780673</v>
      </c>
    </row>
    <row r="340" spans="1:5" ht="78.75" x14ac:dyDescent="0.25">
      <c r="A340" s="236" t="s">
        <v>1175</v>
      </c>
      <c r="B340" s="179" t="s">
        <v>1176</v>
      </c>
      <c r="C340" s="224">
        <f>ROUND('в руб.'!C340/1000,1)</f>
        <v>493918.2</v>
      </c>
      <c r="D340" s="224">
        <f>ROUND('в руб.'!D340/1000,1)</f>
        <v>133260.79999999999</v>
      </c>
      <c r="E340" s="178">
        <f t="shared" si="7"/>
        <v>26.980338039780673</v>
      </c>
    </row>
    <row r="341" spans="1:5" ht="31.5" x14ac:dyDescent="0.25">
      <c r="A341" s="236" t="s">
        <v>1179</v>
      </c>
      <c r="B341" s="179" t="s">
        <v>1180</v>
      </c>
      <c r="C341" s="224">
        <f>ROUND('в руб.'!C341/1000,1)</f>
        <v>52449</v>
      </c>
      <c r="D341" s="224">
        <f>ROUND('в руб.'!D341/1000,1)</f>
        <v>34990</v>
      </c>
      <c r="E341" s="178">
        <f t="shared" si="7"/>
        <v>66.712425403725533</v>
      </c>
    </row>
    <row r="342" spans="1:5" ht="47.25" x14ac:dyDescent="0.25">
      <c r="A342" s="236" t="s">
        <v>1181</v>
      </c>
      <c r="B342" s="179" t="s">
        <v>1182</v>
      </c>
      <c r="C342" s="224">
        <f>ROUND('в руб.'!C342/1000,1)</f>
        <v>52449</v>
      </c>
      <c r="D342" s="224">
        <f>ROUND('в руб.'!D342/1000,1)</f>
        <v>34990</v>
      </c>
      <c r="E342" s="178">
        <f t="shared" si="7"/>
        <v>66.712425403725533</v>
      </c>
    </row>
    <row r="343" spans="1:5" ht="63" x14ac:dyDescent="0.25">
      <c r="A343" s="236" t="s">
        <v>1183</v>
      </c>
      <c r="B343" s="179" t="s">
        <v>1184</v>
      </c>
      <c r="C343" s="224">
        <f>ROUND('в руб.'!C343/1000,1)</f>
        <v>60965.3</v>
      </c>
      <c r="D343" s="224">
        <f>ROUND('в руб.'!D343/1000,1)</f>
        <v>60965.3</v>
      </c>
      <c r="E343" s="178">
        <f t="shared" si="7"/>
        <v>100</v>
      </c>
    </row>
    <row r="344" spans="1:5" ht="78.75" x14ac:dyDescent="0.25">
      <c r="A344" s="236" t="s">
        <v>1185</v>
      </c>
      <c r="B344" s="179" t="s">
        <v>1186</v>
      </c>
      <c r="C344" s="224">
        <f>ROUND('в руб.'!C344/1000,1)</f>
        <v>60965.3</v>
      </c>
      <c r="D344" s="224">
        <f>ROUND('в руб.'!D344/1000,1)</f>
        <v>60965.3</v>
      </c>
      <c r="E344" s="178">
        <f t="shared" si="7"/>
        <v>100</v>
      </c>
    </row>
    <row r="345" spans="1:5" ht="47.25" x14ac:dyDescent="0.25">
      <c r="A345" s="236" t="s">
        <v>1187</v>
      </c>
      <c r="B345" s="179" t="s">
        <v>1188</v>
      </c>
      <c r="C345" s="224">
        <f>ROUND('в руб.'!C345/1000,1)</f>
        <v>1961249.4</v>
      </c>
      <c r="D345" s="224">
        <f>ROUND('в руб.'!D345/1000,1)</f>
        <v>683497.4</v>
      </c>
      <c r="E345" s="178">
        <f t="shared" si="7"/>
        <v>34.850101165104249</v>
      </c>
    </row>
    <row r="346" spans="1:5" ht="63" x14ac:dyDescent="0.25">
      <c r="A346" s="236" t="s">
        <v>1189</v>
      </c>
      <c r="B346" s="179" t="s">
        <v>1190</v>
      </c>
      <c r="C346" s="224">
        <f>ROUND('в руб.'!C346/1000,1)</f>
        <v>1961249.4</v>
      </c>
      <c r="D346" s="224">
        <f>ROUND('в руб.'!D346/1000,1)</f>
        <v>683497.4</v>
      </c>
      <c r="E346" s="178">
        <f t="shared" si="7"/>
        <v>34.850101165104249</v>
      </c>
    </row>
    <row r="347" spans="1:5" ht="31.5" x14ac:dyDescent="0.25">
      <c r="A347" s="236" t="s">
        <v>1191</v>
      </c>
      <c r="B347" s="179" t="s">
        <v>1192</v>
      </c>
      <c r="C347" s="224">
        <f>ROUND('в руб.'!C347/1000,1)</f>
        <v>155911.4</v>
      </c>
      <c r="D347" s="224">
        <f>ROUND('в руб.'!D347/1000,1)</f>
        <v>10588.4</v>
      </c>
      <c r="E347" s="178">
        <f t="shared" si="7"/>
        <v>6.7912930035905008</v>
      </c>
    </row>
    <row r="348" spans="1:5" ht="47.25" x14ac:dyDescent="0.25">
      <c r="A348" s="236" t="s">
        <v>1193</v>
      </c>
      <c r="B348" s="179" t="s">
        <v>1194</v>
      </c>
      <c r="C348" s="224">
        <f>ROUND('в руб.'!C348/1000,1)</f>
        <v>155911.4</v>
      </c>
      <c r="D348" s="224">
        <f>ROUND('в руб.'!D348/1000,1)</f>
        <v>10588.4</v>
      </c>
      <c r="E348" s="178">
        <f t="shared" si="7"/>
        <v>6.7912930035905008</v>
      </c>
    </row>
    <row r="349" spans="1:5" ht="78.75" x14ac:dyDescent="0.25">
      <c r="A349" s="236" t="s">
        <v>1199</v>
      </c>
      <c r="B349" s="179" t="s">
        <v>1200</v>
      </c>
      <c r="C349" s="224">
        <f>ROUND('в руб.'!C349/1000,1)</f>
        <v>1655764.4</v>
      </c>
      <c r="D349" s="224">
        <f>ROUND('в руб.'!D349/1000,1)</f>
        <v>433744.3</v>
      </c>
      <c r="E349" s="178">
        <f t="shared" si="7"/>
        <v>26.196015568398501</v>
      </c>
    </row>
    <row r="350" spans="1:5" ht="94.5" x14ac:dyDescent="0.25">
      <c r="A350" s="236" t="s">
        <v>1201</v>
      </c>
      <c r="B350" s="179" t="s">
        <v>1202</v>
      </c>
      <c r="C350" s="224">
        <f>ROUND('в руб.'!C350/1000,1)</f>
        <v>1655764.4</v>
      </c>
      <c r="D350" s="224">
        <f>ROUND('в руб.'!D350/1000,1)</f>
        <v>433744.3</v>
      </c>
      <c r="E350" s="178">
        <f t="shared" si="7"/>
        <v>26.196015568398501</v>
      </c>
    </row>
    <row r="351" spans="1:5" ht="110.25" x14ac:dyDescent="0.25">
      <c r="A351" s="236" t="s">
        <v>1203</v>
      </c>
      <c r="B351" s="179" t="s">
        <v>1204</v>
      </c>
      <c r="C351" s="224">
        <f>ROUND('в руб.'!C351/1000,1)</f>
        <v>24262.9</v>
      </c>
      <c r="D351" s="224">
        <f>ROUND('в руб.'!D351/1000,1)</f>
        <v>24262.9</v>
      </c>
      <c r="E351" s="178">
        <f t="shared" si="7"/>
        <v>100</v>
      </c>
    </row>
    <row r="352" spans="1:5" ht="78.75" x14ac:dyDescent="0.25">
      <c r="A352" s="236" t="s">
        <v>1205</v>
      </c>
      <c r="B352" s="179" t="s">
        <v>1206</v>
      </c>
      <c r="C352" s="224">
        <f>ROUND('в руб.'!C352/1000,1)</f>
        <v>450488.1</v>
      </c>
      <c r="D352" s="224">
        <f>ROUND('в руб.'!D352/1000,1)</f>
        <v>285817.09999999998</v>
      </c>
      <c r="E352" s="178">
        <f t="shared" si="7"/>
        <v>63.446093248634092</v>
      </c>
    </row>
    <row r="353" spans="1:5" ht="31.5" x14ac:dyDescent="0.25">
      <c r="A353" s="236" t="s">
        <v>1207</v>
      </c>
      <c r="B353" s="179" t="s">
        <v>1208</v>
      </c>
      <c r="C353" s="224">
        <f>ROUND('в руб.'!C353/1000,1)</f>
        <v>102655.8</v>
      </c>
      <c r="D353" s="224"/>
      <c r="E353" s="178"/>
    </row>
    <row r="354" spans="1:5" ht="47.25" x14ac:dyDescent="0.25">
      <c r="A354" s="236" t="s">
        <v>1209</v>
      </c>
      <c r="B354" s="179" t="s">
        <v>1210</v>
      </c>
      <c r="C354" s="224">
        <f>ROUND('в руб.'!C354/1000,1)</f>
        <v>102655.8</v>
      </c>
      <c r="D354" s="224"/>
      <c r="E354" s="178"/>
    </row>
    <row r="355" spans="1:5" ht="78.75" x14ac:dyDescent="0.25">
      <c r="A355" s="236" t="s">
        <v>1211</v>
      </c>
      <c r="B355" s="179" t="s">
        <v>1212</v>
      </c>
      <c r="C355" s="224">
        <f>ROUND('в руб.'!C355/1000,1)</f>
        <v>5826.1</v>
      </c>
      <c r="D355" s="224">
        <f>ROUND('в руб.'!D355/1000,1)</f>
        <v>5826</v>
      </c>
      <c r="E355" s="178">
        <f t="shared" si="7"/>
        <v>99.998283585932271</v>
      </c>
    </row>
    <row r="356" spans="1:5" ht="78.75" x14ac:dyDescent="0.25">
      <c r="A356" s="236" t="s">
        <v>1213</v>
      </c>
      <c r="B356" s="179" t="s">
        <v>1214</v>
      </c>
      <c r="C356" s="224">
        <f>ROUND('в руб.'!C356/1000,1)</f>
        <v>11439.3</v>
      </c>
      <c r="D356" s="224">
        <f>ROUND('в руб.'!D356/1000,1)</f>
        <v>11439.3</v>
      </c>
      <c r="E356" s="178">
        <f t="shared" si="7"/>
        <v>100</v>
      </c>
    </row>
    <row r="357" spans="1:5" ht="94.5" x14ac:dyDescent="0.25">
      <c r="A357" s="236" t="s">
        <v>1215</v>
      </c>
      <c r="B357" s="179" t="s">
        <v>1216</v>
      </c>
      <c r="C357" s="224">
        <f>ROUND('в руб.'!C357/1000,1)</f>
        <v>11439.3</v>
      </c>
      <c r="D357" s="224">
        <f>ROUND('в руб.'!D357/1000,1)</f>
        <v>11439.3</v>
      </c>
      <c r="E357" s="178">
        <f t="shared" si="7"/>
        <v>100</v>
      </c>
    </row>
    <row r="358" spans="1:5" ht="63" x14ac:dyDescent="0.25">
      <c r="A358" s="236" t="s">
        <v>1221</v>
      </c>
      <c r="B358" s="179" t="s">
        <v>1222</v>
      </c>
      <c r="C358" s="224">
        <f>ROUND('в руб.'!C358/1000,1)</f>
        <v>32775.699999999997</v>
      </c>
      <c r="D358" s="224">
        <f>ROUND('в руб.'!D358/1000,1)</f>
        <v>31261.1</v>
      </c>
      <c r="E358" s="178">
        <f t="shared" si="7"/>
        <v>95.378893509520779</v>
      </c>
    </row>
    <row r="359" spans="1:5" ht="78.75" x14ac:dyDescent="0.25">
      <c r="A359" s="236" t="s">
        <v>1223</v>
      </c>
      <c r="B359" s="179" t="s">
        <v>1224</v>
      </c>
      <c r="C359" s="224">
        <f>ROUND('в руб.'!C359/1000,1)</f>
        <v>32775.699999999997</v>
      </c>
      <c r="D359" s="224">
        <f>ROUND('в руб.'!D359/1000,1)</f>
        <v>31261.1</v>
      </c>
      <c r="E359" s="178">
        <f t="shared" si="7"/>
        <v>95.378893509520779</v>
      </c>
    </row>
    <row r="360" spans="1:5" ht="47.25" x14ac:dyDescent="0.25">
      <c r="A360" s="236" t="s">
        <v>1229</v>
      </c>
      <c r="B360" s="179" t="s">
        <v>1230</v>
      </c>
      <c r="C360" s="224">
        <f>ROUND('в руб.'!C360/1000,1)</f>
        <v>63084</v>
      </c>
      <c r="D360" s="224">
        <f>ROUND('в руб.'!D360/1000,1)</f>
        <v>60920.1</v>
      </c>
      <c r="E360" s="178">
        <f t="shared" si="7"/>
        <v>96.569811679665207</v>
      </c>
    </row>
    <row r="361" spans="1:5" ht="47.25" x14ac:dyDescent="0.25">
      <c r="A361" s="236" t="s">
        <v>1231</v>
      </c>
      <c r="B361" s="179" t="s">
        <v>1232</v>
      </c>
      <c r="C361" s="224">
        <f>ROUND('в руб.'!C361/1000,1)</f>
        <v>63084</v>
      </c>
      <c r="D361" s="224">
        <f>ROUND('в руб.'!D361/1000,1)</f>
        <v>60920.1</v>
      </c>
      <c r="E361" s="178">
        <f t="shared" si="7"/>
        <v>96.569811679665207</v>
      </c>
    </row>
    <row r="362" spans="1:5" ht="78.75" x14ac:dyDescent="0.25">
      <c r="A362" s="236" t="s">
        <v>1233</v>
      </c>
      <c r="B362" s="179" t="s">
        <v>1234</v>
      </c>
      <c r="C362" s="224">
        <f>ROUND('в руб.'!C362/1000,1)</f>
        <v>4488.5</v>
      </c>
      <c r="D362" s="224">
        <f>ROUND('в руб.'!D362/1000,1)</f>
        <v>2430.8000000000002</v>
      </c>
      <c r="E362" s="178">
        <f t="shared" si="7"/>
        <v>54.156176896513323</v>
      </c>
    </row>
    <row r="363" spans="1:5" ht="94.5" x14ac:dyDescent="0.25">
      <c r="A363" s="236" t="s">
        <v>1235</v>
      </c>
      <c r="B363" s="179" t="s">
        <v>1236</v>
      </c>
      <c r="C363" s="224">
        <f>ROUND('в руб.'!C363/1000,1)</f>
        <v>4488.5</v>
      </c>
      <c r="D363" s="224">
        <f>ROUND('в руб.'!D363/1000,1)</f>
        <v>2430.8000000000002</v>
      </c>
      <c r="E363" s="178">
        <f t="shared" si="7"/>
        <v>54.156176896513323</v>
      </c>
    </row>
    <row r="364" spans="1:5" ht="47.25" x14ac:dyDescent="0.25">
      <c r="A364" s="236" t="s">
        <v>1241</v>
      </c>
      <c r="B364" s="179" t="s">
        <v>1242</v>
      </c>
      <c r="C364" s="224">
        <f>ROUND('в руб.'!C364/1000,1)</f>
        <v>19232.5</v>
      </c>
      <c r="D364" s="224">
        <f>ROUND('в руб.'!D364/1000,1)</f>
        <v>18710.8</v>
      </c>
      <c r="E364" s="178">
        <f t="shared" si="7"/>
        <v>97.287404133627973</v>
      </c>
    </row>
    <row r="365" spans="1:5" ht="47.25" x14ac:dyDescent="0.25">
      <c r="A365" s="236" t="s">
        <v>1243</v>
      </c>
      <c r="B365" s="179" t="s">
        <v>1244</v>
      </c>
      <c r="C365" s="224">
        <f>ROUND('в руб.'!C365/1000,1)</f>
        <v>19232.5</v>
      </c>
      <c r="D365" s="224">
        <f>ROUND('в руб.'!D365/1000,1)</f>
        <v>18710.8</v>
      </c>
      <c r="E365" s="178">
        <f t="shared" si="7"/>
        <v>97.287404133627973</v>
      </c>
    </row>
    <row r="366" spans="1:5" ht="63" x14ac:dyDescent="0.25">
      <c r="A366" s="236" t="s">
        <v>1249</v>
      </c>
      <c r="B366" s="179" t="s">
        <v>1250</v>
      </c>
      <c r="C366" s="224">
        <f>ROUND('в руб.'!C366/1000,1)</f>
        <v>355553.9</v>
      </c>
      <c r="D366" s="224">
        <f>ROUND('в руб.'!D366/1000,1)</f>
        <v>256741.9</v>
      </c>
      <c r="E366" s="178">
        <f t="shared" si="7"/>
        <v>72.208995598135743</v>
      </c>
    </row>
    <row r="367" spans="1:5" ht="78.75" x14ac:dyDescent="0.25">
      <c r="A367" s="236" t="s">
        <v>1251</v>
      </c>
      <c r="B367" s="179" t="s">
        <v>1252</v>
      </c>
      <c r="C367" s="224">
        <f>ROUND('в руб.'!C367/1000,1)</f>
        <v>355553.9</v>
      </c>
      <c r="D367" s="224">
        <f>ROUND('в руб.'!D367/1000,1)</f>
        <v>256741.9</v>
      </c>
      <c r="E367" s="178">
        <f t="shared" si="7"/>
        <v>72.208995598135743</v>
      </c>
    </row>
    <row r="368" spans="1:5" ht="63" x14ac:dyDescent="0.25">
      <c r="A368" s="236" t="s">
        <v>1253</v>
      </c>
      <c r="B368" s="179" t="s">
        <v>1254</v>
      </c>
      <c r="C368" s="224">
        <f>ROUND('в руб.'!C368/1000,1)</f>
        <v>723892.4</v>
      </c>
      <c r="D368" s="224">
        <f>ROUND('в руб.'!D368/1000,1)</f>
        <v>570936.80000000005</v>
      </c>
      <c r="E368" s="178">
        <f t="shared" si="7"/>
        <v>78.870395655486931</v>
      </c>
    </row>
    <row r="369" spans="1:5" ht="63" x14ac:dyDescent="0.25">
      <c r="A369" s="236" t="s">
        <v>1255</v>
      </c>
      <c r="B369" s="179" t="s">
        <v>1256</v>
      </c>
      <c r="C369" s="224">
        <f>ROUND('в руб.'!C369/1000,1)</f>
        <v>723892.4</v>
      </c>
      <c r="D369" s="224">
        <f>ROUND('в руб.'!D369/1000,1)</f>
        <v>570936.80000000005</v>
      </c>
      <c r="E369" s="178">
        <f t="shared" si="7"/>
        <v>78.870395655486931</v>
      </c>
    </row>
    <row r="370" spans="1:5" ht="31.5" x14ac:dyDescent="0.25">
      <c r="A370" s="236" t="s">
        <v>1257</v>
      </c>
      <c r="B370" s="179" t="s">
        <v>1258</v>
      </c>
      <c r="C370" s="224">
        <f>ROUND('в руб.'!C370/1000,1)</f>
        <v>14415.8</v>
      </c>
      <c r="D370" s="224"/>
      <c r="E370" s="178"/>
    </row>
    <row r="371" spans="1:5" ht="47.25" x14ac:dyDescent="0.25">
      <c r="A371" s="236" t="s">
        <v>1259</v>
      </c>
      <c r="B371" s="179" t="s">
        <v>1260</v>
      </c>
      <c r="C371" s="224">
        <f>ROUND('в руб.'!C371/1000,1)</f>
        <v>14415.8</v>
      </c>
      <c r="D371" s="224"/>
      <c r="E371" s="178"/>
    </row>
    <row r="372" spans="1:5" ht="31.5" x14ac:dyDescent="0.25">
      <c r="A372" s="236" t="s">
        <v>1263</v>
      </c>
      <c r="B372" s="179" t="s">
        <v>1264</v>
      </c>
      <c r="C372" s="224">
        <f>ROUND('в руб.'!C372/1000,1)</f>
        <v>72212.5</v>
      </c>
      <c r="D372" s="224">
        <f>ROUND('в руб.'!D372/1000,1)</f>
        <v>29482.5</v>
      </c>
      <c r="E372" s="178">
        <f t="shared" si="7"/>
        <v>40.827419075644798</v>
      </c>
    </row>
    <row r="373" spans="1:5" ht="47.25" x14ac:dyDescent="0.25">
      <c r="A373" s="236" t="s">
        <v>1265</v>
      </c>
      <c r="B373" s="179" t="s">
        <v>1266</v>
      </c>
      <c r="C373" s="224">
        <f>ROUND('в руб.'!C373/1000,1)</f>
        <v>72212.5</v>
      </c>
      <c r="D373" s="224">
        <f>ROUND('в руб.'!D373/1000,1)</f>
        <v>29482.5</v>
      </c>
      <c r="E373" s="178">
        <f t="shared" si="7"/>
        <v>40.827419075644798</v>
      </c>
    </row>
    <row r="374" spans="1:5" ht="47.25" x14ac:dyDescent="0.25">
      <c r="A374" s="236" t="s">
        <v>1271</v>
      </c>
      <c r="B374" s="179" t="s">
        <v>1272</v>
      </c>
      <c r="C374" s="224">
        <f>ROUND('в руб.'!C374/1000,1)</f>
        <v>16594.2</v>
      </c>
      <c r="D374" s="224">
        <f>ROUND('в руб.'!D374/1000,1)</f>
        <v>11320.3</v>
      </c>
      <c r="E374" s="178">
        <f t="shared" si="7"/>
        <v>68.218413662605002</v>
      </c>
    </row>
    <row r="375" spans="1:5" ht="63" x14ac:dyDescent="0.25">
      <c r="A375" s="236" t="s">
        <v>1273</v>
      </c>
      <c r="B375" s="179" t="s">
        <v>1274</v>
      </c>
      <c r="C375" s="224">
        <f>ROUND('в руб.'!C375/1000,1)</f>
        <v>16594.2</v>
      </c>
      <c r="D375" s="224">
        <f>ROUND('в руб.'!D375/1000,1)</f>
        <v>11320.3</v>
      </c>
      <c r="E375" s="178">
        <f t="shared" si="7"/>
        <v>68.218413662605002</v>
      </c>
    </row>
    <row r="376" spans="1:5" ht="63" x14ac:dyDescent="0.25">
      <c r="A376" s="236" t="s">
        <v>1275</v>
      </c>
      <c r="B376" s="179" t="s">
        <v>1276</v>
      </c>
      <c r="C376" s="224">
        <f>ROUND('в руб.'!C376/1000,1)</f>
        <v>5663.6</v>
      </c>
      <c r="D376" s="224">
        <f>ROUND('в руб.'!D376/1000,1)</f>
        <v>1630</v>
      </c>
      <c r="E376" s="178">
        <f t="shared" si="7"/>
        <v>28.78028109329755</v>
      </c>
    </row>
    <row r="377" spans="1:5" ht="63" x14ac:dyDescent="0.25">
      <c r="A377" s="236" t="s">
        <v>1277</v>
      </c>
      <c r="B377" s="179" t="s">
        <v>1278</v>
      </c>
      <c r="C377" s="224">
        <f>ROUND('в руб.'!C377/1000,1)</f>
        <v>5663.6</v>
      </c>
      <c r="D377" s="224">
        <f>ROUND('в руб.'!D377/1000,1)</f>
        <v>1630</v>
      </c>
      <c r="E377" s="178">
        <f t="shared" ref="E377:E440" si="8">D377/C377*100</f>
        <v>28.78028109329755</v>
      </c>
    </row>
    <row r="378" spans="1:5" ht="47.25" x14ac:dyDescent="0.25">
      <c r="A378" s="236" t="s">
        <v>1279</v>
      </c>
      <c r="B378" s="179" t="s">
        <v>1280</v>
      </c>
      <c r="C378" s="224">
        <f>ROUND('в руб.'!C378/1000,1)</f>
        <v>20390.2</v>
      </c>
      <c r="D378" s="224">
        <f>ROUND('в руб.'!D378/1000,1)</f>
        <v>20390.2</v>
      </c>
      <c r="E378" s="178">
        <f t="shared" si="8"/>
        <v>100</v>
      </c>
    </row>
    <row r="379" spans="1:5" ht="63" x14ac:dyDescent="0.25">
      <c r="A379" s="236" t="s">
        <v>1281</v>
      </c>
      <c r="B379" s="179" t="s">
        <v>1282</v>
      </c>
      <c r="C379" s="224">
        <f>ROUND('в руб.'!C379/1000,1)</f>
        <v>20390.2</v>
      </c>
      <c r="D379" s="224">
        <f>ROUND('в руб.'!D379/1000,1)</f>
        <v>20390.2</v>
      </c>
      <c r="E379" s="178">
        <f t="shared" si="8"/>
        <v>100</v>
      </c>
    </row>
    <row r="380" spans="1:5" ht="31.5" x14ac:dyDescent="0.25">
      <c r="A380" s="236" t="s">
        <v>1285</v>
      </c>
      <c r="B380" s="179" t="s">
        <v>1286</v>
      </c>
      <c r="C380" s="224">
        <f>ROUND('в руб.'!C380/1000,1)</f>
        <v>82670.5</v>
      </c>
      <c r="D380" s="224">
        <f>ROUND('в руб.'!D380/1000,1)</f>
        <v>73539.7</v>
      </c>
      <c r="E380" s="178">
        <f t="shared" si="8"/>
        <v>88.955189577902644</v>
      </c>
    </row>
    <row r="381" spans="1:5" ht="31.5" x14ac:dyDescent="0.25">
      <c r="A381" s="236" t="s">
        <v>1287</v>
      </c>
      <c r="B381" s="179" t="s">
        <v>1288</v>
      </c>
      <c r="C381" s="224">
        <f>ROUND('в руб.'!C381/1000,1)</f>
        <v>82670.5</v>
      </c>
      <c r="D381" s="224">
        <f>ROUND('в руб.'!D381/1000,1)</f>
        <v>73539.7</v>
      </c>
      <c r="E381" s="178">
        <f t="shared" si="8"/>
        <v>88.955189577902644</v>
      </c>
    </row>
    <row r="382" spans="1:5" ht="63" x14ac:dyDescent="0.25">
      <c r="A382" s="236" t="s">
        <v>1297</v>
      </c>
      <c r="B382" s="179" t="s">
        <v>1298</v>
      </c>
      <c r="C382" s="224">
        <f>ROUND('в руб.'!C382/1000,1)</f>
        <v>402039.5</v>
      </c>
      <c r="D382" s="224">
        <f>ROUND('в руб.'!D382/1000,1)</f>
        <v>190291</v>
      </c>
      <c r="E382" s="178">
        <f t="shared" si="8"/>
        <v>47.331418927742178</v>
      </c>
    </row>
    <row r="383" spans="1:5" ht="78.75" x14ac:dyDescent="0.25">
      <c r="A383" s="236" t="s">
        <v>1299</v>
      </c>
      <c r="B383" s="179" t="s">
        <v>1300</v>
      </c>
      <c r="C383" s="224">
        <f>ROUND('в руб.'!C383/1000,1)</f>
        <v>402039.5</v>
      </c>
      <c r="D383" s="224">
        <f>ROUND('в руб.'!D383/1000,1)</f>
        <v>190291</v>
      </c>
      <c r="E383" s="178">
        <f t="shared" si="8"/>
        <v>47.331418927742178</v>
      </c>
    </row>
    <row r="384" spans="1:5" ht="94.5" x14ac:dyDescent="0.25">
      <c r="A384" s="236" t="s">
        <v>1303</v>
      </c>
      <c r="B384" s="179" t="s">
        <v>1304</v>
      </c>
      <c r="C384" s="224">
        <f>ROUND('в руб.'!C384/1000,1)</f>
        <v>159307.29999999999</v>
      </c>
      <c r="D384" s="224">
        <f>ROUND('в руб.'!D384/1000,1)</f>
        <v>106970.6</v>
      </c>
      <c r="E384" s="178">
        <f t="shared" si="8"/>
        <v>67.147330976044415</v>
      </c>
    </row>
    <row r="385" spans="1:5" ht="94.5" x14ac:dyDescent="0.25">
      <c r="A385" s="236" t="s">
        <v>1305</v>
      </c>
      <c r="B385" s="179" t="s">
        <v>1306</v>
      </c>
      <c r="C385" s="224">
        <f>ROUND('в руб.'!C385/1000,1)</f>
        <v>159307.29999999999</v>
      </c>
      <c r="D385" s="224">
        <f>ROUND('в руб.'!D385/1000,1)</f>
        <v>106970.6</v>
      </c>
      <c r="E385" s="178">
        <f t="shared" si="8"/>
        <v>67.147330976044415</v>
      </c>
    </row>
    <row r="386" spans="1:5" ht="63" x14ac:dyDescent="0.25">
      <c r="A386" s="236" t="s">
        <v>1307</v>
      </c>
      <c r="B386" s="179" t="s">
        <v>1308</v>
      </c>
      <c r="C386" s="224">
        <f>ROUND('в руб.'!C386/1000,1)</f>
        <v>57406.8</v>
      </c>
      <c r="D386" s="224">
        <f>ROUND('в руб.'!D386/1000,1)</f>
        <v>57406.8</v>
      </c>
      <c r="E386" s="178">
        <f t="shared" si="8"/>
        <v>100</v>
      </c>
    </row>
    <row r="387" spans="1:5" ht="31.5" x14ac:dyDescent="0.25">
      <c r="A387" s="236" t="s">
        <v>1309</v>
      </c>
      <c r="B387" s="179" t="s">
        <v>1310</v>
      </c>
      <c r="C387" s="224">
        <f>ROUND('в руб.'!C387/1000,1)</f>
        <v>679505.6</v>
      </c>
      <c r="D387" s="224">
        <f>ROUND('в руб.'!D387/1000,1)</f>
        <v>399307</v>
      </c>
      <c r="E387" s="178">
        <f t="shared" si="8"/>
        <v>58.764342780986645</v>
      </c>
    </row>
    <row r="388" spans="1:5" ht="47.25" x14ac:dyDescent="0.25">
      <c r="A388" s="236" t="s">
        <v>1311</v>
      </c>
      <c r="B388" s="179" t="s">
        <v>1312</v>
      </c>
      <c r="C388" s="224">
        <f>ROUND('в руб.'!C388/1000,1)</f>
        <v>679505.6</v>
      </c>
      <c r="D388" s="224">
        <f>ROUND('в руб.'!D388/1000,1)</f>
        <v>399307</v>
      </c>
      <c r="E388" s="178">
        <f t="shared" si="8"/>
        <v>58.764342780986645</v>
      </c>
    </row>
    <row r="389" spans="1:5" ht="63" x14ac:dyDescent="0.25">
      <c r="A389" s="236" t="s">
        <v>1319</v>
      </c>
      <c r="B389" s="179" t="s">
        <v>1320</v>
      </c>
      <c r="C389" s="224">
        <f>ROUND('в руб.'!C389/1000,1)</f>
        <v>601574.1</v>
      </c>
      <c r="D389" s="224"/>
      <c r="E389" s="178"/>
    </row>
    <row r="390" spans="1:5" ht="31.5" x14ac:dyDescent="0.25">
      <c r="A390" s="236" t="s">
        <v>1321</v>
      </c>
      <c r="B390" s="179" t="s">
        <v>1322</v>
      </c>
      <c r="C390" s="224">
        <f>ROUND('в руб.'!C390/1000,1)</f>
        <v>12226</v>
      </c>
      <c r="D390" s="224">
        <f>ROUND('в руб.'!D390/1000,1)</f>
        <v>6402.5</v>
      </c>
      <c r="E390" s="178">
        <f t="shared" si="8"/>
        <v>52.367904465892359</v>
      </c>
    </row>
    <row r="391" spans="1:5" ht="47.25" x14ac:dyDescent="0.25">
      <c r="A391" s="236" t="s">
        <v>1323</v>
      </c>
      <c r="B391" s="179" t="s">
        <v>1324</v>
      </c>
      <c r="C391" s="224">
        <f>ROUND('в руб.'!C391/1000,1)</f>
        <v>12226</v>
      </c>
      <c r="D391" s="224">
        <f>ROUND('в руб.'!D391/1000,1)</f>
        <v>6402.5</v>
      </c>
      <c r="E391" s="178">
        <f t="shared" si="8"/>
        <v>52.367904465892359</v>
      </c>
    </row>
    <row r="392" spans="1:5" ht="94.5" x14ac:dyDescent="0.25">
      <c r="A392" s="236" t="s">
        <v>1327</v>
      </c>
      <c r="B392" s="179" t="s">
        <v>1328</v>
      </c>
      <c r="C392" s="224">
        <f>ROUND('в руб.'!C392/1000,1)</f>
        <v>242565</v>
      </c>
      <c r="D392" s="224">
        <f>ROUND('в руб.'!D392/1000,1)</f>
        <v>161239.70000000001</v>
      </c>
      <c r="E392" s="178">
        <f t="shared" si="8"/>
        <v>66.472780491826938</v>
      </c>
    </row>
    <row r="393" spans="1:5" ht="157.5" x14ac:dyDescent="0.25">
      <c r="A393" s="236" t="s">
        <v>1329</v>
      </c>
      <c r="B393" s="179" t="s">
        <v>1330</v>
      </c>
      <c r="C393" s="224">
        <f>ROUND('в руб.'!C393/1000,1)</f>
        <v>83079.899999999994</v>
      </c>
      <c r="D393" s="224"/>
      <c r="E393" s="178"/>
    </row>
    <row r="394" spans="1:5" ht="157.5" x14ac:dyDescent="0.25">
      <c r="A394" s="236" t="s">
        <v>1331</v>
      </c>
      <c r="B394" s="179" t="s">
        <v>1332</v>
      </c>
      <c r="C394" s="224">
        <f>ROUND('в руб.'!C394/1000,1)</f>
        <v>83079.899999999994</v>
      </c>
      <c r="D394" s="224"/>
      <c r="E394" s="178"/>
    </row>
    <row r="395" spans="1:5" ht="31.5" x14ac:dyDescent="0.25">
      <c r="A395" s="236" t="s">
        <v>1333</v>
      </c>
      <c r="B395" s="179" t="s">
        <v>1334</v>
      </c>
      <c r="C395" s="224">
        <f>ROUND('в руб.'!C395/1000,1)</f>
        <v>13403.5</v>
      </c>
      <c r="D395" s="224">
        <f>ROUND('в руб.'!D395/1000,1)</f>
        <v>13403.5</v>
      </c>
      <c r="E395" s="178">
        <f t="shared" si="8"/>
        <v>100</v>
      </c>
    </row>
    <row r="396" spans="1:5" ht="47.25" x14ac:dyDescent="0.25">
      <c r="A396" s="236" t="s">
        <v>1335</v>
      </c>
      <c r="B396" s="179" t="s">
        <v>1336</v>
      </c>
      <c r="C396" s="224">
        <f>ROUND('в руб.'!C396/1000,1)</f>
        <v>13403.5</v>
      </c>
      <c r="D396" s="224">
        <f>ROUND('в руб.'!D396/1000,1)</f>
        <v>13403.5</v>
      </c>
      <c r="E396" s="178">
        <f t="shared" si="8"/>
        <v>100</v>
      </c>
    </row>
    <row r="397" spans="1:5" ht="78.75" x14ac:dyDescent="0.25">
      <c r="A397" s="236" t="s">
        <v>1339</v>
      </c>
      <c r="B397" s="179" t="s">
        <v>1340</v>
      </c>
      <c r="C397" s="224">
        <f>ROUND('в руб.'!C397/1000,1)</f>
        <v>920645.1</v>
      </c>
      <c r="D397" s="224">
        <f>ROUND('в руб.'!D397/1000,1)</f>
        <v>199359.5</v>
      </c>
      <c r="E397" s="178">
        <f t="shared" si="8"/>
        <v>21.654326949657367</v>
      </c>
    </row>
    <row r="398" spans="1:5" ht="94.5" x14ac:dyDescent="0.25">
      <c r="A398" s="236" t="s">
        <v>1341</v>
      </c>
      <c r="B398" s="179" t="s">
        <v>1342</v>
      </c>
      <c r="C398" s="224">
        <f>ROUND('в руб.'!C398/1000,1)</f>
        <v>920645.1</v>
      </c>
      <c r="D398" s="224">
        <f>ROUND('в руб.'!D398/1000,1)</f>
        <v>199359.5</v>
      </c>
      <c r="E398" s="178">
        <f t="shared" si="8"/>
        <v>21.654326949657367</v>
      </c>
    </row>
    <row r="399" spans="1:5" ht="47.25" x14ac:dyDescent="0.25">
      <c r="A399" s="236" t="s">
        <v>1343</v>
      </c>
      <c r="B399" s="179" t="s">
        <v>1344</v>
      </c>
      <c r="C399" s="224">
        <f>ROUND('в руб.'!C399/1000,1)</f>
        <v>6238.5</v>
      </c>
      <c r="D399" s="224"/>
      <c r="E399" s="178"/>
    </row>
    <row r="400" spans="1:5" ht="63" x14ac:dyDescent="0.25">
      <c r="A400" s="236" t="s">
        <v>1345</v>
      </c>
      <c r="B400" s="179" t="s">
        <v>1346</v>
      </c>
      <c r="C400" s="224">
        <f>ROUND('в руб.'!C400/1000,1)</f>
        <v>6238.5</v>
      </c>
      <c r="D400" s="224"/>
      <c r="E400" s="178"/>
    </row>
    <row r="401" spans="1:5" ht="47.25" x14ac:dyDescent="0.25">
      <c r="A401" s="236" t="s">
        <v>1351</v>
      </c>
      <c r="B401" s="179" t="s">
        <v>1352</v>
      </c>
      <c r="C401" s="224">
        <f>ROUND('в руб.'!C401/1000,1)</f>
        <v>961064</v>
      </c>
      <c r="D401" s="224">
        <f>ROUND('в руб.'!D401/1000,1)</f>
        <v>381569.3</v>
      </c>
      <c r="E401" s="178">
        <f t="shared" si="8"/>
        <v>39.702798148718507</v>
      </c>
    </row>
    <row r="402" spans="1:5" ht="47.25" x14ac:dyDescent="0.25">
      <c r="A402" s="236" t="s">
        <v>1353</v>
      </c>
      <c r="B402" s="179" t="s">
        <v>1354</v>
      </c>
      <c r="C402" s="224">
        <f>ROUND('в руб.'!C402/1000,1)</f>
        <v>961064</v>
      </c>
      <c r="D402" s="224">
        <f>ROUND('в руб.'!D402/1000,1)</f>
        <v>381569.3</v>
      </c>
      <c r="E402" s="178">
        <f t="shared" si="8"/>
        <v>39.702798148718507</v>
      </c>
    </row>
    <row r="403" spans="1:5" ht="94.5" x14ac:dyDescent="0.25">
      <c r="A403" s="236" t="s">
        <v>1359</v>
      </c>
      <c r="B403" s="179" t="s">
        <v>1360</v>
      </c>
      <c r="C403" s="224">
        <f>ROUND('в руб.'!C403/1000,1)</f>
        <v>70523.5</v>
      </c>
      <c r="D403" s="224"/>
      <c r="E403" s="178"/>
    </row>
    <row r="404" spans="1:5" ht="110.25" x14ac:dyDescent="0.25">
      <c r="A404" s="236" t="s">
        <v>1361</v>
      </c>
      <c r="B404" s="179" t="s">
        <v>1362</v>
      </c>
      <c r="C404" s="224">
        <f>ROUND('в руб.'!C404/1000,1)</f>
        <v>70523.5</v>
      </c>
      <c r="D404" s="224"/>
      <c r="E404" s="178"/>
    </row>
    <row r="405" spans="1:5" ht="47.25" x14ac:dyDescent="0.25">
      <c r="A405" s="236" t="s">
        <v>1363</v>
      </c>
      <c r="B405" s="179" t="s">
        <v>1364</v>
      </c>
      <c r="C405" s="224">
        <f>ROUND('в руб.'!C405/1000,1)</f>
        <v>130000</v>
      </c>
      <c r="D405" s="224"/>
      <c r="E405" s="178"/>
    </row>
    <row r="406" spans="1:5" ht="63" x14ac:dyDescent="0.25">
      <c r="A406" s="236" t="s">
        <v>1365</v>
      </c>
      <c r="B406" s="179" t="s">
        <v>1366</v>
      </c>
      <c r="C406" s="224">
        <f>ROUND('в руб.'!C406/1000,1)</f>
        <v>130000</v>
      </c>
      <c r="D406" s="224"/>
      <c r="E406" s="178"/>
    </row>
    <row r="407" spans="1:5" ht="63" x14ac:dyDescent="0.25">
      <c r="A407" s="236" t="s">
        <v>1369</v>
      </c>
      <c r="B407" s="179" t="s">
        <v>1370</v>
      </c>
      <c r="C407" s="224">
        <f>ROUND('в руб.'!C407/1000,1)</f>
        <v>2140286.2000000002</v>
      </c>
      <c r="D407" s="224">
        <f>ROUND('в руб.'!D407/1000,1)</f>
        <v>230703.5</v>
      </c>
      <c r="E407" s="178">
        <f t="shared" si="8"/>
        <v>10.779095805037661</v>
      </c>
    </row>
    <row r="408" spans="1:5" ht="126" x14ac:dyDescent="0.25">
      <c r="A408" s="236" t="s">
        <v>1371</v>
      </c>
      <c r="B408" s="179" t="s">
        <v>1372</v>
      </c>
      <c r="C408" s="224">
        <f>ROUND('в руб.'!C408/1000,1)</f>
        <v>168574.8</v>
      </c>
      <c r="D408" s="224">
        <f>ROUND('в руб.'!D408/1000,1)</f>
        <v>65518.7</v>
      </c>
      <c r="E408" s="178">
        <f t="shared" si="8"/>
        <v>38.866248098766839</v>
      </c>
    </row>
    <row r="409" spans="1:5" ht="141.75" x14ac:dyDescent="0.25">
      <c r="A409" s="236" t="s">
        <v>1373</v>
      </c>
      <c r="B409" s="179" t="s">
        <v>1374</v>
      </c>
      <c r="C409" s="224">
        <f>ROUND('в руб.'!C409/1000,1)</f>
        <v>168574.8</v>
      </c>
      <c r="D409" s="224">
        <f>ROUND('в руб.'!D409/1000,1)</f>
        <v>65518.7</v>
      </c>
      <c r="E409" s="178">
        <f t="shared" si="8"/>
        <v>38.866248098766839</v>
      </c>
    </row>
    <row r="410" spans="1:5" ht="126" x14ac:dyDescent="0.25">
      <c r="A410" s="236" t="s">
        <v>1375</v>
      </c>
      <c r="B410" s="179" t="s">
        <v>1376</v>
      </c>
      <c r="C410" s="224">
        <f>ROUND('в руб.'!C410/1000,1)</f>
        <v>71036.3</v>
      </c>
      <c r="D410" s="224">
        <f>ROUND('в руб.'!D410/1000,1)</f>
        <v>17797.400000000001</v>
      </c>
      <c r="E410" s="178">
        <f t="shared" si="8"/>
        <v>25.053951289692733</v>
      </c>
    </row>
    <row r="411" spans="1:5" ht="126" x14ac:dyDescent="0.25">
      <c r="A411" s="236" t="s">
        <v>1377</v>
      </c>
      <c r="B411" s="179" t="s">
        <v>1378</v>
      </c>
      <c r="C411" s="224">
        <f>ROUND('в руб.'!C411/1000,1)</f>
        <v>71036.3</v>
      </c>
      <c r="D411" s="224">
        <f>ROUND('в руб.'!D411/1000,1)</f>
        <v>17797.400000000001</v>
      </c>
      <c r="E411" s="178">
        <f t="shared" si="8"/>
        <v>25.053951289692733</v>
      </c>
    </row>
    <row r="412" spans="1:5" ht="78.75" x14ac:dyDescent="0.25">
      <c r="A412" s="236" t="s">
        <v>1379</v>
      </c>
      <c r="B412" s="179" t="s">
        <v>1380</v>
      </c>
      <c r="C412" s="224">
        <f>ROUND('в руб.'!C412/1000,1)</f>
        <v>3895355.6</v>
      </c>
      <c r="D412" s="224">
        <f>ROUND('в руб.'!D412/1000,1)</f>
        <v>1070018</v>
      </c>
      <c r="E412" s="178">
        <f t="shared" si="8"/>
        <v>27.469071116382803</v>
      </c>
    </row>
    <row r="413" spans="1:5" ht="78.75" x14ac:dyDescent="0.25">
      <c r="A413" s="236" t="s">
        <v>1381</v>
      </c>
      <c r="B413" s="179" t="s">
        <v>1382</v>
      </c>
      <c r="C413" s="224">
        <f>ROUND('в руб.'!C413/1000,1)</f>
        <v>3895355.6</v>
      </c>
      <c r="D413" s="224">
        <f>ROUND('в руб.'!D413/1000,1)</f>
        <v>1070018</v>
      </c>
      <c r="E413" s="178">
        <f t="shared" si="8"/>
        <v>27.469071116382803</v>
      </c>
    </row>
    <row r="414" spans="1:5" ht="78.75" x14ac:dyDescent="0.25">
      <c r="A414" s="236" t="s">
        <v>1383</v>
      </c>
      <c r="B414" s="179" t="s">
        <v>1384</v>
      </c>
      <c r="C414" s="224">
        <f>ROUND('в руб.'!C414/1000,1)</f>
        <v>392120</v>
      </c>
      <c r="D414" s="224"/>
      <c r="E414" s="178"/>
    </row>
    <row r="415" spans="1:5" ht="94.5" x14ac:dyDescent="0.25">
      <c r="A415" s="236" t="s">
        <v>1385</v>
      </c>
      <c r="B415" s="179" t="s">
        <v>1386</v>
      </c>
      <c r="C415" s="224">
        <f>ROUND('в руб.'!C415/1000,1)</f>
        <v>392120</v>
      </c>
      <c r="D415" s="224"/>
      <c r="E415" s="178"/>
    </row>
    <row r="416" spans="1:5" ht="78.75" x14ac:dyDescent="0.25">
      <c r="A416" s="236" t="s">
        <v>1387</v>
      </c>
      <c r="B416" s="179" t="s">
        <v>1388</v>
      </c>
      <c r="C416" s="224">
        <f>ROUND('в руб.'!C416/1000,1)</f>
        <v>23436.9</v>
      </c>
      <c r="D416" s="224">
        <f>ROUND('в руб.'!D416/1000,1)</f>
        <v>8744.4</v>
      </c>
      <c r="E416" s="178">
        <f t="shared" si="8"/>
        <v>37.310395146115738</v>
      </c>
    </row>
    <row r="417" spans="1:5" ht="94.5" x14ac:dyDescent="0.25">
      <c r="A417" s="236" t="s">
        <v>1389</v>
      </c>
      <c r="B417" s="179" t="s">
        <v>1390</v>
      </c>
      <c r="C417" s="224">
        <f>ROUND('в руб.'!C417/1000,1)</f>
        <v>23436.9</v>
      </c>
      <c r="D417" s="224">
        <f>ROUND('в руб.'!D417/1000,1)</f>
        <v>8744.4</v>
      </c>
      <c r="E417" s="178">
        <f t="shared" si="8"/>
        <v>37.310395146115738</v>
      </c>
    </row>
    <row r="418" spans="1:5" ht="15.75" x14ac:dyDescent="0.25">
      <c r="A418" s="236" t="s">
        <v>1399</v>
      </c>
      <c r="B418" s="179" t="s">
        <v>1400</v>
      </c>
      <c r="C418" s="224">
        <f>ROUND('в руб.'!C418/1000,1)</f>
        <v>28053.3</v>
      </c>
      <c r="D418" s="224"/>
      <c r="E418" s="178"/>
    </row>
    <row r="419" spans="1:5" ht="31.5" x14ac:dyDescent="0.25">
      <c r="A419" s="236" t="s">
        <v>1401</v>
      </c>
      <c r="B419" s="179" t="s">
        <v>1402</v>
      </c>
      <c r="C419" s="224">
        <f>ROUND('в руб.'!C419/1000,1)</f>
        <v>28053.3</v>
      </c>
      <c r="D419" s="224"/>
      <c r="E419" s="178"/>
    </row>
    <row r="420" spans="1:5" ht="31.5" x14ac:dyDescent="0.25">
      <c r="A420" s="236" t="s">
        <v>1411</v>
      </c>
      <c r="B420" s="179" t="s">
        <v>1412</v>
      </c>
      <c r="C420" s="224">
        <f>ROUND('в руб.'!C420/1000,1)</f>
        <v>5100085.0999999996</v>
      </c>
      <c r="D420" s="224">
        <f>ROUND('в руб.'!D420/1000,1)</f>
        <v>2424210.4</v>
      </c>
      <c r="E420" s="178">
        <f t="shared" si="8"/>
        <v>47.532744110485531</v>
      </c>
    </row>
    <row r="421" spans="1:5" ht="47.25" x14ac:dyDescent="0.25">
      <c r="A421" s="236" t="s">
        <v>1419</v>
      </c>
      <c r="B421" s="179" t="s">
        <v>1420</v>
      </c>
      <c r="C421" s="224">
        <f>ROUND('в руб.'!C421/1000,1)</f>
        <v>21582</v>
      </c>
      <c r="D421" s="224">
        <f>ROUND('в руб.'!D421/1000,1)</f>
        <v>15582</v>
      </c>
      <c r="E421" s="178">
        <f t="shared" si="8"/>
        <v>72.199054767862108</v>
      </c>
    </row>
    <row r="422" spans="1:5" ht="47.25" x14ac:dyDescent="0.25">
      <c r="A422" s="236" t="s">
        <v>1421</v>
      </c>
      <c r="B422" s="179" t="s">
        <v>1422</v>
      </c>
      <c r="C422" s="224">
        <f>ROUND('в руб.'!C422/1000,1)</f>
        <v>21582</v>
      </c>
      <c r="D422" s="224">
        <f>ROUND('в руб.'!D422/1000,1)</f>
        <v>15582</v>
      </c>
      <c r="E422" s="178">
        <f t="shared" si="8"/>
        <v>72.199054767862108</v>
      </c>
    </row>
    <row r="423" spans="1:5" ht="63" x14ac:dyDescent="0.25">
      <c r="A423" s="236" t="s">
        <v>1423</v>
      </c>
      <c r="B423" s="179" t="s">
        <v>1424</v>
      </c>
      <c r="C423" s="224">
        <f>ROUND('в руб.'!C423/1000,1)</f>
        <v>51502.6</v>
      </c>
      <c r="D423" s="224">
        <f>ROUND('в руб.'!D423/1000,1)</f>
        <v>20480.599999999999</v>
      </c>
      <c r="E423" s="178">
        <f t="shared" si="8"/>
        <v>39.76614772846419</v>
      </c>
    </row>
    <row r="424" spans="1:5" ht="78.75" x14ac:dyDescent="0.25">
      <c r="A424" s="236" t="s">
        <v>1425</v>
      </c>
      <c r="B424" s="179" t="s">
        <v>1426</v>
      </c>
      <c r="C424" s="224">
        <f>ROUND('в руб.'!C424/1000,1)</f>
        <v>51502.6</v>
      </c>
      <c r="D424" s="224">
        <f>ROUND('в руб.'!D424/1000,1)</f>
        <v>20480.599999999999</v>
      </c>
      <c r="E424" s="178">
        <f t="shared" si="8"/>
        <v>39.76614772846419</v>
      </c>
    </row>
    <row r="425" spans="1:5" ht="78.75" x14ac:dyDescent="0.25">
      <c r="A425" s="236" t="s">
        <v>1433</v>
      </c>
      <c r="B425" s="179" t="s">
        <v>1434</v>
      </c>
      <c r="C425" s="224">
        <f>ROUND('в руб.'!C425/1000,1)</f>
        <v>1883.2</v>
      </c>
      <c r="D425" s="224">
        <f>ROUND('в руб.'!D425/1000,1)</f>
        <v>812.3</v>
      </c>
      <c r="E425" s="178">
        <f t="shared" si="8"/>
        <v>43.134027187765497</v>
      </c>
    </row>
    <row r="426" spans="1:5" ht="78.75" x14ac:dyDescent="0.25">
      <c r="A426" s="236" t="s">
        <v>1435</v>
      </c>
      <c r="B426" s="179" t="s">
        <v>1436</v>
      </c>
      <c r="C426" s="224">
        <f>ROUND('в руб.'!C426/1000,1)</f>
        <v>1883.2</v>
      </c>
      <c r="D426" s="224">
        <f>ROUND('в руб.'!D426/1000,1)</f>
        <v>812.3</v>
      </c>
      <c r="E426" s="178">
        <f t="shared" si="8"/>
        <v>43.134027187765497</v>
      </c>
    </row>
    <row r="427" spans="1:5" ht="47.25" x14ac:dyDescent="0.25">
      <c r="A427" s="236" t="s">
        <v>1441</v>
      </c>
      <c r="B427" s="179" t="s">
        <v>1442</v>
      </c>
      <c r="C427" s="224">
        <f>ROUND('в руб.'!C427/1000,1)</f>
        <v>29767.599999999999</v>
      </c>
      <c r="D427" s="224">
        <f>ROUND('в руб.'!D427/1000,1)</f>
        <v>21776.3</v>
      </c>
      <c r="E427" s="178">
        <f t="shared" si="8"/>
        <v>73.154369179913743</v>
      </c>
    </row>
    <row r="428" spans="1:5" ht="47.25" x14ac:dyDescent="0.25">
      <c r="A428" s="236" t="s">
        <v>1443</v>
      </c>
      <c r="B428" s="179" t="s">
        <v>1444</v>
      </c>
      <c r="C428" s="224">
        <f>ROUND('в руб.'!C428/1000,1)</f>
        <v>121968.9</v>
      </c>
      <c r="D428" s="224">
        <f>ROUND('в руб.'!D428/1000,1)</f>
        <v>48071.7</v>
      </c>
      <c r="E428" s="178">
        <f t="shared" si="8"/>
        <v>39.413079891677306</v>
      </c>
    </row>
    <row r="429" spans="1:5" ht="141.75" x14ac:dyDescent="0.25">
      <c r="A429" s="236" t="s">
        <v>1445</v>
      </c>
      <c r="B429" s="179" t="s">
        <v>1446</v>
      </c>
      <c r="C429" s="224">
        <f>ROUND('в руб.'!C429/1000,1)</f>
        <v>13852.6</v>
      </c>
      <c r="D429" s="224">
        <f>ROUND('в руб.'!D429/1000,1)</f>
        <v>6780.5</v>
      </c>
      <c r="E429" s="178">
        <f t="shared" si="8"/>
        <v>48.947490001876901</v>
      </c>
    </row>
    <row r="430" spans="1:5" ht="141.75" x14ac:dyDescent="0.25">
      <c r="A430" s="236" t="s">
        <v>1447</v>
      </c>
      <c r="B430" s="179" t="s">
        <v>1448</v>
      </c>
      <c r="C430" s="224">
        <f>ROUND('в руб.'!C430/1000,1)</f>
        <v>13852.6</v>
      </c>
      <c r="D430" s="224">
        <f>ROUND('в руб.'!D430/1000,1)</f>
        <v>6780.5</v>
      </c>
      <c r="E430" s="178">
        <f t="shared" si="8"/>
        <v>48.947490001876901</v>
      </c>
    </row>
    <row r="431" spans="1:5" ht="78.75" x14ac:dyDescent="0.25">
      <c r="A431" s="236" t="s">
        <v>1449</v>
      </c>
      <c r="B431" s="179" t="s">
        <v>1450</v>
      </c>
      <c r="C431" s="224">
        <f>ROUND('в руб.'!C431/1000,1)</f>
        <v>33560.800000000003</v>
      </c>
      <c r="D431" s="224">
        <f>ROUND('в руб.'!D431/1000,1)</f>
        <v>670</v>
      </c>
      <c r="E431" s="178">
        <f t="shared" si="8"/>
        <v>1.9963767252270503</v>
      </c>
    </row>
    <row r="432" spans="1:5" ht="78.75" x14ac:dyDescent="0.25">
      <c r="A432" s="236" t="s">
        <v>1451</v>
      </c>
      <c r="B432" s="179" t="s">
        <v>1452</v>
      </c>
      <c r="C432" s="224">
        <f>ROUND('в руб.'!C432/1000,1)</f>
        <v>33560.800000000003</v>
      </c>
      <c r="D432" s="224">
        <f>ROUND('в руб.'!D432/1000,1)</f>
        <v>670</v>
      </c>
      <c r="E432" s="178">
        <f t="shared" si="8"/>
        <v>1.9963767252270503</v>
      </c>
    </row>
    <row r="433" spans="1:5" ht="94.5" x14ac:dyDescent="0.25">
      <c r="A433" s="236" t="s">
        <v>1453</v>
      </c>
      <c r="B433" s="179" t="s">
        <v>1454</v>
      </c>
      <c r="C433" s="224">
        <f>ROUND('в руб.'!C433/1000,1)</f>
        <v>37440.400000000001</v>
      </c>
      <c r="D433" s="224">
        <f>ROUND('в руб.'!D433/1000,1)</f>
        <v>920.4</v>
      </c>
      <c r="E433" s="178">
        <f t="shared" si="8"/>
        <v>2.4583070693689169</v>
      </c>
    </row>
    <row r="434" spans="1:5" ht="94.5" x14ac:dyDescent="0.25">
      <c r="A434" s="236" t="s">
        <v>1455</v>
      </c>
      <c r="B434" s="179" t="s">
        <v>1456</v>
      </c>
      <c r="C434" s="224">
        <f>ROUND('в руб.'!C434/1000,1)</f>
        <v>37440.400000000001</v>
      </c>
      <c r="D434" s="224">
        <f>ROUND('в руб.'!D434/1000,1)</f>
        <v>920.4</v>
      </c>
      <c r="E434" s="178">
        <f t="shared" si="8"/>
        <v>2.4583070693689169</v>
      </c>
    </row>
    <row r="435" spans="1:5" ht="78.75" x14ac:dyDescent="0.25">
      <c r="A435" s="236" t="s">
        <v>1457</v>
      </c>
      <c r="B435" s="179" t="s">
        <v>1458</v>
      </c>
      <c r="C435" s="224">
        <f>ROUND('в руб.'!C435/1000,1)</f>
        <v>117199.4</v>
      </c>
      <c r="D435" s="224">
        <f>ROUND('в руб.'!D435/1000,1)</f>
        <v>110104.7</v>
      </c>
      <c r="E435" s="178">
        <f t="shared" si="8"/>
        <v>93.94647071572038</v>
      </c>
    </row>
    <row r="436" spans="1:5" ht="94.5" x14ac:dyDescent="0.25">
      <c r="A436" s="236" t="s">
        <v>1459</v>
      </c>
      <c r="B436" s="179" t="s">
        <v>1460</v>
      </c>
      <c r="C436" s="224">
        <f>ROUND('в руб.'!C436/1000,1)</f>
        <v>117199.4</v>
      </c>
      <c r="D436" s="224">
        <f>ROUND('в руб.'!D436/1000,1)</f>
        <v>110104.7</v>
      </c>
      <c r="E436" s="178">
        <f t="shared" si="8"/>
        <v>93.94647071572038</v>
      </c>
    </row>
    <row r="437" spans="1:5" ht="110.25" x14ac:dyDescent="0.25">
      <c r="A437" s="236" t="s">
        <v>1461</v>
      </c>
      <c r="B437" s="179" t="s">
        <v>1462</v>
      </c>
      <c r="C437" s="224">
        <f>ROUND('в руб.'!C437/1000,1)</f>
        <v>27.9</v>
      </c>
      <c r="D437" s="224">
        <f>ROUND('в руб.'!D437/1000,1)</f>
        <v>8.9</v>
      </c>
      <c r="E437" s="178">
        <f t="shared" si="8"/>
        <v>31.899641577060933</v>
      </c>
    </row>
    <row r="438" spans="1:5" ht="126" x14ac:dyDescent="0.25">
      <c r="A438" s="236" t="s">
        <v>1463</v>
      </c>
      <c r="B438" s="179" t="s">
        <v>1464</v>
      </c>
      <c r="C438" s="224">
        <f>ROUND('в руб.'!C438/1000,1)</f>
        <v>27.9</v>
      </c>
      <c r="D438" s="224">
        <f>ROUND('в руб.'!D438/1000,1)</f>
        <v>8.9</v>
      </c>
      <c r="E438" s="178">
        <f t="shared" si="8"/>
        <v>31.899641577060933</v>
      </c>
    </row>
    <row r="439" spans="1:5" ht="47.25" x14ac:dyDescent="0.25">
      <c r="A439" s="236" t="s">
        <v>1465</v>
      </c>
      <c r="B439" s="179" t="s">
        <v>1466</v>
      </c>
      <c r="C439" s="224">
        <f>ROUND('в руб.'!C439/1000,1)</f>
        <v>908581.4</v>
      </c>
      <c r="D439" s="224">
        <f>ROUND('в руб.'!D439/1000,1)</f>
        <v>346211.2</v>
      </c>
      <c r="E439" s="178">
        <f t="shared" si="8"/>
        <v>38.104588097445095</v>
      </c>
    </row>
    <row r="440" spans="1:5" ht="47.25" x14ac:dyDescent="0.25">
      <c r="A440" s="236" t="s">
        <v>1467</v>
      </c>
      <c r="B440" s="179" t="s">
        <v>1468</v>
      </c>
      <c r="C440" s="224">
        <f>ROUND('в руб.'!C440/1000,1)</f>
        <v>908581.4</v>
      </c>
      <c r="D440" s="224">
        <f>ROUND('в руб.'!D440/1000,1)</f>
        <v>346211.2</v>
      </c>
      <c r="E440" s="178">
        <f t="shared" si="8"/>
        <v>38.104588097445095</v>
      </c>
    </row>
    <row r="441" spans="1:5" ht="110.25" x14ac:dyDescent="0.25">
      <c r="A441" s="236" t="s">
        <v>1469</v>
      </c>
      <c r="B441" s="179" t="s">
        <v>1470</v>
      </c>
      <c r="C441" s="224">
        <f>ROUND('в руб.'!C441/1000,1)</f>
        <v>1020868.8</v>
      </c>
      <c r="D441" s="224">
        <f>ROUND('в руб.'!D441/1000,1)</f>
        <v>385232.5</v>
      </c>
      <c r="E441" s="178">
        <f t="shared" ref="E441:E504" si="9">D441/C441*100</f>
        <v>37.735750176712223</v>
      </c>
    </row>
    <row r="442" spans="1:5" ht="47.25" x14ac:dyDescent="0.25">
      <c r="A442" s="236" t="s">
        <v>1477</v>
      </c>
      <c r="B442" s="179" t="s">
        <v>1478</v>
      </c>
      <c r="C442" s="224">
        <f>ROUND('в руб.'!C442/1000,1)</f>
        <v>52886</v>
      </c>
      <c r="D442" s="224">
        <f>ROUND('в руб.'!D442/1000,1)</f>
        <v>27081.599999999999</v>
      </c>
      <c r="E442" s="178">
        <f t="shared" si="9"/>
        <v>51.207502930832348</v>
      </c>
    </row>
    <row r="443" spans="1:5" ht="47.25" x14ac:dyDescent="0.25">
      <c r="A443" s="236" t="s">
        <v>1479</v>
      </c>
      <c r="B443" s="179" t="s">
        <v>1480</v>
      </c>
      <c r="C443" s="224">
        <f>ROUND('в руб.'!C443/1000,1)</f>
        <v>52886</v>
      </c>
      <c r="D443" s="224">
        <f>ROUND('в руб.'!D443/1000,1)</f>
        <v>27081.599999999999</v>
      </c>
      <c r="E443" s="178">
        <f t="shared" si="9"/>
        <v>51.207502930832348</v>
      </c>
    </row>
    <row r="444" spans="1:5" ht="31.5" x14ac:dyDescent="0.25">
      <c r="A444" s="236" t="s">
        <v>1481</v>
      </c>
      <c r="B444" s="179" t="s">
        <v>1482</v>
      </c>
      <c r="C444" s="224">
        <f>ROUND('в руб.'!C444/1000,1)</f>
        <v>14212.2</v>
      </c>
      <c r="D444" s="224">
        <f>ROUND('в руб.'!D444/1000,1)</f>
        <v>12102.1</v>
      </c>
      <c r="E444" s="178">
        <f t="shared" si="9"/>
        <v>85.152896806968656</v>
      </c>
    </row>
    <row r="445" spans="1:5" ht="47.25" x14ac:dyDescent="0.25">
      <c r="A445" s="236" t="s">
        <v>1483</v>
      </c>
      <c r="B445" s="179" t="s">
        <v>1484</v>
      </c>
      <c r="C445" s="224">
        <f>ROUND('в руб.'!C445/1000,1)</f>
        <v>14212.2</v>
      </c>
      <c r="D445" s="224">
        <f>ROUND('в руб.'!D445/1000,1)</f>
        <v>12102.1</v>
      </c>
      <c r="E445" s="178">
        <f t="shared" si="9"/>
        <v>85.152896806968656</v>
      </c>
    </row>
    <row r="446" spans="1:5" ht="31.5" x14ac:dyDescent="0.25">
      <c r="A446" s="236" t="s">
        <v>1485</v>
      </c>
      <c r="B446" s="179" t="s">
        <v>1486</v>
      </c>
      <c r="C446" s="224">
        <f>ROUND('в руб.'!C446/1000,1)</f>
        <v>180.3</v>
      </c>
      <c r="D446" s="224">
        <f>ROUND('в руб.'!D446/1000,1)</f>
        <v>140.5</v>
      </c>
      <c r="E446" s="178">
        <f t="shared" si="9"/>
        <v>77.925679423183581</v>
      </c>
    </row>
    <row r="447" spans="1:5" ht="47.25" x14ac:dyDescent="0.25">
      <c r="A447" s="236" t="s">
        <v>1487</v>
      </c>
      <c r="B447" s="179" t="s">
        <v>1488</v>
      </c>
      <c r="C447" s="224">
        <f>ROUND('в руб.'!C447/1000,1)</f>
        <v>180.3</v>
      </c>
      <c r="D447" s="224">
        <f>ROUND('в руб.'!D447/1000,1)</f>
        <v>140.5</v>
      </c>
      <c r="E447" s="178">
        <f t="shared" si="9"/>
        <v>77.925679423183581</v>
      </c>
    </row>
    <row r="448" spans="1:5" ht="94.5" x14ac:dyDescent="0.25">
      <c r="A448" s="236" t="s">
        <v>1489</v>
      </c>
      <c r="B448" s="179" t="s">
        <v>1490</v>
      </c>
      <c r="C448" s="224">
        <f>ROUND('в руб.'!C448/1000,1)</f>
        <v>7803.5</v>
      </c>
      <c r="D448" s="224">
        <f>ROUND('в руб.'!D448/1000,1)</f>
        <v>1474</v>
      </c>
      <c r="E448" s="178">
        <f t="shared" si="9"/>
        <v>18.888960082014481</v>
      </c>
    </row>
    <row r="449" spans="1:5" ht="110.25" x14ac:dyDescent="0.25">
      <c r="A449" s="236" t="s">
        <v>1491</v>
      </c>
      <c r="B449" s="179" t="s">
        <v>1492</v>
      </c>
      <c r="C449" s="224">
        <f>ROUND('в руб.'!C449/1000,1)</f>
        <v>7803.5</v>
      </c>
      <c r="D449" s="224">
        <f>ROUND('в руб.'!D449/1000,1)</f>
        <v>1474</v>
      </c>
      <c r="E449" s="178">
        <f t="shared" si="9"/>
        <v>18.888960082014481</v>
      </c>
    </row>
    <row r="450" spans="1:5" ht="126" x14ac:dyDescent="0.25">
      <c r="A450" s="236" t="s">
        <v>1493</v>
      </c>
      <c r="B450" s="179" t="s">
        <v>1494</v>
      </c>
      <c r="C450" s="224">
        <f>ROUND('в руб.'!C450/1000,1)</f>
        <v>343966.5</v>
      </c>
      <c r="D450" s="224">
        <f>ROUND('в руб.'!D450/1000,1)</f>
        <v>325919.5</v>
      </c>
      <c r="E450" s="178">
        <f t="shared" si="9"/>
        <v>94.753268123494578</v>
      </c>
    </row>
    <row r="451" spans="1:5" ht="141.75" x14ac:dyDescent="0.25">
      <c r="A451" s="236" t="s">
        <v>1495</v>
      </c>
      <c r="B451" s="179" t="s">
        <v>1496</v>
      </c>
      <c r="C451" s="224">
        <f>ROUND('в руб.'!C451/1000,1)</f>
        <v>343966.5</v>
      </c>
      <c r="D451" s="224">
        <f>ROUND('в руб.'!D451/1000,1)</f>
        <v>325919.5</v>
      </c>
      <c r="E451" s="178">
        <f t="shared" si="9"/>
        <v>94.753268123494578</v>
      </c>
    </row>
    <row r="452" spans="1:5" ht="47.25" x14ac:dyDescent="0.25">
      <c r="A452" s="236" t="s">
        <v>1497</v>
      </c>
      <c r="B452" s="179" t="s">
        <v>1498</v>
      </c>
      <c r="C452" s="224">
        <f>ROUND('в руб.'!C452/1000,1)</f>
        <v>5829.4</v>
      </c>
      <c r="D452" s="224">
        <f>ROUND('в руб.'!D452/1000,1)</f>
        <v>5537.9</v>
      </c>
      <c r="E452" s="178">
        <f t="shared" si="9"/>
        <v>94.999485367276222</v>
      </c>
    </row>
    <row r="453" spans="1:5" ht="63" x14ac:dyDescent="0.25">
      <c r="A453" s="236" t="s">
        <v>1499</v>
      </c>
      <c r="B453" s="179" t="s">
        <v>1500</v>
      </c>
      <c r="C453" s="224">
        <f>ROUND('в руб.'!C453/1000,1)</f>
        <v>5829.4</v>
      </c>
      <c r="D453" s="224">
        <f>ROUND('в руб.'!D453/1000,1)</f>
        <v>5537.9</v>
      </c>
      <c r="E453" s="178">
        <f t="shared" si="9"/>
        <v>94.999485367276222</v>
      </c>
    </row>
    <row r="454" spans="1:5" ht="47.25" x14ac:dyDescent="0.25">
      <c r="A454" s="236" t="s">
        <v>1501</v>
      </c>
      <c r="B454" s="179" t="s">
        <v>1502</v>
      </c>
      <c r="C454" s="224">
        <f>ROUND('в руб.'!C454/1000,1)</f>
        <v>2140467.1</v>
      </c>
      <c r="D454" s="224">
        <f>ROUND('в руб.'!D454/1000,1)</f>
        <v>1022023.2</v>
      </c>
      <c r="E454" s="178">
        <f t="shared" si="9"/>
        <v>47.747671524593855</v>
      </c>
    </row>
    <row r="455" spans="1:5" ht="63" x14ac:dyDescent="0.25">
      <c r="A455" s="236" t="s">
        <v>1503</v>
      </c>
      <c r="B455" s="179" t="s">
        <v>1504</v>
      </c>
      <c r="C455" s="224">
        <f>ROUND('в руб.'!C455/1000,1)</f>
        <v>2140467.1</v>
      </c>
      <c r="D455" s="224">
        <f>ROUND('в руб.'!D455/1000,1)</f>
        <v>1022023.2</v>
      </c>
      <c r="E455" s="178">
        <f t="shared" si="9"/>
        <v>47.747671524593855</v>
      </c>
    </row>
    <row r="456" spans="1:5" ht="31.5" x14ac:dyDescent="0.25">
      <c r="A456" s="236" t="s">
        <v>1505</v>
      </c>
      <c r="B456" s="179" t="s">
        <v>1506</v>
      </c>
      <c r="C456" s="224">
        <f>ROUND('в руб.'!C456/1000,1)</f>
        <v>176504.5</v>
      </c>
      <c r="D456" s="224">
        <f>ROUND('в руб.'!D456/1000,1)</f>
        <v>73280.399999999994</v>
      </c>
      <c r="E456" s="178">
        <f t="shared" si="9"/>
        <v>41.517581704715738</v>
      </c>
    </row>
    <row r="457" spans="1:5" ht="15.75" x14ac:dyDescent="0.25">
      <c r="A457" s="236" t="s">
        <v>1507</v>
      </c>
      <c r="B457" s="179" t="s">
        <v>1508</v>
      </c>
      <c r="C457" s="224">
        <f>ROUND('в руб.'!C457/1000,1)</f>
        <v>14366892</v>
      </c>
      <c r="D457" s="224">
        <f>ROUND('в руб.'!D457/1000,1)</f>
        <v>2664406.6</v>
      </c>
      <c r="E457" s="178">
        <f t="shared" si="9"/>
        <v>18.545462720816722</v>
      </c>
    </row>
    <row r="458" spans="1:5" ht="78.75" x14ac:dyDescent="0.25">
      <c r="A458" s="236" t="s">
        <v>1517</v>
      </c>
      <c r="B458" s="179" t="s">
        <v>1518</v>
      </c>
      <c r="C458" s="224">
        <f>ROUND('в руб.'!C458/1000,1)</f>
        <v>28341</v>
      </c>
      <c r="D458" s="224">
        <f>ROUND('в руб.'!D458/1000,1)</f>
        <v>12982.4</v>
      </c>
      <c r="E458" s="178">
        <f t="shared" si="9"/>
        <v>45.807840231466777</v>
      </c>
    </row>
    <row r="459" spans="1:5" ht="78.75" x14ac:dyDescent="0.25">
      <c r="A459" s="236" t="s">
        <v>1519</v>
      </c>
      <c r="B459" s="179" t="s">
        <v>1520</v>
      </c>
      <c r="C459" s="224">
        <f>ROUND('в руб.'!C459/1000,1)</f>
        <v>4578</v>
      </c>
      <c r="D459" s="224">
        <f>ROUND('в руб.'!D459/1000,1)</f>
        <v>1628.8</v>
      </c>
      <c r="E459" s="178">
        <f t="shared" si="9"/>
        <v>35.57885539536916</v>
      </c>
    </row>
    <row r="460" spans="1:5" ht="63" x14ac:dyDescent="0.25">
      <c r="A460" s="236" t="s">
        <v>1521</v>
      </c>
      <c r="B460" s="179" t="s">
        <v>1522</v>
      </c>
      <c r="C460" s="224">
        <f>ROUND('в руб.'!C460/1000,1)</f>
        <v>120967.8</v>
      </c>
      <c r="D460" s="224">
        <f>ROUND('в руб.'!D460/1000,1)</f>
        <v>81701.100000000006</v>
      </c>
      <c r="E460" s="178">
        <f t="shared" si="9"/>
        <v>67.539543581019075</v>
      </c>
    </row>
    <row r="461" spans="1:5" ht="63" x14ac:dyDescent="0.25">
      <c r="A461" s="236" t="s">
        <v>1523</v>
      </c>
      <c r="B461" s="179" t="s">
        <v>1524</v>
      </c>
      <c r="C461" s="224">
        <f>ROUND('в руб.'!C461/1000,1)</f>
        <v>120967.8</v>
      </c>
      <c r="D461" s="224">
        <f>ROUND('в руб.'!D461/1000,1)</f>
        <v>81701.100000000006</v>
      </c>
      <c r="E461" s="178">
        <f t="shared" si="9"/>
        <v>67.539543581019075</v>
      </c>
    </row>
    <row r="462" spans="1:5" ht="78.75" x14ac:dyDescent="0.25">
      <c r="A462" s="236" t="s">
        <v>1525</v>
      </c>
      <c r="B462" s="179" t="s">
        <v>1526</v>
      </c>
      <c r="C462" s="224">
        <f>ROUND('в руб.'!C462/1000,1)</f>
        <v>501773.5</v>
      </c>
      <c r="D462" s="224">
        <f>ROUND('в руб.'!D462/1000,1)</f>
        <v>192165.2</v>
      </c>
      <c r="E462" s="178">
        <f t="shared" si="9"/>
        <v>38.297199832195204</v>
      </c>
    </row>
    <row r="463" spans="1:5" ht="63" x14ac:dyDescent="0.25">
      <c r="A463" s="236" t="s">
        <v>1527</v>
      </c>
      <c r="B463" s="179" t="s">
        <v>1528</v>
      </c>
      <c r="C463" s="224">
        <f>ROUND('в руб.'!C463/1000,1)</f>
        <v>416793.1</v>
      </c>
      <c r="D463" s="224">
        <f>ROUND('в руб.'!D463/1000,1)</f>
        <v>349156.8</v>
      </c>
      <c r="E463" s="178">
        <f t="shared" si="9"/>
        <v>83.7722121599422</v>
      </c>
    </row>
    <row r="464" spans="1:5" ht="78.75" x14ac:dyDescent="0.25">
      <c r="A464" s="236" t="s">
        <v>1529</v>
      </c>
      <c r="B464" s="179" t="s">
        <v>1530</v>
      </c>
      <c r="C464" s="224">
        <f>ROUND('в руб.'!C464/1000,1)</f>
        <v>416793.1</v>
      </c>
      <c r="D464" s="224">
        <f>ROUND('в руб.'!D464/1000,1)</f>
        <v>349156.8</v>
      </c>
      <c r="E464" s="178">
        <f t="shared" si="9"/>
        <v>83.7722121599422</v>
      </c>
    </row>
    <row r="465" spans="1:5" ht="267.75" x14ac:dyDescent="0.25">
      <c r="A465" s="236" t="s">
        <v>1531</v>
      </c>
      <c r="B465" s="179" t="s">
        <v>1532</v>
      </c>
      <c r="C465" s="224">
        <f>ROUND('в руб.'!C465/1000,1)</f>
        <v>5282.5</v>
      </c>
      <c r="D465" s="224">
        <f>ROUND('в руб.'!D465/1000,1)</f>
        <v>5282.5</v>
      </c>
      <c r="E465" s="178">
        <f t="shared" si="9"/>
        <v>100</v>
      </c>
    </row>
    <row r="466" spans="1:5" ht="283.5" x14ac:dyDescent="0.25">
      <c r="A466" s="236" t="s">
        <v>1533</v>
      </c>
      <c r="B466" s="179" t="s">
        <v>1534</v>
      </c>
      <c r="C466" s="224">
        <f>ROUND('в руб.'!C466/1000,1)</f>
        <v>5282.5</v>
      </c>
      <c r="D466" s="224">
        <f>ROUND('в руб.'!D466/1000,1)</f>
        <v>5282.5</v>
      </c>
      <c r="E466" s="178">
        <f t="shared" si="9"/>
        <v>100</v>
      </c>
    </row>
    <row r="467" spans="1:5" ht="78.75" x14ac:dyDescent="0.25">
      <c r="A467" s="236" t="s">
        <v>1535</v>
      </c>
      <c r="B467" s="179" t="s">
        <v>1536</v>
      </c>
      <c r="C467" s="224">
        <f>ROUND('в руб.'!C467/1000,1)</f>
        <v>88.9</v>
      </c>
      <c r="D467" s="224">
        <f>ROUND('в руб.'!D467/1000,1)</f>
        <v>88.9</v>
      </c>
      <c r="E467" s="178">
        <f t="shared" si="9"/>
        <v>100</v>
      </c>
    </row>
    <row r="468" spans="1:5" ht="94.5" x14ac:dyDescent="0.25">
      <c r="A468" s="236" t="s">
        <v>1537</v>
      </c>
      <c r="B468" s="179" t="s">
        <v>1538</v>
      </c>
      <c r="C468" s="224">
        <f>ROUND('в руб.'!C468/1000,1)</f>
        <v>1121595.7</v>
      </c>
      <c r="D468" s="224">
        <f>ROUND('в руб.'!D468/1000,1)</f>
        <v>648527.19999999995</v>
      </c>
      <c r="E468" s="178">
        <f t="shared" si="9"/>
        <v>57.821833660738889</v>
      </c>
    </row>
    <row r="469" spans="1:5" ht="94.5" x14ac:dyDescent="0.25">
      <c r="A469" s="236" t="s">
        <v>1539</v>
      </c>
      <c r="B469" s="179" t="s">
        <v>1540</v>
      </c>
      <c r="C469" s="224">
        <f>ROUND('в руб.'!C469/1000,1)</f>
        <v>1121595.7</v>
      </c>
      <c r="D469" s="224">
        <f>ROUND('в руб.'!D469/1000,1)</f>
        <v>648527.19999999995</v>
      </c>
      <c r="E469" s="178">
        <f t="shared" si="9"/>
        <v>57.821833660738889</v>
      </c>
    </row>
    <row r="470" spans="1:5" ht="94.5" x14ac:dyDescent="0.25">
      <c r="A470" s="236" t="s">
        <v>1541</v>
      </c>
      <c r="B470" s="179" t="s">
        <v>1542</v>
      </c>
      <c r="C470" s="224">
        <f>ROUND('в руб.'!C470/1000,1)</f>
        <v>10500.2</v>
      </c>
      <c r="D470" s="224"/>
      <c r="E470" s="178"/>
    </row>
    <row r="471" spans="1:5" ht="63" x14ac:dyDescent="0.25">
      <c r="A471" s="236" t="s">
        <v>1543</v>
      </c>
      <c r="B471" s="179" t="s">
        <v>1544</v>
      </c>
      <c r="C471" s="224">
        <f>ROUND('в руб.'!C471/1000,1)</f>
        <v>432878.6</v>
      </c>
      <c r="D471" s="224"/>
      <c r="E471" s="178"/>
    </row>
    <row r="472" spans="1:5" ht="78.75" x14ac:dyDescent="0.25">
      <c r="A472" s="236" t="s">
        <v>1545</v>
      </c>
      <c r="B472" s="179" t="s">
        <v>1546</v>
      </c>
      <c r="C472" s="224">
        <f>ROUND('в руб.'!C472/1000,1)</f>
        <v>432878.6</v>
      </c>
      <c r="D472" s="224"/>
      <c r="E472" s="178"/>
    </row>
    <row r="473" spans="1:5" ht="189" x14ac:dyDescent="0.25">
      <c r="A473" s="236" t="s">
        <v>1547</v>
      </c>
      <c r="B473" s="179" t="s">
        <v>1548</v>
      </c>
      <c r="C473" s="224">
        <f>ROUND('в руб.'!C473/1000,1)</f>
        <v>97695.5</v>
      </c>
      <c r="D473" s="224">
        <f>ROUND('в руб.'!D473/1000,1)</f>
        <v>63247.3</v>
      </c>
      <c r="E473" s="178">
        <f t="shared" si="9"/>
        <v>64.739215214620941</v>
      </c>
    </row>
    <row r="474" spans="1:5" ht="204.75" x14ac:dyDescent="0.25">
      <c r="A474" s="236" t="s">
        <v>1549</v>
      </c>
      <c r="B474" s="179" t="s">
        <v>1550</v>
      </c>
      <c r="C474" s="224">
        <f>ROUND('в руб.'!C474/1000,1)</f>
        <v>97695.5</v>
      </c>
      <c r="D474" s="224">
        <f>ROUND('в руб.'!D474/1000,1)</f>
        <v>63247.3</v>
      </c>
      <c r="E474" s="178">
        <f t="shared" si="9"/>
        <v>64.739215214620941</v>
      </c>
    </row>
    <row r="475" spans="1:5" ht="47.25" x14ac:dyDescent="0.25">
      <c r="A475" s="236" t="s">
        <v>1551</v>
      </c>
      <c r="B475" s="179" t="s">
        <v>1552</v>
      </c>
      <c r="C475" s="224">
        <f>ROUND('в руб.'!C475/1000,1)</f>
        <v>402801</v>
      </c>
      <c r="D475" s="224">
        <f>ROUND('в руб.'!D475/1000,1)</f>
        <v>123127.6</v>
      </c>
      <c r="E475" s="178">
        <f t="shared" si="9"/>
        <v>30.567848639899108</v>
      </c>
    </row>
    <row r="476" spans="1:5" ht="47.25" x14ac:dyDescent="0.25">
      <c r="A476" s="236" t="s">
        <v>1553</v>
      </c>
      <c r="B476" s="179" t="s">
        <v>1554</v>
      </c>
      <c r="C476" s="224">
        <f>ROUND('в руб.'!C476/1000,1)</f>
        <v>402801</v>
      </c>
      <c r="D476" s="224">
        <f>ROUND('в руб.'!D476/1000,1)</f>
        <v>123127.6</v>
      </c>
      <c r="E476" s="178">
        <f t="shared" si="9"/>
        <v>30.567848639899108</v>
      </c>
    </row>
    <row r="477" spans="1:5" ht="110.25" x14ac:dyDescent="0.25">
      <c r="A477" s="236" t="s">
        <v>1555</v>
      </c>
      <c r="B477" s="179" t="s">
        <v>1556</v>
      </c>
      <c r="C477" s="224">
        <f>ROUND('в руб.'!C477/1000,1)</f>
        <v>197630.1</v>
      </c>
      <c r="D477" s="224">
        <f>ROUND('в руб.'!D477/1000,1)</f>
        <v>8280.7000000000007</v>
      </c>
      <c r="E477" s="178">
        <f t="shared" si="9"/>
        <v>4.1899993978650016</v>
      </c>
    </row>
    <row r="478" spans="1:5" ht="110.25" x14ac:dyDescent="0.25">
      <c r="A478" s="236" t="s">
        <v>1557</v>
      </c>
      <c r="B478" s="179" t="s">
        <v>1558</v>
      </c>
      <c r="C478" s="224">
        <f>ROUND('в руб.'!C478/1000,1)</f>
        <v>197630.1</v>
      </c>
      <c r="D478" s="224">
        <f>ROUND('в руб.'!D478/1000,1)</f>
        <v>8280.7000000000007</v>
      </c>
      <c r="E478" s="178">
        <f t="shared" si="9"/>
        <v>4.1899993978650016</v>
      </c>
    </row>
    <row r="479" spans="1:5" ht="189" x14ac:dyDescent="0.25">
      <c r="A479" s="236" t="s">
        <v>1559</v>
      </c>
      <c r="B479" s="179" t="s">
        <v>1560</v>
      </c>
      <c r="C479" s="224">
        <f>ROUND('в руб.'!C479/1000,1)</f>
        <v>6818.5</v>
      </c>
      <c r="D479" s="224"/>
      <c r="E479" s="178"/>
    </row>
    <row r="480" spans="1:5" ht="94.5" x14ac:dyDescent="0.25">
      <c r="A480" s="236" t="s">
        <v>1561</v>
      </c>
      <c r="B480" s="179" t="s">
        <v>1562</v>
      </c>
      <c r="C480" s="224">
        <f>ROUND('в руб.'!C480/1000,1)</f>
        <v>290000</v>
      </c>
      <c r="D480" s="224">
        <f>ROUND('в руб.'!D480/1000,1)</f>
        <v>288601.3</v>
      </c>
      <c r="E480" s="178">
        <f t="shared" si="9"/>
        <v>99.517689655172418</v>
      </c>
    </row>
    <row r="481" spans="1:5" ht="94.5" x14ac:dyDescent="0.25">
      <c r="A481" s="236" t="s">
        <v>1563</v>
      </c>
      <c r="B481" s="179" t="s">
        <v>1564</v>
      </c>
      <c r="C481" s="224">
        <f>ROUND('в руб.'!C481/1000,1)</f>
        <v>290000</v>
      </c>
      <c r="D481" s="224">
        <f>ROUND('в руб.'!D481/1000,1)</f>
        <v>288601.3</v>
      </c>
      <c r="E481" s="178">
        <f t="shared" si="9"/>
        <v>99.517689655172418</v>
      </c>
    </row>
    <row r="482" spans="1:5" ht="94.5" x14ac:dyDescent="0.25">
      <c r="A482" s="236" t="s">
        <v>1567</v>
      </c>
      <c r="B482" s="179" t="s">
        <v>1568</v>
      </c>
      <c r="C482" s="224">
        <f>ROUND('в руб.'!C482/1000,1)</f>
        <v>15067</v>
      </c>
      <c r="D482" s="224"/>
      <c r="E482" s="178"/>
    </row>
    <row r="483" spans="1:5" ht="94.5" x14ac:dyDescent="0.25">
      <c r="A483" s="236" t="s">
        <v>1569</v>
      </c>
      <c r="B483" s="179" t="s">
        <v>1570</v>
      </c>
      <c r="C483" s="224">
        <f>ROUND('в руб.'!C483/1000,1)</f>
        <v>15067</v>
      </c>
      <c r="D483" s="224"/>
      <c r="E483" s="178"/>
    </row>
    <row r="484" spans="1:5" ht="63" x14ac:dyDescent="0.25">
      <c r="A484" s="236" t="s">
        <v>1573</v>
      </c>
      <c r="B484" s="179" t="s">
        <v>1574</v>
      </c>
      <c r="C484" s="224">
        <f>ROUND('в руб.'!C484/1000,1)</f>
        <v>14371</v>
      </c>
      <c r="D484" s="224">
        <f>ROUND('в руб.'!D484/1000,1)</f>
        <v>7125</v>
      </c>
      <c r="E484" s="178">
        <f t="shared" si="9"/>
        <v>49.579013290654785</v>
      </c>
    </row>
    <row r="485" spans="1:5" ht="78.75" x14ac:dyDescent="0.25">
      <c r="A485" s="236" t="s">
        <v>1575</v>
      </c>
      <c r="B485" s="179" t="s">
        <v>1576</v>
      </c>
      <c r="C485" s="224">
        <f>ROUND('в руб.'!C485/1000,1)</f>
        <v>14371</v>
      </c>
      <c r="D485" s="224">
        <f>ROUND('в руб.'!D485/1000,1)</f>
        <v>7125</v>
      </c>
      <c r="E485" s="178">
        <f t="shared" si="9"/>
        <v>49.579013290654785</v>
      </c>
    </row>
    <row r="486" spans="1:5" ht="47.25" x14ac:dyDescent="0.25">
      <c r="A486" s="236" t="s">
        <v>1577</v>
      </c>
      <c r="B486" s="179" t="s">
        <v>1578</v>
      </c>
      <c r="C486" s="224">
        <f>ROUND('в руб.'!C486/1000,1)</f>
        <v>1000</v>
      </c>
      <c r="D486" s="224">
        <f>ROUND('в руб.'!D486/1000,1)</f>
        <v>1000</v>
      </c>
      <c r="E486" s="178">
        <f t="shared" si="9"/>
        <v>100</v>
      </c>
    </row>
    <row r="487" spans="1:5" ht="47.25" x14ac:dyDescent="0.25">
      <c r="A487" s="236" t="s">
        <v>1579</v>
      </c>
      <c r="B487" s="179" t="s">
        <v>1580</v>
      </c>
      <c r="C487" s="224">
        <f>ROUND('в руб.'!C487/1000,1)</f>
        <v>1000</v>
      </c>
      <c r="D487" s="224">
        <f>ROUND('в руб.'!D487/1000,1)</f>
        <v>1000</v>
      </c>
      <c r="E487" s="178">
        <f t="shared" si="9"/>
        <v>100</v>
      </c>
    </row>
    <row r="488" spans="1:5" ht="47.25" x14ac:dyDescent="0.25">
      <c r="A488" s="236" t="s">
        <v>1583</v>
      </c>
      <c r="B488" s="179" t="s">
        <v>1584</v>
      </c>
      <c r="C488" s="224">
        <f>ROUND('в руб.'!C488/1000,1)</f>
        <v>25000</v>
      </c>
      <c r="D488" s="224">
        <f>ROUND('в руб.'!D488/1000,1)</f>
        <v>25000</v>
      </c>
      <c r="E488" s="178">
        <f t="shared" si="9"/>
        <v>100</v>
      </c>
    </row>
    <row r="489" spans="1:5" ht="47.25" x14ac:dyDescent="0.25">
      <c r="A489" s="236" t="s">
        <v>1585</v>
      </c>
      <c r="B489" s="179" t="s">
        <v>1586</v>
      </c>
      <c r="C489" s="224">
        <f>ROUND('в руб.'!C489/1000,1)</f>
        <v>25000</v>
      </c>
      <c r="D489" s="224">
        <f>ROUND('в руб.'!D489/1000,1)</f>
        <v>25000</v>
      </c>
      <c r="E489" s="178">
        <f t="shared" si="9"/>
        <v>100</v>
      </c>
    </row>
    <row r="490" spans="1:5" ht="94.5" x14ac:dyDescent="0.25">
      <c r="A490" s="236" t="s">
        <v>1589</v>
      </c>
      <c r="B490" s="179" t="s">
        <v>1590</v>
      </c>
      <c r="C490" s="224">
        <f>ROUND('в руб.'!C490/1000,1)</f>
        <v>304.7</v>
      </c>
      <c r="D490" s="224">
        <f>ROUND('в руб.'!D490/1000,1)</f>
        <v>257.10000000000002</v>
      </c>
      <c r="E490" s="178">
        <f t="shared" si="9"/>
        <v>84.378076796849371</v>
      </c>
    </row>
    <row r="491" spans="1:5" ht="94.5" x14ac:dyDescent="0.25">
      <c r="A491" s="236" t="s">
        <v>1591</v>
      </c>
      <c r="B491" s="179" t="s">
        <v>1592</v>
      </c>
      <c r="C491" s="224">
        <f>ROUND('в руб.'!C491/1000,1)</f>
        <v>304.7</v>
      </c>
      <c r="D491" s="224">
        <f>ROUND('в руб.'!D491/1000,1)</f>
        <v>257.10000000000002</v>
      </c>
      <c r="E491" s="178">
        <f t="shared" si="9"/>
        <v>84.378076796849371</v>
      </c>
    </row>
    <row r="492" spans="1:5" ht="94.5" x14ac:dyDescent="0.25">
      <c r="A492" s="236" t="s">
        <v>1593</v>
      </c>
      <c r="B492" s="179" t="s">
        <v>1594</v>
      </c>
      <c r="C492" s="224">
        <f>ROUND('в руб.'!C492/1000,1)</f>
        <v>310408.8</v>
      </c>
      <c r="D492" s="224">
        <f>ROUND('в руб.'!D492/1000,1)</f>
        <v>122100</v>
      </c>
      <c r="E492" s="178">
        <f t="shared" si="9"/>
        <v>39.335225032280015</v>
      </c>
    </row>
    <row r="493" spans="1:5" ht="110.25" x14ac:dyDescent="0.25">
      <c r="A493" s="236" t="s">
        <v>1595</v>
      </c>
      <c r="B493" s="179" t="s">
        <v>1596</v>
      </c>
      <c r="C493" s="224">
        <f>ROUND('в руб.'!C493/1000,1)</f>
        <v>310408.8</v>
      </c>
      <c r="D493" s="224">
        <f>ROUND('в руб.'!D493/1000,1)</f>
        <v>122100</v>
      </c>
      <c r="E493" s="178">
        <f t="shared" si="9"/>
        <v>39.335225032280015</v>
      </c>
    </row>
    <row r="494" spans="1:5" ht="78.75" x14ac:dyDescent="0.25">
      <c r="A494" s="236" t="s">
        <v>1599</v>
      </c>
      <c r="B494" s="179" t="s">
        <v>1600</v>
      </c>
      <c r="C494" s="224">
        <f>ROUND('в руб.'!C494/1000,1)</f>
        <v>42814.8</v>
      </c>
      <c r="D494" s="224"/>
      <c r="E494" s="178"/>
    </row>
    <row r="495" spans="1:5" ht="94.5" x14ac:dyDescent="0.25">
      <c r="A495" s="236" t="s">
        <v>1601</v>
      </c>
      <c r="B495" s="179" t="s">
        <v>1602</v>
      </c>
      <c r="C495" s="224">
        <f>ROUND('в руб.'!C495/1000,1)</f>
        <v>42814.8</v>
      </c>
      <c r="D495" s="224"/>
      <c r="E495" s="178"/>
    </row>
    <row r="496" spans="1:5" ht="78.75" x14ac:dyDescent="0.25">
      <c r="A496" s="236" t="s">
        <v>1603</v>
      </c>
      <c r="B496" s="179" t="s">
        <v>1604</v>
      </c>
      <c r="C496" s="224">
        <f>ROUND('в руб.'!C496/1000,1)</f>
        <v>8809035.8000000007</v>
      </c>
      <c r="D496" s="224">
        <f>ROUND('в руб.'!D496/1000,1)</f>
        <v>348972.5</v>
      </c>
      <c r="E496" s="178">
        <f t="shared" si="9"/>
        <v>3.9615289110301948</v>
      </c>
    </row>
    <row r="497" spans="1:5" ht="94.5" x14ac:dyDescent="0.25">
      <c r="A497" s="236" t="s">
        <v>1605</v>
      </c>
      <c r="B497" s="179" t="s">
        <v>1606</v>
      </c>
      <c r="C497" s="224">
        <f>ROUND('в руб.'!C497/1000,1)</f>
        <v>8809035.8000000007</v>
      </c>
      <c r="D497" s="224">
        <f>ROUND('в руб.'!D497/1000,1)</f>
        <v>348972.5</v>
      </c>
      <c r="E497" s="178">
        <f t="shared" si="9"/>
        <v>3.9615289110301948</v>
      </c>
    </row>
    <row r="498" spans="1:5" ht="126" x14ac:dyDescent="0.25">
      <c r="A498" s="236" t="s">
        <v>1607</v>
      </c>
      <c r="B498" s="179" t="s">
        <v>1608</v>
      </c>
      <c r="C498" s="224">
        <f>ROUND('в руб.'!C498/1000,1)</f>
        <v>47219.9</v>
      </c>
      <c r="D498" s="224">
        <f>ROUND('в руб.'!D498/1000,1)</f>
        <v>15558.9</v>
      </c>
      <c r="E498" s="178">
        <f t="shared" si="9"/>
        <v>32.949879182293905</v>
      </c>
    </row>
    <row r="499" spans="1:5" ht="47.25" x14ac:dyDescent="0.25">
      <c r="A499" s="236" t="s">
        <v>1609</v>
      </c>
      <c r="B499" s="179" t="s">
        <v>1610</v>
      </c>
      <c r="C499" s="224">
        <f>ROUND('в руб.'!C499/1000,1)</f>
        <v>741925.6</v>
      </c>
      <c r="D499" s="224">
        <f>ROUND('в руб.'!D499/1000,1)</f>
        <v>275128.09999999998</v>
      </c>
      <c r="E499" s="178">
        <f t="shared" si="9"/>
        <v>37.082977053224738</v>
      </c>
    </row>
    <row r="500" spans="1:5" ht="63" x14ac:dyDescent="0.25">
      <c r="A500" s="236" t="s">
        <v>1611</v>
      </c>
      <c r="B500" s="179" t="s">
        <v>1612</v>
      </c>
      <c r="C500" s="224">
        <f>ROUND('в руб.'!C500/1000,1)</f>
        <v>741925.6</v>
      </c>
      <c r="D500" s="224">
        <f>ROUND('в руб.'!D500/1000,1)</f>
        <v>275128.09999999998</v>
      </c>
      <c r="E500" s="178">
        <f t="shared" si="9"/>
        <v>37.082977053224738</v>
      </c>
    </row>
    <row r="501" spans="1:5" ht="31.5" x14ac:dyDescent="0.25">
      <c r="A501" s="236" t="s">
        <v>1613</v>
      </c>
      <c r="B501" s="179" t="s">
        <v>1614</v>
      </c>
      <c r="C501" s="224">
        <f>ROUND('в руб.'!C501/1000,1)</f>
        <v>722000</v>
      </c>
      <c r="D501" s="224">
        <f>ROUND('в руб.'!D501/1000,1)</f>
        <v>94475.199999999997</v>
      </c>
      <c r="E501" s="178">
        <f t="shared" si="9"/>
        <v>13.085207756232686</v>
      </c>
    </row>
    <row r="502" spans="1:5" ht="47.25" x14ac:dyDescent="0.25">
      <c r="A502" s="236" t="s">
        <v>1615</v>
      </c>
      <c r="B502" s="179" t="s">
        <v>1616</v>
      </c>
      <c r="C502" s="224">
        <f>ROUND('в руб.'!C502/1000,1)</f>
        <v>722000</v>
      </c>
      <c r="D502" s="224">
        <f>ROUND('в руб.'!D502/1000,1)</f>
        <v>94475.199999999997</v>
      </c>
      <c r="E502" s="178">
        <f t="shared" si="9"/>
        <v>13.085207756232686</v>
      </c>
    </row>
    <row r="503" spans="1:5" ht="47.25" x14ac:dyDescent="0.25">
      <c r="A503" s="234" t="s">
        <v>1641</v>
      </c>
      <c r="B503" s="235" t="s">
        <v>1642</v>
      </c>
      <c r="C503" s="223">
        <f>ROUND('в руб.'!C503/1000,1)</f>
        <v>906312.6</v>
      </c>
      <c r="D503" s="223">
        <f>ROUND('в руб.'!D503/1000,1)</f>
        <v>535477.19999999995</v>
      </c>
      <c r="E503" s="202">
        <f t="shared" si="9"/>
        <v>59.083058097173094</v>
      </c>
    </row>
    <row r="504" spans="1:5" ht="47.25" x14ac:dyDescent="0.25">
      <c r="A504" s="236" t="s">
        <v>1643</v>
      </c>
      <c r="B504" s="179" t="s">
        <v>1644</v>
      </c>
      <c r="C504" s="224">
        <f>ROUND('в руб.'!C504/1000,1)</f>
        <v>906312.6</v>
      </c>
      <c r="D504" s="224">
        <f>ROUND('в руб.'!D504/1000,1)</f>
        <v>535477.19999999995</v>
      </c>
      <c r="E504" s="178">
        <f t="shared" si="9"/>
        <v>59.083058097173094</v>
      </c>
    </row>
    <row r="505" spans="1:5" ht="157.5" x14ac:dyDescent="0.25">
      <c r="A505" s="236" t="s">
        <v>1645</v>
      </c>
      <c r="B505" s="179" t="s">
        <v>1646</v>
      </c>
      <c r="C505" s="224">
        <f>ROUND('в руб.'!C505/1000,1)</f>
        <v>906312.6</v>
      </c>
      <c r="D505" s="224">
        <f>ROUND('в руб.'!D505/1000,1)</f>
        <v>535477.19999999995</v>
      </c>
      <c r="E505" s="178">
        <f t="shared" ref="E505:E508" si="10">D505/C505*100</f>
        <v>59.083058097173094</v>
      </c>
    </row>
    <row r="506" spans="1:5" ht="31.5" x14ac:dyDescent="0.25">
      <c r="A506" s="234" t="s">
        <v>1647</v>
      </c>
      <c r="B506" s="235" t="s">
        <v>1648</v>
      </c>
      <c r="C506" s="223">
        <f>ROUND('в руб.'!C506/1000,1)</f>
        <v>3340.5</v>
      </c>
      <c r="D506" s="223">
        <f>ROUND('в руб.'!D506/1000,1)</f>
        <v>3295.5</v>
      </c>
      <c r="E506" s="202">
        <f t="shared" si="10"/>
        <v>98.652896273013027</v>
      </c>
    </row>
    <row r="507" spans="1:5" ht="47.25" x14ac:dyDescent="0.25">
      <c r="A507" s="236" t="s">
        <v>1649</v>
      </c>
      <c r="B507" s="179" t="s">
        <v>1650</v>
      </c>
      <c r="C507" s="224">
        <f>ROUND('в руб.'!C507/1000,1)</f>
        <v>3340.5</v>
      </c>
      <c r="D507" s="224">
        <f>ROUND('в руб.'!D507/1000,1)</f>
        <v>3295.5</v>
      </c>
      <c r="E507" s="178">
        <f t="shared" si="10"/>
        <v>98.652896273013027</v>
      </c>
    </row>
    <row r="508" spans="1:5" ht="47.25" x14ac:dyDescent="0.25">
      <c r="A508" s="236" t="s">
        <v>1651</v>
      </c>
      <c r="B508" s="179" t="s">
        <v>1652</v>
      </c>
      <c r="C508" s="224">
        <f>ROUND('в руб.'!C508/1000,1)</f>
        <v>3340.5</v>
      </c>
      <c r="D508" s="224">
        <f>ROUND('в руб.'!D508/1000,1)</f>
        <v>3295.5</v>
      </c>
      <c r="E508" s="178">
        <f t="shared" si="10"/>
        <v>98.652896273013027</v>
      </c>
    </row>
    <row r="509" spans="1:5" ht="94.5" x14ac:dyDescent="0.25">
      <c r="A509" s="234" t="s">
        <v>1678</v>
      </c>
      <c r="B509" s="235" t="s">
        <v>1679</v>
      </c>
      <c r="C509" s="223">
        <f>ROUND('в руб.'!C509/1000,1)</f>
        <v>8267.7999999999993</v>
      </c>
      <c r="D509" s="223">
        <f>ROUND('в руб.'!D509/1000,1)</f>
        <v>254811.7</v>
      </c>
      <c r="E509" s="202" t="s">
        <v>3761</v>
      </c>
    </row>
    <row r="510" spans="1:5" ht="110.25" x14ac:dyDescent="0.25">
      <c r="A510" s="236" t="s">
        <v>1680</v>
      </c>
      <c r="B510" s="179" t="s">
        <v>1681</v>
      </c>
      <c r="C510" s="224">
        <f>ROUND('в руб.'!C510/1000,1)</f>
        <v>8267.7999999999993</v>
      </c>
      <c r="D510" s="224">
        <f>ROUND('в руб.'!D510/1000,1)</f>
        <v>254811.7</v>
      </c>
      <c r="E510" s="178" t="s">
        <v>3761</v>
      </c>
    </row>
    <row r="511" spans="1:5" ht="110.25" x14ac:dyDescent="0.25">
      <c r="A511" s="236" t="s">
        <v>1682</v>
      </c>
      <c r="B511" s="179" t="s">
        <v>1683</v>
      </c>
      <c r="C511" s="224">
        <f>ROUND('в руб.'!C511/1000,1)</f>
        <v>8267.7999999999993</v>
      </c>
      <c r="D511" s="224">
        <f>ROUND('в руб.'!D511/1000,1)</f>
        <v>254811.7</v>
      </c>
      <c r="E511" s="178" t="s">
        <v>3761</v>
      </c>
    </row>
    <row r="512" spans="1:5" ht="47.25" x14ac:dyDescent="0.25">
      <c r="A512" s="236" t="s">
        <v>1694</v>
      </c>
      <c r="B512" s="179" t="s">
        <v>1695</v>
      </c>
      <c r="C512" s="224">
        <f>ROUND('в руб.'!C512/1000,1)</f>
        <v>8089.4</v>
      </c>
      <c r="D512" s="224">
        <f>ROUND('в руб.'!D512/1000,1)</f>
        <v>191917.3</v>
      </c>
      <c r="E512" s="178" t="s">
        <v>3762</v>
      </c>
    </row>
    <row r="513" spans="1:5" ht="47.25" x14ac:dyDescent="0.25">
      <c r="A513" s="236" t="s">
        <v>1696</v>
      </c>
      <c r="B513" s="179" t="s">
        <v>1697</v>
      </c>
      <c r="C513" s="224">
        <f>ROUND('в руб.'!C513/1000,1)</f>
        <v>8089.4</v>
      </c>
      <c r="D513" s="224">
        <f>ROUND('в руб.'!D513/1000,1)</f>
        <v>147906.79999999999</v>
      </c>
      <c r="E513" s="178" t="s">
        <v>3763</v>
      </c>
    </row>
    <row r="514" spans="1:5" ht="47.25" x14ac:dyDescent="0.25">
      <c r="A514" s="236" t="s">
        <v>1698</v>
      </c>
      <c r="B514" s="179" t="s">
        <v>1699</v>
      </c>
      <c r="C514" s="224"/>
      <c r="D514" s="224">
        <f>ROUND('в руб.'!D514/1000,1)</f>
        <v>32414.2</v>
      </c>
      <c r="E514" s="178"/>
    </row>
    <row r="515" spans="1:5" ht="47.25" x14ac:dyDescent="0.25">
      <c r="A515" s="236" t="s">
        <v>1700</v>
      </c>
      <c r="B515" s="179" t="s">
        <v>1701</v>
      </c>
      <c r="C515" s="224"/>
      <c r="D515" s="224">
        <f>ROUND('в руб.'!D515/1000,1)</f>
        <v>11596.3</v>
      </c>
      <c r="E515" s="178"/>
    </row>
    <row r="516" spans="1:5" ht="110.25" x14ac:dyDescent="0.25">
      <c r="A516" s="236" t="s">
        <v>1724</v>
      </c>
      <c r="B516" s="179" t="s">
        <v>1725</v>
      </c>
      <c r="C516" s="224"/>
      <c r="D516" s="224">
        <f>ROUND('в руб.'!D516/1000,1)</f>
        <v>20.7</v>
      </c>
      <c r="E516" s="178"/>
    </row>
    <row r="517" spans="1:5" ht="94.5" x14ac:dyDescent="0.25">
      <c r="A517" s="236" t="s">
        <v>1726</v>
      </c>
      <c r="B517" s="179" t="s">
        <v>1727</v>
      </c>
      <c r="C517" s="224"/>
      <c r="D517" s="224">
        <f>ROUND('в руб.'!D517/1000,1)</f>
        <v>558</v>
      </c>
      <c r="E517" s="178"/>
    </row>
    <row r="518" spans="1:5" ht="78.75" x14ac:dyDescent="0.25">
      <c r="A518" s="236" t="s">
        <v>1728</v>
      </c>
      <c r="B518" s="179" t="s">
        <v>1729</v>
      </c>
      <c r="C518" s="224"/>
      <c r="D518" s="224">
        <f>ROUND('в руб.'!D518/1000,1)</f>
        <v>381.1</v>
      </c>
      <c r="E518" s="178"/>
    </row>
    <row r="519" spans="1:5" ht="110.25" x14ac:dyDescent="0.25">
      <c r="A519" s="236" t="s">
        <v>1730</v>
      </c>
      <c r="B519" s="179" t="s">
        <v>1731</v>
      </c>
      <c r="C519" s="224"/>
      <c r="D519" s="224">
        <f>ROUND('в руб.'!D519/1000,1)</f>
        <v>44.1</v>
      </c>
      <c r="E519" s="178"/>
    </row>
    <row r="520" spans="1:5" ht="110.25" x14ac:dyDescent="0.25">
      <c r="A520" s="236" t="s">
        <v>1732</v>
      </c>
      <c r="B520" s="179" t="s">
        <v>1733</v>
      </c>
      <c r="C520" s="224"/>
      <c r="D520" s="224">
        <f>ROUND('в руб.'!D520/1000,1)</f>
        <v>14180.8</v>
      </c>
      <c r="E520" s="178"/>
    </row>
    <row r="521" spans="1:5" ht="78.75" x14ac:dyDescent="0.25">
      <c r="A521" s="236" t="s">
        <v>1734</v>
      </c>
      <c r="B521" s="179" t="s">
        <v>1735</v>
      </c>
      <c r="C521" s="224"/>
      <c r="D521" s="224">
        <f>ROUND('в руб.'!D521/1000,1)</f>
        <v>1155.5</v>
      </c>
      <c r="E521" s="178"/>
    </row>
    <row r="522" spans="1:5" ht="126" x14ac:dyDescent="0.25">
      <c r="A522" s="236" t="s">
        <v>1736</v>
      </c>
      <c r="B522" s="179" t="s">
        <v>1737</v>
      </c>
      <c r="C522" s="224">
        <f>ROUND('в руб.'!C522/1000,1)</f>
        <v>178.3</v>
      </c>
      <c r="D522" s="224">
        <f>ROUND('в руб.'!D522/1000,1)</f>
        <v>178.3</v>
      </c>
      <c r="E522" s="178">
        <f t="shared" ref="E522" si="11">D522/C522*100</f>
        <v>100</v>
      </c>
    </row>
    <row r="523" spans="1:5" ht="141.75" x14ac:dyDescent="0.25">
      <c r="A523" s="236" t="s">
        <v>1740</v>
      </c>
      <c r="B523" s="179" t="s">
        <v>1741</v>
      </c>
      <c r="C523" s="224"/>
      <c r="D523" s="224">
        <f>ROUND('в руб.'!D523/1000,1)</f>
        <v>7506.9</v>
      </c>
      <c r="E523" s="178"/>
    </row>
    <row r="524" spans="1:5" ht="315" x14ac:dyDescent="0.25">
      <c r="A524" s="236" t="s">
        <v>1742</v>
      </c>
      <c r="B524" s="179" t="s">
        <v>1743</v>
      </c>
      <c r="C524" s="224"/>
      <c r="D524" s="224">
        <f>ROUND('в руб.'!D524/1000,1)</f>
        <v>16832.5</v>
      </c>
      <c r="E524" s="178"/>
    </row>
    <row r="525" spans="1:5" ht="94.5" x14ac:dyDescent="0.25">
      <c r="A525" s="236" t="s">
        <v>1744</v>
      </c>
      <c r="B525" s="179" t="s">
        <v>1745</v>
      </c>
      <c r="C525" s="224"/>
      <c r="D525" s="224">
        <f>ROUND('в руб.'!D525/1000,1)</f>
        <v>22036.5</v>
      </c>
      <c r="E525" s="178"/>
    </row>
    <row r="526" spans="1:5" ht="63" x14ac:dyDescent="0.25">
      <c r="A526" s="234" t="s">
        <v>1753</v>
      </c>
      <c r="B526" s="235" t="s">
        <v>1754</v>
      </c>
      <c r="C526" s="223">
        <f>ROUND('в руб.'!C526/1000,1)</f>
        <v>-1.5</v>
      </c>
      <c r="D526" s="223">
        <f>ROUND('в руб.'!D526/1000,1)</f>
        <v>-76663.199999999997</v>
      </c>
      <c r="E526" s="202" t="s">
        <v>3764</v>
      </c>
    </row>
    <row r="527" spans="1:5" ht="63" x14ac:dyDescent="0.25">
      <c r="A527" s="236" t="s">
        <v>1755</v>
      </c>
      <c r="B527" s="179" t="s">
        <v>1756</v>
      </c>
      <c r="C527" s="224">
        <f>ROUND('в руб.'!C527/1000,1)</f>
        <v>-1.5</v>
      </c>
      <c r="D527" s="224">
        <f>ROUND('в руб.'!D527/1000,1)</f>
        <v>-76663.199999999997</v>
      </c>
      <c r="E527" s="178" t="s">
        <v>3764</v>
      </c>
    </row>
    <row r="528" spans="1:5" ht="94.5" x14ac:dyDescent="0.25">
      <c r="A528" s="236" t="s">
        <v>1767</v>
      </c>
      <c r="B528" s="179" t="s">
        <v>1768</v>
      </c>
      <c r="C528" s="224"/>
      <c r="D528" s="224">
        <f>ROUND('в руб.'!D528/1000,1)</f>
        <v>-3080.9</v>
      </c>
      <c r="E528" s="178"/>
    </row>
    <row r="529" spans="1:5" ht="78.75" x14ac:dyDescent="0.25">
      <c r="A529" s="236" t="s">
        <v>1769</v>
      </c>
      <c r="B529" s="179" t="s">
        <v>1770</v>
      </c>
      <c r="C529" s="224"/>
      <c r="D529" s="224">
        <f>ROUND('в руб.'!D529/1000,1)</f>
        <v>-2.6</v>
      </c>
      <c r="E529" s="178"/>
    </row>
    <row r="530" spans="1:5" ht="94.5" x14ac:dyDescent="0.25">
      <c r="A530" s="236" t="s">
        <v>1771</v>
      </c>
      <c r="B530" s="179" t="s">
        <v>1772</v>
      </c>
      <c r="C530" s="224"/>
      <c r="D530" s="224">
        <f>ROUND('в руб.'!D530/1000,1)</f>
        <v>-18.399999999999999</v>
      </c>
      <c r="E530" s="178"/>
    </row>
    <row r="531" spans="1:5" ht="157.5" x14ac:dyDescent="0.25">
      <c r="A531" s="236" t="s">
        <v>1775</v>
      </c>
      <c r="B531" s="179" t="s">
        <v>1776</v>
      </c>
      <c r="C531" s="224"/>
      <c r="D531" s="224">
        <f>ROUND('в руб.'!D531/1000,1)</f>
        <v>-8.9</v>
      </c>
      <c r="E531" s="178"/>
    </row>
    <row r="532" spans="1:5" ht="47.25" x14ac:dyDescent="0.25">
      <c r="A532" s="236" t="s">
        <v>1777</v>
      </c>
      <c r="B532" s="179" t="s">
        <v>1778</v>
      </c>
      <c r="C532" s="224"/>
      <c r="D532" s="224"/>
      <c r="E532" s="178"/>
    </row>
    <row r="533" spans="1:5" ht="63" x14ac:dyDescent="0.25">
      <c r="A533" s="236" t="s">
        <v>1779</v>
      </c>
      <c r="B533" s="179" t="s">
        <v>1780</v>
      </c>
      <c r="C533" s="224"/>
      <c r="D533" s="224">
        <f>ROUND('в руб.'!D533/1000,1)</f>
        <v>-546.79999999999995</v>
      </c>
      <c r="E533" s="178"/>
    </row>
    <row r="534" spans="1:5" ht="63" x14ac:dyDescent="0.25">
      <c r="A534" s="236" t="s">
        <v>1783</v>
      </c>
      <c r="B534" s="179" t="s">
        <v>1784</v>
      </c>
      <c r="C534" s="224"/>
      <c r="D534" s="224">
        <f>ROUND('в руб.'!D534/1000,1)</f>
        <v>-457.9</v>
      </c>
      <c r="E534" s="178"/>
    </row>
    <row r="535" spans="1:5" ht="63" x14ac:dyDescent="0.25">
      <c r="A535" s="236" t="s">
        <v>1789</v>
      </c>
      <c r="B535" s="179" t="s">
        <v>1790</v>
      </c>
      <c r="C535" s="224"/>
      <c r="D535" s="224">
        <f>ROUND('в руб.'!D535/1000,1)</f>
        <v>-790.2</v>
      </c>
      <c r="E535" s="178"/>
    </row>
    <row r="536" spans="1:5" ht="94.5" x14ac:dyDescent="0.25">
      <c r="A536" s="236" t="s">
        <v>1791</v>
      </c>
      <c r="B536" s="179" t="s">
        <v>1792</v>
      </c>
      <c r="C536" s="224"/>
      <c r="D536" s="224">
        <f>ROUND('в руб.'!D536/1000,1)</f>
        <v>-56.1</v>
      </c>
      <c r="E536" s="178"/>
    </row>
    <row r="537" spans="1:5" ht="78.75" x14ac:dyDescent="0.25">
      <c r="A537" s="236" t="s">
        <v>1795</v>
      </c>
      <c r="B537" s="179" t="s">
        <v>1796</v>
      </c>
      <c r="C537" s="224"/>
      <c r="D537" s="224">
        <f>ROUND('в руб.'!D537/1000,1)</f>
        <v>-13897.2</v>
      </c>
      <c r="E537" s="178"/>
    </row>
    <row r="538" spans="1:5" ht="110.25" x14ac:dyDescent="0.25">
      <c r="A538" s="236" t="s">
        <v>1799</v>
      </c>
      <c r="B538" s="179" t="s">
        <v>1800</v>
      </c>
      <c r="C538" s="224"/>
      <c r="D538" s="224">
        <f>ROUND('в руб.'!D538/1000,1)</f>
        <v>-48.2</v>
      </c>
      <c r="E538" s="178"/>
    </row>
    <row r="539" spans="1:5" ht="78.75" x14ac:dyDescent="0.25">
      <c r="A539" s="236" t="s">
        <v>1801</v>
      </c>
      <c r="B539" s="179" t="s">
        <v>1802</v>
      </c>
      <c r="C539" s="224"/>
      <c r="D539" s="224">
        <f>ROUND('в руб.'!D539/1000,1)</f>
        <v>-2.2000000000000002</v>
      </c>
      <c r="E539" s="178"/>
    </row>
    <row r="540" spans="1:5" ht="63" x14ac:dyDescent="0.25">
      <c r="A540" s="236" t="s">
        <v>1803</v>
      </c>
      <c r="B540" s="179" t="s">
        <v>1804</v>
      </c>
      <c r="C540" s="224"/>
      <c r="D540" s="224">
        <f>ROUND('в руб.'!D540/1000,1)</f>
        <v>-474.6</v>
      </c>
      <c r="E540" s="178"/>
    </row>
    <row r="541" spans="1:5" ht="78.75" x14ac:dyDescent="0.25">
      <c r="A541" s="236" t="s">
        <v>1807</v>
      </c>
      <c r="B541" s="179" t="s">
        <v>1808</v>
      </c>
      <c r="C541" s="224"/>
      <c r="D541" s="224">
        <f>ROUND('в руб.'!D541/1000,1)</f>
        <v>-1203</v>
      </c>
      <c r="E541" s="178"/>
    </row>
    <row r="542" spans="1:5" ht="78.75" x14ac:dyDescent="0.25">
      <c r="A542" s="236" t="s">
        <v>1809</v>
      </c>
      <c r="B542" s="179" t="s">
        <v>1810</v>
      </c>
      <c r="C542" s="224"/>
      <c r="D542" s="224">
        <f>ROUND('в руб.'!D542/1000,1)</f>
        <v>-2077.1999999999998</v>
      </c>
      <c r="E542" s="178"/>
    </row>
    <row r="543" spans="1:5" ht="63" x14ac:dyDescent="0.25">
      <c r="A543" s="236" t="s">
        <v>1811</v>
      </c>
      <c r="B543" s="179" t="s">
        <v>1812</v>
      </c>
      <c r="C543" s="224"/>
      <c r="D543" s="224">
        <f>ROUND('в руб.'!D543/1000,1)</f>
        <v>-4.0999999999999996</v>
      </c>
      <c r="E543" s="178"/>
    </row>
    <row r="544" spans="1:5" ht="47.25" x14ac:dyDescent="0.25">
      <c r="A544" s="236" t="s">
        <v>1813</v>
      </c>
      <c r="B544" s="179" t="s">
        <v>1814</v>
      </c>
      <c r="C544" s="224"/>
      <c r="D544" s="224">
        <f>ROUND('в руб.'!D544/1000,1)</f>
        <v>-165.3</v>
      </c>
      <c r="E544" s="178"/>
    </row>
    <row r="545" spans="1:5" ht="63" x14ac:dyDescent="0.25">
      <c r="A545" s="236" t="s">
        <v>1815</v>
      </c>
      <c r="B545" s="179" t="s">
        <v>1816</v>
      </c>
      <c r="C545" s="224"/>
      <c r="D545" s="224">
        <f>ROUND('в руб.'!D545/1000,1)</f>
        <v>-136.69999999999999</v>
      </c>
      <c r="E545" s="178"/>
    </row>
    <row r="546" spans="1:5" ht="63" x14ac:dyDescent="0.25">
      <c r="A546" s="236" t="s">
        <v>1817</v>
      </c>
      <c r="B546" s="179" t="s">
        <v>1818</v>
      </c>
      <c r="C546" s="224"/>
      <c r="D546" s="224">
        <f>ROUND('в руб.'!D546/1000,1)</f>
        <v>-3.8</v>
      </c>
      <c r="E546" s="178"/>
    </row>
    <row r="547" spans="1:5" ht="63" x14ac:dyDescent="0.25">
      <c r="A547" s="236" t="s">
        <v>1819</v>
      </c>
      <c r="B547" s="179" t="s">
        <v>1820</v>
      </c>
      <c r="C547" s="224"/>
      <c r="D547" s="224">
        <f>ROUND('в руб.'!D547/1000,1)</f>
        <v>-161.69999999999999</v>
      </c>
      <c r="E547" s="178"/>
    </row>
    <row r="548" spans="1:5" ht="94.5" x14ac:dyDescent="0.25">
      <c r="A548" s="236" t="s">
        <v>1821</v>
      </c>
      <c r="B548" s="179" t="s">
        <v>1822</v>
      </c>
      <c r="C548" s="224"/>
      <c r="D548" s="224">
        <f>ROUND('в руб.'!D548/1000,1)</f>
        <v>-900.7</v>
      </c>
      <c r="E548" s="178"/>
    </row>
    <row r="549" spans="1:5" ht="189" x14ac:dyDescent="0.25">
      <c r="A549" s="236" t="s">
        <v>1823</v>
      </c>
      <c r="B549" s="179" t="s">
        <v>1824</v>
      </c>
      <c r="C549" s="224"/>
      <c r="D549" s="224">
        <f>ROUND('в руб.'!D549/1000,1)</f>
        <v>-123.8</v>
      </c>
      <c r="E549" s="178"/>
    </row>
    <row r="550" spans="1:5" ht="78.75" x14ac:dyDescent="0.25">
      <c r="A550" s="236" t="s">
        <v>1825</v>
      </c>
      <c r="B550" s="179" t="s">
        <v>1826</v>
      </c>
      <c r="C550" s="224"/>
      <c r="D550" s="224">
        <f>ROUND('в руб.'!D550/1000,1)</f>
        <v>-60</v>
      </c>
      <c r="E550" s="178"/>
    </row>
    <row r="551" spans="1:5" ht="31.5" x14ac:dyDescent="0.25">
      <c r="A551" s="236" t="s">
        <v>1827</v>
      </c>
      <c r="B551" s="179" t="s">
        <v>1828</v>
      </c>
      <c r="C551" s="224"/>
      <c r="D551" s="224">
        <f>ROUND('в руб.'!D551/1000,1)</f>
        <v>-23.2</v>
      </c>
      <c r="E551" s="178"/>
    </row>
    <row r="552" spans="1:5" ht="63" x14ac:dyDescent="0.25">
      <c r="A552" s="236" t="s">
        <v>1829</v>
      </c>
      <c r="B552" s="179" t="s">
        <v>1830</v>
      </c>
      <c r="C552" s="224"/>
      <c r="D552" s="224">
        <f>ROUND('в руб.'!D552/1000,1)</f>
        <v>-79.5</v>
      </c>
      <c r="E552" s="178"/>
    </row>
    <row r="553" spans="1:5" ht="94.5" x14ac:dyDescent="0.25">
      <c r="A553" s="236" t="s">
        <v>1831</v>
      </c>
      <c r="B553" s="179" t="s">
        <v>1832</v>
      </c>
      <c r="C553" s="224"/>
      <c r="D553" s="224">
        <f>ROUND('в руб.'!D553/1000,1)</f>
        <v>-9094.4</v>
      </c>
      <c r="E553" s="178"/>
    </row>
    <row r="554" spans="1:5" ht="110.25" x14ac:dyDescent="0.25">
      <c r="A554" s="236" t="s">
        <v>1833</v>
      </c>
      <c r="B554" s="179" t="s">
        <v>1834</v>
      </c>
      <c r="C554" s="224"/>
      <c r="D554" s="224">
        <f>ROUND('в руб.'!D554/1000,1)</f>
        <v>-439.1</v>
      </c>
      <c r="E554" s="178"/>
    </row>
    <row r="555" spans="1:5" ht="110.25" x14ac:dyDescent="0.25">
      <c r="A555" s="236" t="s">
        <v>1835</v>
      </c>
      <c r="B555" s="179" t="s">
        <v>1836</v>
      </c>
      <c r="C555" s="224"/>
      <c r="D555" s="224">
        <f>ROUND('в руб.'!D555/1000,1)</f>
        <v>-1213.3</v>
      </c>
      <c r="E555" s="178"/>
    </row>
    <row r="556" spans="1:5" ht="78.75" x14ac:dyDescent="0.25">
      <c r="A556" s="236" t="s">
        <v>1839</v>
      </c>
      <c r="B556" s="179" t="s">
        <v>1840</v>
      </c>
      <c r="C556" s="224"/>
      <c r="D556" s="224"/>
      <c r="E556" s="178"/>
    </row>
    <row r="557" spans="1:5" ht="126" x14ac:dyDescent="0.25">
      <c r="A557" s="236" t="s">
        <v>1841</v>
      </c>
      <c r="B557" s="179" t="s">
        <v>1842</v>
      </c>
      <c r="C557" s="224"/>
      <c r="D557" s="224">
        <f>ROUND('в руб.'!D557/1000,1)</f>
        <v>-7506.9</v>
      </c>
      <c r="E557" s="178"/>
    </row>
    <row r="558" spans="1:5" ht="267.75" x14ac:dyDescent="0.25">
      <c r="A558" s="236" t="s">
        <v>1845</v>
      </c>
      <c r="B558" s="179" t="s">
        <v>1846</v>
      </c>
      <c r="C558" s="224"/>
      <c r="D558" s="224">
        <f>ROUND('в руб.'!D558/1000,1)</f>
        <v>-16739.5</v>
      </c>
      <c r="E558" s="178"/>
    </row>
    <row r="559" spans="1:5" ht="236.25" x14ac:dyDescent="0.25">
      <c r="A559" s="236" t="s">
        <v>1847</v>
      </c>
      <c r="B559" s="179" t="s">
        <v>1848</v>
      </c>
      <c r="C559" s="224"/>
      <c r="D559" s="224">
        <f>ROUND('в руб.'!D559/1000,1)</f>
        <v>-52.1</v>
      </c>
      <c r="E559" s="178"/>
    </row>
    <row r="560" spans="1:5" ht="236.25" x14ac:dyDescent="0.25">
      <c r="A560" s="236" t="s">
        <v>1849</v>
      </c>
      <c r="B560" s="179" t="s">
        <v>1850</v>
      </c>
      <c r="C560" s="224"/>
      <c r="D560" s="224">
        <f>ROUND('в руб.'!D560/1000,1)</f>
        <v>-6031.5</v>
      </c>
      <c r="E560" s="178"/>
    </row>
    <row r="561" spans="1:5" ht="252" x14ac:dyDescent="0.25">
      <c r="A561" s="236" t="s">
        <v>1851</v>
      </c>
      <c r="B561" s="179" t="s">
        <v>1852</v>
      </c>
      <c r="C561" s="224"/>
      <c r="D561" s="224">
        <f>ROUND('в руб.'!D561/1000,1)</f>
        <v>-8320.2000000000007</v>
      </c>
      <c r="E561" s="178"/>
    </row>
    <row r="562" spans="1:5" ht="252" x14ac:dyDescent="0.25">
      <c r="A562" s="236" t="s">
        <v>1853</v>
      </c>
      <c r="B562" s="179" t="s">
        <v>1854</v>
      </c>
      <c r="C562" s="224"/>
      <c r="D562" s="224">
        <f>ROUND('в руб.'!D562/1000,1)</f>
        <v>-1133.5</v>
      </c>
      <c r="E562" s="178"/>
    </row>
    <row r="563" spans="1:5" ht="315" x14ac:dyDescent="0.25">
      <c r="A563" s="236" t="s">
        <v>1855</v>
      </c>
      <c r="B563" s="179" t="s">
        <v>1856</v>
      </c>
      <c r="C563" s="224"/>
      <c r="D563" s="224">
        <f>ROUND('в руб.'!D563/1000,1)</f>
        <v>-10.3</v>
      </c>
      <c r="E563" s="178"/>
    </row>
    <row r="564" spans="1:5" ht="157.5" x14ac:dyDescent="0.25">
      <c r="A564" s="236" t="s">
        <v>1857</v>
      </c>
      <c r="B564" s="179" t="s">
        <v>1858</v>
      </c>
      <c r="C564" s="224"/>
      <c r="D564" s="224">
        <f>ROUND('в руб.'!D564/1000,1)</f>
        <v>-1.3</v>
      </c>
      <c r="E564" s="178"/>
    </row>
    <row r="565" spans="1:5" ht="63.75" thickBot="1" x14ac:dyDescent="0.3">
      <c r="A565" s="255" t="s">
        <v>1879</v>
      </c>
      <c r="B565" s="256" t="s">
        <v>1880</v>
      </c>
      <c r="C565" s="257">
        <f>ROUND('в руб.'!C565/1000,1)</f>
        <v>-1.5</v>
      </c>
      <c r="D565" s="257">
        <f>ROUND('в руб.'!D565/1000,1)</f>
        <v>-1798</v>
      </c>
      <c r="E565" s="242" t="s">
        <v>3765</v>
      </c>
    </row>
    <row r="566" spans="1:5" ht="24" customHeight="1" thickBot="1" x14ac:dyDescent="0.3">
      <c r="A566" s="330" t="s">
        <v>3747</v>
      </c>
      <c r="B566" s="331"/>
      <c r="C566" s="331"/>
      <c r="D566" s="331"/>
      <c r="E566" s="332"/>
    </row>
    <row r="567" spans="1:5" ht="18.75" customHeight="1" x14ac:dyDescent="0.25">
      <c r="A567" s="243" t="s">
        <v>1886</v>
      </c>
      <c r="B567" s="258" t="s">
        <v>74</v>
      </c>
      <c r="C567" s="259">
        <f>ROUND('в руб.'!C567/1000,1)</f>
        <v>154251871.59999999</v>
      </c>
      <c r="D567" s="259">
        <f>ROUND('в руб.'!D567/1000,1)</f>
        <v>66979026.700000003</v>
      </c>
      <c r="E567" s="231">
        <f t="shared" ref="E567:E630" si="12">D567/C567*100</f>
        <v>43.421856736809936</v>
      </c>
    </row>
    <row r="568" spans="1:5" ht="15.75" x14ac:dyDescent="0.25">
      <c r="A568" s="238" t="s">
        <v>76</v>
      </c>
      <c r="B568" s="179"/>
      <c r="C568" s="179"/>
      <c r="D568" s="179"/>
      <c r="E568" s="178"/>
    </row>
    <row r="569" spans="1:5" ht="15.75" x14ac:dyDescent="0.25">
      <c r="A569" s="234" t="s">
        <v>1888</v>
      </c>
      <c r="B569" s="235" t="s">
        <v>1889</v>
      </c>
      <c r="C569" s="223">
        <f>ROUND('в руб.'!C569/1000,1)</f>
        <v>5108041.8</v>
      </c>
      <c r="D569" s="223">
        <f>ROUND('в руб.'!D569/1000,1)</f>
        <v>1712602.4</v>
      </c>
      <c r="E569" s="202">
        <f t="shared" si="12"/>
        <v>33.527572151034477</v>
      </c>
    </row>
    <row r="570" spans="1:5" ht="47.25" x14ac:dyDescent="0.25">
      <c r="A570" s="234" t="s">
        <v>1890</v>
      </c>
      <c r="B570" s="235" t="s">
        <v>1891</v>
      </c>
      <c r="C570" s="223">
        <f>ROUND('в руб.'!C570/1000,1)</f>
        <v>231295.1</v>
      </c>
      <c r="D570" s="223">
        <f>ROUND('в руб.'!D570/1000,1)</f>
        <v>109368.8</v>
      </c>
      <c r="E570" s="202">
        <f t="shared" si="12"/>
        <v>47.285394286346751</v>
      </c>
    </row>
    <row r="571" spans="1:5" ht="78.75" x14ac:dyDescent="0.25">
      <c r="A571" s="236" t="s">
        <v>1892</v>
      </c>
      <c r="B571" s="179" t="s">
        <v>1893</v>
      </c>
      <c r="C571" s="224">
        <f>ROUND('в руб.'!C571/1000,1)</f>
        <v>229319.8</v>
      </c>
      <c r="D571" s="224">
        <f>ROUND('в руб.'!D571/1000,1)</f>
        <v>109353.9</v>
      </c>
      <c r="E571" s="178">
        <f t="shared" si="12"/>
        <v>47.686200668237106</v>
      </c>
    </row>
    <row r="572" spans="1:5" ht="31.5" x14ac:dyDescent="0.25">
      <c r="A572" s="236" t="s">
        <v>1894</v>
      </c>
      <c r="B572" s="179" t="s">
        <v>1895</v>
      </c>
      <c r="C572" s="224">
        <f>ROUND('в руб.'!C572/1000,1)</f>
        <v>229319.8</v>
      </c>
      <c r="D572" s="224">
        <f>ROUND('в руб.'!D572/1000,1)</f>
        <v>109353.9</v>
      </c>
      <c r="E572" s="178">
        <f t="shared" si="12"/>
        <v>47.686200668237106</v>
      </c>
    </row>
    <row r="573" spans="1:5" ht="31.5" x14ac:dyDescent="0.25">
      <c r="A573" s="236" t="s">
        <v>1896</v>
      </c>
      <c r="B573" s="179" t="s">
        <v>1897</v>
      </c>
      <c r="C573" s="224">
        <f>ROUND('в руб.'!C573/1000,1)</f>
        <v>167385.60000000001</v>
      </c>
      <c r="D573" s="224">
        <f>ROUND('в руб.'!D573/1000,1)</f>
        <v>79972.7</v>
      </c>
      <c r="E573" s="178">
        <f t="shared" si="12"/>
        <v>47.777526860136113</v>
      </c>
    </row>
    <row r="574" spans="1:5" ht="47.25" x14ac:dyDescent="0.25">
      <c r="A574" s="236" t="s">
        <v>1898</v>
      </c>
      <c r="B574" s="179" t="s">
        <v>1899</v>
      </c>
      <c r="C574" s="224">
        <f>ROUND('в руб.'!C574/1000,1)</f>
        <v>9168.2000000000007</v>
      </c>
      <c r="D574" s="224">
        <f>ROUND('в руб.'!D574/1000,1)</f>
        <v>6545.9</v>
      </c>
      <c r="E574" s="178">
        <f t="shared" si="12"/>
        <v>71.397875264501195</v>
      </c>
    </row>
    <row r="575" spans="1:5" ht="63" x14ac:dyDescent="0.25">
      <c r="A575" s="236" t="s">
        <v>1900</v>
      </c>
      <c r="B575" s="179" t="s">
        <v>1901</v>
      </c>
      <c r="C575" s="224">
        <f>ROUND('в руб.'!C575/1000,1)</f>
        <v>52766</v>
      </c>
      <c r="D575" s="224">
        <f>ROUND('в руб.'!D575/1000,1)</f>
        <v>22835.3</v>
      </c>
      <c r="E575" s="178">
        <f t="shared" si="12"/>
        <v>43.276541712466361</v>
      </c>
    </row>
    <row r="576" spans="1:5" ht="31.5" x14ac:dyDescent="0.25">
      <c r="A576" s="236" t="s">
        <v>1902</v>
      </c>
      <c r="B576" s="179" t="s">
        <v>1903</v>
      </c>
      <c r="C576" s="224">
        <f>ROUND('в руб.'!C576/1000,1)</f>
        <v>1975.3</v>
      </c>
      <c r="D576" s="224">
        <f>ROUND('в руб.'!D576/1000,1)</f>
        <v>14.9</v>
      </c>
      <c r="E576" s="178">
        <f t="shared" si="12"/>
        <v>0.75431580013162569</v>
      </c>
    </row>
    <row r="577" spans="1:5" ht="47.25" x14ac:dyDescent="0.25">
      <c r="A577" s="236" t="s">
        <v>1904</v>
      </c>
      <c r="B577" s="179" t="s">
        <v>1905</v>
      </c>
      <c r="C577" s="224">
        <f>ROUND('в руб.'!C577/1000,1)</f>
        <v>1975.3</v>
      </c>
      <c r="D577" s="224">
        <f>ROUND('в руб.'!D577/1000,1)</f>
        <v>14.9</v>
      </c>
      <c r="E577" s="178">
        <f t="shared" si="12"/>
        <v>0.75431580013162569</v>
      </c>
    </row>
    <row r="578" spans="1:5" ht="15.75" x14ac:dyDescent="0.25">
      <c r="A578" s="236" t="s">
        <v>1906</v>
      </c>
      <c r="B578" s="179" t="s">
        <v>1907</v>
      </c>
      <c r="C578" s="224">
        <f>ROUND('в руб.'!C578/1000,1)</f>
        <v>1975.3</v>
      </c>
      <c r="D578" s="224">
        <f>ROUND('в руб.'!D578/1000,1)</f>
        <v>14.9</v>
      </c>
      <c r="E578" s="178">
        <f t="shared" si="12"/>
        <v>0.75431580013162569</v>
      </c>
    </row>
    <row r="579" spans="1:5" ht="63" x14ac:dyDescent="0.25">
      <c r="A579" s="234" t="s">
        <v>1914</v>
      </c>
      <c r="B579" s="235" t="s">
        <v>1915</v>
      </c>
      <c r="C579" s="223">
        <f>ROUND('в руб.'!C579/1000,1)</f>
        <v>275588.90000000002</v>
      </c>
      <c r="D579" s="223">
        <f>ROUND('в руб.'!D579/1000,1)</f>
        <v>119137.4</v>
      </c>
      <c r="E579" s="202">
        <f t="shared" si="12"/>
        <v>43.230115581578204</v>
      </c>
    </row>
    <row r="580" spans="1:5" ht="78.75" x14ac:dyDescent="0.25">
      <c r="A580" s="236" t="s">
        <v>1892</v>
      </c>
      <c r="B580" s="179" t="s">
        <v>1916</v>
      </c>
      <c r="C580" s="224">
        <f>ROUND('в руб.'!C580/1000,1)</f>
        <v>243024.6</v>
      </c>
      <c r="D580" s="224">
        <f>ROUND('в руб.'!D580/1000,1)</f>
        <v>108907.1</v>
      </c>
      <c r="E580" s="178">
        <f t="shared" si="12"/>
        <v>44.813199980578098</v>
      </c>
    </row>
    <row r="581" spans="1:5" ht="31.5" x14ac:dyDescent="0.25">
      <c r="A581" s="236" t="s">
        <v>1894</v>
      </c>
      <c r="B581" s="179" t="s">
        <v>1917</v>
      </c>
      <c r="C581" s="224">
        <f>ROUND('в руб.'!C581/1000,1)</f>
        <v>243024.6</v>
      </c>
      <c r="D581" s="224">
        <f>ROUND('в руб.'!D581/1000,1)</f>
        <v>108907.1</v>
      </c>
      <c r="E581" s="178">
        <f t="shared" si="12"/>
        <v>44.813199980578098</v>
      </c>
    </row>
    <row r="582" spans="1:5" ht="31.5" x14ac:dyDescent="0.25">
      <c r="A582" s="236" t="s">
        <v>1896</v>
      </c>
      <c r="B582" s="179" t="s">
        <v>1918</v>
      </c>
      <c r="C582" s="224">
        <f>ROUND('в руб.'!C582/1000,1)</f>
        <v>182239.3</v>
      </c>
      <c r="D582" s="224">
        <f>ROUND('в руб.'!D582/1000,1)</f>
        <v>82763.100000000006</v>
      </c>
      <c r="E582" s="178">
        <f t="shared" si="12"/>
        <v>45.414518163755027</v>
      </c>
    </row>
    <row r="583" spans="1:5" ht="47.25" x14ac:dyDescent="0.25">
      <c r="A583" s="236" t="s">
        <v>1898</v>
      </c>
      <c r="B583" s="179" t="s">
        <v>1919</v>
      </c>
      <c r="C583" s="224">
        <f>ROUND('в руб.'!C583/1000,1)</f>
        <v>5607.8</v>
      </c>
      <c r="D583" s="224">
        <f>ROUND('в руб.'!D583/1000,1)</f>
        <v>3258.4</v>
      </c>
      <c r="E583" s="178">
        <f t="shared" si="12"/>
        <v>58.104782624202002</v>
      </c>
    </row>
    <row r="584" spans="1:5" ht="63" x14ac:dyDescent="0.25">
      <c r="A584" s="236" t="s">
        <v>1900</v>
      </c>
      <c r="B584" s="179" t="s">
        <v>1920</v>
      </c>
      <c r="C584" s="224">
        <f>ROUND('в руб.'!C584/1000,1)</f>
        <v>55177.5</v>
      </c>
      <c r="D584" s="224">
        <f>ROUND('в руб.'!D584/1000,1)</f>
        <v>22885.599999999999</v>
      </c>
      <c r="E584" s="178">
        <f t="shared" si="12"/>
        <v>41.476326401159888</v>
      </c>
    </row>
    <row r="585" spans="1:5" ht="31.5" x14ac:dyDescent="0.25">
      <c r="A585" s="236" t="s">
        <v>1902</v>
      </c>
      <c r="B585" s="179" t="s">
        <v>1921</v>
      </c>
      <c r="C585" s="224">
        <f>ROUND('в руб.'!C585/1000,1)</f>
        <v>28847.8</v>
      </c>
      <c r="D585" s="224">
        <f>ROUND('в руб.'!D585/1000,1)</f>
        <v>9731.9</v>
      </c>
      <c r="E585" s="178">
        <f t="shared" si="12"/>
        <v>33.735328170605733</v>
      </c>
    </row>
    <row r="586" spans="1:5" ht="47.25" x14ac:dyDescent="0.25">
      <c r="A586" s="236" t="s">
        <v>1904</v>
      </c>
      <c r="B586" s="179" t="s">
        <v>1922</v>
      </c>
      <c r="C586" s="224">
        <f>ROUND('в руб.'!C586/1000,1)</f>
        <v>28847.8</v>
      </c>
      <c r="D586" s="224">
        <f>ROUND('в руб.'!D586/1000,1)</f>
        <v>9731.9</v>
      </c>
      <c r="E586" s="178">
        <f t="shared" si="12"/>
        <v>33.735328170605733</v>
      </c>
    </row>
    <row r="587" spans="1:5" ht="15.75" x14ac:dyDescent="0.25">
      <c r="A587" s="236" t="s">
        <v>1906</v>
      </c>
      <c r="B587" s="179" t="s">
        <v>1925</v>
      </c>
      <c r="C587" s="224">
        <f>ROUND('в руб.'!C587/1000,1)</f>
        <v>23133.4</v>
      </c>
      <c r="D587" s="224">
        <f>ROUND('в руб.'!D587/1000,1)</f>
        <v>8151.5</v>
      </c>
      <c r="E587" s="178">
        <f t="shared" si="12"/>
        <v>35.236930152939038</v>
      </c>
    </row>
    <row r="588" spans="1:5" ht="15.75" x14ac:dyDescent="0.25">
      <c r="A588" s="236" t="s">
        <v>1926</v>
      </c>
      <c r="B588" s="179" t="s">
        <v>1927</v>
      </c>
      <c r="C588" s="224">
        <f>ROUND('в руб.'!C588/1000,1)</f>
        <v>5714.4</v>
      </c>
      <c r="D588" s="224">
        <f>ROUND('в руб.'!D588/1000,1)</f>
        <v>1580.4</v>
      </c>
      <c r="E588" s="178">
        <f t="shared" si="12"/>
        <v>27.656446871062585</v>
      </c>
    </row>
    <row r="589" spans="1:5" ht="47.25" x14ac:dyDescent="0.25">
      <c r="A589" s="236" t="s">
        <v>1939</v>
      </c>
      <c r="B589" s="179" t="s">
        <v>1940</v>
      </c>
      <c r="C589" s="224">
        <f>ROUND('в руб.'!C589/1000,1)</f>
        <v>3000</v>
      </c>
      <c r="D589" s="224">
        <f>ROUND('в руб.'!D589/1000,1)</f>
        <v>323.60000000000002</v>
      </c>
      <c r="E589" s="178">
        <f t="shared" si="12"/>
        <v>10.786666666666669</v>
      </c>
    </row>
    <row r="590" spans="1:5" ht="15.75" x14ac:dyDescent="0.25">
      <c r="A590" s="236" t="s">
        <v>1941</v>
      </c>
      <c r="B590" s="179" t="s">
        <v>1942</v>
      </c>
      <c r="C590" s="224">
        <f>ROUND('в руб.'!C590/1000,1)</f>
        <v>3000</v>
      </c>
      <c r="D590" s="224">
        <f>ROUND('в руб.'!D590/1000,1)</f>
        <v>323.60000000000002</v>
      </c>
      <c r="E590" s="178">
        <f t="shared" si="12"/>
        <v>10.786666666666669</v>
      </c>
    </row>
    <row r="591" spans="1:5" ht="31.5" x14ac:dyDescent="0.25">
      <c r="A591" s="236" t="s">
        <v>1943</v>
      </c>
      <c r="B591" s="179" t="s">
        <v>1944</v>
      </c>
      <c r="C591" s="224">
        <f>ROUND('в руб.'!C591/1000,1)</f>
        <v>3000</v>
      </c>
      <c r="D591" s="224">
        <f>ROUND('в руб.'!D591/1000,1)</f>
        <v>323.60000000000002</v>
      </c>
      <c r="E591" s="178">
        <f t="shared" si="12"/>
        <v>10.786666666666669</v>
      </c>
    </row>
    <row r="592" spans="1:5" ht="15.75" x14ac:dyDescent="0.25">
      <c r="A592" s="236" t="s">
        <v>1908</v>
      </c>
      <c r="B592" s="179" t="s">
        <v>1945</v>
      </c>
      <c r="C592" s="224">
        <f>ROUND('в руб.'!C592/1000,1)</f>
        <v>716.5</v>
      </c>
      <c r="D592" s="224">
        <f>ROUND('в руб.'!D592/1000,1)</f>
        <v>174.8</v>
      </c>
      <c r="E592" s="178">
        <f t="shared" si="12"/>
        <v>24.396371249127704</v>
      </c>
    </row>
    <row r="593" spans="1:5" ht="15.75" x14ac:dyDescent="0.25">
      <c r="A593" s="236" t="s">
        <v>1910</v>
      </c>
      <c r="B593" s="179" t="s">
        <v>1946</v>
      </c>
      <c r="C593" s="224">
        <f>ROUND('в руб.'!C593/1000,1)</f>
        <v>716.5</v>
      </c>
      <c r="D593" s="224">
        <f>ROUND('в руб.'!D593/1000,1)</f>
        <v>174.8</v>
      </c>
      <c r="E593" s="178">
        <f t="shared" si="12"/>
        <v>24.396371249127704</v>
      </c>
    </row>
    <row r="594" spans="1:5" ht="31.5" x14ac:dyDescent="0.25">
      <c r="A594" s="236" t="s">
        <v>1947</v>
      </c>
      <c r="B594" s="179" t="s">
        <v>1948</v>
      </c>
      <c r="C594" s="224">
        <f>ROUND('в руб.'!C594/1000,1)</f>
        <v>711.5</v>
      </c>
      <c r="D594" s="224">
        <f>ROUND('в руб.'!D594/1000,1)</f>
        <v>174.8</v>
      </c>
      <c r="E594" s="178">
        <f t="shared" si="12"/>
        <v>24.567814476458189</v>
      </c>
    </row>
    <row r="595" spans="1:5" ht="15.75" x14ac:dyDescent="0.25">
      <c r="A595" s="236" t="s">
        <v>1912</v>
      </c>
      <c r="B595" s="179" t="s">
        <v>1951</v>
      </c>
      <c r="C595" s="224">
        <f>ROUND('в руб.'!C595/1000,1)</f>
        <v>5</v>
      </c>
      <c r="D595" s="224"/>
      <c r="E595" s="178"/>
    </row>
    <row r="596" spans="1:5" ht="78.75" x14ac:dyDescent="0.25">
      <c r="A596" s="234" t="s">
        <v>1952</v>
      </c>
      <c r="B596" s="235" t="s">
        <v>1953</v>
      </c>
      <c r="C596" s="223">
        <f>ROUND('в руб.'!C596/1000,1)</f>
        <v>125562</v>
      </c>
      <c r="D596" s="223">
        <f>ROUND('в руб.'!D596/1000,1)</f>
        <v>57975.9</v>
      </c>
      <c r="E596" s="202">
        <f t="shared" si="12"/>
        <v>46.173125627180198</v>
      </c>
    </row>
    <row r="597" spans="1:5" ht="78.75" x14ac:dyDescent="0.25">
      <c r="A597" s="236" t="s">
        <v>1892</v>
      </c>
      <c r="B597" s="179" t="s">
        <v>1954</v>
      </c>
      <c r="C597" s="224">
        <f>ROUND('в руб.'!C597/1000,1)</f>
        <v>119664.9</v>
      </c>
      <c r="D597" s="224">
        <f>ROUND('в руб.'!D597/1000,1)</f>
        <v>56533.4</v>
      </c>
      <c r="E597" s="178">
        <f t="shared" si="12"/>
        <v>47.243093003880006</v>
      </c>
    </row>
    <row r="598" spans="1:5" ht="31.5" x14ac:dyDescent="0.25">
      <c r="A598" s="236" t="s">
        <v>1894</v>
      </c>
      <c r="B598" s="179" t="s">
        <v>1955</v>
      </c>
      <c r="C598" s="224">
        <f>ROUND('в руб.'!C598/1000,1)</f>
        <v>119664.9</v>
      </c>
      <c r="D598" s="224">
        <f>ROUND('в руб.'!D598/1000,1)</f>
        <v>56533.4</v>
      </c>
      <c r="E598" s="178">
        <f t="shared" si="12"/>
        <v>47.243093003880006</v>
      </c>
    </row>
    <row r="599" spans="1:5" ht="31.5" x14ac:dyDescent="0.25">
      <c r="A599" s="236" t="s">
        <v>1896</v>
      </c>
      <c r="B599" s="179" t="s">
        <v>1956</v>
      </c>
      <c r="C599" s="224">
        <f>ROUND('в руб.'!C599/1000,1)</f>
        <v>87294.6</v>
      </c>
      <c r="D599" s="224">
        <f>ROUND('в руб.'!D599/1000,1)</f>
        <v>42295.5</v>
      </c>
      <c r="E599" s="178">
        <f t="shared" si="12"/>
        <v>48.451450605192072</v>
      </c>
    </row>
    <row r="600" spans="1:5" ht="47.25" x14ac:dyDescent="0.25">
      <c r="A600" s="236" t="s">
        <v>1898</v>
      </c>
      <c r="B600" s="179" t="s">
        <v>1957</v>
      </c>
      <c r="C600" s="224">
        <f>ROUND('в руб.'!C600/1000,1)</f>
        <v>6377.3</v>
      </c>
      <c r="D600" s="224">
        <f>ROUND('в руб.'!D600/1000,1)</f>
        <v>3267.1</v>
      </c>
      <c r="E600" s="178">
        <f t="shared" si="12"/>
        <v>51.230144418484315</v>
      </c>
    </row>
    <row r="601" spans="1:5" ht="63" x14ac:dyDescent="0.25">
      <c r="A601" s="236" t="s">
        <v>1900</v>
      </c>
      <c r="B601" s="179" t="s">
        <v>1958</v>
      </c>
      <c r="C601" s="224">
        <f>ROUND('в руб.'!C601/1000,1)</f>
        <v>25993</v>
      </c>
      <c r="D601" s="224">
        <f>ROUND('в руб.'!D601/1000,1)</f>
        <v>10970.8</v>
      </c>
      <c r="E601" s="178">
        <f t="shared" si="12"/>
        <v>42.206747970607466</v>
      </c>
    </row>
    <row r="602" spans="1:5" ht="31.5" x14ac:dyDescent="0.25">
      <c r="A602" s="236" t="s">
        <v>1902</v>
      </c>
      <c r="B602" s="179" t="s">
        <v>1959</v>
      </c>
      <c r="C602" s="224">
        <f>ROUND('в руб.'!C602/1000,1)</f>
        <v>5897.1</v>
      </c>
      <c r="D602" s="224">
        <f>ROUND('в руб.'!D602/1000,1)</f>
        <v>1442.5</v>
      </c>
      <c r="E602" s="178">
        <f t="shared" si="12"/>
        <v>24.461175832188701</v>
      </c>
    </row>
    <row r="603" spans="1:5" ht="47.25" x14ac:dyDescent="0.25">
      <c r="A603" s="236" t="s">
        <v>1904</v>
      </c>
      <c r="B603" s="179" t="s">
        <v>1960</v>
      </c>
      <c r="C603" s="224">
        <f>ROUND('в руб.'!C603/1000,1)</f>
        <v>5897.1</v>
      </c>
      <c r="D603" s="224">
        <f>ROUND('в руб.'!D603/1000,1)</f>
        <v>1442.5</v>
      </c>
      <c r="E603" s="178">
        <f t="shared" si="12"/>
        <v>24.461175832188701</v>
      </c>
    </row>
    <row r="604" spans="1:5" ht="15.75" x14ac:dyDescent="0.25">
      <c r="A604" s="236" t="s">
        <v>1906</v>
      </c>
      <c r="B604" s="179" t="s">
        <v>1962</v>
      </c>
      <c r="C604" s="224">
        <f>ROUND('в руб.'!C604/1000,1)</f>
        <v>5897.1</v>
      </c>
      <c r="D604" s="224">
        <f>ROUND('в руб.'!D604/1000,1)</f>
        <v>1442.5</v>
      </c>
      <c r="E604" s="178">
        <f t="shared" si="12"/>
        <v>24.461175832188701</v>
      </c>
    </row>
    <row r="605" spans="1:5" ht="15.75" x14ac:dyDescent="0.25">
      <c r="A605" s="234" t="s">
        <v>1986</v>
      </c>
      <c r="B605" s="235" t="s">
        <v>1987</v>
      </c>
      <c r="C605" s="223">
        <f>ROUND('в руб.'!C605/1000,1)</f>
        <v>638300.1</v>
      </c>
      <c r="D605" s="223">
        <f>ROUND('в руб.'!D605/1000,1)</f>
        <v>234679.3</v>
      </c>
      <c r="E605" s="202">
        <f t="shared" si="12"/>
        <v>36.766295352295884</v>
      </c>
    </row>
    <row r="606" spans="1:5" ht="78.75" x14ac:dyDescent="0.25">
      <c r="A606" s="236" t="s">
        <v>1892</v>
      </c>
      <c r="B606" s="179" t="s">
        <v>1988</v>
      </c>
      <c r="C606" s="224">
        <f>ROUND('в руб.'!C606/1000,1)</f>
        <v>365129.1</v>
      </c>
      <c r="D606" s="224">
        <f>ROUND('в руб.'!D606/1000,1)</f>
        <v>149535.1</v>
      </c>
      <c r="E606" s="178">
        <f t="shared" si="12"/>
        <v>40.954035161809891</v>
      </c>
    </row>
    <row r="607" spans="1:5" ht="31.5" x14ac:dyDescent="0.25">
      <c r="A607" s="236" t="s">
        <v>1989</v>
      </c>
      <c r="B607" s="179" t="s">
        <v>1990</v>
      </c>
      <c r="C607" s="224">
        <f>ROUND('в руб.'!C607/1000,1)</f>
        <v>55966.2</v>
      </c>
      <c r="D607" s="224">
        <f>ROUND('в руб.'!D607/1000,1)</f>
        <v>21355.1</v>
      </c>
      <c r="E607" s="178">
        <f t="shared" si="12"/>
        <v>38.157137700969514</v>
      </c>
    </row>
    <row r="608" spans="1:5" ht="15.75" x14ac:dyDescent="0.25">
      <c r="A608" s="236" t="s">
        <v>1991</v>
      </c>
      <c r="B608" s="179" t="s">
        <v>1992</v>
      </c>
      <c r="C608" s="224">
        <f>ROUND('в руб.'!C608/1000,1)</f>
        <v>42984.800000000003</v>
      </c>
      <c r="D608" s="224">
        <f>ROUND('в руб.'!D608/1000,1)</f>
        <v>16769.5</v>
      </c>
      <c r="E608" s="178">
        <f t="shared" si="12"/>
        <v>39.012627719565984</v>
      </c>
    </row>
    <row r="609" spans="1:5" ht="63" x14ac:dyDescent="0.25">
      <c r="A609" s="236" t="s">
        <v>1993</v>
      </c>
      <c r="B609" s="179" t="s">
        <v>1994</v>
      </c>
      <c r="C609" s="224">
        <f>ROUND('в руб.'!C609/1000,1)</f>
        <v>12981.4</v>
      </c>
      <c r="D609" s="224">
        <f>ROUND('в руб.'!D609/1000,1)</f>
        <v>4585.7</v>
      </c>
      <c r="E609" s="178">
        <f t="shared" si="12"/>
        <v>35.3251575330858</v>
      </c>
    </row>
    <row r="610" spans="1:5" ht="31.5" x14ac:dyDescent="0.25">
      <c r="A610" s="236" t="s">
        <v>1894</v>
      </c>
      <c r="B610" s="179" t="s">
        <v>1995</v>
      </c>
      <c r="C610" s="224">
        <f>ROUND('в руб.'!C610/1000,1)</f>
        <v>309162.90000000002</v>
      </c>
      <c r="D610" s="224">
        <f>ROUND('в руб.'!D610/1000,1)</f>
        <v>128180</v>
      </c>
      <c r="E610" s="178">
        <f t="shared" si="12"/>
        <v>41.460343398253798</v>
      </c>
    </row>
    <row r="611" spans="1:5" ht="31.5" x14ac:dyDescent="0.25">
      <c r="A611" s="236" t="s">
        <v>1896</v>
      </c>
      <c r="B611" s="179" t="s">
        <v>1996</v>
      </c>
      <c r="C611" s="224">
        <f>ROUND('в руб.'!C611/1000,1)</f>
        <v>228842.9</v>
      </c>
      <c r="D611" s="224">
        <f>ROUND('в руб.'!D611/1000,1)</f>
        <v>95894.3</v>
      </c>
      <c r="E611" s="178">
        <f t="shared" si="12"/>
        <v>41.90398740795542</v>
      </c>
    </row>
    <row r="612" spans="1:5" ht="47.25" x14ac:dyDescent="0.25">
      <c r="A612" s="236" t="s">
        <v>1898</v>
      </c>
      <c r="B612" s="179" t="s">
        <v>1997</v>
      </c>
      <c r="C612" s="224">
        <f>ROUND('в руб.'!C612/1000,1)</f>
        <v>9010</v>
      </c>
      <c r="D612" s="224">
        <f>ROUND('в руб.'!D612/1000,1)</f>
        <v>5390</v>
      </c>
      <c r="E612" s="178">
        <f t="shared" si="12"/>
        <v>59.822419533851281</v>
      </c>
    </row>
    <row r="613" spans="1:5" ht="63" x14ac:dyDescent="0.25">
      <c r="A613" s="236" t="s">
        <v>1900</v>
      </c>
      <c r="B613" s="179" t="s">
        <v>1998</v>
      </c>
      <c r="C613" s="224">
        <f>ROUND('в руб.'!C613/1000,1)</f>
        <v>71310</v>
      </c>
      <c r="D613" s="224">
        <f>ROUND('в руб.'!D613/1000,1)</f>
        <v>26895.7</v>
      </c>
      <c r="E613" s="178">
        <f t="shared" si="12"/>
        <v>37.716589538634132</v>
      </c>
    </row>
    <row r="614" spans="1:5" ht="31.5" x14ac:dyDescent="0.25">
      <c r="A614" s="236" t="s">
        <v>1902</v>
      </c>
      <c r="B614" s="179" t="s">
        <v>1999</v>
      </c>
      <c r="C614" s="224">
        <f>ROUND('в руб.'!C614/1000,1)</f>
        <v>269769.3</v>
      </c>
      <c r="D614" s="224">
        <f>ROUND('в руб.'!D614/1000,1)</f>
        <v>83204.600000000006</v>
      </c>
      <c r="E614" s="178">
        <f t="shared" si="12"/>
        <v>30.84287203918311</v>
      </c>
    </row>
    <row r="615" spans="1:5" ht="47.25" x14ac:dyDescent="0.25">
      <c r="A615" s="236" t="s">
        <v>1904</v>
      </c>
      <c r="B615" s="179" t="s">
        <v>2000</v>
      </c>
      <c r="C615" s="224">
        <f>ROUND('в руб.'!C615/1000,1)</f>
        <v>269769.3</v>
      </c>
      <c r="D615" s="224">
        <f>ROUND('в руб.'!D615/1000,1)</f>
        <v>83204.600000000006</v>
      </c>
      <c r="E615" s="178">
        <f t="shared" si="12"/>
        <v>30.84287203918311</v>
      </c>
    </row>
    <row r="616" spans="1:5" ht="47.25" x14ac:dyDescent="0.25">
      <c r="A616" s="236" t="s">
        <v>2001</v>
      </c>
      <c r="B616" s="179" t="s">
        <v>2002</v>
      </c>
      <c r="C616" s="224">
        <f>ROUND('в руб.'!C616/1000,1)</f>
        <v>20400</v>
      </c>
      <c r="D616" s="224"/>
      <c r="E616" s="178"/>
    </row>
    <row r="617" spans="1:5" ht="15.75" x14ac:dyDescent="0.25">
      <c r="A617" s="236" t="s">
        <v>1906</v>
      </c>
      <c r="B617" s="179" t="s">
        <v>2003</v>
      </c>
      <c r="C617" s="224">
        <f>ROUND('в руб.'!C617/1000,1)</f>
        <v>239426.1</v>
      </c>
      <c r="D617" s="224">
        <f>ROUND('в руб.'!D617/1000,1)</f>
        <v>78850</v>
      </c>
      <c r="E617" s="178">
        <f t="shared" si="12"/>
        <v>32.932917505652057</v>
      </c>
    </row>
    <row r="618" spans="1:5" ht="15.75" x14ac:dyDescent="0.25">
      <c r="A618" s="236" t="s">
        <v>1926</v>
      </c>
      <c r="B618" s="179" t="s">
        <v>2004</v>
      </c>
      <c r="C618" s="224">
        <f>ROUND('в руб.'!C618/1000,1)</f>
        <v>9943.2000000000007</v>
      </c>
      <c r="D618" s="224">
        <f>ROUND('в руб.'!D618/1000,1)</f>
        <v>4354.6000000000004</v>
      </c>
      <c r="E618" s="178">
        <f t="shared" si="12"/>
        <v>43.794754203878028</v>
      </c>
    </row>
    <row r="619" spans="1:5" ht="15.75" x14ac:dyDescent="0.25">
      <c r="A619" s="236" t="s">
        <v>1936</v>
      </c>
      <c r="B619" s="179" t="s">
        <v>2005</v>
      </c>
      <c r="C619" s="224">
        <f>ROUND('в руб.'!C619/1000,1)</f>
        <v>1883.2</v>
      </c>
      <c r="D619" s="224">
        <f>ROUND('в руб.'!D619/1000,1)</f>
        <v>812.3</v>
      </c>
      <c r="E619" s="178">
        <f t="shared" si="12"/>
        <v>43.134027187765497</v>
      </c>
    </row>
    <row r="620" spans="1:5" ht="15.75" x14ac:dyDescent="0.25">
      <c r="A620" s="236" t="s">
        <v>2006</v>
      </c>
      <c r="B620" s="179" t="s">
        <v>2007</v>
      </c>
      <c r="C620" s="224">
        <f>ROUND('в руб.'!C620/1000,1)</f>
        <v>1883.2</v>
      </c>
      <c r="D620" s="224">
        <f>ROUND('в руб.'!D620/1000,1)</f>
        <v>812.3</v>
      </c>
      <c r="E620" s="178">
        <f t="shared" si="12"/>
        <v>43.134027187765497</v>
      </c>
    </row>
    <row r="621" spans="1:5" ht="15.75" x14ac:dyDescent="0.25">
      <c r="A621" s="236" t="s">
        <v>1908</v>
      </c>
      <c r="B621" s="179" t="s">
        <v>2008</v>
      </c>
      <c r="C621" s="224">
        <f>ROUND('в руб.'!C621/1000,1)</f>
        <v>1518.5</v>
      </c>
      <c r="D621" s="224">
        <f>ROUND('в руб.'!D621/1000,1)</f>
        <v>1127.3</v>
      </c>
      <c r="E621" s="178">
        <f t="shared" si="12"/>
        <v>74.237734606519595</v>
      </c>
    </row>
    <row r="622" spans="1:5" ht="15.75" x14ac:dyDescent="0.25">
      <c r="A622" s="236" t="s">
        <v>1978</v>
      </c>
      <c r="B622" s="179" t="s">
        <v>2009</v>
      </c>
      <c r="C622" s="224">
        <f>ROUND('в руб.'!C622/1000,1)</f>
        <v>995</v>
      </c>
      <c r="D622" s="224">
        <f>ROUND('в руб.'!D622/1000,1)</f>
        <v>994.9</v>
      </c>
      <c r="E622" s="178">
        <f t="shared" si="12"/>
        <v>99.989949748743712</v>
      </c>
    </row>
    <row r="623" spans="1:5" ht="47.25" x14ac:dyDescent="0.25">
      <c r="A623" s="236" t="s">
        <v>1980</v>
      </c>
      <c r="B623" s="179" t="s">
        <v>2010</v>
      </c>
      <c r="C623" s="224">
        <f>ROUND('в руб.'!C623/1000,1)</f>
        <v>995</v>
      </c>
      <c r="D623" s="224">
        <f>ROUND('в руб.'!D623/1000,1)</f>
        <v>994.9</v>
      </c>
      <c r="E623" s="178">
        <f t="shared" si="12"/>
        <v>99.989949748743712</v>
      </c>
    </row>
    <row r="624" spans="1:5" ht="15.75" x14ac:dyDescent="0.25">
      <c r="A624" s="236" t="s">
        <v>1910</v>
      </c>
      <c r="B624" s="179" t="s">
        <v>2011</v>
      </c>
      <c r="C624" s="224">
        <f>ROUND('в руб.'!C624/1000,1)</f>
        <v>523.5</v>
      </c>
      <c r="D624" s="224">
        <f>ROUND('в руб.'!D624/1000,1)</f>
        <v>132.4</v>
      </c>
      <c r="E624" s="178">
        <f t="shared" si="12"/>
        <v>25.291308500477555</v>
      </c>
    </row>
    <row r="625" spans="1:7" ht="31.5" x14ac:dyDescent="0.25">
      <c r="A625" s="236" t="s">
        <v>1947</v>
      </c>
      <c r="B625" s="179" t="s">
        <v>2012</v>
      </c>
      <c r="C625" s="224">
        <f>ROUND('в руб.'!C625/1000,1)</f>
        <v>511.5</v>
      </c>
      <c r="D625" s="224">
        <f>ROUND('в руб.'!D625/1000,1)</f>
        <v>129.5</v>
      </c>
      <c r="E625" s="178">
        <f t="shared" si="12"/>
        <v>25.317693059628542</v>
      </c>
    </row>
    <row r="626" spans="1:7" ht="15.75" x14ac:dyDescent="0.25">
      <c r="A626" s="236" t="s">
        <v>1949</v>
      </c>
      <c r="B626" s="179" t="s">
        <v>2013</v>
      </c>
      <c r="C626" s="224">
        <f>ROUND('в руб.'!C626/1000,1)</f>
        <v>12</v>
      </c>
      <c r="D626" s="224">
        <f>ROUND('в руб.'!D626/1000,1)</f>
        <v>2.9</v>
      </c>
      <c r="E626" s="178">
        <f t="shared" si="12"/>
        <v>24.166666666666668</v>
      </c>
    </row>
    <row r="627" spans="1:7" ht="47.25" x14ac:dyDescent="0.25">
      <c r="A627" s="234" t="s">
        <v>2014</v>
      </c>
      <c r="B627" s="235" t="s">
        <v>2015</v>
      </c>
      <c r="C627" s="223">
        <f>ROUND('в руб.'!C627/1000,1)-0.1</f>
        <v>303024.10000000003</v>
      </c>
      <c r="D627" s="223">
        <f>ROUND('в руб.'!D627/1000,1)</f>
        <v>125590.7</v>
      </c>
      <c r="E627" s="202">
        <f t="shared" si="12"/>
        <v>41.445779395104211</v>
      </c>
      <c r="G627" s="218"/>
    </row>
    <row r="628" spans="1:7" ht="78.75" x14ac:dyDescent="0.25">
      <c r="A628" s="236" t="s">
        <v>1892</v>
      </c>
      <c r="B628" s="179" t="s">
        <v>2016</v>
      </c>
      <c r="C628" s="224">
        <f>ROUND('в руб.'!C628/1000,1)</f>
        <v>226430.7</v>
      </c>
      <c r="D628" s="224">
        <f>ROUND('в руб.'!D628/1000,1)</f>
        <v>104854.3</v>
      </c>
      <c r="E628" s="178">
        <f t="shared" si="12"/>
        <v>46.307457425163634</v>
      </c>
    </row>
    <row r="629" spans="1:7" ht="31.5" x14ac:dyDescent="0.25">
      <c r="A629" s="236" t="s">
        <v>1894</v>
      </c>
      <c r="B629" s="179" t="s">
        <v>2017</v>
      </c>
      <c r="C629" s="224">
        <f>ROUND('в руб.'!C629/1000,1)</f>
        <v>226430.7</v>
      </c>
      <c r="D629" s="224">
        <f>ROUND('в руб.'!D629/1000,1)</f>
        <v>104854.3</v>
      </c>
      <c r="E629" s="178">
        <f t="shared" si="12"/>
        <v>46.307457425163634</v>
      </c>
    </row>
    <row r="630" spans="1:7" ht="31.5" x14ac:dyDescent="0.25">
      <c r="A630" s="236" t="s">
        <v>1896</v>
      </c>
      <c r="B630" s="179" t="s">
        <v>2018</v>
      </c>
      <c r="C630" s="224">
        <f>ROUND('в руб.'!C630/1000,1)</f>
        <v>164215.5</v>
      </c>
      <c r="D630" s="224">
        <f>ROUND('в руб.'!D630/1000,1)</f>
        <v>76489.3</v>
      </c>
      <c r="E630" s="178">
        <f t="shared" si="12"/>
        <v>46.57861164141022</v>
      </c>
    </row>
    <row r="631" spans="1:7" ht="47.25" x14ac:dyDescent="0.25">
      <c r="A631" s="236" t="s">
        <v>1898</v>
      </c>
      <c r="B631" s="179" t="s">
        <v>2019</v>
      </c>
      <c r="C631" s="224">
        <f>ROUND('в руб.'!C631/1000,1)</f>
        <v>10488.1</v>
      </c>
      <c r="D631" s="224">
        <f>ROUND('в руб.'!D631/1000,1)</f>
        <v>4867.3999999999996</v>
      </c>
      <c r="E631" s="178">
        <f t="shared" ref="E631:E694" si="13">D631/C631*100</f>
        <v>46.408787101572251</v>
      </c>
    </row>
    <row r="632" spans="1:7" ht="63" x14ac:dyDescent="0.25">
      <c r="A632" s="236" t="s">
        <v>1900</v>
      </c>
      <c r="B632" s="179" t="s">
        <v>2020</v>
      </c>
      <c r="C632" s="224">
        <f>ROUND('в руб.'!C632/1000,1)</f>
        <v>51727.1</v>
      </c>
      <c r="D632" s="224">
        <f>ROUND('в руб.'!D632/1000,1)</f>
        <v>23497.599999999999</v>
      </c>
      <c r="E632" s="178">
        <f t="shared" si="13"/>
        <v>45.426091932468665</v>
      </c>
    </row>
    <row r="633" spans="1:7" ht="31.5" x14ac:dyDescent="0.25">
      <c r="A633" s="236" t="s">
        <v>1902</v>
      </c>
      <c r="B633" s="179" t="s">
        <v>2021</v>
      </c>
      <c r="C633" s="224">
        <f>ROUND('в руб.'!C633/1000,1)-0.1</f>
        <v>55109.700000000004</v>
      </c>
      <c r="D633" s="224">
        <f>ROUND('в руб.'!D633/1000,1)</f>
        <v>11455.5</v>
      </c>
      <c r="E633" s="178">
        <f t="shared" si="13"/>
        <v>20.786721756786918</v>
      </c>
    </row>
    <row r="634" spans="1:7" ht="47.25" x14ac:dyDescent="0.25">
      <c r="A634" s="236" t="s">
        <v>1904</v>
      </c>
      <c r="B634" s="179" t="s">
        <v>2022</v>
      </c>
      <c r="C634" s="224">
        <f>ROUND('в руб.'!C634/1000,1)-0.1</f>
        <v>55109.700000000004</v>
      </c>
      <c r="D634" s="224">
        <f>ROUND('в руб.'!D634/1000,1)</f>
        <v>11455.5</v>
      </c>
      <c r="E634" s="178">
        <f t="shared" si="13"/>
        <v>20.786721756786918</v>
      </c>
    </row>
    <row r="635" spans="1:7" ht="15.75" x14ac:dyDescent="0.25">
      <c r="A635" s="236" t="s">
        <v>1906</v>
      </c>
      <c r="B635" s="179" t="s">
        <v>2024</v>
      </c>
      <c r="C635" s="224">
        <f>ROUND('в руб.'!C635/1000,1)-0.1</f>
        <v>54771.4</v>
      </c>
      <c r="D635" s="224">
        <f>ROUND('в руб.'!D635/1000,1)</f>
        <v>11353.8</v>
      </c>
      <c r="E635" s="178">
        <f t="shared" si="13"/>
        <v>20.729431783741148</v>
      </c>
    </row>
    <row r="636" spans="1:7" ht="15.75" x14ac:dyDescent="0.25">
      <c r="A636" s="236" t="s">
        <v>1926</v>
      </c>
      <c r="B636" s="179" t="s">
        <v>2025</v>
      </c>
      <c r="C636" s="224">
        <f>ROUND('в руб.'!C636/1000,1)</f>
        <v>338.3</v>
      </c>
      <c r="D636" s="224">
        <f>ROUND('в руб.'!D636/1000,1)</f>
        <v>101.8</v>
      </c>
      <c r="E636" s="178">
        <f t="shared" si="13"/>
        <v>30.091634643807268</v>
      </c>
    </row>
    <row r="637" spans="1:7" ht="15.75" x14ac:dyDescent="0.25">
      <c r="A637" s="236" t="s">
        <v>1936</v>
      </c>
      <c r="B637" s="179" t="s">
        <v>2026</v>
      </c>
      <c r="C637" s="224">
        <f>ROUND('в руб.'!C637/1000,1)</f>
        <v>21363.200000000001</v>
      </c>
      <c r="D637" s="224">
        <f>ROUND('в руб.'!D637/1000,1)</f>
        <v>9259</v>
      </c>
      <c r="E637" s="178">
        <f t="shared" si="13"/>
        <v>43.340885260635112</v>
      </c>
    </row>
    <row r="638" spans="1:7" ht="15.75" x14ac:dyDescent="0.25">
      <c r="A638" s="236" t="s">
        <v>2006</v>
      </c>
      <c r="B638" s="179" t="s">
        <v>2027</v>
      </c>
      <c r="C638" s="224">
        <f>ROUND('в руб.'!C638/1000,1)</f>
        <v>21363.200000000001</v>
      </c>
      <c r="D638" s="224">
        <f>ROUND('в руб.'!D638/1000,1)</f>
        <v>9259</v>
      </c>
      <c r="E638" s="178">
        <f t="shared" si="13"/>
        <v>43.340885260635112</v>
      </c>
    </row>
    <row r="639" spans="1:7" ht="15.75" x14ac:dyDescent="0.25">
      <c r="A639" s="236" t="s">
        <v>1908</v>
      </c>
      <c r="B639" s="179" t="s">
        <v>2029</v>
      </c>
      <c r="C639" s="224">
        <f>ROUND('в руб.'!C639/1000,1)</f>
        <v>120.5</v>
      </c>
      <c r="D639" s="224">
        <f>ROUND('в руб.'!D639/1000,1)</f>
        <v>21.9</v>
      </c>
      <c r="E639" s="178">
        <f t="shared" si="13"/>
        <v>18.174273858921161</v>
      </c>
    </row>
    <row r="640" spans="1:7" ht="15.75" x14ac:dyDescent="0.25">
      <c r="A640" s="236" t="s">
        <v>1910</v>
      </c>
      <c r="B640" s="179" t="s">
        <v>2032</v>
      </c>
      <c r="C640" s="224">
        <f>ROUND('в руб.'!C640/1000,1)</f>
        <v>120.5</v>
      </c>
      <c r="D640" s="224">
        <f>ROUND('в руб.'!D640/1000,1)</f>
        <v>21.9</v>
      </c>
      <c r="E640" s="178">
        <f t="shared" si="13"/>
        <v>18.174273858921161</v>
      </c>
    </row>
    <row r="641" spans="1:5" ht="31.5" x14ac:dyDescent="0.25">
      <c r="A641" s="236" t="s">
        <v>1947</v>
      </c>
      <c r="B641" s="179" t="s">
        <v>2033</v>
      </c>
      <c r="C641" s="224">
        <f>ROUND('в руб.'!C641/1000,1)</f>
        <v>55</v>
      </c>
      <c r="D641" s="224">
        <f>ROUND('в руб.'!D641/1000,1)</f>
        <v>18.100000000000001</v>
      </c>
      <c r="E641" s="178">
        <f t="shared" si="13"/>
        <v>32.909090909090907</v>
      </c>
    </row>
    <row r="642" spans="1:5" ht="15.75" x14ac:dyDescent="0.25">
      <c r="A642" s="236" t="s">
        <v>1949</v>
      </c>
      <c r="B642" s="179" t="s">
        <v>2034</v>
      </c>
      <c r="C642" s="224">
        <f>ROUND('в руб.'!C642/1000,1)</f>
        <v>15.5</v>
      </c>
      <c r="D642" s="224">
        <f>ROUND('в руб.'!D642/1000,1)</f>
        <v>3.9</v>
      </c>
      <c r="E642" s="178">
        <f t="shared" si="13"/>
        <v>25.161290322580644</v>
      </c>
    </row>
    <row r="643" spans="1:5" ht="15.75" x14ac:dyDescent="0.25">
      <c r="A643" s="236" t="s">
        <v>1912</v>
      </c>
      <c r="B643" s="179" t="s">
        <v>2035</v>
      </c>
      <c r="C643" s="224">
        <f>ROUND('в руб.'!C643/1000,1)</f>
        <v>50</v>
      </c>
      <c r="D643" s="224"/>
      <c r="E643" s="178"/>
    </row>
    <row r="644" spans="1:5" ht="31.5" x14ac:dyDescent="0.25">
      <c r="A644" s="234" t="s">
        <v>2036</v>
      </c>
      <c r="B644" s="235" t="s">
        <v>2037</v>
      </c>
      <c r="C644" s="223">
        <f>ROUND('в руб.'!C644/1000,1)</f>
        <v>488631.7</v>
      </c>
      <c r="D644" s="223">
        <f>ROUND('в руб.'!D644/1000,1)</f>
        <v>63935.199999999997</v>
      </c>
      <c r="E644" s="202">
        <f t="shared" si="13"/>
        <v>13.084537904519905</v>
      </c>
    </row>
    <row r="645" spans="1:5" ht="78.75" x14ac:dyDescent="0.25">
      <c r="A645" s="236" t="s">
        <v>1892</v>
      </c>
      <c r="B645" s="179" t="s">
        <v>2038</v>
      </c>
      <c r="C645" s="224">
        <f>ROUND('в руб.'!C645/1000,1)</f>
        <v>130307.6</v>
      </c>
      <c r="D645" s="224">
        <f>ROUND('в руб.'!D645/1000,1)</f>
        <v>62706.2</v>
      </c>
      <c r="E645" s="178">
        <f t="shared" si="13"/>
        <v>48.121675174740382</v>
      </c>
    </row>
    <row r="646" spans="1:5" ht="31.5" x14ac:dyDescent="0.25">
      <c r="A646" s="236" t="s">
        <v>1894</v>
      </c>
      <c r="B646" s="179" t="s">
        <v>2039</v>
      </c>
      <c r="C646" s="224">
        <f>ROUND('в руб.'!C646/1000,1)</f>
        <v>130307.6</v>
      </c>
      <c r="D646" s="224">
        <f>ROUND('в руб.'!D646/1000,1)</f>
        <v>62706.2</v>
      </c>
      <c r="E646" s="178">
        <f t="shared" si="13"/>
        <v>48.121675174740382</v>
      </c>
    </row>
    <row r="647" spans="1:5" ht="31.5" x14ac:dyDescent="0.25">
      <c r="A647" s="236" t="s">
        <v>1896</v>
      </c>
      <c r="B647" s="179" t="s">
        <v>2040</v>
      </c>
      <c r="C647" s="224">
        <f>ROUND('в руб.'!C647/1000,1)</f>
        <v>96750.5</v>
      </c>
      <c r="D647" s="224">
        <f>ROUND('в руб.'!D647/1000,1)</f>
        <v>45882.5</v>
      </c>
      <c r="E647" s="178">
        <f t="shared" si="13"/>
        <v>47.423527526989524</v>
      </c>
    </row>
    <row r="648" spans="1:5" ht="47.25" x14ac:dyDescent="0.25">
      <c r="A648" s="236" t="s">
        <v>1898</v>
      </c>
      <c r="B648" s="179" t="s">
        <v>2041</v>
      </c>
      <c r="C648" s="224">
        <f>ROUND('в руб.'!C648/1000,1)</f>
        <v>3564.8</v>
      </c>
      <c r="D648" s="224">
        <f>ROUND('в руб.'!D648/1000,1)</f>
        <v>2575.1999999999998</v>
      </c>
      <c r="E648" s="178">
        <f t="shared" si="13"/>
        <v>72.239676840215424</v>
      </c>
    </row>
    <row r="649" spans="1:5" ht="63" x14ac:dyDescent="0.25">
      <c r="A649" s="236" t="s">
        <v>1900</v>
      </c>
      <c r="B649" s="179" t="s">
        <v>2042</v>
      </c>
      <c r="C649" s="224">
        <f>ROUND('в руб.'!C649/1000,1)</f>
        <v>29992.3</v>
      </c>
      <c r="D649" s="224">
        <f>ROUND('в руб.'!D649/1000,1)</f>
        <v>14248.4</v>
      </c>
      <c r="E649" s="178">
        <f t="shared" si="13"/>
        <v>47.506860094090818</v>
      </c>
    </row>
    <row r="650" spans="1:5" ht="31.5" x14ac:dyDescent="0.25">
      <c r="A650" s="236" t="s">
        <v>1902</v>
      </c>
      <c r="B650" s="179" t="s">
        <v>2043</v>
      </c>
      <c r="C650" s="224">
        <f>ROUND('в руб.'!C650/1000,1)</f>
        <v>5017.3999999999996</v>
      </c>
      <c r="D650" s="224">
        <f>ROUND('в руб.'!D650/1000,1)</f>
        <v>1216.4000000000001</v>
      </c>
      <c r="E650" s="178">
        <f t="shared" si="13"/>
        <v>24.243632160082914</v>
      </c>
    </row>
    <row r="651" spans="1:5" ht="47.25" x14ac:dyDescent="0.25">
      <c r="A651" s="236" t="s">
        <v>1904</v>
      </c>
      <c r="B651" s="179" t="s">
        <v>2044</v>
      </c>
      <c r="C651" s="224">
        <f>ROUND('в руб.'!C651/1000,1)</f>
        <v>5017.3999999999996</v>
      </c>
      <c r="D651" s="224">
        <f>ROUND('в руб.'!D651/1000,1)</f>
        <v>1216.4000000000001</v>
      </c>
      <c r="E651" s="178">
        <f t="shared" si="13"/>
        <v>24.243632160082914</v>
      </c>
    </row>
    <row r="652" spans="1:5" ht="15.75" x14ac:dyDescent="0.25">
      <c r="A652" s="236" t="s">
        <v>1906</v>
      </c>
      <c r="B652" s="179" t="s">
        <v>2046</v>
      </c>
      <c r="C652" s="224">
        <f>ROUND('в руб.'!C652/1000,1)</f>
        <v>5017.3999999999996</v>
      </c>
      <c r="D652" s="224">
        <f>ROUND('в руб.'!D652/1000,1)</f>
        <v>1216.4000000000001</v>
      </c>
      <c r="E652" s="178">
        <f t="shared" si="13"/>
        <v>24.243632160082914</v>
      </c>
    </row>
    <row r="653" spans="1:5" ht="15.75" x14ac:dyDescent="0.25">
      <c r="A653" s="236" t="s">
        <v>1908</v>
      </c>
      <c r="B653" s="179" t="s">
        <v>2048</v>
      </c>
      <c r="C653" s="224">
        <f>ROUND('в руб.'!C653/1000,1)</f>
        <v>353306.7</v>
      </c>
      <c r="D653" s="224">
        <f>ROUND('в руб.'!D653/1000,1)</f>
        <v>12.6</v>
      </c>
      <c r="E653" s="178"/>
    </row>
    <row r="654" spans="1:5" ht="15.75" x14ac:dyDescent="0.25">
      <c r="A654" s="236" t="s">
        <v>1910</v>
      </c>
      <c r="B654" s="179" t="s">
        <v>2049</v>
      </c>
      <c r="C654" s="224">
        <f>ROUND('в руб.'!C654/1000,1)</f>
        <v>22.6</v>
      </c>
      <c r="D654" s="224">
        <f>ROUND('в руб.'!D654/1000,1)</f>
        <v>12.6</v>
      </c>
      <c r="E654" s="178">
        <f t="shared" si="13"/>
        <v>55.752212389380531</v>
      </c>
    </row>
    <row r="655" spans="1:5" ht="15.75" x14ac:dyDescent="0.25">
      <c r="A655" s="236" t="s">
        <v>1949</v>
      </c>
      <c r="B655" s="179" t="s">
        <v>2050</v>
      </c>
      <c r="C655" s="224">
        <f>ROUND('в руб.'!C655/1000,1)</f>
        <v>9.6999999999999993</v>
      </c>
      <c r="D655" s="224"/>
      <c r="E655" s="178"/>
    </row>
    <row r="656" spans="1:5" ht="15.75" x14ac:dyDescent="0.25">
      <c r="A656" s="236" t="s">
        <v>1912</v>
      </c>
      <c r="B656" s="179" t="s">
        <v>2051</v>
      </c>
      <c r="C656" s="224">
        <f>ROUND('в руб.'!C656/1000,1)</f>
        <v>12.9</v>
      </c>
      <c r="D656" s="224">
        <f>ROUND('в руб.'!D656/1000,1)</f>
        <v>12.6</v>
      </c>
      <c r="E656" s="178">
        <f t="shared" si="13"/>
        <v>97.674418604651152</v>
      </c>
    </row>
    <row r="657" spans="1:5" ht="15.75" x14ac:dyDescent="0.25">
      <c r="A657" s="236" t="s">
        <v>2052</v>
      </c>
      <c r="B657" s="179" t="s">
        <v>2053</v>
      </c>
      <c r="C657" s="224">
        <f>ROUND('в руб.'!C657/1000,1)</f>
        <v>353284.1</v>
      </c>
      <c r="D657" s="224"/>
      <c r="E657" s="178"/>
    </row>
    <row r="658" spans="1:5" ht="15.75" x14ac:dyDescent="0.25">
      <c r="A658" s="234" t="s">
        <v>2054</v>
      </c>
      <c r="B658" s="235" t="s">
        <v>2055</v>
      </c>
      <c r="C658" s="223">
        <f>ROUND('в руб.'!C658/1000,1)</f>
        <v>337382.7</v>
      </c>
      <c r="D658" s="223"/>
      <c r="E658" s="202"/>
    </row>
    <row r="659" spans="1:5" ht="15.75" x14ac:dyDescent="0.25">
      <c r="A659" s="236" t="s">
        <v>1908</v>
      </c>
      <c r="B659" s="179" t="s">
        <v>2056</v>
      </c>
      <c r="C659" s="224">
        <f>ROUND('в руб.'!C659/1000,1)</f>
        <v>337382.7</v>
      </c>
      <c r="D659" s="224"/>
      <c r="E659" s="178"/>
    </row>
    <row r="660" spans="1:5" ht="15.75" x14ac:dyDescent="0.25">
      <c r="A660" s="236" t="s">
        <v>2057</v>
      </c>
      <c r="B660" s="179" t="s">
        <v>2058</v>
      </c>
      <c r="C660" s="224">
        <f>ROUND('в руб.'!C660/1000,1)</f>
        <v>337382.7</v>
      </c>
      <c r="D660" s="224"/>
      <c r="E660" s="178"/>
    </row>
    <row r="661" spans="1:5" ht="31.5" x14ac:dyDescent="0.25">
      <c r="A661" s="234" t="s">
        <v>2059</v>
      </c>
      <c r="B661" s="235" t="s">
        <v>2060</v>
      </c>
      <c r="C661" s="223">
        <f>ROUND('в руб.'!C661/1000,1)</f>
        <v>199.7</v>
      </c>
      <c r="D661" s="223">
        <f>ROUND('в руб.'!D661/1000,1)</f>
        <v>59.4</v>
      </c>
      <c r="E661" s="202">
        <f t="shared" si="13"/>
        <v>29.744616925388083</v>
      </c>
    </row>
    <row r="662" spans="1:5" ht="47.25" x14ac:dyDescent="0.25">
      <c r="A662" s="236" t="s">
        <v>1939</v>
      </c>
      <c r="B662" s="179" t="s">
        <v>2061</v>
      </c>
      <c r="C662" s="224">
        <f>ROUND('в руб.'!C662/1000,1)</f>
        <v>199.7</v>
      </c>
      <c r="D662" s="224">
        <f>ROUND('в руб.'!D662/1000,1)</f>
        <v>59.4</v>
      </c>
      <c r="E662" s="178">
        <f t="shared" si="13"/>
        <v>29.744616925388083</v>
      </c>
    </row>
    <row r="663" spans="1:5" ht="15.75" x14ac:dyDescent="0.25">
      <c r="A663" s="236" t="s">
        <v>2062</v>
      </c>
      <c r="B663" s="179" t="s">
        <v>2063</v>
      </c>
      <c r="C663" s="224">
        <f>ROUND('в руб.'!C663/1000,1)</f>
        <v>199.7</v>
      </c>
      <c r="D663" s="224">
        <f>ROUND('в руб.'!D663/1000,1)</f>
        <v>59.4</v>
      </c>
      <c r="E663" s="178">
        <f t="shared" si="13"/>
        <v>29.744616925388083</v>
      </c>
    </row>
    <row r="664" spans="1:5" ht="78.75" x14ac:dyDescent="0.25">
      <c r="A664" s="236" t="s">
        <v>2064</v>
      </c>
      <c r="B664" s="179" t="s">
        <v>2065</v>
      </c>
      <c r="C664" s="224">
        <f>ROUND('в руб.'!C664/1000,1)</f>
        <v>199.7</v>
      </c>
      <c r="D664" s="224">
        <f>ROUND('в руб.'!D664/1000,1)</f>
        <v>59.4</v>
      </c>
      <c r="E664" s="178">
        <f t="shared" si="13"/>
        <v>29.744616925388083</v>
      </c>
    </row>
    <row r="665" spans="1:5" ht="15.75" x14ac:dyDescent="0.25">
      <c r="A665" s="234" t="s">
        <v>2066</v>
      </c>
      <c r="B665" s="235" t="s">
        <v>2067</v>
      </c>
      <c r="C665" s="223">
        <f>ROUND('в руб.'!C665/1000,1)</f>
        <v>2708057.5</v>
      </c>
      <c r="D665" s="223">
        <f>ROUND('в руб.'!D665/1000,1)</f>
        <v>1001855.7</v>
      </c>
      <c r="E665" s="202">
        <f t="shared" si="13"/>
        <v>36.99536291234584</v>
      </c>
    </row>
    <row r="666" spans="1:5" ht="78.75" x14ac:dyDescent="0.25">
      <c r="A666" s="236" t="s">
        <v>1892</v>
      </c>
      <c r="B666" s="179" t="s">
        <v>2068</v>
      </c>
      <c r="C666" s="224">
        <f>ROUND('в руб.'!C666/1000,1)</f>
        <v>710045.8</v>
      </c>
      <c r="D666" s="224">
        <f>ROUND('в руб.'!D666/1000,1)</f>
        <v>326374.09999999998</v>
      </c>
      <c r="E666" s="178">
        <f t="shared" si="13"/>
        <v>45.965218018330646</v>
      </c>
    </row>
    <row r="667" spans="1:5" ht="31.5" x14ac:dyDescent="0.25">
      <c r="A667" s="236" t="s">
        <v>1989</v>
      </c>
      <c r="B667" s="179" t="s">
        <v>2069</v>
      </c>
      <c r="C667" s="224">
        <f>ROUND('в руб.'!C667/1000,1)</f>
        <v>271433.59999999998</v>
      </c>
      <c r="D667" s="224">
        <f>ROUND('в руб.'!D667/1000,1)</f>
        <v>124620.3</v>
      </c>
      <c r="E667" s="178">
        <f t="shared" si="13"/>
        <v>45.911891527062245</v>
      </c>
    </row>
    <row r="668" spans="1:5" ht="15.75" x14ac:dyDescent="0.25">
      <c r="A668" s="236" t="s">
        <v>1991</v>
      </c>
      <c r="B668" s="179" t="s">
        <v>2070</v>
      </c>
      <c r="C668" s="224">
        <f>ROUND('в руб.'!C668/1000,1)</f>
        <v>207622.3</v>
      </c>
      <c r="D668" s="224">
        <f>ROUND('в руб.'!D668/1000,1)</f>
        <v>96348.9</v>
      </c>
      <c r="E668" s="178">
        <f t="shared" si="13"/>
        <v>46.40585332115095</v>
      </c>
    </row>
    <row r="669" spans="1:5" ht="31.5" x14ac:dyDescent="0.25">
      <c r="A669" s="236" t="s">
        <v>2071</v>
      </c>
      <c r="B669" s="179" t="s">
        <v>2072</v>
      </c>
      <c r="C669" s="224">
        <f>ROUND('в руб.'!C669/1000,1)</f>
        <v>1108.2</v>
      </c>
      <c r="D669" s="224">
        <f>ROUND('в руб.'!D669/1000,1)</f>
        <v>71.599999999999994</v>
      </c>
      <c r="E669" s="178">
        <f t="shared" si="13"/>
        <v>6.460927630391625</v>
      </c>
    </row>
    <row r="670" spans="1:5" ht="63" x14ac:dyDescent="0.25">
      <c r="A670" s="236" t="s">
        <v>1993</v>
      </c>
      <c r="B670" s="179" t="s">
        <v>2075</v>
      </c>
      <c r="C670" s="224">
        <f>ROUND('в руб.'!C670/1000,1)</f>
        <v>62703.1</v>
      </c>
      <c r="D670" s="224">
        <f>ROUND('в руб.'!D670/1000,1)</f>
        <v>28199.8</v>
      </c>
      <c r="E670" s="178">
        <f t="shared" si="13"/>
        <v>44.973534003900923</v>
      </c>
    </row>
    <row r="671" spans="1:5" ht="31.5" x14ac:dyDescent="0.25">
      <c r="A671" s="236" t="s">
        <v>1894</v>
      </c>
      <c r="B671" s="179" t="s">
        <v>2076</v>
      </c>
      <c r="C671" s="224">
        <f>ROUND('в руб.'!C671/1000,1)</f>
        <v>438612.2</v>
      </c>
      <c r="D671" s="224">
        <f>ROUND('в руб.'!D671/1000,1)</f>
        <v>201753.9</v>
      </c>
      <c r="E671" s="178">
        <f t="shared" si="13"/>
        <v>45.998241726974307</v>
      </c>
    </row>
    <row r="672" spans="1:5" ht="31.5" x14ac:dyDescent="0.25">
      <c r="A672" s="236" t="s">
        <v>1896</v>
      </c>
      <c r="B672" s="179" t="s">
        <v>2077</v>
      </c>
      <c r="C672" s="224">
        <f>ROUND('в руб.'!C672/1000,1)</f>
        <v>320097.7</v>
      </c>
      <c r="D672" s="224">
        <f>ROUND('в руб.'!D672/1000,1)</f>
        <v>146318.70000000001</v>
      </c>
      <c r="E672" s="178">
        <f t="shared" si="13"/>
        <v>45.710637720920829</v>
      </c>
    </row>
    <row r="673" spans="1:5" ht="47.25" x14ac:dyDescent="0.25">
      <c r="A673" s="236" t="s">
        <v>1898</v>
      </c>
      <c r="B673" s="179" t="s">
        <v>2078</v>
      </c>
      <c r="C673" s="224">
        <f>ROUND('в руб.'!C673/1000,1)</f>
        <v>17884.8</v>
      </c>
      <c r="D673" s="224">
        <f>ROUND('в руб.'!D673/1000,1)</f>
        <v>10844.2</v>
      </c>
      <c r="E673" s="178">
        <f t="shared" si="13"/>
        <v>60.633610663803907</v>
      </c>
    </row>
    <row r="674" spans="1:5" ht="31.5" x14ac:dyDescent="0.25">
      <c r="A674" s="236" t="s">
        <v>2079</v>
      </c>
      <c r="B674" s="179" t="s">
        <v>2080</v>
      </c>
      <c r="C674" s="224">
        <f>ROUND('в руб.'!C674/1000,1)</f>
        <v>20</v>
      </c>
      <c r="D674" s="224"/>
      <c r="E674" s="178"/>
    </row>
    <row r="675" spans="1:5" ht="63" x14ac:dyDescent="0.25">
      <c r="A675" s="236" t="s">
        <v>1900</v>
      </c>
      <c r="B675" s="179" t="s">
        <v>2081</v>
      </c>
      <c r="C675" s="224">
        <f>ROUND('в руб.'!C675/1000,1)</f>
        <v>100609.7</v>
      </c>
      <c r="D675" s="224">
        <f>ROUND('в руб.'!D675/1000,1)</f>
        <v>44590.9</v>
      </c>
      <c r="E675" s="178">
        <f t="shared" si="13"/>
        <v>44.320676833347086</v>
      </c>
    </row>
    <row r="676" spans="1:5" ht="31.5" x14ac:dyDescent="0.25">
      <c r="A676" s="236" t="s">
        <v>1902</v>
      </c>
      <c r="B676" s="179" t="s">
        <v>2090</v>
      </c>
      <c r="C676" s="224">
        <f>ROUND('в руб.'!C676/1000,1)</f>
        <v>188538.1</v>
      </c>
      <c r="D676" s="224">
        <f>ROUND('в руб.'!D676/1000,1)</f>
        <v>49213.3</v>
      </c>
      <c r="E676" s="178">
        <f t="shared" si="13"/>
        <v>26.10257555369445</v>
      </c>
    </row>
    <row r="677" spans="1:5" ht="47.25" x14ac:dyDescent="0.25">
      <c r="A677" s="236" t="s">
        <v>1904</v>
      </c>
      <c r="B677" s="179" t="s">
        <v>2091</v>
      </c>
      <c r="C677" s="224">
        <f>ROUND('в руб.'!C677/1000,1)</f>
        <v>188538.1</v>
      </c>
      <c r="D677" s="224">
        <f>ROUND('в руб.'!D677/1000,1)</f>
        <v>49213.3</v>
      </c>
      <c r="E677" s="178">
        <f t="shared" si="13"/>
        <v>26.10257555369445</v>
      </c>
    </row>
    <row r="678" spans="1:5" ht="47.25" x14ac:dyDescent="0.25">
      <c r="A678" s="236" t="s">
        <v>2001</v>
      </c>
      <c r="B678" s="179" t="s">
        <v>2093</v>
      </c>
      <c r="C678" s="224">
        <f>ROUND('в руб.'!C678/1000,1)</f>
        <v>11184</v>
      </c>
      <c r="D678" s="224">
        <f>ROUND('в руб.'!D678/1000,1)</f>
        <v>24.9</v>
      </c>
      <c r="E678" s="178">
        <f t="shared" si="13"/>
        <v>0.22263948497854075</v>
      </c>
    </row>
    <row r="679" spans="1:5" ht="15.75" x14ac:dyDescent="0.25">
      <c r="A679" s="236" t="s">
        <v>1906</v>
      </c>
      <c r="B679" s="179" t="s">
        <v>2094</v>
      </c>
      <c r="C679" s="224">
        <f>ROUND('в руб.'!C679/1000,1)</f>
        <v>149703.20000000001</v>
      </c>
      <c r="D679" s="224">
        <f>ROUND('в руб.'!D679/1000,1)</f>
        <v>36303.699999999997</v>
      </c>
      <c r="E679" s="178">
        <f t="shared" si="13"/>
        <v>24.250450224176902</v>
      </c>
    </row>
    <row r="680" spans="1:5" ht="15.75" x14ac:dyDescent="0.25">
      <c r="A680" s="236" t="s">
        <v>1926</v>
      </c>
      <c r="B680" s="179" t="s">
        <v>2096</v>
      </c>
      <c r="C680" s="224">
        <f>ROUND('в руб.'!C680/1000,1)</f>
        <v>27650.9</v>
      </c>
      <c r="D680" s="224">
        <f>ROUND('в руб.'!D680/1000,1)</f>
        <v>12884.7</v>
      </c>
      <c r="E680" s="178">
        <f t="shared" si="13"/>
        <v>46.597759928248266</v>
      </c>
    </row>
    <row r="681" spans="1:5" ht="31.5" x14ac:dyDescent="0.25">
      <c r="A681" s="236" t="s">
        <v>1928</v>
      </c>
      <c r="B681" s="179" t="s">
        <v>2097</v>
      </c>
      <c r="C681" s="224">
        <f>ROUND('в руб.'!C681/1000,1)</f>
        <v>258.60000000000002</v>
      </c>
      <c r="D681" s="224">
        <f>ROUND('в руб.'!D681/1000,1)</f>
        <v>23.6</v>
      </c>
      <c r="E681" s="178">
        <f t="shared" si="13"/>
        <v>9.1260634184068063</v>
      </c>
    </row>
    <row r="682" spans="1:5" ht="31.5" x14ac:dyDescent="0.25">
      <c r="A682" s="236" t="s">
        <v>1930</v>
      </c>
      <c r="B682" s="179" t="s">
        <v>2098</v>
      </c>
      <c r="C682" s="224">
        <f>ROUND('в руб.'!C682/1000,1)</f>
        <v>8.6</v>
      </c>
      <c r="D682" s="224">
        <f>ROUND('в руб.'!D682/1000,1)</f>
        <v>8.6</v>
      </c>
      <c r="E682" s="178">
        <f t="shared" si="13"/>
        <v>100</v>
      </c>
    </row>
    <row r="683" spans="1:5" ht="47.25" x14ac:dyDescent="0.25">
      <c r="A683" s="236" t="s">
        <v>1932</v>
      </c>
      <c r="B683" s="179" t="s">
        <v>2099</v>
      </c>
      <c r="C683" s="224">
        <f>ROUND('в руб.'!C683/1000,1)</f>
        <v>8.6</v>
      </c>
      <c r="D683" s="224">
        <f>ROUND('в руб.'!D683/1000,1)</f>
        <v>8.6</v>
      </c>
      <c r="E683" s="178">
        <f t="shared" si="13"/>
        <v>100</v>
      </c>
    </row>
    <row r="684" spans="1:5" ht="15.75" x14ac:dyDescent="0.25">
      <c r="A684" s="236" t="s">
        <v>2103</v>
      </c>
      <c r="B684" s="179" t="s">
        <v>2104</v>
      </c>
      <c r="C684" s="224">
        <f>ROUND('в руб.'!C684/1000,1)</f>
        <v>250</v>
      </c>
      <c r="D684" s="224">
        <f>ROUND('в руб.'!D684/1000,1)</f>
        <v>15</v>
      </c>
      <c r="E684" s="178">
        <f t="shared" si="13"/>
        <v>6</v>
      </c>
    </row>
    <row r="685" spans="1:5" ht="15.75" x14ac:dyDescent="0.25">
      <c r="A685" s="236" t="s">
        <v>1936</v>
      </c>
      <c r="B685" s="179" t="s">
        <v>2110</v>
      </c>
      <c r="C685" s="224">
        <f>ROUND('в руб.'!C685/1000,1)</f>
        <v>198121.2</v>
      </c>
      <c r="D685" s="224">
        <f>ROUND('в руб.'!D685/1000,1)</f>
        <v>26664.1</v>
      </c>
      <c r="E685" s="178">
        <f t="shared" si="13"/>
        <v>13.458478951268212</v>
      </c>
    </row>
    <row r="686" spans="1:5" ht="15.75" x14ac:dyDescent="0.25">
      <c r="A686" s="236" t="s">
        <v>2111</v>
      </c>
      <c r="B686" s="179" t="s">
        <v>2112</v>
      </c>
      <c r="C686" s="224">
        <f>ROUND('в руб.'!C686/1000,1)</f>
        <v>140000</v>
      </c>
      <c r="D686" s="224">
        <f>ROUND('в руб.'!D686/1000,1)</f>
        <v>2835.7</v>
      </c>
      <c r="E686" s="178">
        <f t="shared" si="13"/>
        <v>2.0255000000000001</v>
      </c>
    </row>
    <row r="687" spans="1:5" ht="15.75" x14ac:dyDescent="0.25">
      <c r="A687" s="236" t="s">
        <v>2113</v>
      </c>
      <c r="B687" s="179" t="s">
        <v>2114</v>
      </c>
      <c r="C687" s="224">
        <f>ROUND('в руб.'!C687/1000,1)</f>
        <v>140000</v>
      </c>
      <c r="D687" s="224">
        <f>ROUND('в руб.'!D687/1000,1)</f>
        <v>2835.7</v>
      </c>
      <c r="E687" s="178">
        <f t="shared" si="13"/>
        <v>2.0255000000000001</v>
      </c>
    </row>
    <row r="688" spans="1:5" ht="15.75" x14ac:dyDescent="0.25">
      <c r="A688" s="236" t="s">
        <v>2006</v>
      </c>
      <c r="B688" s="179" t="s">
        <v>2115</v>
      </c>
      <c r="C688" s="224">
        <f>ROUND('в руб.'!C688/1000,1)</f>
        <v>58121.2</v>
      </c>
      <c r="D688" s="224">
        <f>ROUND('в руб.'!D688/1000,1)</f>
        <v>23828.400000000001</v>
      </c>
      <c r="E688" s="178">
        <f t="shared" si="13"/>
        <v>40.99777705897332</v>
      </c>
    </row>
    <row r="689" spans="1:5" ht="47.25" x14ac:dyDescent="0.25">
      <c r="A689" s="236" t="s">
        <v>1939</v>
      </c>
      <c r="B689" s="179" t="s">
        <v>2117</v>
      </c>
      <c r="C689" s="224">
        <f>ROUND('в руб.'!C689/1000,1)</f>
        <v>1064982.5</v>
      </c>
      <c r="D689" s="224">
        <f>ROUND('в руб.'!D689/1000,1)</f>
        <v>577007.4</v>
      </c>
      <c r="E689" s="178">
        <f t="shared" si="13"/>
        <v>54.179988873056608</v>
      </c>
    </row>
    <row r="690" spans="1:5" ht="15.75" x14ac:dyDescent="0.25">
      <c r="A690" s="236" t="s">
        <v>1941</v>
      </c>
      <c r="B690" s="179" t="s">
        <v>2118</v>
      </c>
      <c r="C690" s="224">
        <f>ROUND('в руб.'!C690/1000,1)</f>
        <v>469513.7</v>
      </c>
      <c r="D690" s="224">
        <f>ROUND('в руб.'!D690/1000,1)</f>
        <v>250218</v>
      </c>
      <c r="E690" s="178">
        <f t="shared" si="13"/>
        <v>53.29301360109406</v>
      </c>
    </row>
    <row r="691" spans="1:5" ht="78.75" x14ac:dyDescent="0.25">
      <c r="A691" s="236" t="s">
        <v>2119</v>
      </c>
      <c r="B691" s="179" t="s">
        <v>2120</v>
      </c>
      <c r="C691" s="224">
        <f>ROUND('в руб.'!C691/1000,1)</f>
        <v>430317.9</v>
      </c>
      <c r="D691" s="224">
        <f>ROUND('в руб.'!D691/1000,1)</f>
        <v>215330.2</v>
      </c>
      <c r="E691" s="178">
        <f t="shared" si="13"/>
        <v>50.039796160001714</v>
      </c>
    </row>
    <row r="692" spans="1:5" ht="31.5" x14ac:dyDescent="0.25">
      <c r="A692" s="236" t="s">
        <v>1943</v>
      </c>
      <c r="B692" s="179" t="s">
        <v>2121</v>
      </c>
      <c r="C692" s="224">
        <f>ROUND('в руб.'!C692/1000,1)</f>
        <v>39195.800000000003</v>
      </c>
      <c r="D692" s="224">
        <f>ROUND('в руб.'!D692/1000,1)</f>
        <v>34887.800000000003</v>
      </c>
      <c r="E692" s="178">
        <f t="shared" si="13"/>
        <v>89.009026477326657</v>
      </c>
    </row>
    <row r="693" spans="1:5" ht="15.75" x14ac:dyDescent="0.25">
      <c r="A693" s="236" t="s">
        <v>2062</v>
      </c>
      <c r="B693" s="179" t="s">
        <v>2124</v>
      </c>
      <c r="C693" s="224">
        <f>ROUND('в руб.'!C693/1000,1)</f>
        <v>593617.5</v>
      </c>
      <c r="D693" s="224">
        <f>ROUND('в руб.'!D693/1000,1)</f>
        <v>325123.20000000001</v>
      </c>
      <c r="E693" s="178">
        <f t="shared" si="13"/>
        <v>54.76981389531138</v>
      </c>
    </row>
    <row r="694" spans="1:5" ht="78.75" x14ac:dyDescent="0.25">
      <c r="A694" s="236" t="s">
        <v>2064</v>
      </c>
      <c r="B694" s="179" t="s">
        <v>2125</v>
      </c>
      <c r="C694" s="224">
        <f>ROUND('в руб.'!C694/1000,1)</f>
        <v>528681.19999999995</v>
      </c>
      <c r="D694" s="224">
        <f>ROUND('в руб.'!D694/1000,1)</f>
        <v>297827.8</v>
      </c>
      <c r="E694" s="178">
        <f t="shared" si="13"/>
        <v>56.334100777557438</v>
      </c>
    </row>
    <row r="695" spans="1:5" ht="31.5" x14ac:dyDescent="0.25">
      <c r="A695" s="236" t="s">
        <v>2126</v>
      </c>
      <c r="B695" s="179" t="s">
        <v>2127</v>
      </c>
      <c r="C695" s="224">
        <f>ROUND('в руб.'!C695/1000,1)</f>
        <v>64936.3</v>
      </c>
      <c r="D695" s="224">
        <f>ROUND('в руб.'!D695/1000,1)</f>
        <v>27295.4</v>
      </c>
      <c r="E695" s="178">
        <f t="shared" ref="E695:E758" si="14">D695/C695*100</f>
        <v>42.03411651110396</v>
      </c>
    </row>
    <row r="696" spans="1:5" ht="78.75" x14ac:dyDescent="0.25">
      <c r="A696" s="236" t="s">
        <v>2130</v>
      </c>
      <c r="B696" s="179" t="s">
        <v>2131</v>
      </c>
      <c r="C696" s="224">
        <f>ROUND('в руб.'!C696/1000,1)</f>
        <v>1851.3</v>
      </c>
      <c r="D696" s="224">
        <f>ROUND('в руб.'!D696/1000,1)</f>
        <v>1666.2</v>
      </c>
      <c r="E696" s="178">
        <f t="shared" si="14"/>
        <v>90.001620482903917</v>
      </c>
    </row>
    <row r="697" spans="1:5" ht="31.5" x14ac:dyDescent="0.25">
      <c r="A697" s="236" t="s">
        <v>2136</v>
      </c>
      <c r="B697" s="179" t="s">
        <v>2137</v>
      </c>
      <c r="C697" s="224">
        <f>ROUND('в руб.'!C697/1000,1)</f>
        <v>1851.3</v>
      </c>
      <c r="D697" s="224">
        <f>ROUND('в руб.'!D697/1000,1)</f>
        <v>1666.2</v>
      </c>
      <c r="E697" s="178">
        <f t="shared" si="14"/>
        <v>90.001620482903917</v>
      </c>
    </row>
    <row r="698" spans="1:5" ht="15.75" x14ac:dyDescent="0.25">
      <c r="A698" s="236" t="s">
        <v>1908</v>
      </c>
      <c r="B698" s="179" t="s">
        <v>2138</v>
      </c>
      <c r="C698" s="224">
        <f>ROUND('в руб.'!C698/1000,1)</f>
        <v>546111.30000000005</v>
      </c>
      <c r="D698" s="224">
        <f>ROUND('в руб.'!D698/1000,1)</f>
        <v>22573.1</v>
      </c>
      <c r="E698" s="178">
        <f t="shared" si="14"/>
        <v>4.1334248165163396</v>
      </c>
    </row>
    <row r="699" spans="1:5" ht="63" x14ac:dyDescent="0.25">
      <c r="A699" s="236" t="s">
        <v>2139</v>
      </c>
      <c r="B699" s="179" t="s">
        <v>2140</v>
      </c>
      <c r="C699" s="224">
        <f>ROUND('в руб.'!C699/1000,1)</f>
        <v>8374.6</v>
      </c>
      <c r="D699" s="224">
        <f>ROUND('в руб.'!D699/1000,1)</f>
        <v>2351.3000000000002</v>
      </c>
      <c r="E699" s="178">
        <f t="shared" si="14"/>
        <v>28.076564850858549</v>
      </c>
    </row>
    <row r="700" spans="1:5" ht="78.75" x14ac:dyDescent="0.25">
      <c r="A700" s="236" t="s">
        <v>2141</v>
      </c>
      <c r="B700" s="179" t="s">
        <v>2142</v>
      </c>
      <c r="C700" s="224">
        <f>ROUND('в руб.'!C700/1000,1)</f>
        <v>8374.6</v>
      </c>
      <c r="D700" s="224">
        <f>ROUND('в руб.'!D700/1000,1)</f>
        <v>2351.3000000000002</v>
      </c>
      <c r="E700" s="178">
        <f t="shared" si="14"/>
        <v>28.076564850858549</v>
      </c>
    </row>
    <row r="701" spans="1:5" ht="15.75" x14ac:dyDescent="0.25">
      <c r="A701" s="236" t="s">
        <v>1978</v>
      </c>
      <c r="B701" s="179" t="s">
        <v>2143</v>
      </c>
      <c r="C701" s="224">
        <f>ROUND('в руб.'!C701/1000,1)</f>
        <v>204947.8</v>
      </c>
      <c r="D701" s="224">
        <f>ROUND('в руб.'!D701/1000,1)</f>
        <v>10041.299999999999</v>
      </c>
      <c r="E701" s="178">
        <f t="shared" si="14"/>
        <v>4.8994426873574639</v>
      </c>
    </row>
    <row r="702" spans="1:5" ht="47.25" x14ac:dyDescent="0.25">
      <c r="A702" s="236" t="s">
        <v>1980</v>
      </c>
      <c r="B702" s="179" t="s">
        <v>2144</v>
      </c>
      <c r="C702" s="224">
        <f>ROUND('в руб.'!C702/1000,1)</f>
        <v>204947.8</v>
      </c>
      <c r="D702" s="224">
        <f>ROUND('в руб.'!D702/1000,1)</f>
        <v>10041.299999999999</v>
      </c>
      <c r="E702" s="178">
        <f t="shared" si="14"/>
        <v>4.8994426873574639</v>
      </c>
    </row>
    <row r="703" spans="1:5" ht="15.75" x14ac:dyDescent="0.25">
      <c r="A703" s="236" t="s">
        <v>1910</v>
      </c>
      <c r="B703" s="179" t="s">
        <v>2149</v>
      </c>
      <c r="C703" s="224">
        <f>ROUND('в руб.'!C703/1000,1)</f>
        <v>13233</v>
      </c>
      <c r="D703" s="224">
        <f>ROUND('в руб.'!D703/1000,1)</f>
        <v>10180.5</v>
      </c>
      <c r="E703" s="178">
        <f t="shared" si="14"/>
        <v>76.932668329177062</v>
      </c>
    </row>
    <row r="704" spans="1:5" ht="31.5" x14ac:dyDescent="0.25">
      <c r="A704" s="236" t="s">
        <v>1947</v>
      </c>
      <c r="B704" s="179" t="s">
        <v>2150</v>
      </c>
      <c r="C704" s="224">
        <f>ROUND('в руб.'!C704/1000,1)</f>
        <v>5116.5</v>
      </c>
      <c r="D704" s="224">
        <f>ROUND('в руб.'!D704/1000,1)</f>
        <v>2573.1</v>
      </c>
      <c r="E704" s="178">
        <f t="shared" si="14"/>
        <v>50.290237467018471</v>
      </c>
    </row>
    <row r="705" spans="1:5" ht="15.75" x14ac:dyDescent="0.25">
      <c r="A705" s="236" t="s">
        <v>1949</v>
      </c>
      <c r="B705" s="179" t="s">
        <v>2151</v>
      </c>
      <c r="C705" s="224">
        <f>ROUND('в руб.'!C705/1000,1)</f>
        <v>251.2</v>
      </c>
      <c r="D705" s="224">
        <f>ROUND('в руб.'!D705/1000,1)</f>
        <v>204.6</v>
      </c>
      <c r="E705" s="178">
        <f t="shared" si="14"/>
        <v>81.449044585987266</v>
      </c>
    </row>
    <row r="706" spans="1:5" ht="15.75" x14ac:dyDescent="0.25">
      <c r="A706" s="236" t="s">
        <v>1912</v>
      </c>
      <c r="B706" s="179" t="s">
        <v>2152</v>
      </c>
      <c r="C706" s="224">
        <f>ROUND('в руб.'!C706/1000,1)</f>
        <v>7865.3</v>
      </c>
      <c r="D706" s="224">
        <f>ROUND('в руб.'!D706/1000,1)</f>
        <v>7402.8</v>
      </c>
      <c r="E706" s="178">
        <f t="shared" si="14"/>
        <v>94.11974114146949</v>
      </c>
    </row>
    <row r="707" spans="1:5" ht="15.75" x14ac:dyDescent="0.25">
      <c r="A707" s="236" t="s">
        <v>2057</v>
      </c>
      <c r="B707" s="179" t="s">
        <v>2153</v>
      </c>
      <c r="C707" s="224">
        <f>ROUND('в руб.'!C707/1000,1)</f>
        <v>319555.90000000002</v>
      </c>
      <c r="D707" s="224"/>
      <c r="E707" s="178"/>
    </row>
    <row r="708" spans="1:5" ht="15.75" x14ac:dyDescent="0.25">
      <c r="A708" s="234" t="s">
        <v>2154</v>
      </c>
      <c r="B708" s="235" t="s">
        <v>2155</v>
      </c>
      <c r="C708" s="223">
        <f>ROUND('в руб.'!C708/1000,1)</f>
        <v>51672.6</v>
      </c>
      <c r="D708" s="223">
        <f>ROUND('в руб.'!D708/1000,1)</f>
        <v>20574.099999999999</v>
      </c>
      <c r="E708" s="202">
        <f t="shared" si="14"/>
        <v>39.816266261035828</v>
      </c>
    </row>
    <row r="709" spans="1:5" ht="15.75" x14ac:dyDescent="0.25">
      <c r="A709" s="234" t="s">
        <v>2156</v>
      </c>
      <c r="B709" s="235" t="s">
        <v>2157</v>
      </c>
      <c r="C709" s="223">
        <f>ROUND('в руб.'!C709/1000,1)</f>
        <v>51502.6</v>
      </c>
      <c r="D709" s="223">
        <f>ROUND('в руб.'!D709/1000,1)</f>
        <v>20480.599999999999</v>
      </c>
      <c r="E709" s="202">
        <f t="shared" si="14"/>
        <v>39.76614772846419</v>
      </c>
    </row>
    <row r="710" spans="1:5" ht="15.75" x14ac:dyDescent="0.25">
      <c r="A710" s="236" t="s">
        <v>1936</v>
      </c>
      <c r="B710" s="179" t="s">
        <v>2167</v>
      </c>
      <c r="C710" s="224">
        <f>ROUND('в руб.'!C710/1000,1)</f>
        <v>51502.6</v>
      </c>
      <c r="D710" s="224">
        <f>ROUND('в руб.'!D710/1000,1)</f>
        <v>20480.599999999999</v>
      </c>
      <c r="E710" s="178">
        <f t="shared" si="14"/>
        <v>39.76614772846419</v>
      </c>
    </row>
    <row r="711" spans="1:5" ht="15.75" x14ac:dyDescent="0.25">
      <c r="A711" s="236" t="s">
        <v>2006</v>
      </c>
      <c r="B711" s="179" t="s">
        <v>2168</v>
      </c>
      <c r="C711" s="224">
        <f>ROUND('в руб.'!C711/1000,1)</f>
        <v>51502.6</v>
      </c>
      <c r="D711" s="224">
        <f>ROUND('в руб.'!D711/1000,1)</f>
        <v>20480.599999999999</v>
      </c>
      <c r="E711" s="178">
        <f t="shared" si="14"/>
        <v>39.76614772846419</v>
      </c>
    </row>
    <row r="712" spans="1:5" ht="15.75" x14ac:dyDescent="0.25">
      <c r="A712" s="234" t="s">
        <v>2169</v>
      </c>
      <c r="B712" s="235" t="s">
        <v>2170</v>
      </c>
      <c r="C712" s="223">
        <f>ROUND('в руб.'!C712/1000,1)</f>
        <v>170</v>
      </c>
      <c r="D712" s="223">
        <f>ROUND('в руб.'!D712/1000,1)</f>
        <v>93.5</v>
      </c>
      <c r="E712" s="202">
        <f t="shared" si="14"/>
        <v>55.000000000000007</v>
      </c>
    </row>
    <row r="713" spans="1:5" ht="31.5" x14ac:dyDescent="0.25">
      <c r="A713" s="236" t="s">
        <v>1902</v>
      </c>
      <c r="B713" s="179" t="s">
        <v>2171</v>
      </c>
      <c r="C713" s="224">
        <f>ROUND('в руб.'!C713/1000,1)</f>
        <v>170</v>
      </c>
      <c r="D713" s="224">
        <f>ROUND('в руб.'!D713/1000,1)</f>
        <v>93.5</v>
      </c>
      <c r="E713" s="178">
        <f t="shared" si="14"/>
        <v>55.000000000000007</v>
      </c>
    </row>
    <row r="714" spans="1:5" ht="47.25" x14ac:dyDescent="0.25">
      <c r="A714" s="236" t="s">
        <v>1904</v>
      </c>
      <c r="B714" s="179" t="s">
        <v>2172</v>
      </c>
      <c r="C714" s="224">
        <f>ROUND('в руб.'!C714/1000,1)</f>
        <v>170</v>
      </c>
      <c r="D714" s="224">
        <f>ROUND('в руб.'!D714/1000,1)</f>
        <v>93.5</v>
      </c>
      <c r="E714" s="178">
        <f t="shared" si="14"/>
        <v>55.000000000000007</v>
      </c>
    </row>
    <row r="715" spans="1:5" ht="15.75" x14ac:dyDescent="0.25">
      <c r="A715" s="236" t="s">
        <v>1926</v>
      </c>
      <c r="B715" s="179" t="s">
        <v>2174</v>
      </c>
      <c r="C715" s="224">
        <f>ROUND('в руб.'!C715/1000,1)</f>
        <v>170</v>
      </c>
      <c r="D715" s="224">
        <f>ROUND('в руб.'!D715/1000,1)</f>
        <v>93.5</v>
      </c>
      <c r="E715" s="178">
        <f t="shared" si="14"/>
        <v>55.000000000000007</v>
      </c>
    </row>
    <row r="716" spans="1:5" ht="47.25" x14ac:dyDescent="0.25">
      <c r="A716" s="234" t="s">
        <v>2175</v>
      </c>
      <c r="B716" s="235" t="s">
        <v>2176</v>
      </c>
      <c r="C716" s="223">
        <f>ROUND('в руб.'!C716/1000,1)</f>
        <v>773801.8</v>
      </c>
      <c r="D716" s="223">
        <f>ROUND('в руб.'!D716/1000,1)</f>
        <v>311981.90000000002</v>
      </c>
      <c r="E716" s="202">
        <f t="shared" si="14"/>
        <v>40.318063359377035</v>
      </c>
    </row>
    <row r="717" spans="1:5" ht="15.75" x14ac:dyDescent="0.25">
      <c r="A717" s="234" t="s">
        <v>2177</v>
      </c>
      <c r="B717" s="235" t="s">
        <v>2178</v>
      </c>
      <c r="C717" s="223">
        <f>ROUND('в руб.'!C717/1000,1)</f>
        <v>183909.6</v>
      </c>
      <c r="D717" s="223">
        <f>ROUND('в руб.'!D717/1000,1)</f>
        <v>72835.199999999997</v>
      </c>
      <c r="E717" s="202">
        <f t="shared" si="14"/>
        <v>39.603805347844805</v>
      </c>
    </row>
    <row r="718" spans="1:5" ht="78.75" x14ac:dyDescent="0.25">
      <c r="A718" s="236" t="s">
        <v>1892</v>
      </c>
      <c r="B718" s="179" t="s">
        <v>2179</v>
      </c>
      <c r="C718" s="224">
        <f>ROUND('в руб.'!C718/1000,1)</f>
        <v>166340.79999999999</v>
      </c>
      <c r="D718" s="224">
        <f>ROUND('в руб.'!D718/1000,1)</f>
        <v>66087.899999999994</v>
      </c>
      <c r="E718" s="178">
        <f t="shared" si="14"/>
        <v>39.730420918980791</v>
      </c>
    </row>
    <row r="719" spans="1:5" ht="31.5" x14ac:dyDescent="0.25">
      <c r="A719" s="236" t="s">
        <v>1894</v>
      </c>
      <c r="B719" s="179" t="s">
        <v>2180</v>
      </c>
      <c r="C719" s="224">
        <f>ROUND('в руб.'!C719/1000,1)</f>
        <v>166340.79999999999</v>
      </c>
      <c r="D719" s="224">
        <f>ROUND('в руб.'!D719/1000,1)</f>
        <v>66087.899999999994</v>
      </c>
      <c r="E719" s="178">
        <f t="shared" si="14"/>
        <v>39.730420918980791</v>
      </c>
    </row>
    <row r="720" spans="1:5" ht="31.5" x14ac:dyDescent="0.25">
      <c r="A720" s="236" t="s">
        <v>1896</v>
      </c>
      <c r="B720" s="179" t="s">
        <v>2181</v>
      </c>
      <c r="C720" s="224">
        <f>ROUND('в руб.'!C720/1000,1)</f>
        <v>122471.8</v>
      </c>
      <c r="D720" s="224">
        <f>ROUND('в руб.'!D720/1000,1)</f>
        <v>48058.8</v>
      </c>
      <c r="E720" s="178">
        <f t="shared" si="14"/>
        <v>39.240706840268537</v>
      </c>
    </row>
    <row r="721" spans="1:5" ht="47.25" x14ac:dyDescent="0.25">
      <c r="A721" s="236" t="s">
        <v>1898</v>
      </c>
      <c r="B721" s="179" t="s">
        <v>2182</v>
      </c>
      <c r="C721" s="224">
        <f>ROUND('в руб.'!C721/1000,1)</f>
        <v>5310</v>
      </c>
      <c r="D721" s="224">
        <f>ROUND('в руб.'!D721/1000,1)</f>
        <v>4122.5</v>
      </c>
      <c r="E721" s="178">
        <f t="shared" si="14"/>
        <v>77.636534839924678</v>
      </c>
    </row>
    <row r="722" spans="1:5" ht="63" x14ac:dyDescent="0.25">
      <c r="A722" s="236" t="s">
        <v>1900</v>
      </c>
      <c r="B722" s="179" t="s">
        <v>2183</v>
      </c>
      <c r="C722" s="224">
        <f>ROUND('в руб.'!C722/1000,1)</f>
        <v>38559</v>
      </c>
      <c r="D722" s="224">
        <f>ROUND('в руб.'!D722/1000,1)</f>
        <v>13906.6</v>
      </c>
      <c r="E722" s="178">
        <f t="shared" si="14"/>
        <v>36.065769340491194</v>
      </c>
    </row>
    <row r="723" spans="1:5" ht="31.5" x14ac:dyDescent="0.25">
      <c r="A723" s="236" t="s">
        <v>1902</v>
      </c>
      <c r="B723" s="179" t="s">
        <v>2184</v>
      </c>
      <c r="C723" s="224">
        <f>ROUND('в руб.'!C723/1000,1)</f>
        <v>17330.3</v>
      </c>
      <c r="D723" s="224">
        <f>ROUND('в руб.'!D723/1000,1)</f>
        <v>6653.2</v>
      </c>
      <c r="E723" s="178">
        <f t="shared" si="14"/>
        <v>38.39056450263412</v>
      </c>
    </row>
    <row r="724" spans="1:5" ht="47.25" x14ac:dyDescent="0.25">
      <c r="A724" s="236" t="s">
        <v>1904</v>
      </c>
      <c r="B724" s="179" t="s">
        <v>2185</v>
      </c>
      <c r="C724" s="224">
        <f>ROUND('в руб.'!C724/1000,1)</f>
        <v>17330.3</v>
      </c>
      <c r="D724" s="224">
        <f>ROUND('в руб.'!D724/1000,1)</f>
        <v>6653.2</v>
      </c>
      <c r="E724" s="178">
        <f t="shared" si="14"/>
        <v>38.39056450263412</v>
      </c>
    </row>
    <row r="725" spans="1:5" ht="47.25" x14ac:dyDescent="0.25">
      <c r="A725" s="236" t="s">
        <v>2001</v>
      </c>
      <c r="B725" s="179" t="s">
        <v>2186</v>
      </c>
      <c r="C725" s="224">
        <f>ROUND('в руб.'!C725/1000,1)</f>
        <v>43</v>
      </c>
      <c r="D725" s="224">
        <f>ROUND('в руб.'!D725/1000,1)</f>
        <v>34</v>
      </c>
      <c r="E725" s="178">
        <f t="shared" si="14"/>
        <v>79.069767441860463</v>
      </c>
    </row>
    <row r="726" spans="1:5" ht="15.75" x14ac:dyDescent="0.25">
      <c r="A726" s="236" t="s">
        <v>1906</v>
      </c>
      <c r="B726" s="179" t="s">
        <v>2187</v>
      </c>
      <c r="C726" s="224">
        <f>ROUND('в руб.'!C726/1000,1)</f>
        <v>12536.8</v>
      </c>
      <c r="D726" s="224">
        <f>ROUND('в руб.'!D726/1000,1)</f>
        <v>4418.3</v>
      </c>
      <c r="E726" s="178">
        <f t="shared" si="14"/>
        <v>35.242645651202864</v>
      </c>
    </row>
    <row r="727" spans="1:5" ht="15.75" x14ac:dyDescent="0.25">
      <c r="A727" s="236" t="s">
        <v>1926</v>
      </c>
      <c r="B727" s="179" t="s">
        <v>2188</v>
      </c>
      <c r="C727" s="224">
        <f>ROUND('в руб.'!C727/1000,1)</f>
        <v>4750.5</v>
      </c>
      <c r="D727" s="224">
        <f>ROUND('в руб.'!D727/1000,1)</f>
        <v>2200.9</v>
      </c>
      <c r="E727" s="178">
        <f t="shared" si="14"/>
        <v>46.329860014735289</v>
      </c>
    </row>
    <row r="728" spans="1:5" ht="15.75" x14ac:dyDescent="0.25">
      <c r="A728" s="236" t="s">
        <v>1908</v>
      </c>
      <c r="B728" s="179" t="s">
        <v>2189</v>
      </c>
      <c r="C728" s="224">
        <f>ROUND('в руб.'!C728/1000,1)</f>
        <v>238.5</v>
      </c>
      <c r="D728" s="224">
        <f>ROUND('в руб.'!D728/1000,1)</f>
        <v>94.1</v>
      </c>
      <c r="E728" s="178">
        <f t="shared" si="14"/>
        <v>39.454926624737944</v>
      </c>
    </row>
    <row r="729" spans="1:5" ht="15.75" x14ac:dyDescent="0.25">
      <c r="A729" s="236" t="s">
        <v>1978</v>
      </c>
      <c r="B729" s="179" t="s">
        <v>2190</v>
      </c>
      <c r="C729" s="224">
        <f>ROUND('в руб.'!C729/1000,1)</f>
        <v>2</v>
      </c>
      <c r="D729" s="224">
        <f>ROUND('в руб.'!D729/1000,1)</f>
        <v>2</v>
      </c>
      <c r="E729" s="178">
        <f t="shared" si="14"/>
        <v>100</v>
      </c>
    </row>
    <row r="730" spans="1:5" ht="47.25" x14ac:dyDescent="0.25">
      <c r="A730" s="236" t="s">
        <v>1980</v>
      </c>
      <c r="B730" s="179" t="s">
        <v>2191</v>
      </c>
      <c r="C730" s="224">
        <f>ROUND('в руб.'!C730/1000,1)</f>
        <v>2</v>
      </c>
      <c r="D730" s="224">
        <f>ROUND('в руб.'!D730/1000,1)</f>
        <v>2</v>
      </c>
      <c r="E730" s="178">
        <f t="shared" si="14"/>
        <v>100</v>
      </c>
    </row>
    <row r="731" spans="1:5" ht="15.75" x14ac:dyDescent="0.25">
      <c r="A731" s="236" t="s">
        <v>1910</v>
      </c>
      <c r="B731" s="179" t="s">
        <v>2192</v>
      </c>
      <c r="C731" s="224">
        <f>ROUND('в руб.'!C731/1000,1)</f>
        <v>236.5</v>
      </c>
      <c r="D731" s="224">
        <f>ROUND('в руб.'!D731/1000,1)</f>
        <v>92.1</v>
      </c>
      <c r="E731" s="178">
        <f t="shared" si="14"/>
        <v>38.942917547568705</v>
      </c>
    </row>
    <row r="732" spans="1:5" ht="31.5" x14ac:dyDescent="0.25">
      <c r="A732" s="236" t="s">
        <v>1947</v>
      </c>
      <c r="B732" s="179" t="s">
        <v>2193</v>
      </c>
      <c r="C732" s="224">
        <f>ROUND('в руб.'!C732/1000,1)</f>
        <v>226</v>
      </c>
      <c r="D732" s="224">
        <f>ROUND('в руб.'!D732/1000,1)</f>
        <v>86</v>
      </c>
      <c r="E732" s="178">
        <f t="shared" si="14"/>
        <v>38.053097345132741</v>
      </c>
    </row>
    <row r="733" spans="1:5" ht="15.75" x14ac:dyDescent="0.25">
      <c r="A733" s="236" t="s">
        <v>1949</v>
      </c>
      <c r="B733" s="179" t="s">
        <v>2194</v>
      </c>
      <c r="C733" s="224">
        <f>ROUND('в руб.'!C733/1000,1)</f>
        <v>8.5</v>
      </c>
      <c r="D733" s="224">
        <f>ROUND('в руб.'!D733/1000,1)</f>
        <v>4.0999999999999996</v>
      </c>
      <c r="E733" s="178">
        <f t="shared" si="14"/>
        <v>48.235294117647051</v>
      </c>
    </row>
    <row r="734" spans="1:5" ht="15.75" x14ac:dyDescent="0.25">
      <c r="A734" s="236" t="s">
        <v>1912</v>
      </c>
      <c r="B734" s="179" t="s">
        <v>2195</v>
      </c>
      <c r="C734" s="224">
        <f>ROUND('в руб.'!C734/1000,1)</f>
        <v>2</v>
      </c>
      <c r="D734" s="224">
        <f>ROUND('в руб.'!D734/1000,1)</f>
        <v>2</v>
      </c>
      <c r="E734" s="178">
        <f t="shared" si="14"/>
        <v>100</v>
      </c>
    </row>
    <row r="735" spans="1:5" ht="15.75" x14ac:dyDescent="0.25">
      <c r="A735" s="234" t="s">
        <v>2196</v>
      </c>
      <c r="B735" s="235" t="s">
        <v>2197</v>
      </c>
      <c r="C735" s="223">
        <f>ROUND('в руб.'!C735/1000,1)</f>
        <v>71795.3</v>
      </c>
      <c r="D735" s="223">
        <f>ROUND('в руб.'!D735/1000,1)</f>
        <v>1648.1</v>
      </c>
      <c r="E735" s="202">
        <f t="shared" si="14"/>
        <v>2.2955541658019394</v>
      </c>
    </row>
    <row r="736" spans="1:5" ht="31.5" x14ac:dyDescent="0.25">
      <c r="A736" s="236" t="s">
        <v>1902</v>
      </c>
      <c r="B736" s="179" t="s">
        <v>2205</v>
      </c>
      <c r="C736" s="224">
        <f>ROUND('в руб.'!C736/1000,1)</f>
        <v>71792.899999999994</v>
      </c>
      <c r="D736" s="224">
        <f>ROUND('в руб.'!D736/1000,1)</f>
        <v>1645.7</v>
      </c>
      <c r="E736" s="178">
        <f t="shared" si="14"/>
        <v>2.2922879560513647</v>
      </c>
    </row>
    <row r="737" spans="1:5" ht="47.25" x14ac:dyDescent="0.25">
      <c r="A737" s="236" t="s">
        <v>1904</v>
      </c>
      <c r="B737" s="179" t="s">
        <v>2206</v>
      </c>
      <c r="C737" s="224">
        <f>ROUND('в руб.'!C737/1000,1)</f>
        <v>71792.899999999994</v>
      </c>
      <c r="D737" s="224">
        <f>ROUND('в руб.'!D737/1000,1)</f>
        <v>1645.7</v>
      </c>
      <c r="E737" s="178">
        <f t="shared" si="14"/>
        <v>2.2922879560513647</v>
      </c>
    </row>
    <row r="738" spans="1:5" ht="15.75" x14ac:dyDescent="0.25">
      <c r="A738" s="236" t="s">
        <v>1906</v>
      </c>
      <c r="B738" s="179" t="s">
        <v>2208</v>
      </c>
      <c r="C738" s="224">
        <f>ROUND('в руб.'!C738/1000,1)</f>
        <v>71304.600000000006</v>
      </c>
      <c r="D738" s="224">
        <f>ROUND('в руб.'!D738/1000,1)</f>
        <v>1247.9000000000001</v>
      </c>
      <c r="E738" s="178">
        <f t="shared" si="14"/>
        <v>1.7500974691674869</v>
      </c>
    </row>
    <row r="739" spans="1:5" ht="15.75" x14ac:dyDescent="0.25">
      <c r="A739" s="236" t="s">
        <v>1926</v>
      </c>
      <c r="B739" s="179" t="s">
        <v>2209</v>
      </c>
      <c r="C739" s="224">
        <f>ROUND('в руб.'!C739/1000,1)</f>
        <v>488.3</v>
      </c>
      <c r="D739" s="224">
        <f>ROUND('в руб.'!D739/1000,1)</f>
        <v>397.8</v>
      </c>
      <c r="E739" s="178">
        <f t="shared" si="14"/>
        <v>81.466311693630971</v>
      </c>
    </row>
    <row r="740" spans="1:5" ht="15.75" x14ac:dyDescent="0.25">
      <c r="A740" s="236" t="s">
        <v>1908</v>
      </c>
      <c r="B740" s="179" t="s">
        <v>2212</v>
      </c>
      <c r="C740" s="224">
        <f>ROUND('в руб.'!C740/1000,1)</f>
        <v>2.4</v>
      </c>
      <c r="D740" s="224">
        <f>ROUND('в руб.'!D740/1000,1)</f>
        <v>2.4</v>
      </c>
      <c r="E740" s="178">
        <f t="shared" si="14"/>
        <v>100</v>
      </c>
    </row>
    <row r="741" spans="1:5" ht="15.75" x14ac:dyDescent="0.25">
      <c r="A741" s="236" t="s">
        <v>1978</v>
      </c>
      <c r="B741" s="179" t="s">
        <v>2213</v>
      </c>
      <c r="C741" s="224">
        <f>ROUND('в руб.'!C741/1000,1)</f>
        <v>2.4</v>
      </c>
      <c r="D741" s="224">
        <f>ROUND('в руб.'!D741/1000,1)</f>
        <v>2.4</v>
      </c>
      <c r="E741" s="178">
        <f t="shared" si="14"/>
        <v>100</v>
      </c>
    </row>
    <row r="742" spans="1:5" ht="47.25" x14ac:dyDescent="0.25">
      <c r="A742" s="236" t="s">
        <v>1980</v>
      </c>
      <c r="B742" s="179" t="s">
        <v>2214</v>
      </c>
      <c r="C742" s="224">
        <f>ROUND('в руб.'!C742/1000,1)</f>
        <v>2.4</v>
      </c>
      <c r="D742" s="224">
        <f>ROUND('в руб.'!D742/1000,1)</f>
        <v>2.4</v>
      </c>
      <c r="E742" s="178">
        <f t="shared" si="14"/>
        <v>100</v>
      </c>
    </row>
    <row r="743" spans="1:5" ht="63" x14ac:dyDescent="0.25">
      <c r="A743" s="234" t="s">
        <v>2219</v>
      </c>
      <c r="B743" s="235" t="s">
        <v>2220</v>
      </c>
      <c r="C743" s="223">
        <f>ROUND('в руб.'!C743/1000,1)</f>
        <v>510236.9</v>
      </c>
      <c r="D743" s="223">
        <f>ROUND('в руб.'!D743/1000,1)</f>
        <v>233944.7</v>
      </c>
      <c r="E743" s="202">
        <f t="shared" si="14"/>
        <v>45.850211930967752</v>
      </c>
    </row>
    <row r="744" spans="1:5" ht="78.75" x14ac:dyDescent="0.25">
      <c r="A744" s="236" t="s">
        <v>1892</v>
      </c>
      <c r="B744" s="179" t="s">
        <v>2221</v>
      </c>
      <c r="C744" s="224">
        <f>ROUND('в руб.'!C744/1000,1)</f>
        <v>441919</v>
      </c>
      <c r="D744" s="224">
        <f>ROUND('в руб.'!D744/1000,1)</f>
        <v>196790.3</v>
      </c>
      <c r="E744" s="178">
        <f t="shared" si="14"/>
        <v>44.530852939113274</v>
      </c>
    </row>
    <row r="745" spans="1:5" ht="31.5" x14ac:dyDescent="0.25">
      <c r="A745" s="236" t="s">
        <v>1989</v>
      </c>
      <c r="B745" s="179" t="s">
        <v>2222</v>
      </c>
      <c r="C745" s="224">
        <f>ROUND('в руб.'!C745/1000,1)</f>
        <v>390856.2</v>
      </c>
      <c r="D745" s="224">
        <f>ROUND('в руб.'!D745/1000,1)</f>
        <v>175680.6</v>
      </c>
      <c r="E745" s="178">
        <f t="shared" si="14"/>
        <v>44.947630356125863</v>
      </c>
    </row>
    <row r="746" spans="1:5" ht="15.75" x14ac:dyDescent="0.25">
      <c r="A746" s="236" t="s">
        <v>1991</v>
      </c>
      <c r="B746" s="179" t="s">
        <v>2223</v>
      </c>
      <c r="C746" s="224">
        <f>ROUND('в руб.'!C746/1000,1)</f>
        <v>300018.09999999998</v>
      </c>
      <c r="D746" s="224">
        <f>ROUND('в руб.'!D746/1000,1)</f>
        <v>137484.6</v>
      </c>
      <c r="E746" s="178">
        <f t="shared" si="14"/>
        <v>45.825435198743016</v>
      </c>
    </row>
    <row r="747" spans="1:5" ht="31.5" x14ac:dyDescent="0.25">
      <c r="A747" s="236" t="s">
        <v>2071</v>
      </c>
      <c r="B747" s="179" t="s">
        <v>2224</v>
      </c>
      <c r="C747" s="224">
        <f>ROUND('в руб.'!C747/1000,1)</f>
        <v>11</v>
      </c>
      <c r="D747" s="224"/>
      <c r="E747" s="178"/>
    </row>
    <row r="748" spans="1:5" ht="63" x14ac:dyDescent="0.25">
      <c r="A748" s="236" t="s">
        <v>1993</v>
      </c>
      <c r="B748" s="179" t="s">
        <v>2225</v>
      </c>
      <c r="C748" s="224">
        <f>ROUND('в руб.'!C748/1000,1)</f>
        <v>90827.1</v>
      </c>
      <c r="D748" s="224">
        <f>ROUND('в руб.'!D748/1000,1)</f>
        <v>38196</v>
      </c>
      <c r="E748" s="178">
        <f t="shared" si="14"/>
        <v>42.053528076972619</v>
      </c>
    </row>
    <row r="749" spans="1:5" ht="31.5" x14ac:dyDescent="0.25">
      <c r="A749" s="236" t="s">
        <v>1894</v>
      </c>
      <c r="B749" s="179" t="s">
        <v>2226</v>
      </c>
      <c r="C749" s="224">
        <f>ROUND('в руб.'!C749/1000,1)</f>
        <v>51062.8</v>
      </c>
      <c r="D749" s="224">
        <f>ROUND('в руб.'!D749/1000,1)</f>
        <v>21109.7</v>
      </c>
      <c r="E749" s="178">
        <f t="shared" si="14"/>
        <v>41.340662870034542</v>
      </c>
    </row>
    <row r="750" spans="1:5" ht="31.5" x14ac:dyDescent="0.25">
      <c r="A750" s="236" t="s">
        <v>1896</v>
      </c>
      <c r="B750" s="179" t="s">
        <v>2227</v>
      </c>
      <c r="C750" s="224">
        <f>ROUND('в руб.'!C750/1000,1)</f>
        <v>37185</v>
      </c>
      <c r="D750" s="224">
        <f>ROUND('в руб.'!D750/1000,1)</f>
        <v>15366.9</v>
      </c>
      <c r="E750" s="178">
        <f t="shared" si="14"/>
        <v>41.325534489713597</v>
      </c>
    </row>
    <row r="751" spans="1:5" ht="47.25" x14ac:dyDescent="0.25">
      <c r="A751" s="236" t="s">
        <v>1898</v>
      </c>
      <c r="B751" s="179" t="s">
        <v>2228</v>
      </c>
      <c r="C751" s="224">
        <f>ROUND('в руб.'!C751/1000,1)</f>
        <v>2140</v>
      </c>
      <c r="D751" s="224">
        <f>ROUND('в руб.'!D751/1000,1)</f>
        <v>1334.9</v>
      </c>
      <c r="E751" s="178">
        <f t="shared" si="14"/>
        <v>62.378504672897208</v>
      </c>
    </row>
    <row r="752" spans="1:5" ht="63" x14ac:dyDescent="0.25">
      <c r="A752" s="236" t="s">
        <v>1900</v>
      </c>
      <c r="B752" s="179" t="s">
        <v>2229</v>
      </c>
      <c r="C752" s="224">
        <f>ROUND('в руб.'!C752/1000,1)</f>
        <v>11737.8</v>
      </c>
      <c r="D752" s="224">
        <f>ROUND('в руб.'!D752/1000,1)</f>
        <v>4408</v>
      </c>
      <c r="E752" s="178">
        <f t="shared" si="14"/>
        <v>37.553885736679788</v>
      </c>
    </row>
    <row r="753" spans="1:5" ht="31.5" x14ac:dyDescent="0.25">
      <c r="A753" s="236" t="s">
        <v>1902</v>
      </c>
      <c r="B753" s="179" t="s">
        <v>2230</v>
      </c>
      <c r="C753" s="224">
        <f>ROUND('в руб.'!C753/1000,1)</f>
        <v>66797.100000000006</v>
      </c>
      <c r="D753" s="224">
        <f>ROUND('в руб.'!D753/1000,1)</f>
        <v>36304.199999999997</v>
      </c>
      <c r="E753" s="178">
        <f t="shared" si="14"/>
        <v>54.349964294857102</v>
      </c>
    </row>
    <row r="754" spans="1:5" ht="47.25" x14ac:dyDescent="0.25">
      <c r="A754" s="236" t="s">
        <v>1904</v>
      </c>
      <c r="B754" s="179" t="s">
        <v>2231</v>
      </c>
      <c r="C754" s="224">
        <f>ROUND('в руб.'!C754/1000,1)</f>
        <v>66797.100000000006</v>
      </c>
      <c r="D754" s="224">
        <f>ROUND('в руб.'!D754/1000,1)</f>
        <v>36304.199999999997</v>
      </c>
      <c r="E754" s="178">
        <f t="shared" si="14"/>
        <v>54.349964294857102</v>
      </c>
    </row>
    <row r="755" spans="1:5" ht="15.75" x14ac:dyDescent="0.25">
      <c r="A755" s="236" t="s">
        <v>1906</v>
      </c>
      <c r="B755" s="179" t="s">
        <v>2234</v>
      </c>
      <c r="C755" s="224">
        <f>ROUND('в руб.'!C755/1000,1)</f>
        <v>62035.4</v>
      </c>
      <c r="D755" s="224">
        <f>ROUND('в руб.'!D755/1000,1)</f>
        <v>33238.300000000003</v>
      </c>
      <c r="E755" s="178">
        <f t="shared" si="14"/>
        <v>53.579569084748393</v>
      </c>
    </row>
    <row r="756" spans="1:5" ht="15.75" x14ac:dyDescent="0.25">
      <c r="A756" s="236" t="s">
        <v>1926</v>
      </c>
      <c r="B756" s="179" t="s">
        <v>2235</v>
      </c>
      <c r="C756" s="224">
        <f>ROUND('в руб.'!C756/1000,1)</f>
        <v>4761.7</v>
      </c>
      <c r="D756" s="224">
        <f>ROUND('в руб.'!D756/1000,1)</f>
        <v>3065.9</v>
      </c>
      <c r="E756" s="178">
        <f t="shared" si="14"/>
        <v>64.386668626750946</v>
      </c>
    </row>
    <row r="757" spans="1:5" ht="31.5" x14ac:dyDescent="0.25">
      <c r="A757" s="236" t="s">
        <v>1928</v>
      </c>
      <c r="B757" s="179" t="s">
        <v>2236</v>
      </c>
      <c r="C757" s="224">
        <f>ROUND('в руб.'!C757/1000,1)</f>
        <v>271</v>
      </c>
      <c r="D757" s="224">
        <f>ROUND('в руб.'!D757/1000,1)</f>
        <v>271</v>
      </c>
      <c r="E757" s="178">
        <f t="shared" si="14"/>
        <v>100</v>
      </c>
    </row>
    <row r="758" spans="1:5" ht="31.5" x14ac:dyDescent="0.25">
      <c r="A758" s="236" t="s">
        <v>1930</v>
      </c>
      <c r="B758" s="179" t="s">
        <v>2237</v>
      </c>
      <c r="C758" s="224">
        <f>ROUND('в руб.'!C758/1000,1)</f>
        <v>271</v>
      </c>
      <c r="D758" s="224">
        <f>ROUND('в руб.'!D758/1000,1)</f>
        <v>271</v>
      </c>
      <c r="E758" s="178">
        <f t="shared" si="14"/>
        <v>100</v>
      </c>
    </row>
    <row r="759" spans="1:5" ht="47.25" x14ac:dyDescent="0.25">
      <c r="A759" s="236" t="s">
        <v>1932</v>
      </c>
      <c r="B759" s="179" t="s">
        <v>2238</v>
      </c>
      <c r="C759" s="224">
        <f>ROUND('в руб.'!C759/1000,1)</f>
        <v>271</v>
      </c>
      <c r="D759" s="224">
        <f>ROUND('в руб.'!D759/1000,1)</f>
        <v>271</v>
      </c>
      <c r="E759" s="178">
        <f t="shared" ref="E759:E822" si="15">D759/C759*100</f>
        <v>100</v>
      </c>
    </row>
    <row r="760" spans="1:5" ht="15.75" x14ac:dyDescent="0.25">
      <c r="A760" s="236" t="s">
        <v>1908</v>
      </c>
      <c r="B760" s="179" t="s">
        <v>2247</v>
      </c>
      <c r="C760" s="224">
        <f>ROUND('в руб.'!C760/1000,1)</f>
        <v>1249.8</v>
      </c>
      <c r="D760" s="224">
        <f>ROUND('в руб.'!D760/1000,1)</f>
        <v>579.20000000000005</v>
      </c>
      <c r="E760" s="178">
        <f t="shared" si="15"/>
        <v>46.343414946391427</v>
      </c>
    </row>
    <row r="761" spans="1:5" ht="15.75" x14ac:dyDescent="0.25">
      <c r="A761" s="236" t="s">
        <v>1910</v>
      </c>
      <c r="B761" s="179" t="s">
        <v>2250</v>
      </c>
      <c r="C761" s="224">
        <f>ROUND('в руб.'!C761/1000,1)</f>
        <v>1249.8</v>
      </c>
      <c r="D761" s="224">
        <f>ROUND('в руб.'!D761/1000,1)</f>
        <v>579.20000000000005</v>
      </c>
      <c r="E761" s="178">
        <f t="shared" si="15"/>
        <v>46.343414946391427</v>
      </c>
    </row>
    <row r="762" spans="1:5" ht="31.5" x14ac:dyDescent="0.25">
      <c r="A762" s="236" t="s">
        <v>1947</v>
      </c>
      <c r="B762" s="179" t="s">
        <v>2251</v>
      </c>
      <c r="C762" s="224">
        <f>ROUND('в руб.'!C762/1000,1)</f>
        <v>272.5</v>
      </c>
      <c r="D762" s="224">
        <f>ROUND('в руб.'!D762/1000,1)</f>
        <v>132.4</v>
      </c>
      <c r="E762" s="178">
        <f t="shared" si="15"/>
        <v>48.587155963302756</v>
      </c>
    </row>
    <row r="763" spans="1:5" ht="15.75" x14ac:dyDescent="0.25">
      <c r="A763" s="236" t="s">
        <v>1949</v>
      </c>
      <c r="B763" s="179" t="s">
        <v>2252</v>
      </c>
      <c r="C763" s="224">
        <f>ROUND('в руб.'!C763/1000,1)</f>
        <v>976.3</v>
      </c>
      <c r="D763" s="224">
        <f>ROUND('в руб.'!D763/1000,1)</f>
        <v>445.8</v>
      </c>
      <c r="E763" s="178">
        <f t="shared" si="15"/>
        <v>45.662193997746598</v>
      </c>
    </row>
    <row r="764" spans="1:5" ht="15.75" x14ac:dyDescent="0.25">
      <c r="A764" s="236" t="s">
        <v>1912</v>
      </c>
      <c r="B764" s="179" t="s">
        <v>2253</v>
      </c>
      <c r="C764" s="224">
        <f>ROUND('в руб.'!C764/1000,1)</f>
        <v>1</v>
      </c>
      <c r="D764" s="224">
        <f>ROUND('в руб.'!D764/1000,1)</f>
        <v>1</v>
      </c>
      <c r="E764" s="178">
        <f t="shared" si="15"/>
        <v>100</v>
      </c>
    </row>
    <row r="765" spans="1:5" ht="15.75" x14ac:dyDescent="0.25">
      <c r="A765" s="234" t="s">
        <v>2254</v>
      </c>
      <c r="B765" s="235" t="s">
        <v>2255</v>
      </c>
      <c r="C765" s="223">
        <f>ROUND('в руб.'!C765/1000,1)</f>
        <v>7860</v>
      </c>
      <c r="D765" s="223">
        <f>ROUND('в руб.'!D765/1000,1)</f>
        <v>3553.9</v>
      </c>
      <c r="E765" s="202">
        <f t="shared" si="15"/>
        <v>45.215012722646314</v>
      </c>
    </row>
    <row r="766" spans="1:5" ht="31.5" x14ac:dyDescent="0.25">
      <c r="A766" s="236" t="s">
        <v>1902</v>
      </c>
      <c r="B766" s="179" t="s">
        <v>2256</v>
      </c>
      <c r="C766" s="224">
        <f>ROUND('в руб.'!C766/1000,1)</f>
        <v>450</v>
      </c>
      <c r="D766" s="224">
        <f>ROUND('в руб.'!D766/1000,1)</f>
        <v>129.9</v>
      </c>
      <c r="E766" s="178">
        <f t="shared" si="15"/>
        <v>28.866666666666667</v>
      </c>
    </row>
    <row r="767" spans="1:5" ht="47.25" x14ac:dyDescent="0.25">
      <c r="A767" s="236" t="s">
        <v>1904</v>
      </c>
      <c r="B767" s="179" t="s">
        <v>2257</v>
      </c>
      <c r="C767" s="224">
        <f>ROUND('в руб.'!C767/1000,1)</f>
        <v>450</v>
      </c>
      <c r="D767" s="224">
        <f>ROUND('в руб.'!D767/1000,1)</f>
        <v>129.9</v>
      </c>
      <c r="E767" s="178">
        <f t="shared" si="15"/>
        <v>28.866666666666667</v>
      </c>
    </row>
    <row r="768" spans="1:5" ht="15.75" x14ac:dyDescent="0.25">
      <c r="A768" s="236" t="s">
        <v>1906</v>
      </c>
      <c r="B768" s="179" t="s">
        <v>2258</v>
      </c>
      <c r="C768" s="224">
        <f>ROUND('в руб.'!C768/1000,1)</f>
        <v>450</v>
      </c>
      <c r="D768" s="224">
        <f>ROUND('в руб.'!D768/1000,1)</f>
        <v>129.9</v>
      </c>
      <c r="E768" s="178">
        <f t="shared" si="15"/>
        <v>28.866666666666667</v>
      </c>
    </row>
    <row r="769" spans="1:5" ht="31.5" x14ac:dyDescent="0.25">
      <c r="A769" s="236" t="s">
        <v>1928</v>
      </c>
      <c r="B769" s="179" t="s">
        <v>2259</v>
      </c>
      <c r="C769" s="224">
        <f>ROUND('в руб.'!C769/1000,1)</f>
        <v>7410</v>
      </c>
      <c r="D769" s="224">
        <f>ROUND('в руб.'!D769/1000,1)</f>
        <v>3424</v>
      </c>
      <c r="E769" s="178">
        <f t="shared" si="15"/>
        <v>46.207827260458842</v>
      </c>
    </row>
    <row r="770" spans="1:5" ht="31.5" x14ac:dyDescent="0.25">
      <c r="A770" s="236" t="s">
        <v>1930</v>
      </c>
      <c r="B770" s="179" t="s">
        <v>2260</v>
      </c>
      <c r="C770" s="224">
        <f>ROUND('в руб.'!C770/1000,1)</f>
        <v>7410</v>
      </c>
      <c r="D770" s="224">
        <f>ROUND('в руб.'!D770/1000,1)</f>
        <v>3424</v>
      </c>
      <c r="E770" s="178">
        <f t="shared" si="15"/>
        <v>46.207827260458842</v>
      </c>
    </row>
    <row r="771" spans="1:5" ht="47.25" x14ac:dyDescent="0.25">
      <c r="A771" s="236" t="s">
        <v>1932</v>
      </c>
      <c r="B771" s="179" t="s">
        <v>2261</v>
      </c>
      <c r="C771" s="224">
        <f>ROUND('в руб.'!C771/1000,1)</f>
        <v>7410</v>
      </c>
      <c r="D771" s="224">
        <f>ROUND('в руб.'!D771/1000,1)</f>
        <v>3424</v>
      </c>
      <c r="E771" s="178">
        <f t="shared" si="15"/>
        <v>46.207827260458842</v>
      </c>
    </row>
    <row r="772" spans="1:5" ht="15.75" x14ac:dyDescent="0.25">
      <c r="A772" s="234" t="s">
        <v>2273</v>
      </c>
      <c r="B772" s="235" t="s">
        <v>2274</v>
      </c>
      <c r="C772" s="223">
        <f>ROUND('в руб.'!C772/1000,1)</f>
        <v>30879311.5</v>
      </c>
      <c r="D772" s="223">
        <f>ROUND('в руб.'!D772/1000,1)</f>
        <v>9393566</v>
      </c>
      <c r="E772" s="202">
        <f t="shared" si="15"/>
        <v>30.420257265127169</v>
      </c>
    </row>
    <row r="773" spans="1:5" ht="15.75" x14ac:dyDescent="0.25">
      <c r="A773" s="234" t="s">
        <v>2275</v>
      </c>
      <c r="B773" s="235" t="s">
        <v>2276</v>
      </c>
      <c r="C773" s="223">
        <f>ROUND('в руб.'!C773/1000,1)</f>
        <v>950961.5</v>
      </c>
      <c r="D773" s="223">
        <f>ROUND('в руб.'!D773/1000,1)</f>
        <v>224677.8</v>
      </c>
      <c r="E773" s="202">
        <f t="shared" si="15"/>
        <v>23.62638235091536</v>
      </c>
    </row>
    <row r="774" spans="1:5" ht="78.75" x14ac:dyDescent="0.25">
      <c r="A774" s="236" t="s">
        <v>1892</v>
      </c>
      <c r="B774" s="179" t="s">
        <v>2277</v>
      </c>
      <c r="C774" s="224">
        <f>ROUND('в руб.'!C774/1000,1)</f>
        <v>336223.3</v>
      </c>
      <c r="D774" s="224">
        <f>ROUND('в руб.'!D774/1000,1)</f>
        <v>142038.29999999999</v>
      </c>
      <c r="E774" s="178">
        <f t="shared" si="15"/>
        <v>42.245228096922489</v>
      </c>
    </row>
    <row r="775" spans="1:5" ht="31.5" x14ac:dyDescent="0.25">
      <c r="A775" s="236" t="s">
        <v>1989</v>
      </c>
      <c r="B775" s="179" t="s">
        <v>2278</v>
      </c>
      <c r="C775" s="224">
        <f>ROUND('в руб.'!C775/1000,1)</f>
        <v>255297.6</v>
      </c>
      <c r="D775" s="224">
        <f>ROUND('в руб.'!D775/1000,1)</f>
        <v>107728.3</v>
      </c>
      <c r="E775" s="178">
        <f t="shared" si="15"/>
        <v>42.197145605755793</v>
      </c>
    </row>
    <row r="776" spans="1:5" ht="15.75" x14ac:dyDescent="0.25">
      <c r="A776" s="236" t="s">
        <v>1991</v>
      </c>
      <c r="B776" s="179" t="s">
        <v>2279</v>
      </c>
      <c r="C776" s="224">
        <f>ROUND('в руб.'!C776/1000,1)</f>
        <v>196006.7</v>
      </c>
      <c r="D776" s="224">
        <f>ROUND('в руб.'!D776/1000,1)</f>
        <v>84844.6</v>
      </c>
      <c r="E776" s="178">
        <f t="shared" si="15"/>
        <v>43.286581530121168</v>
      </c>
    </row>
    <row r="777" spans="1:5" ht="31.5" x14ac:dyDescent="0.25">
      <c r="A777" s="236" t="s">
        <v>2071</v>
      </c>
      <c r="B777" s="179" t="s">
        <v>2280</v>
      </c>
      <c r="C777" s="224">
        <f>ROUND('в руб.'!C777/1000,1)</f>
        <v>127.9</v>
      </c>
      <c r="D777" s="224">
        <f>ROUND('в руб.'!D777/1000,1)</f>
        <v>13.8</v>
      </c>
      <c r="E777" s="178">
        <f t="shared" si="15"/>
        <v>10.789679437060204</v>
      </c>
    </row>
    <row r="778" spans="1:5" ht="63" x14ac:dyDescent="0.25">
      <c r="A778" s="236" t="s">
        <v>1993</v>
      </c>
      <c r="B778" s="179" t="s">
        <v>2281</v>
      </c>
      <c r="C778" s="224">
        <f>ROUND('в руб.'!C778/1000,1)</f>
        <v>59163</v>
      </c>
      <c r="D778" s="224">
        <f>ROUND('в руб.'!D778/1000,1)</f>
        <v>22869.8</v>
      </c>
      <c r="E778" s="178">
        <f t="shared" si="15"/>
        <v>38.655578655578651</v>
      </c>
    </row>
    <row r="779" spans="1:5" ht="31.5" x14ac:dyDescent="0.25">
      <c r="A779" s="236" t="s">
        <v>1894</v>
      </c>
      <c r="B779" s="179" t="s">
        <v>2282</v>
      </c>
      <c r="C779" s="224">
        <f>ROUND('в руб.'!C779/1000,1)</f>
        <v>80925.7</v>
      </c>
      <c r="D779" s="224">
        <f>ROUND('в руб.'!D779/1000,1)</f>
        <v>34310</v>
      </c>
      <c r="E779" s="178">
        <f t="shared" si="15"/>
        <v>42.396914700768725</v>
      </c>
    </row>
    <row r="780" spans="1:5" ht="31.5" x14ac:dyDescent="0.25">
      <c r="A780" s="236" t="s">
        <v>1896</v>
      </c>
      <c r="B780" s="179" t="s">
        <v>2283</v>
      </c>
      <c r="C780" s="224">
        <f>ROUND('в руб.'!C780/1000,1)</f>
        <v>59014.7</v>
      </c>
      <c r="D780" s="224">
        <f>ROUND('в руб.'!D780/1000,1)</f>
        <v>25433.4</v>
      </c>
      <c r="E780" s="178">
        <f t="shared" si="15"/>
        <v>43.096719969770248</v>
      </c>
    </row>
    <row r="781" spans="1:5" ht="47.25" x14ac:dyDescent="0.25">
      <c r="A781" s="236" t="s">
        <v>1898</v>
      </c>
      <c r="B781" s="179" t="s">
        <v>2284</v>
      </c>
      <c r="C781" s="224">
        <f>ROUND('в руб.'!C781/1000,1)</f>
        <v>3355.3</v>
      </c>
      <c r="D781" s="224">
        <f>ROUND('в руб.'!D781/1000,1)</f>
        <v>1651.8</v>
      </c>
      <c r="E781" s="178">
        <f t="shared" si="15"/>
        <v>49.229577086996692</v>
      </c>
    </row>
    <row r="782" spans="1:5" ht="63" x14ac:dyDescent="0.25">
      <c r="A782" s="236" t="s">
        <v>1900</v>
      </c>
      <c r="B782" s="179" t="s">
        <v>2285</v>
      </c>
      <c r="C782" s="224">
        <f>ROUND('в руб.'!C782/1000,1)</f>
        <v>18555.7</v>
      </c>
      <c r="D782" s="224">
        <f>ROUND('в руб.'!D782/1000,1)</f>
        <v>7224.9</v>
      </c>
      <c r="E782" s="178">
        <f t="shared" si="15"/>
        <v>38.936283729527851</v>
      </c>
    </row>
    <row r="783" spans="1:5" ht="31.5" x14ac:dyDescent="0.25">
      <c r="A783" s="236" t="s">
        <v>1902</v>
      </c>
      <c r="B783" s="179" t="s">
        <v>2286</v>
      </c>
      <c r="C783" s="224">
        <f>ROUND('в руб.'!C783/1000,1)</f>
        <v>56577.8</v>
      </c>
      <c r="D783" s="224">
        <f>ROUND('в руб.'!D783/1000,1)</f>
        <v>17161.8</v>
      </c>
      <c r="E783" s="178">
        <f t="shared" si="15"/>
        <v>30.333098847958027</v>
      </c>
    </row>
    <row r="784" spans="1:5" ht="47.25" x14ac:dyDescent="0.25">
      <c r="A784" s="236" t="s">
        <v>1904</v>
      </c>
      <c r="B784" s="179" t="s">
        <v>2287</v>
      </c>
      <c r="C784" s="224">
        <f>ROUND('в руб.'!C784/1000,1)</f>
        <v>56577.8</v>
      </c>
      <c r="D784" s="224">
        <f>ROUND('в руб.'!D784/1000,1)</f>
        <v>17161.8</v>
      </c>
      <c r="E784" s="178">
        <f t="shared" si="15"/>
        <v>30.333098847958027</v>
      </c>
    </row>
    <row r="785" spans="1:5" ht="47.25" x14ac:dyDescent="0.25">
      <c r="A785" s="236" t="s">
        <v>2001</v>
      </c>
      <c r="B785" s="179" t="s">
        <v>2288</v>
      </c>
      <c r="C785" s="224">
        <f>ROUND('в руб.'!C785/1000,1)</f>
        <v>386.2</v>
      </c>
      <c r="D785" s="224">
        <f>ROUND('в руб.'!D785/1000,1)</f>
        <v>361.2</v>
      </c>
      <c r="E785" s="178">
        <f t="shared" si="15"/>
        <v>93.526670119109269</v>
      </c>
    </row>
    <row r="786" spans="1:5" ht="15.75" x14ac:dyDescent="0.25">
      <c r="A786" s="236" t="s">
        <v>1906</v>
      </c>
      <c r="B786" s="179" t="s">
        <v>2289</v>
      </c>
      <c r="C786" s="224">
        <f>ROUND('в руб.'!C786/1000,1)</f>
        <v>45952.9</v>
      </c>
      <c r="D786" s="224">
        <f>ROUND('в руб.'!D786/1000,1)</f>
        <v>11614.9</v>
      </c>
      <c r="E786" s="178">
        <f t="shared" si="15"/>
        <v>25.275662689405891</v>
      </c>
    </row>
    <row r="787" spans="1:5" ht="15.75" x14ac:dyDescent="0.25">
      <c r="A787" s="236" t="s">
        <v>1926</v>
      </c>
      <c r="B787" s="179" t="s">
        <v>2290</v>
      </c>
      <c r="C787" s="224">
        <f>ROUND('в руб.'!C787/1000,1)</f>
        <v>10238.700000000001</v>
      </c>
      <c r="D787" s="224">
        <f>ROUND('в руб.'!D787/1000,1)</f>
        <v>5185.8</v>
      </c>
      <c r="E787" s="178">
        <f t="shared" si="15"/>
        <v>50.649008174865948</v>
      </c>
    </row>
    <row r="788" spans="1:5" ht="31.5" x14ac:dyDescent="0.25">
      <c r="A788" s="236" t="s">
        <v>1928</v>
      </c>
      <c r="B788" s="179" t="s">
        <v>2291</v>
      </c>
      <c r="C788" s="224">
        <f>ROUND('в руб.'!C788/1000,1)</f>
        <v>39198.1</v>
      </c>
      <c r="D788" s="224">
        <f>ROUND('в руб.'!D788/1000,1)</f>
        <v>20444.3</v>
      </c>
      <c r="E788" s="178">
        <f t="shared" si="15"/>
        <v>52.156354517183232</v>
      </c>
    </row>
    <row r="789" spans="1:5" ht="31.5" x14ac:dyDescent="0.25">
      <c r="A789" s="236" t="s">
        <v>1930</v>
      </c>
      <c r="B789" s="179" t="s">
        <v>2292</v>
      </c>
      <c r="C789" s="224">
        <f>ROUND('в руб.'!C789/1000,1)</f>
        <v>39198.1</v>
      </c>
      <c r="D789" s="224">
        <f>ROUND('в руб.'!D789/1000,1)</f>
        <v>20444.3</v>
      </c>
      <c r="E789" s="178">
        <f t="shared" si="15"/>
        <v>52.156354517183232</v>
      </c>
    </row>
    <row r="790" spans="1:5" ht="47.25" x14ac:dyDescent="0.25">
      <c r="A790" s="236" t="s">
        <v>1932</v>
      </c>
      <c r="B790" s="179" t="s">
        <v>2293</v>
      </c>
      <c r="C790" s="224">
        <f>ROUND('в руб.'!C790/1000,1)</f>
        <v>38198.1</v>
      </c>
      <c r="D790" s="224">
        <f>ROUND('в руб.'!D790/1000,1)</f>
        <v>20086.3</v>
      </c>
      <c r="E790" s="178">
        <f t="shared" si="15"/>
        <v>52.584552634816916</v>
      </c>
    </row>
    <row r="791" spans="1:5" ht="31.5" x14ac:dyDescent="0.25">
      <c r="A791" s="236" t="s">
        <v>2294</v>
      </c>
      <c r="B791" s="179" t="s">
        <v>2295</v>
      </c>
      <c r="C791" s="224">
        <f>ROUND('в руб.'!C791/1000,1)</f>
        <v>1000</v>
      </c>
      <c r="D791" s="224">
        <f>ROUND('в руб.'!D791/1000,1)</f>
        <v>357.9</v>
      </c>
      <c r="E791" s="178">
        <f t="shared" si="15"/>
        <v>35.79</v>
      </c>
    </row>
    <row r="792" spans="1:5" ht="15.75" x14ac:dyDescent="0.25">
      <c r="A792" s="236" t="s">
        <v>1936</v>
      </c>
      <c r="B792" s="179" t="s">
        <v>2296</v>
      </c>
      <c r="C792" s="224">
        <f>ROUND('в руб.'!C792/1000,1)</f>
        <v>16215</v>
      </c>
      <c r="D792" s="224">
        <f>ROUND('в руб.'!D792/1000,1)</f>
        <v>7120.3</v>
      </c>
      <c r="E792" s="178">
        <f t="shared" si="15"/>
        <v>43.911810052420599</v>
      </c>
    </row>
    <row r="793" spans="1:5" ht="15.75" x14ac:dyDescent="0.25">
      <c r="A793" s="236" t="s">
        <v>2006</v>
      </c>
      <c r="B793" s="179" t="s">
        <v>2297</v>
      </c>
      <c r="C793" s="224">
        <f>ROUND('в руб.'!C793/1000,1)</f>
        <v>16215</v>
      </c>
      <c r="D793" s="224">
        <f>ROUND('в руб.'!D793/1000,1)</f>
        <v>7120.3</v>
      </c>
      <c r="E793" s="178">
        <f t="shared" si="15"/>
        <v>43.911810052420599</v>
      </c>
    </row>
    <row r="794" spans="1:5" ht="15.75" x14ac:dyDescent="0.25">
      <c r="A794" s="236" t="s">
        <v>1908</v>
      </c>
      <c r="B794" s="179" t="s">
        <v>2298</v>
      </c>
      <c r="C794" s="224">
        <f>ROUND('в руб.'!C794/1000,1)</f>
        <v>502747.3</v>
      </c>
      <c r="D794" s="224">
        <f>ROUND('в руб.'!D794/1000,1)</f>
        <v>37913.1</v>
      </c>
      <c r="E794" s="178">
        <f t="shared" si="15"/>
        <v>7.5411842092438883</v>
      </c>
    </row>
    <row r="795" spans="1:5" ht="63" x14ac:dyDescent="0.25">
      <c r="A795" s="236" t="s">
        <v>2139</v>
      </c>
      <c r="B795" s="179" t="s">
        <v>2299</v>
      </c>
      <c r="C795" s="224">
        <f>ROUND('в руб.'!C795/1000,1)</f>
        <v>500778.1</v>
      </c>
      <c r="D795" s="224">
        <f>ROUND('в руб.'!D795/1000,1)</f>
        <v>36693.9</v>
      </c>
      <c r="E795" s="178">
        <f t="shared" si="15"/>
        <v>7.3273771357014228</v>
      </c>
    </row>
    <row r="796" spans="1:5" ht="78.75" x14ac:dyDescent="0.25">
      <c r="A796" s="236" t="s">
        <v>2141</v>
      </c>
      <c r="B796" s="179" t="s">
        <v>2300</v>
      </c>
      <c r="C796" s="224">
        <f>ROUND('в руб.'!C796/1000,1)</f>
        <v>2772.9</v>
      </c>
      <c r="D796" s="224">
        <f>ROUND('в руб.'!D796/1000,1)</f>
        <v>781.2</v>
      </c>
      <c r="E796" s="178">
        <f t="shared" si="15"/>
        <v>28.172671210645895</v>
      </c>
    </row>
    <row r="797" spans="1:5" ht="78.75" x14ac:dyDescent="0.25">
      <c r="A797" s="236" t="s">
        <v>2301</v>
      </c>
      <c r="B797" s="179" t="s">
        <v>2302</v>
      </c>
      <c r="C797" s="224">
        <f>ROUND('в руб.'!C797/1000,1)</f>
        <v>498005.2</v>
      </c>
      <c r="D797" s="224">
        <f>ROUND('в руб.'!D797/1000,1)</f>
        <v>35912.699999999997</v>
      </c>
      <c r="E797" s="178">
        <f t="shared" si="15"/>
        <v>7.2113102433468566</v>
      </c>
    </row>
    <row r="798" spans="1:5" ht="15.75" x14ac:dyDescent="0.25">
      <c r="A798" s="236" t="s">
        <v>1910</v>
      </c>
      <c r="B798" s="179" t="s">
        <v>2303</v>
      </c>
      <c r="C798" s="224">
        <f>ROUND('в руб.'!C798/1000,1)</f>
        <v>1969.2</v>
      </c>
      <c r="D798" s="224">
        <f>ROUND('в руб.'!D798/1000,1)</f>
        <v>1219.2</v>
      </c>
      <c r="E798" s="178">
        <f t="shared" si="15"/>
        <v>61.913467397928088</v>
      </c>
    </row>
    <row r="799" spans="1:5" ht="31.5" x14ac:dyDescent="0.25">
      <c r="A799" s="236" t="s">
        <v>1947</v>
      </c>
      <c r="B799" s="179" t="s">
        <v>2304</v>
      </c>
      <c r="C799" s="224">
        <f>ROUND('в руб.'!C799/1000,1)</f>
        <v>1798.5</v>
      </c>
      <c r="D799" s="224">
        <f>ROUND('в руб.'!D799/1000,1)</f>
        <v>1154.9000000000001</v>
      </c>
      <c r="E799" s="178">
        <f t="shared" si="15"/>
        <v>64.214623297192105</v>
      </c>
    </row>
    <row r="800" spans="1:5" ht="15.75" x14ac:dyDescent="0.25">
      <c r="A800" s="236" t="s">
        <v>1949</v>
      </c>
      <c r="B800" s="179" t="s">
        <v>2305</v>
      </c>
      <c r="C800" s="224">
        <f>ROUND('в руб.'!C800/1000,1)</f>
        <v>164.7</v>
      </c>
      <c r="D800" s="224">
        <f>ROUND('в руб.'!D800/1000,1)</f>
        <v>64.3</v>
      </c>
      <c r="E800" s="178">
        <f t="shared" si="15"/>
        <v>39.040680024286587</v>
      </c>
    </row>
    <row r="801" spans="1:5" ht="15.75" x14ac:dyDescent="0.25">
      <c r="A801" s="236" t="s">
        <v>1912</v>
      </c>
      <c r="B801" s="179" t="s">
        <v>2306</v>
      </c>
      <c r="C801" s="224">
        <f>ROUND('в руб.'!C801/1000,1)</f>
        <v>6</v>
      </c>
      <c r="D801" s="224"/>
      <c r="E801" s="178"/>
    </row>
    <row r="802" spans="1:5" ht="15.75" x14ac:dyDescent="0.25">
      <c r="A802" s="234" t="s">
        <v>2307</v>
      </c>
      <c r="B802" s="235" t="s">
        <v>2308</v>
      </c>
      <c r="C802" s="223">
        <f>ROUND('в руб.'!C802/1000,1)</f>
        <v>109500</v>
      </c>
      <c r="D802" s="223"/>
      <c r="E802" s="202"/>
    </row>
    <row r="803" spans="1:5" ht="15.75" x14ac:dyDescent="0.25">
      <c r="A803" s="236" t="s">
        <v>1908</v>
      </c>
      <c r="B803" s="179" t="s">
        <v>2317</v>
      </c>
      <c r="C803" s="224">
        <f>ROUND('в руб.'!C803/1000,1)</f>
        <v>109500</v>
      </c>
      <c r="D803" s="224"/>
      <c r="E803" s="178"/>
    </row>
    <row r="804" spans="1:5" ht="63" x14ac:dyDescent="0.25">
      <c r="A804" s="236" t="s">
        <v>2139</v>
      </c>
      <c r="B804" s="179" t="s">
        <v>2318</v>
      </c>
      <c r="C804" s="224">
        <f>ROUND('в руб.'!C804/1000,1)</f>
        <v>109500</v>
      </c>
      <c r="D804" s="224"/>
      <c r="E804" s="178"/>
    </row>
    <row r="805" spans="1:5" ht="78.75" x14ac:dyDescent="0.25">
      <c r="A805" s="236" t="s">
        <v>2141</v>
      </c>
      <c r="B805" s="179" t="s">
        <v>2319</v>
      </c>
      <c r="C805" s="224">
        <f>ROUND('в руб.'!C805/1000,1)</f>
        <v>109500</v>
      </c>
      <c r="D805" s="224"/>
      <c r="E805" s="178"/>
    </row>
    <row r="806" spans="1:5" ht="15.75" x14ac:dyDescent="0.25">
      <c r="A806" s="234" t="s">
        <v>2322</v>
      </c>
      <c r="B806" s="235" t="s">
        <v>2323</v>
      </c>
      <c r="C806" s="223">
        <f>ROUND('в руб.'!C806/1000,1)</f>
        <v>3976945.4</v>
      </c>
      <c r="D806" s="223">
        <f>ROUND('в руб.'!D806/1000,1)</f>
        <v>1507687.7</v>
      </c>
      <c r="E806" s="202">
        <f t="shared" si="15"/>
        <v>37.910696485800379</v>
      </c>
    </row>
    <row r="807" spans="1:5" ht="78.75" x14ac:dyDescent="0.25">
      <c r="A807" s="236" t="s">
        <v>1892</v>
      </c>
      <c r="B807" s="179" t="s">
        <v>2324</v>
      </c>
      <c r="C807" s="224">
        <f>ROUND('в руб.'!C807/1000,1)</f>
        <v>57702.400000000001</v>
      </c>
      <c r="D807" s="224">
        <f>ROUND('в руб.'!D807/1000,1)</f>
        <v>27960.5</v>
      </c>
      <c r="E807" s="178">
        <f t="shared" si="15"/>
        <v>48.456390028837617</v>
      </c>
    </row>
    <row r="808" spans="1:5" ht="31.5" x14ac:dyDescent="0.25">
      <c r="A808" s="236" t="s">
        <v>1894</v>
      </c>
      <c r="B808" s="179" t="s">
        <v>2325</v>
      </c>
      <c r="C808" s="224">
        <f>ROUND('в руб.'!C808/1000,1)</f>
        <v>57702.400000000001</v>
      </c>
      <c r="D808" s="224">
        <f>ROUND('в руб.'!D808/1000,1)</f>
        <v>27960.5</v>
      </c>
      <c r="E808" s="178">
        <f t="shared" si="15"/>
        <v>48.456390028837617</v>
      </c>
    </row>
    <row r="809" spans="1:5" ht="31.5" x14ac:dyDescent="0.25">
      <c r="A809" s="236" t="s">
        <v>1896</v>
      </c>
      <c r="B809" s="179" t="s">
        <v>2326</v>
      </c>
      <c r="C809" s="224">
        <f>ROUND('в руб.'!C809/1000,1)</f>
        <v>42417.5</v>
      </c>
      <c r="D809" s="224">
        <f>ROUND('в руб.'!D809/1000,1)</f>
        <v>20534.7</v>
      </c>
      <c r="E809" s="178">
        <f t="shared" si="15"/>
        <v>48.410915306182588</v>
      </c>
    </row>
    <row r="810" spans="1:5" ht="47.25" x14ac:dyDescent="0.25">
      <c r="A810" s="236" t="s">
        <v>1898</v>
      </c>
      <c r="B810" s="179" t="s">
        <v>2327</v>
      </c>
      <c r="C810" s="224">
        <f>ROUND('в руб.'!C810/1000,1)</f>
        <v>2030</v>
      </c>
      <c r="D810" s="224">
        <f>ROUND('в руб.'!D810/1000,1)</f>
        <v>1692.9</v>
      </c>
      <c r="E810" s="178">
        <f t="shared" si="15"/>
        <v>83.394088669950733</v>
      </c>
    </row>
    <row r="811" spans="1:5" ht="63" x14ac:dyDescent="0.25">
      <c r="A811" s="236" t="s">
        <v>1900</v>
      </c>
      <c r="B811" s="179" t="s">
        <v>2328</v>
      </c>
      <c r="C811" s="224">
        <f>ROUND('в руб.'!C811/1000,1)</f>
        <v>13254.9</v>
      </c>
      <c r="D811" s="224">
        <f>ROUND('в руб.'!D811/1000,1)</f>
        <v>5732.9</v>
      </c>
      <c r="E811" s="178">
        <f t="shared" si="15"/>
        <v>43.251175037156067</v>
      </c>
    </row>
    <row r="812" spans="1:5" ht="31.5" x14ac:dyDescent="0.25">
      <c r="A812" s="236" t="s">
        <v>1902</v>
      </c>
      <c r="B812" s="179" t="s">
        <v>2329</v>
      </c>
      <c r="C812" s="224">
        <f>ROUND('в руб.'!C812/1000,1)</f>
        <v>11391.6</v>
      </c>
      <c r="D812" s="224">
        <f>ROUND('в руб.'!D812/1000,1)</f>
        <v>4194.7</v>
      </c>
      <c r="E812" s="178">
        <f t="shared" si="15"/>
        <v>36.822746585203134</v>
      </c>
    </row>
    <row r="813" spans="1:5" ht="47.25" x14ac:dyDescent="0.25">
      <c r="A813" s="236" t="s">
        <v>1904</v>
      </c>
      <c r="B813" s="179" t="s">
        <v>2330</v>
      </c>
      <c r="C813" s="224">
        <f>ROUND('в руб.'!C813/1000,1)</f>
        <v>11391.6</v>
      </c>
      <c r="D813" s="224">
        <f>ROUND('в руб.'!D813/1000,1)</f>
        <v>4194.7</v>
      </c>
      <c r="E813" s="178">
        <f t="shared" si="15"/>
        <v>36.822746585203134</v>
      </c>
    </row>
    <row r="814" spans="1:5" ht="15.75" x14ac:dyDescent="0.25">
      <c r="A814" s="236" t="s">
        <v>1906</v>
      </c>
      <c r="B814" s="179" t="s">
        <v>2331</v>
      </c>
      <c r="C814" s="224">
        <f>ROUND('в руб.'!C814/1000,1)</f>
        <v>11391.6</v>
      </c>
      <c r="D814" s="224">
        <f>ROUND('в руб.'!D814/1000,1)</f>
        <v>4194.7</v>
      </c>
      <c r="E814" s="178">
        <f t="shared" si="15"/>
        <v>36.822746585203134</v>
      </c>
    </row>
    <row r="815" spans="1:5" ht="15.75" x14ac:dyDescent="0.25">
      <c r="A815" s="236" t="s">
        <v>1936</v>
      </c>
      <c r="B815" s="179" t="s">
        <v>2335</v>
      </c>
      <c r="C815" s="224">
        <f>ROUND('в руб.'!C815/1000,1)</f>
        <v>15471.3</v>
      </c>
      <c r="D815" s="224">
        <f>ROUND('в руб.'!D815/1000,1)</f>
        <v>5220.6000000000004</v>
      </c>
      <c r="E815" s="178">
        <f t="shared" si="15"/>
        <v>33.743770723856436</v>
      </c>
    </row>
    <row r="816" spans="1:5" ht="15.75" x14ac:dyDescent="0.25">
      <c r="A816" s="236" t="s">
        <v>2111</v>
      </c>
      <c r="B816" s="179" t="s">
        <v>2336</v>
      </c>
      <c r="C816" s="224">
        <f>ROUND('в руб.'!C816/1000,1)</f>
        <v>7009.6</v>
      </c>
      <c r="D816" s="224"/>
      <c r="E816" s="178"/>
    </row>
    <row r="817" spans="1:5" ht="15.75" x14ac:dyDescent="0.25">
      <c r="A817" s="236" t="s">
        <v>2113</v>
      </c>
      <c r="B817" s="179" t="s">
        <v>2337</v>
      </c>
      <c r="C817" s="224">
        <f>ROUND('в руб.'!C817/1000,1)</f>
        <v>7009.6</v>
      </c>
      <c r="D817" s="224"/>
      <c r="E817" s="178"/>
    </row>
    <row r="818" spans="1:5" ht="15.75" x14ac:dyDescent="0.25">
      <c r="A818" s="236" t="s">
        <v>2006</v>
      </c>
      <c r="B818" s="179" t="s">
        <v>2338</v>
      </c>
      <c r="C818" s="224">
        <f>ROUND('в руб.'!C818/1000,1)</f>
        <v>8461.7000000000007</v>
      </c>
      <c r="D818" s="224">
        <f>ROUND('в руб.'!D818/1000,1)</f>
        <v>5220.6000000000004</v>
      </c>
      <c r="E818" s="178">
        <f t="shared" si="15"/>
        <v>61.696822151577102</v>
      </c>
    </row>
    <row r="819" spans="1:5" ht="47.25" x14ac:dyDescent="0.25">
      <c r="A819" s="236" t="s">
        <v>1939</v>
      </c>
      <c r="B819" s="179" t="s">
        <v>2339</v>
      </c>
      <c r="C819" s="224">
        <f>ROUND('в руб.'!C819/1000,1)</f>
        <v>451991.8</v>
      </c>
      <c r="D819" s="224">
        <f>ROUND('в руб.'!D819/1000,1)</f>
        <v>224524.4</v>
      </c>
      <c r="E819" s="178">
        <f t="shared" si="15"/>
        <v>49.674440996495953</v>
      </c>
    </row>
    <row r="820" spans="1:5" ht="15.75" x14ac:dyDescent="0.25">
      <c r="A820" s="236" t="s">
        <v>1941</v>
      </c>
      <c r="B820" s="179" t="s">
        <v>2340</v>
      </c>
      <c r="C820" s="224">
        <f>ROUND('в руб.'!C820/1000,1)</f>
        <v>446991.8</v>
      </c>
      <c r="D820" s="224">
        <f>ROUND('в руб.'!D820/1000,1)</f>
        <v>221657.5</v>
      </c>
      <c r="E820" s="178">
        <f t="shared" si="15"/>
        <v>49.588717287431223</v>
      </c>
    </row>
    <row r="821" spans="1:5" ht="78.75" x14ac:dyDescent="0.25">
      <c r="A821" s="236" t="s">
        <v>2119</v>
      </c>
      <c r="B821" s="179" t="s">
        <v>2341</v>
      </c>
      <c r="C821" s="224">
        <f>ROUND('в руб.'!C821/1000,1)</f>
        <v>439543</v>
      </c>
      <c r="D821" s="224">
        <f>ROUND('в руб.'!D821/1000,1)</f>
        <v>219065.5</v>
      </c>
      <c r="E821" s="178">
        <f t="shared" si="15"/>
        <v>49.839378627347045</v>
      </c>
    </row>
    <row r="822" spans="1:5" ht="31.5" x14ac:dyDescent="0.25">
      <c r="A822" s="236" t="s">
        <v>1943</v>
      </c>
      <c r="B822" s="179" t="s">
        <v>2342</v>
      </c>
      <c r="C822" s="224">
        <f>ROUND('в руб.'!C822/1000,1)</f>
        <v>7448.8</v>
      </c>
      <c r="D822" s="224">
        <f>ROUND('в руб.'!D822/1000,1)</f>
        <v>2591.9</v>
      </c>
      <c r="E822" s="178">
        <f t="shared" si="15"/>
        <v>34.796208785307705</v>
      </c>
    </row>
    <row r="823" spans="1:5" ht="78.75" x14ac:dyDescent="0.25">
      <c r="A823" s="236" t="s">
        <v>2130</v>
      </c>
      <c r="B823" s="179" t="s">
        <v>2343</v>
      </c>
      <c r="C823" s="224">
        <f>ROUND('в руб.'!C823/1000,1)</f>
        <v>5000</v>
      </c>
      <c r="D823" s="224">
        <f>ROUND('в руб.'!D823/1000,1)</f>
        <v>2866.9</v>
      </c>
      <c r="E823" s="178">
        <f t="shared" ref="E823:E884" si="16">D823/C823*100</f>
        <v>57.338000000000001</v>
      </c>
    </row>
    <row r="824" spans="1:5" ht="31.5" x14ac:dyDescent="0.25">
      <c r="A824" s="236" t="s">
        <v>2136</v>
      </c>
      <c r="B824" s="179" t="s">
        <v>2344</v>
      </c>
      <c r="C824" s="224">
        <f>ROUND('в руб.'!C824/1000,1)</f>
        <v>5000</v>
      </c>
      <c r="D824" s="224">
        <f>ROUND('в руб.'!D824/1000,1)</f>
        <v>2866.9</v>
      </c>
      <c r="E824" s="178">
        <f t="shared" si="16"/>
        <v>57.338000000000001</v>
      </c>
    </row>
    <row r="825" spans="1:5" ht="15.75" x14ac:dyDescent="0.25">
      <c r="A825" s="236" t="s">
        <v>1908</v>
      </c>
      <c r="B825" s="179" t="s">
        <v>2345</v>
      </c>
      <c r="C825" s="224">
        <f>ROUND('в руб.'!C825/1000,1)</f>
        <v>3440388.3</v>
      </c>
      <c r="D825" s="224">
        <f>ROUND('в руб.'!D825/1000,1)</f>
        <v>1245787.5</v>
      </c>
      <c r="E825" s="178">
        <f t="shared" si="16"/>
        <v>36.210665522842298</v>
      </c>
    </row>
    <row r="826" spans="1:5" ht="63" x14ac:dyDescent="0.25">
      <c r="A826" s="236" t="s">
        <v>2139</v>
      </c>
      <c r="B826" s="179" t="s">
        <v>2346</v>
      </c>
      <c r="C826" s="224">
        <f>ROUND('в руб.'!C826/1000,1)</f>
        <v>3440308.3</v>
      </c>
      <c r="D826" s="224">
        <f>ROUND('в руб.'!D826/1000,1)</f>
        <v>1245750.3</v>
      </c>
      <c r="E826" s="178">
        <f t="shared" si="16"/>
        <v>36.210426257437454</v>
      </c>
    </row>
    <row r="827" spans="1:5" ht="78.75" x14ac:dyDescent="0.25">
      <c r="A827" s="236" t="s">
        <v>2141</v>
      </c>
      <c r="B827" s="179" t="s">
        <v>2347</v>
      </c>
      <c r="C827" s="224">
        <f>ROUND('в руб.'!C827/1000,1)</f>
        <v>3182158.7</v>
      </c>
      <c r="D827" s="224">
        <f>ROUND('в руб.'!D827/1000,1)</f>
        <v>1042990.1</v>
      </c>
      <c r="E827" s="178">
        <f t="shared" si="16"/>
        <v>32.776181150236155</v>
      </c>
    </row>
    <row r="828" spans="1:5" ht="78.75" x14ac:dyDescent="0.25">
      <c r="A828" s="236" t="s">
        <v>2348</v>
      </c>
      <c r="B828" s="179" t="s">
        <v>2349</v>
      </c>
      <c r="C828" s="224">
        <f>ROUND('в руб.'!C828/1000,1)</f>
        <v>258149.7</v>
      </c>
      <c r="D828" s="224">
        <f>ROUND('в руб.'!D828/1000,1)</f>
        <v>202760.3</v>
      </c>
      <c r="E828" s="178">
        <f t="shared" si="16"/>
        <v>78.543689959740405</v>
      </c>
    </row>
    <row r="829" spans="1:5" ht="15.75" x14ac:dyDescent="0.25">
      <c r="A829" s="236" t="s">
        <v>1910</v>
      </c>
      <c r="B829" s="179" t="s">
        <v>2350</v>
      </c>
      <c r="C829" s="224">
        <f>ROUND('в руб.'!C829/1000,1)</f>
        <v>80</v>
      </c>
      <c r="D829" s="224">
        <f>ROUND('в руб.'!D829/1000,1)</f>
        <v>37.200000000000003</v>
      </c>
      <c r="E829" s="178">
        <f t="shared" si="16"/>
        <v>46.5</v>
      </c>
    </row>
    <row r="830" spans="1:5" ht="15.75" x14ac:dyDescent="0.25">
      <c r="A830" s="236" t="s">
        <v>1949</v>
      </c>
      <c r="B830" s="179" t="s">
        <v>2351</v>
      </c>
      <c r="C830" s="224">
        <f>ROUND('в руб.'!C830/1000,1)</f>
        <v>80</v>
      </c>
      <c r="D830" s="224">
        <f>ROUND('в руб.'!D830/1000,1)</f>
        <v>37.200000000000003</v>
      </c>
      <c r="E830" s="178">
        <f t="shared" si="16"/>
        <v>46.5</v>
      </c>
    </row>
    <row r="831" spans="1:5" ht="15.75" x14ac:dyDescent="0.25">
      <c r="A831" s="234" t="s">
        <v>2352</v>
      </c>
      <c r="B831" s="235" t="s">
        <v>2353</v>
      </c>
      <c r="C831" s="223">
        <f>ROUND('в руб.'!C831/1000,1)</f>
        <v>335445.59999999998</v>
      </c>
      <c r="D831" s="223">
        <f>ROUND('в руб.'!D831/1000,1)</f>
        <v>79876.3</v>
      </c>
      <c r="E831" s="202">
        <f t="shared" si="16"/>
        <v>23.811998130248245</v>
      </c>
    </row>
    <row r="832" spans="1:5" ht="31.5" x14ac:dyDescent="0.25">
      <c r="A832" s="236" t="s">
        <v>1902</v>
      </c>
      <c r="B832" s="179" t="s">
        <v>2354</v>
      </c>
      <c r="C832" s="224">
        <f>ROUND('в руб.'!C832/1000,1)</f>
        <v>51949.599999999999</v>
      </c>
      <c r="D832" s="224">
        <f>ROUND('в руб.'!D832/1000,1)</f>
        <v>37358.300000000003</v>
      </c>
      <c r="E832" s="178">
        <f t="shared" si="16"/>
        <v>71.912584504981751</v>
      </c>
    </row>
    <row r="833" spans="1:5" ht="47.25" x14ac:dyDescent="0.25">
      <c r="A833" s="236" t="s">
        <v>1904</v>
      </c>
      <c r="B833" s="179" t="s">
        <v>2355</v>
      </c>
      <c r="C833" s="224">
        <f>ROUND('в руб.'!C833/1000,1)</f>
        <v>51949.599999999999</v>
      </c>
      <c r="D833" s="224">
        <f>ROUND('в руб.'!D833/1000,1)</f>
        <v>37358.300000000003</v>
      </c>
      <c r="E833" s="178">
        <f t="shared" si="16"/>
        <v>71.912584504981751</v>
      </c>
    </row>
    <row r="834" spans="1:5" ht="15.75" x14ac:dyDescent="0.25">
      <c r="A834" s="236" t="s">
        <v>1906</v>
      </c>
      <c r="B834" s="179" t="s">
        <v>2357</v>
      </c>
      <c r="C834" s="224">
        <f>ROUND('в руб.'!C834/1000,1)</f>
        <v>51949.599999999999</v>
      </c>
      <c r="D834" s="224">
        <f>ROUND('в руб.'!D834/1000,1)</f>
        <v>37358.300000000003</v>
      </c>
      <c r="E834" s="178">
        <f t="shared" si="16"/>
        <v>71.912584504981751</v>
      </c>
    </row>
    <row r="835" spans="1:5" ht="47.25" x14ac:dyDescent="0.25">
      <c r="A835" s="236" t="s">
        <v>1969</v>
      </c>
      <c r="B835" s="179" t="s">
        <v>2359</v>
      </c>
      <c r="C835" s="224">
        <f>ROUND('в руб.'!C835/1000,1)</f>
        <v>283496</v>
      </c>
      <c r="D835" s="224">
        <f>ROUND('в руб.'!D835/1000,1)</f>
        <v>42518.1</v>
      </c>
      <c r="E835" s="178">
        <f t="shared" si="16"/>
        <v>14.99777774642323</v>
      </c>
    </row>
    <row r="836" spans="1:5" ht="15.75" x14ac:dyDescent="0.25">
      <c r="A836" s="236" t="s">
        <v>1971</v>
      </c>
      <c r="B836" s="179" t="s">
        <v>2360</v>
      </c>
      <c r="C836" s="224">
        <f>ROUND('в руб.'!C836/1000,1)</f>
        <v>283496</v>
      </c>
      <c r="D836" s="224">
        <f>ROUND('в руб.'!D836/1000,1)</f>
        <v>42518.1</v>
      </c>
      <c r="E836" s="178">
        <f t="shared" si="16"/>
        <v>14.99777774642323</v>
      </c>
    </row>
    <row r="837" spans="1:5" ht="47.25" x14ac:dyDescent="0.25">
      <c r="A837" s="236" t="s">
        <v>1973</v>
      </c>
      <c r="B837" s="179" t="s">
        <v>2361</v>
      </c>
      <c r="C837" s="224">
        <f>ROUND('в руб.'!C837/1000,1)</f>
        <v>283496</v>
      </c>
      <c r="D837" s="224">
        <f>ROUND('в руб.'!D837/1000,1)</f>
        <v>42518.1</v>
      </c>
      <c r="E837" s="178">
        <f t="shared" si="16"/>
        <v>14.99777774642323</v>
      </c>
    </row>
    <row r="838" spans="1:5" ht="15.75" x14ac:dyDescent="0.25">
      <c r="A838" s="234" t="s">
        <v>2370</v>
      </c>
      <c r="B838" s="235" t="s">
        <v>2371</v>
      </c>
      <c r="C838" s="223">
        <f>ROUND('в руб.'!C838/1000,1)</f>
        <v>292904.8</v>
      </c>
      <c r="D838" s="223">
        <f>ROUND('в руб.'!D838/1000,1)</f>
        <v>137010.29999999999</v>
      </c>
      <c r="E838" s="202">
        <f t="shared" si="16"/>
        <v>46.776392875773972</v>
      </c>
    </row>
    <row r="839" spans="1:5" ht="78.75" x14ac:dyDescent="0.25">
      <c r="A839" s="236" t="s">
        <v>1892</v>
      </c>
      <c r="B839" s="179" t="s">
        <v>2372</v>
      </c>
      <c r="C839" s="224">
        <f>ROUND('в руб.'!C839/1000,1)</f>
        <v>114730.2</v>
      </c>
      <c r="D839" s="224">
        <f>ROUND('в руб.'!D839/1000,1)</f>
        <v>48930.2</v>
      </c>
      <c r="E839" s="178">
        <f t="shared" si="16"/>
        <v>42.648056048015256</v>
      </c>
    </row>
    <row r="840" spans="1:5" ht="31.5" x14ac:dyDescent="0.25">
      <c r="A840" s="236" t="s">
        <v>1989</v>
      </c>
      <c r="B840" s="179" t="s">
        <v>2373</v>
      </c>
      <c r="C840" s="224">
        <f>ROUND('в руб.'!C840/1000,1)</f>
        <v>63951.7</v>
      </c>
      <c r="D840" s="224">
        <f>ROUND('в руб.'!D840/1000,1)</f>
        <v>25917.5</v>
      </c>
      <c r="E840" s="178">
        <f t="shared" si="16"/>
        <v>40.526678727852428</v>
      </c>
    </row>
    <row r="841" spans="1:5" ht="15.75" x14ac:dyDescent="0.25">
      <c r="A841" s="236" t="s">
        <v>1991</v>
      </c>
      <c r="B841" s="179" t="s">
        <v>2374</v>
      </c>
      <c r="C841" s="224">
        <f>ROUND('в руб.'!C841/1000,1)</f>
        <v>49132</v>
      </c>
      <c r="D841" s="224">
        <f>ROUND('в руб.'!D841/1000,1)</f>
        <v>20226.7</v>
      </c>
      <c r="E841" s="178">
        <f t="shared" si="16"/>
        <v>41.168077831148743</v>
      </c>
    </row>
    <row r="842" spans="1:5" ht="31.5" x14ac:dyDescent="0.25">
      <c r="A842" s="236" t="s">
        <v>2071</v>
      </c>
      <c r="B842" s="179" t="s">
        <v>2375</v>
      </c>
      <c r="C842" s="224">
        <f>ROUND('в руб.'!C842/1000,1)</f>
        <v>12</v>
      </c>
      <c r="D842" s="224"/>
      <c r="E842" s="178"/>
    </row>
    <row r="843" spans="1:5" ht="63" x14ac:dyDescent="0.25">
      <c r="A843" s="236" t="s">
        <v>1993</v>
      </c>
      <c r="B843" s="179" t="s">
        <v>2376</v>
      </c>
      <c r="C843" s="224">
        <f>ROUND('в руб.'!C843/1000,1)</f>
        <v>14807.7</v>
      </c>
      <c r="D843" s="224">
        <f>ROUND('в руб.'!D843/1000,1)</f>
        <v>5690.8</v>
      </c>
      <c r="E843" s="178">
        <f t="shared" si="16"/>
        <v>38.431356659035501</v>
      </c>
    </row>
    <row r="844" spans="1:5" ht="31.5" x14ac:dyDescent="0.25">
      <c r="A844" s="236" t="s">
        <v>1894</v>
      </c>
      <c r="B844" s="179" t="s">
        <v>2377</v>
      </c>
      <c r="C844" s="224">
        <f>ROUND('в руб.'!C844/1000,1)</f>
        <v>50778.5</v>
      </c>
      <c r="D844" s="224">
        <f>ROUND('в руб.'!D844/1000,1)</f>
        <v>23012.7</v>
      </c>
      <c r="E844" s="178">
        <f t="shared" si="16"/>
        <v>45.319771162992211</v>
      </c>
    </row>
    <row r="845" spans="1:5" ht="31.5" x14ac:dyDescent="0.25">
      <c r="A845" s="236" t="s">
        <v>1896</v>
      </c>
      <c r="B845" s="179" t="s">
        <v>2378</v>
      </c>
      <c r="C845" s="224">
        <f>ROUND('в руб.'!C845/1000,1)</f>
        <v>37195</v>
      </c>
      <c r="D845" s="224">
        <f>ROUND('в руб.'!D845/1000,1)</f>
        <v>16916.599999999999</v>
      </c>
      <c r="E845" s="178">
        <f t="shared" si="16"/>
        <v>45.480844199489177</v>
      </c>
    </row>
    <row r="846" spans="1:5" ht="47.25" x14ac:dyDescent="0.25">
      <c r="A846" s="236" t="s">
        <v>1898</v>
      </c>
      <c r="B846" s="179" t="s">
        <v>2379</v>
      </c>
      <c r="C846" s="224">
        <f>ROUND('в руб.'!C846/1000,1)</f>
        <v>1900</v>
      </c>
      <c r="D846" s="224">
        <f>ROUND('в руб.'!D846/1000,1)</f>
        <v>1250.0999999999999</v>
      </c>
      <c r="E846" s="178">
        <f t="shared" si="16"/>
        <v>65.794736842105266</v>
      </c>
    </row>
    <row r="847" spans="1:5" ht="63" x14ac:dyDescent="0.25">
      <c r="A847" s="236" t="s">
        <v>1900</v>
      </c>
      <c r="B847" s="179" t="s">
        <v>2380</v>
      </c>
      <c r="C847" s="224">
        <f>ROUND('в руб.'!C847/1000,1)</f>
        <v>11683.5</v>
      </c>
      <c r="D847" s="224">
        <f>ROUND('в руб.'!D847/1000,1)</f>
        <v>4846</v>
      </c>
      <c r="E847" s="178">
        <f t="shared" si="16"/>
        <v>41.477297042838188</v>
      </c>
    </row>
    <row r="848" spans="1:5" ht="31.5" x14ac:dyDescent="0.25">
      <c r="A848" s="236" t="s">
        <v>1902</v>
      </c>
      <c r="B848" s="179" t="s">
        <v>2381</v>
      </c>
      <c r="C848" s="224">
        <f>ROUND('в руб.'!C848/1000,1)</f>
        <v>24778.799999999999</v>
      </c>
      <c r="D848" s="224">
        <f>ROUND('в руб.'!D848/1000,1)</f>
        <v>5489.4</v>
      </c>
      <c r="E848" s="178">
        <f t="shared" si="16"/>
        <v>22.153615187176136</v>
      </c>
    </row>
    <row r="849" spans="1:7" ht="47.25" x14ac:dyDescent="0.25">
      <c r="A849" s="236" t="s">
        <v>1904</v>
      </c>
      <c r="B849" s="179" t="s">
        <v>2382</v>
      </c>
      <c r="C849" s="224">
        <f>ROUND('в руб.'!C849/1000,1)</f>
        <v>24778.799999999999</v>
      </c>
      <c r="D849" s="224">
        <f>ROUND('в руб.'!D849/1000,1)</f>
        <v>5489.4</v>
      </c>
      <c r="E849" s="178">
        <f t="shared" si="16"/>
        <v>22.153615187176136</v>
      </c>
    </row>
    <row r="850" spans="1:7" ht="15.75" x14ac:dyDescent="0.25">
      <c r="A850" s="236" t="s">
        <v>1906</v>
      </c>
      <c r="B850" s="179" t="s">
        <v>2383</v>
      </c>
      <c r="C850" s="224">
        <f>ROUND('в руб.'!C850/1000,1)</f>
        <v>24628.799999999999</v>
      </c>
      <c r="D850" s="224">
        <f>ROUND('в руб.'!D850/1000,1)</f>
        <v>5453.6</v>
      </c>
      <c r="E850" s="178">
        <f t="shared" si="16"/>
        <v>22.143181965828624</v>
      </c>
    </row>
    <row r="851" spans="1:7" ht="15.75" x14ac:dyDescent="0.25">
      <c r="A851" s="236" t="s">
        <v>1926</v>
      </c>
      <c r="B851" s="179" t="s">
        <v>2384</v>
      </c>
      <c r="C851" s="224">
        <f>ROUND('в руб.'!C851/1000,1)</f>
        <v>150</v>
      </c>
      <c r="D851" s="224">
        <f>ROUND('в руб.'!D851/1000,1)</f>
        <v>35.799999999999997</v>
      </c>
      <c r="E851" s="178">
        <f t="shared" si="16"/>
        <v>23.866666666666664</v>
      </c>
    </row>
    <row r="852" spans="1:7" ht="47.25" x14ac:dyDescent="0.25">
      <c r="A852" s="236" t="s">
        <v>1939</v>
      </c>
      <c r="B852" s="179" t="s">
        <v>2385</v>
      </c>
      <c r="C852" s="224">
        <f>ROUND('в руб.'!C852/1000,1)</f>
        <v>153248.20000000001</v>
      </c>
      <c r="D852" s="224">
        <f>ROUND('в руб.'!D852/1000,1)</f>
        <v>82557.600000000006</v>
      </c>
      <c r="E852" s="178">
        <f t="shared" si="16"/>
        <v>53.871823616851621</v>
      </c>
    </row>
    <row r="853" spans="1:7" ht="15.75" x14ac:dyDescent="0.25">
      <c r="A853" s="236" t="s">
        <v>1941</v>
      </c>
      <c r="B853" s="179" t="s">
        <v>2386</v>
      </c>
      <c r="C853" s="224">
        <f>ROUND('в руб.'!C853/1000,1)</f>
        <v>27640.9</v>
      </c>
      <c r="D853" s="224">
        <f>ROUND('в руб.'!D853/1000,1)</f>
        <v>15331</v>
      </c>
      <c r="E853" s="178">
        <f t="shared" si="16"/>
        <v>55.464908885021835</v>
      </c>
    </row>
    <row r="854" spans="1:7" ht="78.75" x14ac:dyDescent="0.25">
      <c r="A854" s="236" t="s">
        <v>2119</v>
      </c>
      <c r="B854" s="179" t="s">
        <v>2387</v>
      </c>
      <c r="C854" s="224">
        <f>ROUND('в руб.'!C854/1000,1)</f>
        <v>27640.9</v>
      </c>
      <c r="D854" s="224">
        <f>ROUND('в руб.'!D854/1000,1)</f>
        <v>15331</v>
      </c>
      <c r="E854" s="178">
        <f t="shared" si="16"/>
        <v>55.464908885021835</v>
      </c>
    </row>
    <row r="855" spans="1:7" ht="15.75" x14ac:dyDescent="0.25">
      <c r="A855" s="236" t="s">
        <v>2062</v>
      </c>
      <c r="B855" s="179" t="s">
        <v>2388</v>
      </c>
      <c r="C855" s="224">
        <f>ROUND('в руб.'!C855/1000,1)</f>
        <v>125607.3</v>
      </c>
      <c r="D855" s="224">
        <f>ROUND('в руб.'!D855/1000,1)</f>
        <v>67226.600000000006</v>
      </c>
      <c r="E855" s="178">
        <f t="shared" si="16"/>
        <v>53.521252347594448</v>
      </c>
    </row>
    <row r="856" spans="1:7" ht="78.75" x14ac:dyDescent="0.25">
      <c r="A856" s="236" t="s">
        <v>2064</v>
      </c>
      <c r="B856" s="179" t="s">
        <v>2389</v>
      </c>
      <c r="C856" s="224">
        <f>ROUND('в руб.'!C856/1000,1)</f>
        <v>125607.3</v>
      </c>
      <c r="D856" s="224">
        <f>ROUND('в руб.'!D856/1000,1)</f>
        <v>67226.600000000006</v>
      </c>
      <c r="E856" s="178">
        <f t="shared" si="16"/>
        <v>53.521252347594448</v>
      </c>
    </row>
    <row r="857" spans="1:7" ht="15.75" x14ac:dyDescent="0.25">
      <c r="A857" s="236" t="s">
        <v>1908</v>
      </c>
      <c r="B857" s="179" t="s">
        <v>2390</v>
      </c>
      <c r="C857" s="224">
        <f>ROUND('в руб.'!C857/1000,1)</f>
        <v>147.6</v>
      </c>
      <c r="D857" s="224">
        <f>ROUND('в руб.'!D857/1000,1)</f>
        <v>33</v>
      </c>
      <c r="E857" s="178">
        <f t="shared" si="16"/>
        <v>22.35772357723577</v>
      </c>
    </row>
    <row r="858" spans="1:7" ht="15.75" x14ac:dyDescent="0.25">
      <c r="A858" s="236" t="s">
        <v>1910</v>
      </c>
      <c r="B858" s="179" t="s">
        <v>2391</v>
      </c>
      <c r="C858" s="224">
        <f>ROUND('в руб.'!C858/1000,1)</f>
        <v>147.6</v>
      </c>
      <c r="D858" s="224">
        <f>ROUND('в руб.'!D858/1000,1)</f>
        <v>33</v>
      </c>
      <c r="E858" s="178">
        <f t="shared" si="16"/>
        <v>22.35772357723577</v>
      </c>
    </row>
    <row r="859" spans="1:7" ht="31.5" x14ac:dyDescent="0.25">
      <c r="A859" s="236" t="s">
        <v>1947</v>
      </c>
      <c r="B859" s="179" t="s">
        <v>2392</v>
      </c>
      <c r="C859" s="224">
        <f>ROUND('в руб.'!C859/1000,1)</f>
        <v>8</v>
      </c>
      <c r="D859" s="224"/>
      <c r="E859" s="178"/>
    </row>
    <row r="860" spans="1:7" ht="15.75" x14ac:dyDescent="0.25">
      <c r="A860" s="236" t="s">
        <v>1949</v>
      </c>
      <c r="B860" s="179" t="s">
        <v>2393</v>
      </c>
      <c r="C860" s="224">
        <f>ROUND('в руб.'!C860/1000,1)</f>
        <v>136.6</v>
      </c>
      <c r="D860" s="224">
        <f>ROUND('в руб.'!D860/1000,1)</f>
        <v>33</v>
      </c>
      <c r="E860" s="178">
        <f t="shared" si="16"/>
        <v>24.158125915080529</v>
      </c>
    </row>
    <row r="861" spans="1:7" ht="15.75" x14ac:dyDescent="0.25">
      <c r="A861" s="236" t="s">
        <v>1912</v>
      </c>
      <c r="B861" s="179" t="s">
        <v>2394</v>
      </c>
      <c r="C861" s="224">
        <f>ROUND('в руб.'!C861/1000,1)</f>
        <v>3</v>
      </c>
      <c r="D861" s="224"/>
      <c r="E861" s="178"/>
    </row>
    <row r="862" spans="1:7" ht="15.75" x14ac:dyDescent="0.25">
      <c r="A862" s="234" t="s">
        <v>2395</v>
      </c>
      <c r="B862" s="235" t="s">
        <v>2396</v>
      </c>
      <c r="C862" s="223">
        <f>ROUND('в руб.'!C862/1000,1)</f>
        <v>620496.19999999995</v>
      </c>
      <c r="D862" s="223">
        <f>ROUND('в руб.'!D862/1000,1)+0.1</f>
        <v>337548.89999999997</v>
      </c>
      <c r="E862" s="202">
        <f t="shared" si="16"/>
        <v>54.399833552566477</v>
      </c>
      <c r="G862" s="218"/>
    </row>
    <row r="863" spans="1:7" ht="78.75" x14ac:dyDescent="0.25">
      <c r="A863" s="236" t="s">
        <v>1892</v>
      </c>
      <c r="B863" s="179" t="s">
        <v>2397</v>
      </c>
      <c r="C863" s="224">
        <f>ROUND('в руб.'!C863/1000,1)</f>
        <v>77230.7</v>
      </c>
      <c r="D863" s="224">
        <f>ROUND('в руб.'!D863/1000,1)</f>
        <v>37410</v>
      </c>
      <c r="E863" s="178">
        <f t="shared" si="16"/>
        <v>48.439286449559567</v>
      </c>
    </row>
    <row r="864" spans="1:7" ht="31.5" x14ac:dyDescent="0.25">
      <c r="A864" s="236" t="s">
        <v>1989</v>
      </c>
      <c r="B864" s="179" t="s">
        <v>2398</v>
      </c>
      <c r="C864" s="224">
        <f>ROUND('в руб.'!C864/1000,1)</f>
        <v>10176.5</v>
      </c>
      <c r="D864" s="224">
        <f>ROUND('в руб.'!D864/1000,1)</f>
        <v>4187</v>
      </c>
      <c r="E864" s="178">
        <f t="shared" si="16"/>
        <v>41.143811723087502</v>
      </c>
    </row>
    <row r="865" spans="1:5" ht="15.75" x14ac:dyDescent="0.25">
      <c r="A865" s="236" t="s">
        <v>1991</v>
      </c>
      <c r="B865" s="179" t="s">
        <v>2399</v>
      </c>
      <c r="C865" s="224">
        <f>ROUND('в руб.'!C865/1000,1)</f>
        <v>7766.1</v>
      </c>
      <c r="D865" s="224">
        <f>ROUND('в руб.'!D865/1000,1)</f>
        <v>3274.4</v>
      </c>
      <c r="E865" s="178">
        <f t="shared" si="16"/>
        <v>42.162732903259034</v>
      </c>
    </row>
    <row r="866" spans="1:5" ht="31.5" x14ac:dyDescent="0.25">
      <c r="A866" s="236" t="s">
        <v>2071</v>
      </c>
      <c r="B866" s="179" t="s">
        <v>2400</v>
      </c>
      <c r="C866" s="224">
        <f>ROUND('в руб.'!C866/1000,1)</f>
        <v>65</v>
      </c>
      <c r="D866" s="224">
        <f>ROUND('в руб.'!D866/1000,1)</f>
        <v>0.5</v>
      </c>
      <c r="E866" s="178">
        <f t="shared" si="16"/>
        <v>0.76923076923076927</v>
      </c>
    </row>
    <row r="867" spans="1:5" ht="63" x14ac:dyDescent="0.25">
      <c r="A867" s="236" t="s">
        <v>1993</v>
      </c>
      <c r="B867" s="179" t="s">
        <v>2401</v>
      </c>
      <c r="C867" s="224">
        <f>ROUND('в руб.'!C867/1000,1)</f>
        <v>2345.4</v>
      </c>
      <c r="D867" s="224">
        <f>ROUND('в руб.'!D867/1000,1)</f>
        <v>912.2</v>
      </c>
      <c r="E867" s="178">
        <f t="shared" si="16"/>
        <v>38.893152553935359</v>
      </c>
    </row>
    <row r="868" spans="1:5" ht="31.5" x14ac:dyDescent="0.25">
      <c r="A868" s="236" t="s">
        <v>1894</v>
      </c>
      <c r="B868" s="179" t="s">
        <v>2402</v>
      </c>
      <c r="C868" s="224">
        <f>ROUND('в руб.'!C868/1000,1)</f>
        <v>67054.2</v>
      </c>
      <c r="D868" s="224">
        <f>ROUND('в руб.'!D868/1000,1)</f>
        <v>33222.9</v>
      </c>
      <c r="E868" s="178">
        <f t="shared" si="16"/>
        <v>49.546337142192435</v>
      </c>
    </row>
    <row r="869" spans="1:5" ht="31.5" x14ac:dyDescent="0.25">
      <c r="A869" s="236" t="s">
        <v>1896</v>
      </c>
      <c r="B869" s="179" t="s">
        <v>2403</v>
      </c>
      <c r="C869" s="224">
        <f>ROUND('в руб.'!C869/1000,1)</f>
        <v>48678.1</v>
      </c>
      <c r="D869" s="224">
        <f>ROUND('в руб.'!D869/1000,1)</f>
        <v>23822.5</v>
      </c>
      <c r="E869" s="178">
        <f t="shared" si="16"/>
        <v>48.938845189109678</v>
      </c>
    </row>
    <row r="870" spans="1:5" ht="47.25" x14ac:dyDescent="0.25">
      <c r="A870" s="236" t="s">
        <v>1898</v>
      </c>
      <c r="B870" s="179" t="s">
        <v>2404</v>
      </c>
      <c r="C870" s="224">
        <f>ROUND('в руб.'!C870/1000,1)</f>
        <v>3082.2</v>
      </c>
      <c r="D870" s="224">
        <f>ROUND('в руб.'!D870/1000,1)</f>
        <v>1859.1</v>
      </c>
      <c r="E870" s="178">
        <f t="shared" si="16"/>
        <v>60.317305820517809</v>
      </c>
    </row>
    <row r="871" spans="1:5" ht="63" x14ac:dyDescent="0.25">
      <c r="A871" s="236" t="s">
        <v>1900</v>
      </c>
      <c r="B871" s="179" t="s">
        <v>2405</v>
      </c>
      <c r="C871" s="224">
        <f>ROUND('в руб.'!C871/1000,1)</f>
        <v>15293.9</v>
      </c>
      <c r="D871" s="224">
        <f>ROUND('в руб.'!D871/1000,1)</f>
        <v>7541.3</v>
      </c>
      <c r="E871" s="178">
        <f t="shared" si="16"/>
        <v>49.309201707870457</v>
      </c>
    </row>
    <row r="872" spans="1:5" ht="31.5" x14ac:dyDescent="0.25">
      <c r="A872" s="236" t="s">
        <v>1902</v>
      </c>
      <c r="B872" s="179" t="s">
        <v>2406</v>
      </c>
      <c r="C872" s="224">
        <f>ROUND('в руб.'!C872/1000,1)</f>
        <v>8673.7000000000007</v>
      </c>
      <c r="D872" s="224">
        <f>ROUND('в руб.'!D872/1000,1)</f>
        <v>3555.6</v>
      </c>
      <c r="E872" s="178">
        <f t="shared" si="16"/>
        <v>40.99288654207546</v>
      </c>
    </row>
    <row r="873" spans="1:5" ht="47.25" x14ac:dyDescent="0.25">
      <c r="A873" s="236" t="s">
        <v>1904</v>
      </c>
      <c r="B873" s="179" t="s">
        <v>2407</v>
      </c>
      <c r="C873" s="224">
        <f>ROUND('в руб.'!C873/1000,1)</f>
        <v>8673.7000000000007</v>
      </c>
      <c r="D873" s="224">
        <f>ROUND('в руб.'!D873/1000,1)</f>
        <v>3555.6</v>
      </c>
      <c r="E873" s="178">
        <f t="shared" si="16"/>
        <v>40.99288654207546</v>
      </c>
    </row>
    <row r="874" spans="1:5" ht="15.75" x14ac:dyDescent="0.25">
      <c r="A874" s="236" t="s">
        <v>1906</v>
      </c>
      <c r="B874" s="179" t="s">
        <v>2408</v>
      </c>
      <c r="C874" s="224">
        <f>ROUND('в руб.'!C874/1000,1)</f>
        <v>7637.3</v>
      </c>
      <c r="D874" s="224">
        <f>ROUND('в руб.'!D874/1000,1)</f>
        <v>3311.8</v>
      </c>
      <c r="E874" s="178">
        <f t="shared" si="16"/>
        <v>43.363492333678131</v>
      </c>
    </row>
    <row r="875" spans="1:5" ht="15.75" x14ac:dyDescent="0.25">
      <c r="A875" s="236" t="s">
        <v>1926</v>
      </c>
      <c r="B875" s="179" t="s">
        <v>2409</v>
      </c>
      <c r="C875" s="224">
        <f>ROUND('в руб.'!C875/1000,1)</f>
        <v>1036.4000000000001</v>
      </c>
      <c r="D875" s="224">
        <f>ROUND('в руб.'!D875/1000,1)</f>
        <v>243.8</v>
      </c>
      <c r="E875" s="178">
        <f t="shared" si="16"/>
        <v>23.523736009262834</v>
      </c>
    </row>
    <row r="876" spans="1:5" ht="15.75" x14ac:dyDescent="0.25">
      <c r="A876" s="236" t="s">
        <v>1936</v>
      </c>
      <c r="B876" s="179" t="s">
        <v>2418</v>
      </c>
      <c r="C876" s="224">
        <f>ROUND('в руб.'!C876/1000,1)</f>
        <v>221926.7</v>
      </c>
      <c r="D876" s="224">
        <f>ROUND('в руб.'!D876/1000,1)</f>
        <v>179510.1</v>
      </c>
      <c r="E876" s="178">
        <f t="shared" si="16"/>
        <v>80.887112726859812</v>
      </c>
    </row>
    <row r="877" spans="1:5" ht="15.75" x14ac:dyDescent="0.25">
      <c r="A877" s="236" t="s">
        <v>1507</v>
      </c>
      <c r="B877" s="179" t="s">
        <v>2419</v>
      </c>
      <c r="C877" s="224">
        <f>ROUND('в руб.'!C877/1000,1)</f>
        <v>221926.7</v>
      </c>
      <c r="D877" s="224">
        <f>ROUND('в руб.'!D877/1000,1)</f>
        <v>179510.1</v>
      </c>
      <c r="E877" s="178">
        <f t="shared" si="16"/>
        <v>80.887112726859812</v>
      </c>
    </row>
    <row r="878" spans="1:5" ht="15.75" x14ac:dyDescent="0.25">
      <c r="A878" s="236" t="s">
        <v>1908</v>
      </c>
      <c r="B878" s="179" t="s">
        <v>2420</v>
      </c>
      <c r="C878" s="224">
        <f>ROUND('в руб.'!C878/1000,1)</f>
        <v>312665.09999999998</v>
      </c>
      <c r="D878" s="224">
        <f>ROUND('в руб.'!D878/1000,1)</f>
        <v>117073.2</v>
      </c>
      <c r="E878" s="178">
        <f t="shared" si="16"/>
        <v>37.44364177517734</v>
      </c>
    </row>
    <row r="879" spans="1:5" ht="63" x14ac:dyDescent="0.25">
      <c r="A879" s="236" t="s">
        <v>2139</v>
      </c>
      <c r="B879" s="179" t="s">
        <v>2421</v>
      </c>
      <c r="C879" s="224">
        <f>ROUND('в руб.'!C879/1000,1)</f>
        <v>311508.09999999998</v>
      </c>
      <c r="D879" s="224">
        <f>ROUND('в руб.'!D879/1000,1)</f>
        <v>116913.5</v>
      </c>
      <c r="E879" s="178">
        <f t="shared" si="16"/>
        <v>37.531447817889813</v>
      </c>
    </row>
    <row r="880" spans="1:5" ht="78.75" x14ac:dyDescent="0.25">
      <c r="A880" s="236" t="s">
        <v>2141</v>
      </c>
      <c r="B880" s="179" t="s">
        <v>2422</v>
      </c>
      <c r="C880" s="224">
        <f>ROUND('в руб.'!C880/1000,1)</f>
        <v>299508.09999999998</v>
      </c>
      <c r="D880" s="224">
        <f>ROUND('в руб.'!D880/1000,1)</f>
        <v>116913.5</v>
      </c>
      <c r="E880" s="178">
        <f t="shared" si="16"/>
        <v>39.035171335933825</v>
      </c>
    </row>
    <row r="881" spans="1:7" ht="78.75" x14ac:dyDescent="0.25">
      <c r="A881" s="236" t="s">
        <v>2301</v>
      </c>
      <c r="B881" s="179" t="s">
        <v>2423</v>
      </c>
      <c r="C881" s="224">
        <f>ROUND('в руб.'!C881/1000,1)</f>
        <v>12000</v>
      </c>
      <c r="D881" s="224"/>
      <c r="E881" s="178"/>
    </row>
    <row r="882" spans="1:7" ht="15.75" x14ac:dyDescent="0.25">
      <c r="A882" s="236" t="s">
        <v>1910</v>
      </c>
      <c r="B882" s="179" t="s">
        <v>2424</v>
      </c>
      <c r="C882" s="224">
        <f>ROUND('в руб.'!C882/1000,1)</f>
        <v>1157</v>
      </c>
      <c r="D882" s="224">
        <f>ROUND('в руб.'!D882/1000,1)</f>
        <v>159.69999999999999</v>
      </c>
      <c r="E882" s="178">
        <f t="shared" si="16"/>
        <v>13.802938634399309</v>
      </c>
    </row>
    <row r="883" spans="1:7" ht="31.5" x14ac:dyDescent="0.25">
      <c r="A883" s="236" t="s">
        <v>1947</v>
      </c>
      <c r="B883" s="179" t="s">
        <v>2425</v>
      </c>
      <c r="C883" s="224">
        <f>ROUND('в руб.'!C883/1000,1)</f>
        <v>105</v>
      </c>
      <c r="D883" s="224">
        <f>ROUND('в руб.'!D883/1000,1)</f>
        <v>0.6</v>
      </c>
      <c r="E883" s="178">
        <f t="shared" si="16"/>
        <v>0.5714285714285714</v>
      </c>
    </row>
    <row r="884" spans="1:7" ht="15.75" x14ac:dyDescent="0.25">
      <c r="A884" s="236" t="s">
        <v>1949</v>
      </c>
      <c r="B884" s="179" t="s">
        <v>2426</v>
      </c>
      <c r="C884" s="224">
        <f>ROUND('в руб.'!C884/1000,1)</f>
        <v>1050</v>
      </c>
      <c r="D884" s="224">
        <f>ROUND('в руб.'!D884/1000,1)</f>
        <v>159.1</v>
      </c>
      <c r="E884" s="178">
        <f t="shared" si="16"/>
        <v>15.15238095238095</v>
      </c>
    </row>
    <row r="885" spans="1:7" ht="15.75" x14ac:dyDescent="0.25">
      <c r="A885" s="236" t="s">
        <v>1912</v>
      </c>
      <c r="B885" s="179" t="s">
        <v>2427</v>
      </c>
      <c r="C885" s="224">
        <f>ROUND('в руб.'!C885/1000,1)</f>
        <v>2</v>
      </c>
      <c r="D885" s="224"/>
      <c r="E885" s="178"/>
    </row>
    <row r="886" spans="1:7" ht="15.75" x14ac:dyDescent="0.25">
      <c r="A886" s="234" t="s">
        <v>2428</v>
      </c>
      <c r="B886" s="235" t="s">
        <v>2429</v>
      </c>
      <c r="C886" s="223">
        <f>ROUND('в руб.'!C886/1000,1)</f>
        <v>21985569.399999999</v>
      </c>
      <c r="D886" s="223">
        <f>ROUND('в руб.'!D886/1000,1)+0.1</f>
        <v>6437901.5999999996</v>
      </c>
      <c r="E886" s="202">
        <f t="shared" ref="E886:E949" si="17">D886/C886*100</f>
        <v>29.282396479574462</v>
      </c>
      <c r="G886" s="218"/>
    </row>
    <row r="887" spans="1:7" ht="78.75" x14ac:dyDescent="0.25">
      <c r="A887" s="236" t="s">
        <v>1892</v>
      </c>
      <c r="B887" s="179" t="s">
        <v>2430</v>
      </c>
      <c r="C887" s="224">
        <f>ROUND('в руб.'!C887/1000,1)</f>
        <v>142350.6</v>
      </c>
      <c r="D887" s="224">
        <f>ROUND('в руб.'!D887/1000,1)</f>
        <v>57694.1</v>
      </c>
      <c r="E887" s="178">
        <f t="shared" si="17"/>
        <v>40.529579783998102</v>
      </c>
    </row>
    <row r="888" spans="1:7" ht="31.5" x14ac:dyDescent="0.25">
      <c r="A888" s="236" t="s">
        <v>1989</v>
      </c>
      <c r="B888" s="179" t="s">
        <v>2431</v>
      </c>
      <c r="C888" s="224">
        <f>ROUND('в руб.'!C888/1000,1)</f>
        <v>142350.6</v>
      </c>
      <c r="D888" s="224">
        <f>ROUND('в руб.'!D888/1000,1)</f>
        <v>57694.1</v>
      </c>
      <c r="E888" s="178">
        <f t="shared" si="17"/>
        <v>40.529579783998102</v>
      </c>
    </row>
    <row r="889" spans="1:7" ht="15.75" x14ac:dyDescent="0.25">
      <c r="A889" s="236" t="s">
        <v>1991</v>
      </c>
      <c r="B889" s="179" t="s">
        <v>2432</v>
      </c>
      <c r="C889" s="224">
        <f>ROUND('в руб.'!C889/1000,1)</f>
        <v>104309.2</v>
      </c>
      <c r="D889" s="224">
        <f>ROUND('в руб.'!D889/1000,1)</f>
        <v>43562</v>
      </c>
      <c r="E889" s="178">
        <f t="shared" si="17"/>
        <v>41.762375706073868</v>
      </c>
    </row>
    <row r="890" spans="1:7" ht="31.5" x14ac:dyDescent="0.25">
      <c r="A890" s="236" t="s">
        <v>2071</v>
      </c>
      <c r="B890" s="179" t="s">
        <v>2433</v>
      </c>
      <c r="C890" s="224">
        <f>ROUND('в руб.'!C890/1000,1)</f>
        <v>6540</v>
      </c>
      <c r="D890" s="224">
        <f>ROUND('в руб.'!D890/1000,1)</f>
        <v>2342.8000000000002</v>
      </c>
      <c r="E890" s="178">
        <f t="shared" si="17"/>
        <v>35.822629969418962</v>
      </c>
    </row>
    <row r="891" spans="1:7" ht="63" x14ac:dyDescent="0.25">
      <c r="A891" s="236" t="s">
        <v>1993</v>
      </c>
      <c r="B891" s="179" t="s">
        <v>2434</v>
      </c>
      <c r="C891" s="224">
        <f>ROUND('в руб.'!C891/1000,1)</f>
        <v>31501.4</v>
      </c>
      <c r="D891" s="224">
        <f>ROUND('в руб.'!D891/1000,1)</f>
        <v>11789.2</v>
      </c>
      <c r="E891" s="178">
        <f t="shared" si="17"/>
        <v>37.424368440767715</v>
      </c>
    </row>
    <row r="892" spans="1:7" ht="31.5" x14ac:dyDescent="0.25">
      <c r="A892" s="236" t="s">
        <v>1902</v>
      </c>
      <c r="B892" s="179" t="s">
        <v>2435</v>
      </c>
      <c r="C892" s="224">
        <f>ROUND('в руб.'!C892/1000,1)</f>
        <v>18258789.300000001</v>
      </c>
      <c r="D892" s="224">
        <f>ROUND('в руб.'!D892/1000,1)</f>
        <v>5497844.7999999998</v>
      </c>
      <c r="E892" s="178">
        <f t="shared" si="17"/>
        <v>30.110675519980941</v>
      </c>
    </row>
    <row r="893" spans="1:7" ht="47.25" x14ac:dyDescent="0.25">
      <c r="A893" s="236" t="s">
        <v>1904</v>
      </c>
      <c r="B893" s="179" t="s">
        <v>2436</v>
      </c>
      <c r="C893" s="224">
        <f>ROUND('в руб.'!C893/1000,1)</f>
        <v>18258789.300000001</v>
      </c>
      <c r="D893" s="224">
        <f>ROUND('в руб.'!D893/1000,1)</f>
        <v>5497844.7999999998</v>
      </c>
      <c r="E893" s="178">
        <f t="shared" si="17"/>
        <v>30.110675519980941</v>
      </c>
    </row>
    <row r="894" spans="1:7" ht="47.25" x14ac:dyDescent="0.25">
      <c r="A894" s="236" t="s">
        <v>2001</v>
      </c>
      <c r="B894" s="179" t="s">
        <v>2438</v>
      </c>
      <c r="C894" s="224">
        <f>ROUND('в руб.'!C894/1000,1)</f>
        <v>129643.6</v>
      </c>
      <c r="D894" s="224">
        <f>ROUND('в руб.'!D894/1000,1)</f>
        <v>11319</v>
      </c>
      <c r="E894" s="178">
        <f t="shared" si="17"/>
        <v>8.7308590628461413</v>
      </c>
    </row>
    <row r="895" spans="1:7" ht="15.75" x14ac:dyDescent="0.25">
      <c r="A895" s="236" t="s">
        <v>1906</v>
      </c>
      <c r="B895" s="179" t="s">
        <v>2439</v>
      </c>
      <c r="C895" s="224">
        <f>ROUND('в руб.'!C895/1000,1)</f>
        <v>18120175</v>
      </c>
      <c r="D895" s="224">
        <f>ROUND('в руб.'!D895/1000,1)</f>
        <v>5485140.5</v>
      </c>
      <c r="E895" s="178">
        <f t="shared" si="17"/>
        <v>30.270902460930976</v>
      </c>
    </row>
    <row r="896" spans="1:7" ht="15.75" x14ac:dyDescent="0.25">
      <c r="A896" s="236" t="s">
        <v>1926</v>
      </c>
      <c r="B896" s="179" t="s">
        <v>2440</v>
      </c>
      <c r="C896" s="224">
        <f>ROUND('в руб.'!C896/1000,1)</f>
        <v>8970.6</v>
      </c>
      <c r="D896" s="224">
        <f>ROUND('в руб.'!D896/1000,1)</f>
        <v>1385.3</v>
      </c>
      <c r="E896" s="178">
        <f t="shared" si="17"/>
        <v>15.442668271910462</v>
      </c>
    </row>
    <row r="897" spans="1:5" ht="47.25" x14ac:dyDescent="0.25">
      <c r="A897" s="236" t="s">
        <v>1969</v>
      </c>
      <c r="B897" s="179" t="s">
        <v>2441</v>
      </c>
      <c r="C897" s="224">
        <f>ROUND('в руб.'!C897/1000,1)</f>
        <v>691096</v>
      </c>
      <c r="D897" s="224">
        <f>ROUND('в руб.'!D897/1000,1)</f>
        <v>134401.60000000001</v>
      </c>
      <c r="E897" s="178">
        <f t="shared" si="17"/>
        <v>19.447602069755867</v>
      </c>
    </row>
    <row r="898" spans="1:5" ht="15.75" x14ac:dyDescent="0.25">
      <c r="A898" s="236" t="s">
        <v>1971</v>
      </c>
      <c r="B898" s="179" t="s">
        <v>2442</v>
      </c>
      <c r="C898" s="224">
        <f>ROUND('в руб.'!C898/1000,1)</f>
        <v>691096</v>
      </c>
      <c r="D898" s="224">
        <f>ROUND('в руб.'!D898/1000,1)</f>
        <v>134401.60000000001</v>
      </c>
      <c r="E898" s="178">
        <f t="shared" si="17"/>
        <v>19.447602069755867</v>
      </c>
    </row>
    <row r="899" spans="1:5" ht="47.25" x14ac:dyDescent="0.25">
      <c r="A899" s="236" t="s">
        <v>1973</v>
      </c>
      <c r="B899" s="179" t="s">
        <v>2443</v>
      </c>
      <c r="C899" s="224">
        <f>ROUND('в руб.'!C899/1000,1)</f>
        <v>691096</v>
      </c>
      <c r="D899" s="224">
        <f>ROUND('в руб.'!D899/1000,1)</f>
        <v>134401.60000000001</v>
      </c>
      <c r="E899" s="178">
        <f t="shared" si="17"/>
        <v>19.447602069755867</v>
      </c>
    </row>
    <row r="900" spans="1:5" ht="15.75" x14ac:dyDescent="0.25">
      <c r="A900" s="236" t="s">
        <v>1936</v>
      </c>
      <c r="B900" s="179" t="s">
        <v>2444</v>
      </c>
      <c r="C900" s="224">
        <f>ROUND('в руб.'!C900/1000,1)</f>
        <v>2786551.5</v>
      </c>
      <c r="D900" s="224">
        <f>ROUND('в руб.'!D900/1000,1)</f>
        <v>697780.7</v>
      </c>
      <c r="E900" s="178">
        <f t="shared" si="17"/>
        <v>25.041012161447579</v>
      </c>
    </row>
    <row r="901" spans="1:5" ht="15.75" x14ac:dyDescent="0.25">
      <c r="A901" s="236" t="s">
        <v>2111</v>
      </c>
      <c r="B901" s="179" t="s">
        <v>2445</v>
      </c>
      <c r="C901" s="224">
        <f>ROUND('в руб.'!C901/1000,1)</f>
        <v>2768551.5</v>
      </c>
      <c r="D901" s="224">
        <f>ROUND('в руб.'!D901/1000,1)</f>
        <v>694780.7</v>
      </c>
      <c r="E901" s="178">
        <f t="shared" si="17"/>
        <v>25.095458762461163</v>
      </c>
    </row>
    <row r="902" spans="1:5" ht="63" x14ac:dyDescent="0.25">
      <c r="A902" s="236" t="s">
        <v>2364</v>
      </c>
      <c r="B902" s="179" t="s">
        <v>2446</v>
      </c>
      <c r="C902" s="224">
        <f>ROUND('в руб.'!C902/1000,1)</f>
        <v>1863458</v>
      </c>
      <c r="D902" s="224">
        <f>ROUND('в руб.'!D902/1000,1)</f>
        <v>438678.7</v>
      </c>
      <c r="E902" s="178">
        <f t="shared" si="17"/>
        <v>23.541110129662165</v>
      </c>
    </row>
    <row r="903" spans="1:5" ht="47.25" x14ac:dyDescent="0.25">
      <c r="A903" s="236" t="s">
        <v>2447</v>
      </c>
      <c r="B903" s="179" t="s">
        <v>2448</v>
      </c>
      <c r="C903" s="224">
        <f>ROUND('в руб.'!C903/1000,1)</f>
        <v>159093.5</v>
      </c>
      <c r="D903" s="224">
        <f>ROUND('в руб.'!D903/1000,1)</f>
        <v>10804.5</v>
      </c>
      <c r="E903" s="178">
        <f t="shared" si="17"/>
        <v>6.791289399001216</v>
      </c>
    </row>
    <row r="904" spans="1:5" ht="15.75" x14ac:dyDescent="0.25">
      <c r="A904" s="236" t="s">
        <v>2113</v>
      </c>
      <c r="B904" s="179" t="s">
        <v>2449</v>
      </c>
      <c r="C904" s="224">
        <f>ROUND('в руб.'!C904/1000,1)</f>
        <v>746000</v>
      </c>
      <c r="D904" s="224">
        <f>ROUND('в руб.'!D904/1000,1)</f>
        <v>245297.5</v>
      </c>
      <c r="E904" s="178">
        <f t="shared" si="17"/>
        <v>32.881702412868634</v>
      </c>
    </row>
    <row r="905" spans="1:5" ht="15.75" x14ac:dyDescent="0.25">
      <c r="A905" s="236" t="s">
        <v>1507</v>
      </c>
      <c r="B905" s="179" t="s">
        <v>2450</v>
      </c>
      <c r="C905" s="224">
        <f>ROUND('в руб.'!C905/1000,1)</f>
        <v>18000</v>
      </c>
      <c r="D905" s="224">
        <f>ROUND('в руб.'!D905/1000,1)</f>
        <v>3000</v>
      </c>
      <c r="E905" s="178">
        <f t="shared" si="17"/>
        <v>16.666666666666664</v>
      </c>
    </row>
    <row r="906" spans="1:5" ht="15.75" x14ac:dyDescent="0.25">
      <c r="A906" s="236" t="s">
        <v>1908</v>
      </c>
      <c r="B906" s="179" t="s">
        <v>2455</v>
      </c>
      <c r="C906" s="224">
        <f>ROUND('в руб.'!C906/1000,1)</f>
        <v>106782</v>
      </c>
      <c r="D906" s="224">
        <f>ROUND('в руб.'!D906/1000,1)</f>
        <v>50180.4</v>
      </c>
      <c r="E906" s="178">
        <f t="shared" si="17"/>
        <v>46.993313479799973</v>
      </c>
    </row>
    <row r="907" spans="1:5" ht="15.75" x14ac:dyDescent="0.25">
      <c r="A907" s="236" t="s">
        <v>1910</v>
      </c>
      <c r="B907" s="179" t="s">
        <v>2461</v>
      </c>
      <c r="C907" s="224">
        <f>ROUND('в руб.'!C907/1000,1)</f>
        <v>106782</v>
      </c>
      <c r="D907" s="224">
        <f>ROUND('в руб.'!D907/1000,1)</f>
        <v>50180.4</v>
      </c>
      <c r="E907" s="178">
        <f t="shared" si="17"/>
        <v>46.993313479799973</v>
      </c>
    </row>
    <row r="908" spans="1:5" ht="31.5" x14ac:dyDescent="0.25">
      <c r="A908" s="236" t="s">
        <v>1947</v>
      </c>
      <c r="B908" s="179" t="s">
        <v>2462</v>
      </c>
      <c r="C908" s="224">
        <f>ROUND('в руб.'!C908/1000,1)</f>
        <v>106350</v>
      </c>
      <c r="D908" s="224">
        <f>ROUND('в руб.'!D908/1000,1)</f>
        <v>50074.6</v>
      </c>
      <c r="E908" s="178">
        <f t="shared" si="17"/>
        <v>47.084720263281618</v>
      </c>
    </row>
    <row r="909" spans="1:5" ht="15.75" x14ac:dyDescent="0.25">
      <c r="A909" s="236" t="s">
        <v>1949</v>
      </c>
      <c r="B909" s="179" t="s">
        <v>2463</v>
      </c>
      <c r="C909" s="224">
        <f>ROUND('в руб.'!C909/1000,1)</f>
        <v>412</v>
      </c>
      <c r="D909" s="224">
        <f>ROUND('в руб.'!D909/1000,1)</f>
        <v>105.8</v>
      </c>
      <c r="E909" s="178">
        <f t="shared" si="17"/>
        <v>25.679611650485434</v>
      </c>
    </row>
    <row r="910" spans="1:5" ht="15.75" x14ac:dyDescent="0.25">
      <c r="A910" s="236" t="s">
        <v>1912</v>
      </c>
      <c r="B910" s="179" t="s">
        <v>2464</v>
      </c>
      <c r="C910" s="224">
        <f>ROUND('в руб.'!C910/1000,1)</f>
        <v>20</v>
      </c>
      <c r="D910" s="224"/>
      <c r="E910" s="178"/>
    </row>
    <row r="911" spans="1:5" ht="15.75" x14ac:dyDescent="0.25">
      <c r="A911" s="234" t="s">
        <v>2465</v>
      </c>
      <c r="B911" s="235" t="s">
        <v>2466</v>
      </c>
      <c r="C911" s="223">
        <f>ROUND('в руб.'!C911/1000,1)</f>
        <v>76574.2</v>
      </c>
      <c r="D911" s="223">
        <f>ROUND('в руб.'!D911/1000,1)</f>
        <v>17010.900000000001</v>
      </c>
      <c r="E911" s="202">
        <f t="shared" si="17"/>
        <v>22.214923564333684</v>
      </c>
    </row>
    <row r="912" spans="1:5" ht="78.75" x14ac:dyDescent="0.25">
      <c r="A912" s="236" t="s">
        <v>1892</v>
      </c>
      <c r="B912" s="179" t="s">
        <v>2467</v>
      </c>
      <c r="C912" s="224">
        <f>ROUND('в руб.'!C912/1000,1)</f>
        <v>31076.799999999999</v>
      </c>
      <c r="D912" s="224">
        <f>ROUND('в руб.'!D912/1000,1)</f>
        <v>13738.2</v>
      </c>
      <c r="E912" s="178">
        <f t="shared" si="17"/>
        <v>44.207254286155589</v>
      </c>
    </row>
    <row r="913" spans="1:5" ht="31.5" x14ac:dyDescent="0.25">
      <c r="A913" s="236" t="s">
        <v>1894</v>
      </c>
      <c r="B913" s="179" t="s">
        <v>2468</v>
      </c>
      <c r="C913" s="224">
        <f>ROUND('в руб.'!C913/1000,1)</f>
        <v>31076.799999999999</v>
      </c>
      <c r="D913" s="224">
        <f>ROUND('в руб.'!D913/1000,1)</f>
        <v>13738.2</v>
      </c>
      <c r="E913" s="178">
        <f t="shared" si="17"/>
        <v>44.207254286155589</v>
      </c>
    </row>
    <row r="914" spans="1:5" ht="31.5" x14ac:dyDescent="0.25">
      <c r="A914" s="236" t="s">
        <v>1896</v>
      </c>
      <c r="B914" s="179" t="s">
        <v>2469</v>
      </c>
      <c r="C914" s="224">
        <f>ROUND('в руб.'!C914/1000,1)</f>
        <v>22549.5</v>
      </c>
      <c r="D914" s="224">
        <f>ROUND('в руб.'!D914/1000,1)</f>
        <v>10060.9</v>
      </c>
      <c r="E914" s="178">
        <f t="shared" si="17"/>
        <v>44.616953812723118</v>
      </c>
    </row>
    <row r="915" spans="1:5" ht="47.25" x14ac:dyDescent="0.25">
      <c r="A915" s="236" t="s">
        <v>1898</v>
      </c>
      <c r="B915" s="179" t="s">
        <v>2470</v>
      </c>
      <c r="C915" s="224">
        <f>ROUND('в руб.'!C915/1000,1)</f>
        <v>1454</v>
      </c>
      <c r="D915" s="224">
        <f>ROUND('в руб.'!D915/1000,1)</f>
        <v>822.9</v>
      </c>
      <c r="E915" s="178">
        <f t="shared" si="17"/>
        <v>56.595598349381014</v>
      </c>
    </row>
    <row r="916" spans="1:5" ht="63" x14ac:dyDescent="0.25">
      <c r="A916" s="236" t="s">
        <v>1900</v>
      </c>
      <c r="B916" s="179" t="s">
        <v>2471</v>
      </c>
      <c r="C916" s="224">
        <f>ROUND('в руб.'!C916/1000,1)</f>
        <v>7073.3</v>
      </c>
      <c r="D916" s="224">
        <f>ROUND('в руб.'!D916/1000,1)</f>
        <v>2854.4</v>
      </c>
      <c r="E916" s="178">
        <f t="shared" si="17"/>
        <v>40.35457283022069</v>
      </c>
    </row>
    <row r="917" spans="1:5" ht="31.5" x14ac:dyDescent="0.25">
      <c r="A917" s="236" t="s">
        <v>1902</v>
      </c>
      <c r="B917" s="179" t="s">
        <v>2472</v>
      </c>
      <c r="C917" s="224">
        <f>ROUND('в руб.'!C917/1000,1)</f>
        <v>45497.4</v>
      </c>
      <c r="D917" s="224">
        <f>ROUND('в руб.'!D917/1000,1)</f>
        <v>3272.7</v>
      </c>
      <c r="E917" s="178">
        <f t="shared" si="17"/>
        <v>7.1931582903638454</v>
      </c>
    </row>
    <row r="918" spans="1:5" ht="47.25" x14ac:dyDescent="0.25">
      <c r="A918" s="236" t="s">
        <v>1904</v>
      </c>
      <c r="B918" s="179" t="s">
        <v>2473</v>
      </c>
      <c r="C918" s="224">
        <f>ROUND('в руб.'!C918/1000,1)</f>
        <v>45497.4</v>
      </c>
      <c r="D918" s="224">
        <f>ROUND('в руб.'!D918/1000,1)</f>
        <v>3272.7</v>
      </c>
      <c r="E918" s="178">
        <f t="shared" si="17"/>
        <v>7.1931582903638454</v>
      </c>
    </row>
    <row r="919" spans="1:5" ht="15.75" x14ac:dyDescent="0.25">
      <c r="A919" s="236" t="s">
        <v>1906</v>
      </c>
      <c r="B919" s="179" t="s">
        <v>2474</v>
      </c>
      <c r="C919" s="224">
        <f>ROUND('в руб.'!C919/1000,1)</f>
        <v>45497.4</v>
      </c>
      <c r="D919" s="224">
        <f>ROUND('в руб.'!D919/1000,1)</f>
        <v>3272.7</v>
      </c>
      <c r="E919" s="178">
        <f t="shared" si="17"/>
        <v>7.1931582903638454</v>
      </c>
    </row>
    <row r="920" spans="1:5" ht="31.5" x14ac:dyDescent="0.25">
      <c r="A920" s="234" t="s">
        <v>2475</v>
      </c>
      <c r="B920" s="235" t="s">
        <v>2476</v>
      </c>
      <c r="C920" s="223">
        <f>ROUND('в руб.'!C920/1000,1)</f>
        <v>3400</v>
      </c>
      <c r="D920" s="223"/>
      <c r="E920" s="202"/>
    </row>
    <row r="921" spans="1:5" ht="31.5" x14ac:dyDescent="0.25">
      <c r="A921" s="236" t="s">
        <v>1902</v>
      </c>
      <c r="B921" s="179" t="s">
        <v>2477</v>
      </c>
      <c r="C921" s="224">
        <f>ROUND('в руб.'!C921/1000,1)</f>
        <v>3400</v>
      </c>
      <c r="D921" s="224"/>
      <c r="E921" s="178"/>
    </row>
    <row r="922" spans="1:5" ht="47.25" x14ac:dyDescent="0.25">
      <c r="A922" s="236" t="s">
        <v>1904</v>
      </c>
      <c r="B922" s="179" t="s">
        <v>2478</v>
      </c>
      <c r="C922" s="224">
        <f>ROUND('в руб.'!C922/1000,1)</f>
        <v>3400</v>
      </c>
      <c r="D922" s="224"/>
      <c r="E922" s="178"/>
    </row>
    <row r="923" spans="1:5" ht="31.5" x14ac:dyDescent="0.25">
      <c r="A923" s="236" t="s">
        <v>2479</v>
      </c>
      <c r="B923" s="179" t="s">
        <v>2480</v>
      </c>
      <c r="C923" s="224">
        <f>ROUND('в руб.'!C923/1000,1)</f>
        <v>3400</v>
      </c>
      <c r="D923" s="224"/>
      <c r="E923" s="178"/>
    </row>
    <row r="924" spans="1:5" ht="31.5" x14ac:dyDescent="0.25">
      <c r="A924" s="234" t="s">
        <v>2481</v>
      </c>
      <c r="B924" s="235" t="s">
        <v>2482</v>
      </c>
      <c r="C924" s="223">
        <f>ROUND('в руб.'!C924/1000,1)</f>
        <v>2527514.4</v>
      </c>
      <c r="D924" s="223">
        <f>ROUND('в руб.'!D924/1000,1)</f>
        <v>651852.5</v>
      </c>
      <c r="E924" s="202">
        <f t="shared" si="17"/>
        <v>25.79025860347225</v>
      </c>
    </row>
    <row r="925" spans="1:5" ht="78.75" x14ac:dyDescent="0.25">
      <c r="A925" s="236" t="s">
        <v>1892</v>
      </c>
      <c r="B925" s="179" t="s">
        <v>2483</v>
      </c>
      <c r="C925" s="224">
        <f>ROUND('в руб.'!C925/1000,1)</f>
        <v>123428.8</v>
      </c>
      <c r="D925" s="224">
        <f>ROUND('в руб.'!D925/1000,1)</f>
        <v>53691.7</v>
      </c>
      <c r="E925" s="178">
        <f t="shared" si="17"/>
        <v>43.500139351593795</v>
      </c>
    </row>
    <row r="926" spans="1:5" ht="31.5" x14ac:dyDescent="0.25">
      <c r="A926" s="236" t="s">
        <v>1894</v>
      </c>
      <c r="B926" s="179" t="s">
        <v>2487</v>
      </c>
      <c r="C926" s="224">
        <f>ROUND('в руб.'!C926/1000,1)</f>
        <v>123428.8</v>
      </c>
      <c r="D926" s="224">
        <f>ROUND('в руб.'!D926/1000,1)</f>
        <v>53691.7</v>
      </c>
      <c r="E926" s="178">
        <f t="shared" si="17"/>
        <v>43.500139351593795</v>
      </c>
    </row>
    <row r="927" spans="1:5" ht="31.5" x14ac:dyDescent="0.25">
      <c r="A927" s="236" t="s">
        <v>1896</v>
      </c>
      <c r="B927" s="179" t="s">
        <v>2488</v>
      </c>
      <c r="C927" s="224">
        <f>ROUND('в руб.'!C927/1000,1)</f>
        <v>89823.1</v>
      </c>
      <c r="D927" s="224">
        <f>ROUND('в руб.'!D927/1000,1)</f>
        <v>38885.5</v>
      </c>
      <c r="E927" s="178">
        <f t="shared" si="17"/>
        <v>43.291202374444879</v>
      </c>
    </row>
    <row r="928" spans="1:5" ht="47.25" x14ac:dyDescent="0.25">
      <c r="A928" s="236" t="s">
        <v>1898</v>
      </c>
      <c r="B928" s="179" t="s">
        <v>2489</v>
      </c>
      <c r="C928" s="224">
        <f>ROUND('в руб.'!C928/1000,1)</f>
        <v>5310.4</v>
      </c>
      <c r="D928" s="224">
        <f>ROUND('в руб.'!D928/1000,1)</f>
        <v>3550.4</v>
      </c>
      <c r="E928" s="178">
        <f t="shared" si="17"/>
        <v>66.85748719493823</v>
      </c>
    </row>
    <row r="929" spans="1:5" ht="63" x14ac:dyDescent="0.25">
      <c r="A929" s="236" t="s">
        <v>1900</v>
      </c>
      <c r="B929" s="179" t="s">
        <v>2490</v>
      </c>
      <c r="C929" s="224">
        <f>ROUND('в руб.'!C929/1000,1)</f>
        <v>28295.3</v>
      </c>
      <c r="D929" s="224">
        <f>ROUND('в руб.'!D929/1000,1)</f>
        <v>11255.8</v>
      </c>
      <c r="E929" s="178">
        <f t="shared" si="17"/>
        <v>39.779751407477562</v>
      </c>
    </row>
    <row r="930" spans="1:5" ht="31.5" x14ac:dyDescent="0.25">
      <c r="A930" s="236" t="s">
        <v>1902</v>
      </c>
      <c r="B930" s="179" t="s">
        <v>2491</v>
      </c>
      <c r="C930" s="224">
        <f>ROUND('в руб.'!C930/1000,1)</f>
        <v>54276.800000000003</v>
      </c>
      <c r="D930" s="224">
        <f>ROUND('в руб.'!D930/1000,1)</f>
        <v>18646.5</v>
      </c>
      <c r="E930" s="178">
        <f t="shared" si="17"/>
        <v>34.354457152964066</v>
      </c>
    </row>
    <row r="931" spans="1:5" ht="47.25" x14ac:dyDescent="0.25">
      <c r="A931" s="236" t="s">
        <v>1904</v>
      </c>
      <c r="B931" s="179" t="s">
        <v>2492</v>
      </c>
      <c r="C931" s="224">
        <f>ROUND('в руб.'!C931/1000,1)</f>
        <v>54276.800000000003</v>
      </c>
      <c r="D931" s="224">
        <f>ROUND('в руб.'!D931/1000,1)</f>
        <v>18646.5</v>
      </c>
      <c r="E931" s="178">
        <f t="shared" si="17"/>
        <v>34.354457152964066</v>
      </c>
    </row>
    <row r="932" spans="1:5" ht="15.75" x14ac:dyDescent="0.25">
      <c r="A932" s="236" t="s">
        <v>1906</v>
      </c>
      <c r="B932" s="179" t="s">
        <v>2494</v>
      </c>
      <c r="C932" s="224">
        <f>ROUND('в руб.'!C932/1000,1)</f>
        <v>54276.800000000003</v>
      </c>
      <c r="D932" s="224">
        <f>ROUND('в руб.'!D932/1000,1)</f>
        <v>18646.5</v>
      </c>
      <c r="E932" s="178">
        <f t="shared" si="17"/>
        <v>34.354457152964066</v>
      </c>
    </row>
    <row r="933" spans="1:5" ht="47.25" x14ac:dyDescent="0.25">
      <c r="A933" s="236" t="s">
        <v>1969</v>
      </c>
      <c r="B933" s="179" t="s">
        <v>2497</v>
      </c>
      <c r="C933" s="224">
        <f>ROUND('в руб.'!C933/1000,1)</f>
        <v>1959393.7</v>
      </c>
      <c r="D933" s="224">
        <f>ROUND('в руб.'!D933/1000,1)</f>
        <v>448652.1</v>
      </c>
      <c r="E933" s="178">
        <f t="shared" si="17"/>
        <v>22.897496302044861</v>
      </c>
    </row>
    <row r="934" spans="1:5" ht="15.75" x14ac:dyDescent="0.25">
      <c r="A934" s="236" t="s">
        <v>1971</v>
      </c>
      <c r="B934" s="179" t="s">
        <v>2498</v>
      </c>
      <c r="C934" s="224">
        <f>ROUND('в руб.'!C934/1000,1)</f>
        <v>1509376.5</v>
      </c>
      <c r="D934" s="224"/>
      <c r="E934" s="178"/>
    </row>
    <row r="935" spans="1:5" ht="47.25" x14ac:dyDescent="0.25">
      <c r="A935" s="236" t="s">
        <v>1973</v>
      </c>
      <c r="B935" s="179" t="s">
        <v>2499</v>
      </c>
      <c r="C935" s="224">
        <f>ROUND('в руб.'!C935/1000,1)</f>
        <v>1509376.5</v>
      </c>
      <c r="D935" s="224"/>
      <c r="E935" s="178"/>
    </row>
    <row r="936" spans="1:5" ht="31.5" x14ac:dyDescent="0.25">
      <c r="A936" s="236" t="s">
        <v>2500</v>
      </c>
      <c r="B936" s="179" t="s">
        <v>2501</v>
      </c>
      <c r="C936" s="224">
        <f>ROUND('в руб.'!C936/1000,1)</f>
        <v>74483.600000000006</v>
      </c>
      <c r="D936" s="224">
        <f>ROUND('в руб.'!D936/1000,1)</f>
        <v>73118.5</v>
      </c>
      <c r="E936" s="178">
        <f t="shared" si="17"/>
        <v>98.167247555166497</v>
      </c>
    </row>
    <row r="937" spans="1:5" ht="47.25" x14ac:dyDescent="0.25">
      <c r="A937" s="236" t="s">
        <v>2502</v>
      </c>
      <c r="B937" s="179" t="s">
        <v>2503</v>
      </c>
      <c r="C937" s="224">
        <f>ROUND('в руб.'!C937/1000,1)</f>
        <v>74483.600000000006</v>
      </c>
      <c r="D937" s="224">
        <f>ROUND('в руб.'!D937/1000,1)</f>
        <v>73118.5</v>
      </c>
      <c r="E937" s="178">
        <f t="shared" si="17"/>
        <v>98.167247555166497</v>
      </c>
    </row>
    <row r="938" spans="1:5" ht="141.75" x14ac:dyDescent="0.25">
      <c r="A938" s="236" t="s">
        <v>2414</v>
      </c>
      <c r="B938" s="179" t="s">
        <v>2504</v>
      </c>
      <c r="C938" s="224">
        <f>ROUND('в руб.'!C938/1000,1)</f>
        <v>375533.6</v>
      </c>
      <c r="D938" s="224">
        <f>ROUND('в руб.'!D938/1000,1)</f>
        <v>375533.6</v>
      </c>
      <c r="E938" s="178">
        <f t="shared" si="17"/>
        <v>100</v>
      </c>
    </row>
    <row r="939" spans="1:5" ht="78.75" x14ac:dyDescent="0.25">
      <c r="A939" s="236" t="s">
        <v>2416</v>
      </c>
      <c r="B939" s="179" t="s">
        <v>2505</v>
      </c>
      <c r="C939" s="224">
        <f>ROUND('в руб.'!C939/1000,1)</f>
        <v>375533.6</v>
      </c>
      <c r="D939" s="224">
        <f>ROUND('в руб.'!D939/1000,1)</f>
        <v>375533.6</v>
      </c>
      <c r="E939" s="178">
        <f t="shared" si="17"/>
        <v>100</v>
      </c>
    </row>
    <row r="940" spans="1:5" ht="15.75" x14ac:dyDescent="0.25">
      <c r="A940" s="236" t="s">
        <v>1936</v>
      </c>
      <c r="B940" s="179" t="s">
        <v>2506</v>
      </c>
      <c r="C940" s="224">
        <f>ROUND('в руб.'!C940/1000,1)</f>
        <v>22774.799999999999</v>
      </c>
      <c r="D940" s="224">
        <f>ROUND('в руб.'!D940/1000,1)</f>
        <v>2650</v>
      </c>
      <c r="E940" s="178">
        <f t="shared" si="17"/>
        <v>11.635667492140437</v>
      </c>
    </row>
    <row r="941" spans="1:5" ht="15.75" x14ac:dyDescent="0.25">
      <c r="A941" s="236" t="s">
        <v>2111</v>
      </c>
      <c r="B941" s="179" t="s">
        <v>2507</v>
      </c>
      <c r="C941" s="224">
        <f>ROUND('в руб.'!C941/1000,1)</f>
        <v>22774.799999999999</v>
      </c>
      <c r="D941" s="224">
        <f>ROUND('в руб.'!D941/1000,1)</f>
        <v>2650</v>
      </c>
      <c r="E941" s="178">
        <f t="shared" si="17"/>
        <v>11.635667492140437</v>
      </c>
    </row>
    <row r="942" spans="1:5" ht="63" x14ac:dyDescent="0.25">
      <c r="A942" s="236" t="s">
        <v>2364</v>
      </c>
      <c r="B942" s="179" t="s">
        <v>2508</v>
      </c>
      <c r="C942" s="224">
        <f>ROUND('в руб.'!C942/1000,1)</f>
        <v>22774.799999999999</v>
      </c>
      <c r="D942" s="224">
        <f>ROUND('в руб.'!D942/1000,1)</f>
        <v>2650</v>
      </c>
      <c r="E942" s="178">
        <f t="shared" si="17"/>
        <v>11.635667492140437</v>
      </c>
    </row>
    <row r="943" spans="1:5" ht="47.25" x14ac:dyDescent="0.25">
      <c r="A943" s="236" t="s">
        <v>1939</v>
      </c>
      <c r="B943" s="179" t="s">
        <v>2510</v>
      </c>
      <c r="C943" s="224">
        <f>ROUND('в руб.'!C943/1000,1)</f>
        <v>200317</v>
      </c>
      <c r="D943" s="224">
        <f>ROUND('в руб.'!D943/1000,1)</f>
        <v>104562.2</v>
      </c>
      <c r="E943" s="178">
        <f t="shared" si="17"/>
        <v>52.198365590538998</v>
      </c>
    </row>
    <row r="944" spans="1:5" ht="15.75" x14ac:dyDescent="0.25">
      <c r="A944" s="236" t="s">
        <v>1941</v>
      </c>
      <c r="B944" s="179" t="s">
        <v>2511</v>
      </c>
      <c r="C944" s="224">
        <f>ROUND('в руб.'!C944/1000,1)</f>
        <v>34869.1</v>
      </c>
      <c r="D944" s="224">
        <f>ROUND('в руб.'!D944/1000,1)</f>
        <v>15192.1</v>
      </c>
      <c r="E944" s="178">
        <f t="shared" si="17"/>
        <v>43.568947865015161</v>
      </c>
    </row>
    <row r="945" spans="1:7" ht="78.75" x14ac:dyDescent="0.25">
      <c r="A945" s="236" t="s">
        <v>2119</v>
      </c>
      <c r="B945" s="179" t="s">
        <v>2512</v>
      </c>
      <c r="C945" s="224">
        <f>ROUND('в руб.'!C945/1000,1)</f>
        <v>34831.9</v>
      </c>
      <c r="D945" s="224">
        <f>ROUND('в руб.'!D945/1000,1)</f>
        <v>15154.9</v>
      </c>
      <c r="E945" s="178">
        <f t="shared" si="17"/>
        <v>43.508680261484436</v>
      </c>
    </row>
    <row r="946" spans="1:7" ht="31.5" x14ac:dyDescent="0.25">
      <c r="A946" s="236" t="s">
        <v>1943</v>
      </c>
      <c r="B946" s="179" t="s">
        <v>2513</v>
      </c>
      <c r="C946" s="224">
        <f>ROUND('в руб.'!C946/1000,1)</f>
        <v>37.200000000000003</v>
      </c>
      <c r="D946" s="224">
        <f>ROUND('в руб.'!D946/1000,1)</f>
        <v>37.200000000000003</v>
      </c>
      <c r="E946" s="178">
        <f t="shared" si="17"/>
        <v>100</v>
      </c>
    </row>
    <row r="947" spans="1:7" ht="78.75" x14ac:dyDescent="0.25">
      <c r="A947" s="236" t="s">
        <v>2130</v>
      </c>
      <c r="B947" s="179" t="s">
        <v>2518</v>
      </c>
      <c r="C947" s="224">
        <f>ROUND('в руб.'!C947/1000,1)</f>
        <v>165447.9</v>
      </c>
      <c r="D947" s="224">
        <f>ROUND('в руб.'!D947/1000,1)</f>
        <v>89370.1</v>
      </c>
      <c r="E947" s="178">
        <f t="shared" si="17"/>
        <v>54.017065190915091</v>
      </c>
    </row>
    <row r="948" spans="1:7" ht="31.5" x14ac:dyDescent="0.25">
      <c r="A948" s="236" t="s">
        <v>2136</v>
      </c>
      <c r="B948" s="179" t="s">
        <v>2519</v>
      </c>
      <c r="C948" s="224">
        <f>ROUND('в руб.'!C948/1000,1)</f>
        <v>165447.9</v>
      </c>
      <c r="D948" s="224">
        <f>ROUND('в руб.'!D948/1000,1)</f>
        <v>89370.1</v>
      </c>
      <c r="E948" s="178">
        <f t="shared" si="17"/>
        <v>54.017065190915091</v>
      </c>
    </row>
    <row r="949" spans="1:7" ht="15.75" x14ac:dyDescent="0.25">
      <c r="A949" s="236" t="s">
        <v>1908</v>
      </c>
      <c r="B949" s="179" t="s">
        <v>2520</v>
      </c>
      <c r="C949" s="224">
        <f>ROUND('в руб.'!C949/1000,1)</f>
        <v>167323.29999999999</v>
      </c>
      <c r="D949" s="224">
        <f>ROUND('в руб.'!D949/1000,1)</f>
        <v>23650</v>
      </c>
      <c r="E949" s="178">
        <f t="shared" si="17"/>
        <v>14.134313631155973</v>
      </c>
    </row>
    <row r="950" spans="1:7" ht="63" x14ac:dyDescent="0.25">
      <c r="A950" s="236" t="s">
        <v>2139</v>
      </c>
      <c r="B950" s="179" t="s">
        <v>2521</v>
      </c>
      <c r="C950" s="224">
        <f>ROUND('в руб.'!C950/1000,1)</f>
        <v>167316.29999999999</v>
      </c>
      <c r="D950" s="224">
        <f>ROUND('в руб.'!D950/1000,1)</f>
        <v>23650</v>
      </c>
      <c r="E950" s="178">
        <f t="shared" ref="E950:E1013" si="18">D950/C950*100</f>
        <v>14.134904967417999</v>
      </c>
    </row>
    <row r="951" spans="1:7" ht="78.75" x14ac:dyDescent="0.25">
      <c r="A951" s="236" t="s">
        <v>2141</v>
      </c>
      <c r="B951" s="179" t="s">
        <v>2522</v>
      </c>
      <c r="C951" s="224">
        <f>ROUND('в руб.'!C951/1000,1)</f>
        <v>67751.7</v>
      </c>
      <c r="D951" s="224">
        <f>ROUND('в руб.'!D951/1000,1)</f>
        <v>7900</v>
      </c>
      <c r="E951" s="178">
        <f t="shared" si="18"/>
        <v>11.660224023899032</v>
      </c>
    </row>
    <row r="952" spans="1:7" ht="78.75" x14ac:dyDescent="0.25">
      <c r="A952" s="236" t="s">
        <v>2301</v>
      </c>
      <c r="B952" s="179" t="s">
        <v>2523</v>
      </c>
      <c r="C952" s="224">
        <f>ROUND('в руб.'!C952/1000,1)</f>
        <v>94304.3</v>
      </c>
      <c r="D952" s="224">
        <f>ROUND('в руб.'!D952/1000,1)</f>
        <v>15750</v>
      </c>
      <c r="E952" s="178">
        <f t="shared" si="18"/>
        <v>16.701253283254317</v>
      </c>
    </row>
    <row r="953" spans="1:7" ht="47.25" x14ac:dyDescent="0.25">
      <c r="A953" s="236" t="s">
        <v>2524</v>
      </c>
      <c r="B953" s="179" t="s">
        <v>2525</v>
      </c>
      <c r="C953" s="224">
        <f>ROUND('в руб.'!C953/1000,1)</f>
        <v>5260.3</v>
      </c>
      <c r="D953" s="224"/>
      <c r="E953" s="178"/>
    </row>
    <row r="954" spans="1:7" ht="15.75" x14ac:dyDescent="0.25">
      <c r="A954" s="236" t="s">
        <v>1910</v>
      </c>
      <c r="B954" s="179" t="s">
        <v>2528</v>
      </c>
      <c r="C954" s="224">
        <f>ROUND('в руб.'!C954/1000,1)</f>
        <v>7</v>
      </c>
      <c r="D954" s="224"/>
      <c r="E954" s="178"/>
    </row>
    <row r="955" spans="1:7" ht="15.75" x14ac:dyDescent="0.25">
      <c r="A955" s="236" t="s">
        <v>1912</v>
      </c>
      <c r="B955" s="179" t="s">
        <v>2531</v>
      </c>
      <c r="C955" s="224">
        <f>ROUND('в руб.'!C955/1000,1)</f>
        <v>7</v>
      </c>
      <c r="D955" s="224"/>
      <c r="E955" s="178"/>
    </row>
    <row r="956" spans="1:7" ht="31.5" x14ac:dyDescent="0.25">
      <c r="A956" s="234" t="s">
        <v>2532</v>
      </c>
      <c r="B956" s="235" t="s">
        <v>2533</v>
      </c>
      <c r="C956" s="223">
        <f>ROUND('в руб.'!C956/1000,1)</f>
        <v>3831100.3</v>
      </c>
      <c r="D956" s="223">
        <f>ROUND('в руб.'!D956/1000,1)</f>
        <v>1632437</v>
      </c>
      <c r="E956" s="202">
        <f t="shared" si="18"/>
        <v>42.610134743796714</v>
      </c>
    </row>
    <row r="957" spans="1:7" ht="15.75" x14ac:dyDescent="0.25">
      <c r="A957" s="234" t="s">
        <v>2534</v>
      </c>
      <c r="B957" s="235" t="s">
        <v>2535</v>
      </c>
      <c r="C957" s="223">
        <f>ROUND('в руб.'!C957/1000,1)</f>
        <v>1592382.8</v>
      </c>
      <c r="D957" s="223">
        <f>ROUND('в руб.'!D957/1000,1)</f>
        <v>405331.6</v>
      </c>
      <c r="E957" s="202">
        <f t="shared" si="18"/>
        <v>25.454407068451129</v>
      </c>
      <c r="G957" s="218"/>
    </row>
    <row r="958" spans="1:7" ht="31.5" x14ac:dyDescent="0.25">
      <c r="A958" s="236" t="s">
        <v>1902</v>
      </c>
      <c r="B958" s="179" t="s">
        <v>2536</v>
      </c>
      <c r="C958" s="224">
        <f>ROUND('в руб.'!C958/1000,1)</f>
        <v>6086.9</v>
      </c>
      <c r="D958" s="224">
        <f>ROUND('в руб.'!D958/1000,1)</f>
        <v>382</v>
      </c>
      <c r="E958" s="178">
        <f t="shared" si="18"/>
        <v>6.2757725607452075</v>
      </c>
    </row>
    <row r="959" spans="1:7" ht="47.25" x14ac:dyDescent="0.25">
      <c r="A959" s="236" t="s">
        <v>1904</v>
      </c>
      <c r="B959" s="179" t="s">
        <v>2537</v>
      </c>
      <c r="C959" s="224">
        <f>ROUND('в руб.'!C959/1000,1)</f>
        <v>6086.9</v>
      </c>
      <c r="D959" s="224">
        <f>ROUND('в руб.'!D959/1000,1)</f>
        <v>382</v>
      </c>
      <c r="E959" s="178">
        <f t="shared" si="18"/>
        <v>6.2757725607452075</v>
      </c>
    </row>
    <row r="960" spans="1:7" ht="15.75" x14ac:dyDescent="0.25">
      <c r="A960" s="236" t="s">
        <v>1906</v>
      </c>
      <c r="B960" s="179" t="s">
        <v>2539</v>
      </c>
      <c r="C960" s="224">
        <f>ROUND('в руб.'!C960/1000,1)</f>
        <v>6086.9</v>
      </c>
      <c r="D960" s="224">
        <f>ROUND('в руб.'!D960/1000,1)</f>
        <v>382</v>
      </c>
      <c r="E960" s="178">
        <f t="shared" si="18"/>
        <v>6.2757725607452075</v>
      </c>
    </row>
    <row r="961" spans="1:5" ht="47.25" x14ac:dyDescent="0.25">
      <c r="A961" s="236" t="s">
        <v>1969</v>
      </c>
      <c r="B961" s="179" t="s">
        <v>2541</v>
      </c>
      <c r="C961" s="224">
        <f>ROUND('в руб.'!C961/1000,1)</f>
        <v>354380.3</v>
      </c>
      <c r="D961" s="224">
        <f>ROUND('в руб.'!D961/1000,1)</f>
        <v>208507</v>
      </c>
      <c r="E961" s="178">
        <f t="shared" si="18"/>
        <v>58.837074182735329</v>
      </c>
    </row>
    <row r="962" spans="1:5" ht="15.75" x14ac:dyDescent="0.25">
      <c r="A962" s="236" t="s">
        <v>1971</v>
      </c>
      <c r="B962" s="179" t="s">
        <v>2542</v>
      </c>
      <c r="C962" s="224">
        <f>ROUND('в руб.'!C962/1000,1)</f>
        <v>354380.3</v>
      </c>
      <c r="D962" s="224">
        <f>ROUND('в руб.'!D962/1000,1)</f>
        <v>208507</v>
      </c>
      <c r="E962" s="178">
        <f t="shared" si="18"/>
        <v>58.837074182735329</v>
      </c>
    </row>
    <row r="963" spans="1:5" ht="63" x14ac:dyDescent="0.25">
      <c r="A963" s="236" t="s">
        <v>2107</v>
      </c>
      <c r="B963" s="179" t="s">
        <v>2543</v>
      </c>
      <c r="C963" s="224">
        <f>ROUND('в руб.'!C963/1000,1)</f>
        <v>88607.4</v>
      </c>
      <c r="D963" s="224"/>
      <c r="E963" s="178"/>
    </row>
    <row r="964" spans="1:5" ht="47.25" x14ac:dyDescent="0.25">
      <c r="A964" s="236" t="s">
        <v>1973</v>
      </c>
      <c r="B964" s="179" t="s">
        <v>2544</v>
      </c>
      <c r="C964" s="224">
        <f>ROUND('в руб.'!C964/1000,1)</f>
        <v>265772.90000000002</v>
      </c>
      <c r="D964" s="224">
        <f>ROUND('в руб.'!D964/1000,1)</f>
        <v>208507</v>
      </c>
      <c r="E964" s="178">
        <f t="shared" si="18"/>
        <v>78.45307027164921</v>
      </c>
    </row>
    <row r="965" spans="1:5" ht="15.75" x14ac:dyDescent="0.25">
      <c r="A965" s="236" t="s">
        <v>1936</v>
      </c>
      <c r="B965" s="179" t="s">
        <v>2545</v>
      </c>
      <c r="C965" s="224">
        <f>ROUND('в руб.'!C965/1000,1)</f>
        <v>989604.2</v>
      </c>
      <c r="D965" s="224">
        <f>ROUND('в руб.'!D965/1000,1)</f>
        <v>112476.9</v>
      </c>
      <c r="E965" s="178">
        <f t="shared" si="18"/>
        <v>11.365847073001509</v>
      </c>
    </row>
    <row r="966" spans="1:5" ht="15.75" x14ac:dyDescent="0.25">
      <c r="A966" s="236" t="s">
        <v>2111</v>
      </c>
      <c r="B966" s="179" t="s">
        <v>2546</v>
      </c>
      <c r="C966" s="224">
        <f>ROUND('в руб.'!C966/1000,1)</f>
        <v>989604.2</v>
      </c>
      <c r="D966" s="224">
        <f>ROUND('в руб.'!D966/1000,1)</f>
        <v>112476.9</v>
      </c>
      <c r="E966" s="178">
        <f t="shared" si="18"/>
        <v>11.365847073001509</v>
      </c>
    </row>
    <row r="967" spans="1:5" ht="15.75" x14ac:dyDescent="0.25">
      <c r="A967" s="236" t="s">
        <v>2113</v>
      </c>
      <c r="B967" s="179" t="s">
        <v>2547</v>
      </c>
      <c r="C967" s="224">
        <f>ROUND('в руб.'!C967/1000,1)</f>
        <v>989604.2</v>
      </c>
      <c r="D967" s="224">
        <f>ROUND('в руб.'!D967/1000,1)</f>
        <v>112476.9</v>
      </c>
      <c r="E967" s="178">
        <f t="shared" si="18"/>
        <v>11.365847073001509</v>
      </c>
    </row>
    <row r="968" spans="1:5" ht="47.25" x14ac:dyDescent="0.25">
      <c r="A968" s="236" t="s">
        <v>1939</v>
      </c>
      <c r="B968" s="179" t="s">
        <v>2549</v>
      </c>
      <c r="C968" s="224">
        <f>ROUND('в руб.'!C968/1000,1)</f>
        <v>185063.5</v>
      </c>
      <c r="D968" s="224">
        <f>ROUND('в руб.'!D968/1000,1)</f>
        <v>57613.2</v>
      </c>
      <c r="E968" s="178">
        <f t="shared" si="18"/>
        <v>31.131584564217146</v>
      </c>
    </row>
    <row r="969" spans="1:5" ht="78.75" x14ac:dyDescent="0.25">
      <c r="A969" s="236" t="s">
        <v>2130</v>
      </c>
      <c r="B969" s="179" t="s">
        <v>2552</v>
      </c>
      <c r="C969" s="224">
        <f>ROUND('в руб.'!C969/1000,1)</f>
        <v>185063.5</v>
      </c>
      <c r="D969" s="224">
        <f>ROUND('в руб.'!D969/1000,1)</f>
        <v>57613.2</v>
      </c>
      <c r="E969" s="178">
        <f t="shared" si="18"/>
        <v>31.131584564217146</v>
      </c>
    </row>
    <row r="970" spans="1:5" ht="31.5" x14ac:dyDescent="0.25">
      <c r="A970" s="236" t="s">
        <v>2134</v>
      </c>
      <c r="B970" s="179" t="s">
        <v>2553</v>
      </c>
      <c r="C970" s="224">
        <f>ROUND('в руб.'!C970/1000,1)</f>
        <v>165063.5</v>
      </c>
      <c r="D970" s="224">
        <f>ROUND('в руб.'!D970/1000,1)</f>
        <v>48606.1</v>
      </c>
      <c r="E970" s="178">
        <f t="shared" si="18"/>
        <v>29.446909825612565</v>
      </c>
    </row>
    <row r="971" spans="1:5" ht="31.5" x14ac:dyDescent="0.25">
      <c r="A971" s="236" t="s">
        <v>2136</v>
      </c>
      <c r="B971" s="179" t="s">
        <v>2554</v>
      </c>
      <c r="C971" s="224">
        <f>ROUND('в руб.'!C971/1000,1)</f>
        <v>20000</v>
      </c>
      <c r="D971" s="224">
        <f>ROUND('в руб.'!D971/1000,1)</f>
        <v>9007.1</v>
      </c>
      <c r="E971" s="178">
        <f t="shared" si="18"/>
        <v>45.035499999999999</v>
      </c>
    </row>
    <row r="972" spans="1:5" ht="15.75" x14ac:dyDescent="0.25">
      <c r="A972" s="236" t="s">
        <v>1908</v>
      </c>
      <c r="B972" s="179" t="s">
        <v>2555</v>
      </c>
      <c r="C972" s="224">
        <f>ROUND('в руб.'!C972/1000,1)</f>
        <v>57247.9</v>
      </c>
      <c r="D972" s="224">
        <f>ROUND('в руб.'!D972/1000,1)</f>
        <v>26352.5</v>
      </c>
      <c r="E972" s="178">
        <f t="shared" si="18"/>
        <v>46.032256205031103</v>
      </c>
    </row>
    <row r="973" spans="1:5" ht="15.75" x14ac:dyDescent="0.25">
      <c r="A973" s="236" t="s">
        <v>1910</v>
      </c>
      <c r="B973" s="179" t="s">
        <v>2560</v>
      </c>
      <c r="C973" s="224">
        <f>ROUND('в руб.'!C973/1000,1)</f>
        <v>57247.9</v>
      </c>
      <c r="D973" s="224">
        <f>ROUND('в руб.'!D973/1000,1)</f>
        <v>26352.5</v>
      </c>
      <c r="E973" s="178">
        <f t="shared" si="18"/>
        <v>46.032256205031103</v>
      </c>
    </row>
    <row r="974" spans="1:5" ht="31.5" x14ac:dyDescent="0.25">
      <c r="A974" s="236" t="s">
        <v>1947</v>
      </c>
      <c r="B974" s="179" t="s">
        <v>2561</v>
      </c>
      <c r="C974" s="224">
        <f>ROUND('в руб.'!C974/1000,1)</f>
        <v>57130.9</v>
      </c>
      <c r="D974" s="224">
        <f>ROUND('в руб.'!D974/1000,1)</f>
        <v>26235.4</v>
      </c>
      <c r="E974" s="178">
        <f t="shared" si="18"/>
        <v>45.921559086238794</v>
      </c>
    </row>
    <row r="975" spans="1:5" ht="15.75" x14ac:dyDescent="0.25">
      <c r="A975" s="236" t="s">
        <v>1912</v>
      </c>
      <c r="B975" s="179" t="s">
        <v>2562</v>
      </c>
      <c r="C975" s="224">
        <f>ROUND('в руб.'!C975/1000,1)</f>
        <v>117</v>
      </c>
      <c r="D975" s="224">
        <f>ROUND('в руб.'!D975/1000,1)</f>
        <v>117</v>
      </c>
      <c r="E975" s="178">
        <f t="shared" si="18"/>
        <v>100</v>
      </c>
    </row>
    <row r="976" spans="1:5" ht="15.75" x14ac:dyDescent="0.25">
      <c r="A976" s="234" t="s">
        <v>2563</v>
      </c>
      <c r="B976" s="235" t="s">
        <v>2564</v>
      </c>
      <c r="C976" s="223">
        <f>ROUND('в руб.'!C976/1000,1)</f>
        <v>646994.80000000005</v>
      </c>
      <c r="D976" s="223">
        <f>ROUND('в руб.'!D976/1000,1)</f>
        <v>191352.3</v>
      </c>
      <c r="E976" s="202">
        <f t="shared" si="18"/>
        <v>29.575554548506418</v>
      </c>
    </row>
    <row r="977" spans="1:7" ht="15.75" x14ac:dyDescent="0.25">
      <c r="A977" s="236" t="s">
        <v>1936</v>
      </c>
      <c r="B977" s="179" t="s">
        <v>2581</v>
      </c>
      <c r="C977" s="224">
        <f>ROUND('в руб.'!C977/1000,1)</f>
        <v>646994.80000000005</v>
      </c>
      <c r="D977" s="224">
        <f>ROUND('в руб.'!D977/1000,1)</f>
        <v>191352.3</v>
      </c>
      <c r="E977" s="178">
        <f t="shared" si="18"/>
        <v>29.575554548506418</v>
      </c>
    </row>
    <row r="978" spans="1:7" ht="15.75" x14ac:dyDescent="0.25">
      <c r="A978" s="236" t="s">
        <v>2111</v>
      </c>
      <c r="B978" s="179" t="s">
        <v>2582</v>
      </c>
      <c r="C978" s="224">
        <f>ROUND('в руб.'!C978/1000,1)</f>
        <v>623777.4</v>
      </c>
      <c r="D978" s="224">
        <f>ROUND('в руб.'!D978/1000,1)</f>
        <v>168134.9</v>
      </c>
      <c r="E978" s="178">
        <f t="shared" si="18"/>
        <v>26.954310944897969</v>
      </c>
    </row>
    <row r="979" spans="1:7" ht="47.25" x14ac:dyDescent="0.25">
      <c r="A979" s="236" t="s">
        <v>2447</v>
      </c>
      <c r="B979" s="179" t="s">
        <v>2583</v>
      </c>
      <c r="C979" s="224">
        <f>ROUND('в руб.'!C979/1000,1)</f>
        <v>412756.4</v>
      </c>
      <c r="D979" s="224">
        <f>ROUND('в руб.'!D979/1000,1)</f>
        <v>140780.6</v>
      </c>
      <c r="E979" s="178">
        <f t="shared" si="18"/>
        <v>34.107429951419292</v>
      </c>
    </row>
    <row r="980" spans="1:7" ht="15.75" x14ac:dyDescent="0.25">
      <c r="A980" s="236" t="s">
        <v>2113</v>
      </c>
      <c r="B980" s="179" t="s">
        <v>2584</v>
      </c>
      <c r="C980" s="224">
        <f>ROUND('в руб.'!C980/1000,1)</f>
        <v>211021</v>
      </c>
      <c r="D980" s="224">
        <f>ROUND('в руб.'!D980/1000,1)</f>
        <v>27354.3</v>
      </c>
      <c r="E980" s="178">
        <f t="shared" si="18"/>
        <v>12.962833082963307</v>
      </c>
    </row>
    <row r="981" spans="1:7" ht="15.75" x14ac:dyDescent="0.25">
      <c r="A981" s="236" t="s">
        <v>1507</v>
      </c>
      <c r="B981" s="179" t="s">
        <v>2585</v>
      </c>
      <c r="C981" s="224">
        <f>ROUND('в руб.'!C981/1000,1)</f>
        <v>23217.4</v>
      </c>
      <c r="D981" s="224">
        <f>ROUND('в руб.'!D981/1000,1)</f>
        <v>23217.4</v>
      </c>
      <c r="E981" s="178">
        <f t="shared" si="18"/>
        <v>100</v>
      </c>
    </row>
    <row r="982" spans="1:7" ht="15.75" x14ac:dyDescent="0.25">
      <c r="A982" s="234" t="s">
        <v>2599</v>
      </c>
      <c r="B982" s="235" t="s">
        <v>2600</v>
      </c>
      <c r="C982" s="223">
        <f>ROUND('в руб.'!C982/1000,1)</f>
        <v>1134459.8999999999</v>
      </c>
      <c r="D982" s="223">
        <f>ROUND('в руб.'!D982/1000,1)</f>
        <v>786475.1</v>
      </c>
      <c r="E982" s="202">
        <f t="shared" si="18"/>
        <v>69.325949731674086</v>
      </c>
      <c r="G982" s="218"/>
    </row>
    <row r="983" spans="1:7" ht="15.75" x14ac:dyDescent="0.25">
      <c r="A983" s="236" t="s">
        <v>1936</v>
      </c>
      <c r="B983" s="179" t="s">
        <v>2615</v>
      </c>
      <c r="C983" s="224">
        <f>ROUND('в руб.'!C983/1000,1)</f>
        <v>1017910.3</v>
      </c>
      <c r="D983" s="224">
        <f>ROUND('в руб.'!D983/1000,1)</f>
        <v>726957.5</v>
      </c>
      <c r="E983" s="178">
        <f t="shared" si="18"/>
        <v>71.416656261362121</v>
      </c>
    </row>
    <row r="984" spans="1:7" ht="15.75" x14ac:dyDescent="0.25">
      <c r="A984" s="236" t="s">
        <v>2111</v>
      </c>
      <c r="B984" s="179" t="s">
        <v>2616</v>
      </c>
      <c r="C984" s="224">
        <f>ROUND('в руб.'!C984/1000,1)</f>
        <v>706467.3</v>
      </c>
      <c r="D984" s="224">
        <f>ROUND('в руб.'!D984/1000,1)</f>
        <v>416913.2</v>
      </c>
      <c r="E984" s="178">
        <f t="shared" si="18"/>
        <v>59.013800072558212</v>
      </c>
    </row>
    <row r="985" spans="1:7" ht="63" x14ac:dyDescent="0.25">
      <c r="A985" s="236" t="s">
        <v>2364</v>
      </c>
      <c r="B985" s="179" t="s">
        <v>2617</v>
      </c>
      <c r="C985" s="224">
        <f>ROUND('в руб.'!C985/1000,1)</f>
        <v>13094.2</v>
      </c>
      <c r="D985" s="224">
        <f>ROUND('в руб.'!D985/1000,1)</f>
        <v>9457.1</v>
      </c>
      <c r="E985" s="178">
        <f t="shared" si="18"/>
        <v>72.223579905607068</v>
      </c>
    </row>
    <row r="986" spans="1:7" ht="15.75" x14ac:dyDescent="0.25">
      <c r="A986" s="236" t="s">
        <v>2113</v>
      </c>
      <c r="B986" s="179" t="s">
        <v>2618</v>
      </c>
      <c r="C986" s="224">
        <f>ROUND('в руб.'!C986/1000,1)</f>
        <v>693373.1</v>
      </c>
      <c r="D986" s="224">
        <f>ROUND('в руб.'!D986/1000,1)</f>
        <v>407456.1</v>
      </c>
      <c r="E986" s="178">
        <f t="shared" si="18"/>
        <v>58.764336257059867</v>
      </c>
    </row>
    <row r="987" spans="1:7" ht="15.75" x14ac:dyDescent="0.25">
      <c r="A987" s="236" t="s">
        <v>1507</v>
      </c>
      <c r="B987" s="179" t="s">
        <v>2619</v>
      </c>
      <c r="C987" s="224">
        <f>ROUND('в руб.'!C987/1000,1)</f>
        <v>311443</v>
      </c>
      <c r="D987" s="224">
        <f>ROUND('в руб.'!D987/1000,1)</f>
        <v>310044.3</v>
      </c>
      <c r="E987" s="178">
        <f t="shared" si="18"/>
        <v>99.550896953856721</v>
      </c>
    </row>
    <row r="988" spans="1:7" ht="15.75" x14ac:dyDescent="0.25">
      <c r="A988" s="236" t="s">
        <v>1908</v>
      </c>
      <c r="B988" s="179" t="s">
        <v>2624</v>
      </c>
      <c r="C988" s="224">
        <f>ROUND('в руб.'!C988/1000,1)</f>
        <v>116549.6</v>
      </c>
      <c r="D988" s="224">
        <f>ROUND('в руб.'!D988/1000,1)</f>
        <v>59517.599999999999</v>
      </c>
      <c r="E988" s="178">
        <f t="shared" si="18"/>
        <v>51.06632712596182</v>
      </c>
    </row>
    <row r="989" spans="1:7" ht="63" x14ac:dyDescent="0.25">
      <c r="A989" s="236" t="s">
        <v>2139</v>
      </c>
      <c r="B989" s="179" t="s">
        <v>2625</v>
      </c>
      <c r="C989" s="224">
        <f>ROUND('в руб.'!C989/1000,1)</f>
        <v>116549.6</v>
      </c>
      <c r="D989" s="224">
        <f>ROUND('в руб.'!D989/1000,1)</f>
        <v>59517.599999999999</v>
      </c>
      <c r="E989" s="178">
        <f t="shared" si="18"/>
        <v>51.06632712596182</v>
      </c>
    </row>
    <row r="990" spans="1:7" ht="78.75" x14ac:dyDescent="0.25">
      <c r="A990" s="236" t="s">
        <v>2141</v>
      </c>
      <c r="B990" s="179" t="s">
        <v>2626</v>
      </c>
      <c r="C990" s="224">
        <f>ROUND('в руб.'!C990/1000,1)</f>
        <v>116549.6</v>
      </c>
      <c r="D990" s="224">
        <f>ROUND('в руб.'!D990/1000,1)</f>
        <v>59517.599999999999</v>
      </c>
      <c r="E990" s="178">
        <f t="shared" si="18"/>
        <v>51.06632712596182</v>
      </c>
    </row>
    <row r="991" spans="1:7" ht="31.5" x14ac:dyDescent="0.25">
      <c r="A991" s="234" t="s">
        <v>2634</v>
      </c>
      <c r="B991" s="235" t="s">
        <v>2635</v>
      </c>
      <c r="C991" s="223">
        <f>ROUND('в руб.'!C991/1000,1)</f>
        <v>457262.8</v>
      </c>
      <c r="D991" s="223">
        <f>ROUND('в руб.'!D991/1000,1)-0.1</f>
        <v>249278</v>
      </c>
      <c r="E991" s="202">
        <f t="shared" si="18"/>
        <v>54.515259058904419</v>
      </c>
    </row>
    <row r="992" spans="1:7" ht="78.75" x14ac:dyDescent="0.25">
      <c r="A992" s="236" t="s">
        <v>1892</v>
      </c>
      <c r="B992" s="179" t="s">
        <v>2636</v>
      </c>
      <c r="C992" s="224">
        <f>ROUND('в руб.'!C992/1000,1)</f>
        <v>117463.8</v>
      </c>
      <c r="D992" s="224">
        <f>ROUND('в руб.'!D992/1000,1)</f>
        <v>55060.3</v>
      </c>
      <c r="E992" s="178">
        <f t="shared" si="18"/>
        <v>46.874271052017733</v>
      </c>
    </row>
    <row r="993" spans="1:5" ht="31.5" x14ac:dyDescent="0.25">
      <c r="A993" s="236" t="s">
        <v>1894</v>
      </c>
      <c r="B993" s="179" t="s">
        <v>2641</v>
      </c>
      <c r="C993" s="224">
        <f>ROUND('в руб.'!C993/1000,1)</f>
        <v>117463.8</v>
      </c>
      <c r="D993" s="224">
        <f>ROUND('в руб.'!D993/1000,1)</f>
        <v>55060.3</v>
      </c>
      <c r="E993" s="178">
        <f t="shared" si="18"/>
        <v>46.874271052017733</v>
      </c>
    </row>
    <row r="994" spans="1:5" ht="31.5" x14ac:dyDescent="0.25">
      <c r="A994" s="236" t="s">
        <v>1896</v>
      </c>
      <c r="B994" s="179" t="s">
        <v>2642</v>
      </c>
      <c r="C994" s="224">
        <f>ROUND('в руб.'!C994/1000,1)</f>
        <v>85698.6</v>
      </c>
      <c r="D994" s="224">
        <f>ROUND('в руб.'!D994/1000,1)</f>
        <v>39489.599999999999</v>
      </c>
      <c r="E994" s="178">
        <f t="shared" si="18"/>
        <v>46.079632572760808</v>
      </c>
    </row>
    <row r="995" spans="1:5" ht="47.25" x14ac:dyDescent="0.25">
      <c r="A995" s="236" t="s">
        <v>1898</v>
      </c>
      <c r="B995" s="179" t="s">
        <v>2643</v>
      </c>
      <c r="C995" s="224">
        <f>ROUND('в руб.'!C995/1000,1)</f>
        <v>4894.2</v>
      </c>
      <c r="D995" s="224">
        <f>ROUND('в руб.'!D995/1000,1)</f>
        <v>3008.8</v>
      </c>
      <c r="E995" s="178">
        <f t="shared" si="18"/>
        <v>61.476850149156149</v>
      </c>
    </row>
    <row r="996" spans="1:5" ht="63" x14ac:dyDescent="0.25">
      <c r="A996" s="236" t="s">
        <v>1900</v>
      </c>
      <c r="B996" s="179" t="s">
        <v>2644</v>
      </c>
      <c r="C996" s="224">
        <f>ROUND('в руб.'!C996/1000,1)</f>
        <v>26871</v>
      </c>
      <c r="D996" s="224">
        <f>ROUND('в руб.'!D996/1000,1)</f>
        <v>12561.9</v>
      </c>
      <c r="E996" s="178">
        <f t="shared" si="18"/>
        <v>46.748911465892597</v>
      </c>
    </row>
    <row r="997" spans="1:5" ht="31.5" x14ac:dyDescent="0.25">
      <c r="A997" s="236" t="s">
        <v>1902</v>
      </c>
      <c r="B997" s="179" t="s">
        <v>2645</v>
      </c>
      <c r="C997" s="224">
        <f>ROUND('в руб.'!C997/1000,1)</f>
        <v>8464.7999999999993</v>
      </c>
      <c r="D997" s="224">
        <f>ROUND('в руб.'!D997/1000,1)</f>
        <v>2119.8000000000002</v>
      </c>
      <c r="E997" s="178">
        <f t="shared" si="18"/>
        <v>25.042529061525382</v>
      </c>
    </row>
    <row r="998" spans="1:5" ht="47.25" x14ac:dyDescent="0.25">
      <c r="A998" s="236" t="s">
        <v>1904</v>
      </c>
      <c r="B998" s="179" t="s">
        <v>2646</v>
      </c>
      <c r="C998" s="224">
        <f>ROUND('в руб.'!C998/1000,1)</f>
        <v>8464.7999999999993</v>
      </c>
      <c r="D998" s="224">
        <f>ROUND('в руб.'!D998/1000,1)</f>
        <v>2119.8000000000002</v>
      </c>
      <c r="E998" s="178">
        <f t="shared" si="18"/>
        <v>25.042529061525382</v>
      </c>
    </row>
    <row r="999" spans="1:5" ht="15.75" x14ac:dyDescent="0.25">
      <c r="A999" s="236" t="s">
        <v>1906</v>
      </c>
      <c r="B999" s="179" t="s">
        <v>2648</v>
      </c>
      <c r="C999" s="224">
        <f>ROUND('в руб.'!C999/1000,1)</f>
        <v>8464.7999999999993</v>
      </c>
      <c r="D999" s="224">
        <f>ROUND('в руб.'!D999/1000,1)</f>
        <v>2119.8000000000002</v>
      </c>
      <c r="E999" s="178">
        <f t="shared" si="18"/>
        <v>25.042529061525382</v>
      </c>
    </row>
    <row r="1000" spans="1:5" ht="15.75" x14ac:dyDescent="0.25">
      <c r="A1000" s="236" t="s">
        <v>1936</v>
      </c>
      <c r="B1000" s="179" t="s">
        <v>2653</v>
      </c>
      <c r="C1000" s="224">
        <f>ROUND('в руб.'!C1000/1000,1)</f>
        <v>23915.200000000001</v>
      </c>
      <c r="D1000" s="224">
        <f>ROUND('в руб.'!D1000/1000,1)-0.1</f>
        <v>8922.7999999999993</v>
      </c>
      <c r="E1000" s="178">
        <f t="shared" si="18"/>
        <v>37.310162574429647</v>
      </c>
    </row>
    <row r="1001" spans="1:5" ht="15.75" x14ac:dyDescent="0.25">
      <c r="A1001" s="236" t="s">
        <v>2111</v>
      </c>
      <c r="B1001" s="179" t="s">
        <v>2654</v>
      </c>
      <c r="C1001" s="224">
        <f>ROUND('в руб.'!C1001/1000,1)</f>
        <v>23915.200000000001</v>
      </c>
      <c r="D1001" s="224">
        <f>ROUND('в руб.'!D1001/1000,1)-0.1</f>
        <v>8922.7999999999993</v>
      </c>
      <c r="E1001" s="178">
        <f t="shared" si="18"/>
        <v>37.310162574429647</v>
      </c>
    </row>
    <row r="1002" spans="1:5" ht="47.25" x14ac:dyDescent="0.25">
      <c r="A1002" s="236" t="s">
        <v>2447</v>
      </c>
      <c r="B1002" s="179" t="s">
        <v>2655</v>
      </c>
      <c r="C1002" s="224">
        <f>ROUND('в руб.'!C1002/1000,1)</f>
        <v>23915.200000000001</v>
      </c>
      <c r="D1002" s="224">
        <f>ROUND('в руб.'!D1002/1000,1)-0.1</f>
        <v>8922.7999999999993</v>
      </c>
      <c r="E1002" s="178">
        <f t="shared" si="18"/>
        <v>37.310162574429647</v>
      </c>
    </row>
    <row r="1003" spans="1:5" ht="47.25" x14ac:dyDescent="0.25">
      <c r="A1003" s="236" t="s">
        <v>1939</v>
      </c>
      <c r="B1003" s="179" t="s">
        <v>2657</v>
      </c>
      <c r="C1003" s="224">
        <f>ROUND('в руб.'!C1003/1000,1)</f>
        <v>10000</v>
      </c>
      <c r="D1003" s="224"/>
      <c r="E1003" s="178"/>
    </row>
    <row r="1004" spans="1:5" ht="15.75" x14ac:dyDescent="0.25">
      <c r="A1004" s="236" t="s">
        <v>1941</v>
      </c>
      <c r="B1004" s="179" t="s">
        <v>2658</v>
      </c>
      <c r="C1004" s="224">
        <f>ROUND('в руб.'!C1004/1000,1)</f>
        <v>10000</v>
      </c>
      <c r="D1004" s="224"/>
      <c r="E1004" s="178"/>
    </row>
    <row r="1005" spans="1:5" ht="78.75" x14ac:dyDescent="0.25">
      <c r="A1005" s="236" t="s">
        <v>2119</v>
      </c>
      <c r="B1005" s="179" t="s">
        <v>2659</v>
      </c>
      <c r="C1005" s="224">
        <f>ROUND('в руб.'!C1005/1000,1)</f>
        <v>10000</v>
      </c>
      <c r="D1005" s="224"/>
      <c r="E1005" s="178"/>
    </row>
    <row r="1006" spans="1:5" ht="15.75" x14ac:dyDescent="0.25">
      <c r="A1006" s="236" t="s">
        <v>1908</v>
      </c>
      <c r="B1006" s="179" t="s">
        <v>2663</v>
      </c>
      <c r="C1006" s="224">
        <f>ROUND('в руб.'!C1006/1000,1)</f>
        <v>297419</v>
      </c>
      <c r="D1006" s="224">
        <f>ROUND('в руб.'!D1006/1000,1)</f>
        <v>183175.1</v>
      </c>
      <c r="E1006" s="178">
        <f t="shared" si="18"/>
        <v>61.588230745177682</v>
      </c>
    </row>
    <row r="1007" spans="1:5" ht="63" x14ac:dyDescent="0.25">
      <c r="A1007" s="236" t="s">
        <v>2139</v>
      </c>
      <c r="B1007" s="179" t="s">
        <v>2664</v>
      </c>
      <c r="C1007" s="224">
        <f>ROUND('в руб.'!C1007/1000,1)</f>
        <v>297419</v>
      </c>
      <c r="D1007" s="224">
        <f>ROUND('в руб.'!D1007/1000,1)</f>
        <v>183175.1</v>
      </c>
      <c r="E1007" s="178">
        <f t="shared" si="18"/>
        <v>61.588230745177682</v>
      </c>
    </row>
    <row r="1008" spans="1:5" ht="78.75" x14ac:dyDescent="0.25">
      <c r="A1008" s="236" t="s">
        <v>2141</v>
      </c>
      <c r="B1008" s="179" t="s">
        <v>2665</v>
      </c>
      <c r="C1008" s="224">
        <f>ROUND('в руб.'!C1008/1000,1)</f>
        <v>297419</v>
      </c>
      <c r="D1008" s="224">
        <f>ROUND('в руб.'!D1008/1000,1)</f>
        <v>183175.1</v>
      </c>
      <c r="E1008" s="178">
        <f t="shared" si="18"/>
        <v>61.588230745177682</v>
      </c>
    </row>
    <row r="1009" spans="1:7" ht="15.75" x14ac:dyDescent="0.25">
      <c r="A1009" s="234" t="s">
        <v>2672</v>
      </c>
      <c r="B1009" s="235" t="s">
        <v>2673</v>
      </c>
      <c r="C1009" s="223">
        <f>ROUND('в руб.'!C1009/1000,1)</f>
        <v>181471</v>
      </c>
      <c r="D1009" s="223">
        <f>ROUND('в руб.'!D1009/1000,1)</f>
        <v>104577.1</v>
      </c>
      <c r="E1009" s="202">
        <f t="shared" si="18"/>
        <v>57.627444605474153</v>
      </c>
    </row>
    <row r="1010" spans="1:7" ht="15.75" x14ac:dyDescent="0.25">
      <c r="A1010" s="234" t="s">
        <v>2674</v>
      </c>
      <c r="B1010" s="235" t="s">
        <v>2675</v>
      </c>
      <c r="C1010" s="223">
        <f>ROUND('в руб.'!C1010/1000,1)</f>
        <v>70366.3</v>
      </c>
      <c r="D1010" s="223">
        <f>ROUND('в руб.'!D1010/1000,1)</f>
        <v>39813.9</v>
      </c>
      <c r="E1010" s="202">
        <f t="shared" si="18"/>
        <v>56.580920127958976</v>
      </c>
    </row>
    <row r="1011" spans="1:7" ht="15.75" x14ac:dyDescent="0.25">
      <c r="A1011" s="236" t="s">
        <v>1936</v>
      </c>
      <c r="B1011" s="179" t="s">
        <v>2679</v>
      </c>
      <c r="C1011" s="224">
        <f>ROUND('в руб.'!C1011/1000,1)</f>
        <v>70366.3</v>
      </c>
      <c r="D1011" s="224">
        <f>ROUND('в руб.'!D1011/1000,1)</f>
        <v>39813.9</v>
      </c>
      <c r="E1011" s="178">
        <f t="shared" si="18"/>
        <v>56.580920127958976</v>
      </c>
    </row>
    <row r="1012" spans="1:7" ht="15.75" x14ac:dyDescent="0.25">
      <c r="A1012" s="236" t="s">
        <v>2111</v>
      </c>
      <c r="B1012" s="179" t="s">
        <v>2680</v>
      </c>
      <c r="C1012" s="224">
        <f>ROUND('в руб.'!C1012/1000,1)</f>
        <v>70366.3</v>
      </c>
      <c r="D1012" s="224">
        <f>ROUND('в руб.'!D1012/1000,1)</f>
        <v>39813.9</v>
      </c>
      <c r="E1012" s="178">
        <f t="shared" si="18"/>
        <v>56.580920127958976</v>
      </c>
    </row>
    <row r="1013" spans="1:7" ht="47.25" x14ac:dyDescent="0.25">
      <c r="A1013" s="236" t="s">
        <v>2447</v>
      </c>
      <c r="B1013" s="179" t="s">
        <v>2681</v>
      </c>
      <c r="C1013" s="224">
        <f>ROUND('в руб.'!C1013/1000,1)</f>
        <v>70366.3</v>
      </c>
      <c r="D1013" s="224">
        <f>ROUND('в руб.'!D1013/1000,1)</f>
        <v>39813.9</v>
      </c>
      <c r="E1013" s="178">
        <f t="shared" si="18"/>
        <v>56.580920127958976</v>
      </c>
    </row>
    <row r="1014" spans="1:7" ht="31.5" x14ac:dyDescent="0.25">
      <c r="A1014" s="234" t="s">
        <v>2682</v>
      </c>
      <c r="B1014" s="235" t="s">
        <v>2683</v>
      </c>
      <c r="C1014" s="223">
        <f>ROUND('в руб.'!C1014/1000,1)+0.1</f>
        <v>42882.400000000001</v>
      </c>
      <c r="D1014" s="223">
        <f>ROUND('в руб.'!D1014/1000,1)</f>
        <v>35439.199999999997</v>
      </c>
      <c r="E1014" s="202">
        <f t="shared" ref="E1014:E1077" si="19">D1014/C1014*100</f>
        <v>82.642762531947838</v>
      </c>
      <c r="G1014" s="218"/>
    </row>
    <row r="1015" spans="1:7" ht="31.5" x14ac:dyDescent="0.25">
      <c r="A1015" s="236" t="s">
        <v>1902</v>
      </c>
      <c r="B1015" s="179" t="s">
        <v>2684</v>
      </c>
      <c r="C1015" s="224">
        <f>ROUND('в руб.'!C1015/1000,1)</f>
        <v>1590.9</v>
      </c>
      <c r="D1015" s="224">
        <f>ROUND('в руб.'!D1015/1000,1)</f>
        <v>590.20000000000005</v>
      </c>
      <c r="E1015" s="178">
        <f t="shared" si="19"/>
        <v>37.098497705701178</v>
      </c>
    </row>
    <row r="1016" spans="1:7" ht="47.25" x14ac:dyDescent="0.25">
      <c r="A1016" s="236" t="s">
        <v>1904</v>
      </c>
      <c r="B1016" s="179" t="s">
        <v>2685</v>
      </c>
      <c r="C1016" s="224">
        <f>ROUND('в руб.'!C1016/1000,1)</f>
        <v>1590.9</v>
      </c>
      <c r="D1016" s="224">
        <f>ROUND('в руб.'!D1016/1000,1)</f>
        <v>590.20000000000005</v>
      </c>
      <c r="E1016" s="178">
        <f t="shared" si="19"/>
        <v>37.098497705701178</v>
      </c>
    </row>
    <row r="1017" spans="1:7" ht="15.75" x14ac:dyDescent="0.25">
      <c r="A1017" s="236" t="s">
        <v>1906</v>
      </c>
      <c r="B1017" s="179" t="s">
        <v>2686</v>
      </c>
      <c r="C1017" s="224">
        <f>ROUND('в руб.'!C1017/1000,1)</f>
        <v>1590.9</v>
      </c>
      <c r="D1017" s="224">
        <f>ROUND('в руб.'!D1017/1000,1)</f>
        <v>590.20000000000005</v>
      </c>
      <c r="E1017" s="178">
        <f t="shared" si="19"/>
        <v>37.098497705701178</v>
      </c>
    </row>
    <row r="1018" spans="1:7" ht="47.25" x14ac:dyDescent="0.25">
      <c r="A1018" s="236" t="s">
        <v>1939</v>
      </c>
      <c r="B1018" s="179" t="s">
        <v>2687</v>
      </c>
      <c r="C1018" s="224">
        <f>ROUND('в руб.'!C1018/1000,1)+0.1</f>
        <v>41291.5</v>
      </c>
      <c r="D1018" s="224">
        <f>ROUND('в руб.'!D1018/1000,1)</f>
        <v>34849</v>
      </c>
      <c r="E1018" s="178">
        <f t="shared" si="19"/>
        <v>84.397515227104847</v>
      </c>
    </row>
    <row r="1019" spans="1:7" ht="15.75" x14ac:dyDescent="0.25">
      <c r="A1019" s="236" t="s">
        <v>1941</v>
      </c>
      <c r="B1019" s="179" t="s">
        <v>2688</v>
      </c>
      <c r="C1019" s="224">
        <f>ROUND('в руб.'!C1019/1000,1)+0.1</f>
        <v>41291.5</v>
      </c>
      <c r="D1019" s="224">
        <f>ROUND('в руб.'!D1019/1000,1)</f>
        <v>34849</v>
      </c>
      <c r="E1019" s="178">
        <f t="shared" si="19"/>
        <v>84.397515227104847</v>
      </c>
    </row>
    <row r="1020" spans="1:7" ht="78.75" x14ac:dyDescent="0.25">
      <c r="A1020" s="236" t="s">
        <v>2119</v>
      </c>
      <c r="B1020" s="179" t="s">
        <v>2689</v>
      </c>
      <c r="C1020" s="224">
        <f>ROUND('в руб.'!C1020/1000,1)+0.1</f>
        <v>39291.5</v>
      </c>
      <c r="D1020" s="224">
        <f>ROUND('в руб.'!D1020/1000,1)</f>
        <v>32849</v>
      </c>
      <c r="E1020" s="178">
        <f t="shared" si="19"/>
        <v>83.603323874120363</v>
      </c>
    </row>
    <row r="1021" spans="1:7" ht="31.5" x14ac:dyDescent="0.25">
      <c r="A1021" s="236" t="s">
        <v>1943</v>
      </c>
      <c r="B1021" s="179" t="s">
        <v>2690</v>
      </c>
      <c r="C1021" s="224">
        <f>ROUND('в руб.'!C1021/1000,1)</f>
        <v>2000</v>
      </c>
      <c r="D1021" s="224">
        <f>ROUND('в руб.'!D1021/1000,1)</f>
        <v>2000</v>
      </c>
      <c r="E1021" s="178">
        <f t="shared" si="19"/>
        <v>100</v>
      </c>
    </row>
    <row r="1022" spans="1:7" ht="31.5" x14ac:dyDescent="0.25">
      <c r="A1022" s="234" t="s">
        <v>2691</v>
      </c>
      <c r="B1022" s="235" t="s">
        <v>2692</v>
      </c>
      <c r="C1022" s="223">
        <f>ROUND('в руб.'!C1022/1000,1)</f>
        <v>200</v>
      </c>
      <c r="D1022" s="223">
        <f>ROUND('в руб.'!D1022/1000,1)</f>
        <v>117</v>
      </c>
      <c r="E1022" s="202">
        <f t="shared" si="19"/>
        <v>58.5</v>
      </c>
    </row>
    <row r="1023" spans="1:7" ht="31.5" x14ac:dyDescent="0.25">
      <c r="A1023" s="236" t="s">
        <v>1902</v>
      </c>
      <c r="B1023" s="179" t="s">
        <v>2693</v>
      </c>
      <c r="C1023" s="224">
        <f>ROUND('в руб.'!C1023/1000,1)</f>
        <v>200</v>
      </c>
      <c r="D1023" s="224">
        <f>ROUND('в руб.'!D1023/1000,1)</f>
        <v>117</v>
      </c>
      <c r="E1023" s="178">
        <f t="shared" si="19"/>
        <v>58.5</v>
      </c>
    </row>
    <row r="1024" spans="1:7" ht="47.25" x14ac:dyDescent="0.25">
      <c r="A1024" s="236" t="s">
        <v>1904</v>
      </c>
      <c r="B1024" s="179" t="s">
        <v>2694</v>
      </c>
      <c r="C1024" s="224">
        <f>ROUND('в руб.'!C1024/1000,1)</f>
        <v>200</v>
      </c>
      <c r="D1024" s="224">
        <f>ROUND('в руб.'!D1024/1000,1)</f>
        <v>117</v>
      </c>
      <c r="E1024" s="178">
        <f t="shared" si="19"/>
        <v>58.5</v>
      </c>
    </row>
    <row r="1025" spans="1:5" ht="31.5" x14ac:dyDescent="0.25">
      <c r="A1025" s="236" t="s">
        <v>2479</v>
      </c>
      <c r="B1025" s="179" t="s">
        <v>2695</v>
      </c>
      <c r="C1025" s="224">
        <f>ROUND('в руб.'!C1025/1000,1)</f>
        <v>200</v>
      </c>
      <c r="D1025" s="224">
        <f>ROUND('в руб.'!D1025/1000,1)</f>
        <v>117</v>
      </c>
      <c r="E1025" s="178">
        <f t="shared" si="19"/>
        <v>58.5</v>
      </c>
    </row>
    <row r="1026" spans="1:5" ht="31.5" x14ac:dyDescent="0.25">
      <c r="A1026" s="234" t="s">
        <v>2696</v>
      </c>
      <c r="B1026" s="235" t="s">
        <v>2697</v>
      </c>
      <c r="C1026" s="223">
        <f>ROUND('в руб.'!C1026/1000,1)</f>
        <v>68022.3</v>
      </c>
      <c r="D1026" s="223">
        <f>ROUND('в руб.'!D1026/1000,1)</f>
        <v>29207</v>
      </c>
      <c r="E1026" s="202">
        <f t="shared" si="19"/>
        <v>42.937389650158842</v>
      </c>
    </row>
    <row r="1027" spans="1:5" ht="78.75" x14ac:dyDescent="0.25">
      <c r="A1027" s="236" t="s">
        <v>1892</v>
      </c>
      <c r="B1027" s="179" t="s">
        <v>2698</v>
      </c>
      <c r="C1027" s="224">
        <f>ROUND('в руб.'!C1027/1000,1)</f>
        <v>58871.9</v>
      </c>
      <c r="D1027" s="224">
        <f>ROUND('в руб.'!D1027/1000,1)</f>
        <v>27480.400000000001</v>
      </c>
      <c r="E1027" s="178">
        <f t="shared" si="19"/>
        <v>46.678296436839986</v>
      </c>
    </row>
    <row r="1028" spans="1:5" ht="31.5" x14ac:dyDescent="0.25">
      <c r="A1028" s="236" t="s">
        <v>1894</v>
      </c>
      <c r="B1028" s="179" t="s">
        <v>2699</v>
      </c>
      <c r="C1028" s="224">
        <f>ROUND('в руб.'!C1028/1000,1)</f>
        <v>58871.9</v>
      </c>
      <c r="D1028" s="224">
        <f>ROUND('в руб.'!D1028/1000,1)</f>
        <v>27480.400000000001</v>
      </c>
      <c r="E1028" s="178">
        <f t="shared" si="19"/>
        <v>46.678296436839986</v>
      </c>
    </row>
    <row r="1029" spans="1:5" ht="31.5" x14ac:dyDescent="0.25">
      <c r="A1029" s="236" t="s">
        <v>1896</v>
      </c>
      <c r="B1029" s="179" t="s">
        <v>2700</v>
      </c>
      <c r="C1029" s="224">
        <f>ROUND('в руб.'!C1029/1000,1)</f>
        <v>43024.1</v>
      </c>
      <c r="D1029" s="224">
        <f>ROUND('в руб.'!D1029/1000,1)</f>
        <v>20053.599999999999</v>
      </c>
      <c r="E1029" s="178">
        <f t="shared" si="19"/>
        <v>46.610155703431332</v>
      </c>
    </row>
    <row r="1030" spans="1:5" ht="47.25" x14ac:dyDescent="0.25">
      <c r="A1030" s="236" t="s">
        <v>1898</v>
      </c>
      <c r="B1030" s="179" t="s">
        <v>2701</v>
      </c>
      <c r="C1030" s="224">
        <f>ROUND('в руб.'!C1030/1000,1)</f>
        <v>2320</v>
      </c>
      <c r="D1030" s="224">
        <f>ROUND('в руб.'!D1030/1000,1)</f>
        <v>1629.1</v>
      </c>
      <c r="E1030" s="178">
        <f t="shared" si="19"/>
        <v>70.21982758620689</v>
      </c>
    </row>
    <row r="1031" spans="1:5" ht="63" x14ac:dyDescent="0.25">
      <c r="A1031" s="236" t="s">
        <v>1900</v>
      </c>
      <c r="B1031" s="179" t="s">
        <v>2702</v>
      </c>
      <c r="C1031" s="224">
        <f>ROUND('в руб.'!C1031/1000,1)</f>
        <v>13527.8</v>
      </c>
      <c r="D1031" s="224">
        <f>ROUND('в руб.'!D1031/1000,1)</f>
        <v>5797.7</v>
      </c>
      <c r="E1031" s="178">
        <f t="shared" si="19"/>
        <v>42.857670870355861</v>
      </c>
    </row>
    <row r="1032" spans="1:5" ht="31.5" x14ac:dyDescent="0.25">
      <c r="A1032" s="236" t="s">
        <v>1902</v>
      </c>
      <c r="B1032" s="179" t="s">
        <v>2703</v>
      </c>
      <c r="C1032" s="224">
        <f>ROUND('в руб.'!C1032/1000,1)</f>
        <v>9142.4</v>
      </c>
      <c r="D1032" s="224">
        <f>ROUND('в руб.'!D1032/1000,1)</f>
        <v>1726.4</v>
      </c>
      <c r="E1032" s="178">
        <f t="shared" si="19"/>
        <v>18.883444172208613</v>
      </c>
    </row>
    <row r="1033" spans="1:5" ht="47.25" x14ac:dyDescent="0.25">
      <c r="A1033" s="236" t="s">
        <v>1904</v>
      </c>
      <c r="B1033" s="179" t="s">
        <v>2704</v>
      </c>
      <c r="C1033" s="224">
        <f>ROUND('в руб.'!C1033/1000,1)</f>
        <v>9142.4</v>
      </c>
      <c r="D1033" s="224">
        <f>ROUND('в руб.'!D1033/1000,1)</f>
        <v>1726.4</v>
      </c>
      <c r="E1033" s="178">
        <f t="shared" si="19"/>
        <v>18.883444172208613</v>
      </c>
    </row>
    <row r="1034" spans="1:5" ht="15.75" x14ac:dyDescent="0.25">
      <c r="A1034" s="236" t="s">
        <v>1906</v>
      </c>
      <c r="B1034" s="179" t="s">
        <v>2705</v>
      </c>
      <c r="C1034" s="224">
        <f>ROUND('в руб.'!C1034/1000,1)</f>
        <v>9135.4</v>
      </c>
      <c r="D1034" s="224">
        <f>ROUND('в руб.'!D1034/1000,1)</f>
        <v>1722.2</v>
      </c>
      <c r="E1034" s="178">
        <f t="shared" si="19"/>
        <v>18.851938612430764</v>
      </c>
    </row>
    <row r="1035" spans="1:5" ht="15.75" x14ac:dyDescent="0.25">
      <c r="A1035" s="236" t="s">
        <v>1926</v>
      </c>
      <c r="B1035" s="179" t="s">
        <v>2706</v>
      </c>
      <c r="C1035" s="224">
        <f>ROUND('в руб.'!C1035/1000,1)</f>
        <v>7</v>
      </c>
      <c r="D1035" s="224">
        <f>ROUND('в руб.'!D1035/1000,1)</f>
        <v>4.2</v>
      </c>
      <c r="E1035" s="178">
        <f t="shared" si="19"/>
        <v>60</v>
      </c>
    </row>
    <row r="1036" spans="1:5" ht="15.75" x14ac:dyDescent="0.25">
      <c r="A1036" s="236" t="s">
        <v>1908</v>
      </c>
      <c r="B1036" s="179" t="s">
        <v>2710</v>
      </c>
      <c r="C1036" s="224">
        <f>ROUND('в руб.'!C1036/1000,1)</f>
        <v>8</v>
      </c>
      <c r="D1036" s="224">
        <f>ROUND('в руб.'!D1036/1000,1)</f>
        <v>0.2</v>
      </c>
      <c r="E1036" s="178">
        <f t="shared" si="19"/>
        <v>2.5</v>
      </c>
    </row>
    <row r="1037" spans="1:5" ht="15.75" x14ac:dyDescent="0.25">
      <c r="A1037" s="236" t="s">
        <v>1910</v>
      </c>
      <c r="B1037" s="179" t="s">
        <v>2711</v>
      </c>
      <c r="C1037" s="224">
        <f>ROUND('в руб.'!C1037/1000,1)</f>
        <v>8</v>
      </c>
      <c r="D1037" s="224">
        <f>ROUND('в руб.'!D1037/1000,1)</f>
        <v>0.2</v>
      </c>
      <c r="E1037" s="178">
        <f t="shared" si="19"/>
        <v>2.5</v>
      </c>
    </row>
    <row r="1038" spans="1:5" ht="31.5" x14ac:dyDescent="0.25">
      <c r="A1038" s="236" t="s">
        <v>1947</v>
      </c>
      <c r="B1038" s="179" t="s">
        <v>2712</v>
      </c>
      <c r="C1038" s="224">
        <f>ROUND('в руб.'!C1038/1000,1)</f>
        <v>8</v>
      </c>
      <c r="D1038" s="224">
        <f>ROUND('в руб.'!D1038/1000,1)</f>
        <v>0.2</v>
      </c>
      <c r="E1038" s="178">
        <f t="shared" si="19"/>
        <v>2.5</v>
      </c>
    </row>
    <row r="1039" spans="1:5" ht="15.75" x14ac:dyDescent="0.25">
      <c r="A1039" s="234" t="s">
        <v>2713</v>
      </c>
      <c r="B1039" s="235" t="s">
        <v>2714</v>
      </c>
      <c r="C1039" s="223">
        <f>ROUND('в руб.'!C1039/1000,1)</f>
        <v>35862729.600000001</v>
      </c>
      <c r="D1039" s="223">
        <f>ROUND('в руб.'!D1039/1000,1)</f>
        <v>18348507.800000001</v>
      </c>
      <c r="E1039" s="202">
        <f t="shared" si="19"/>
        <v>51.163165784235233</v>
      </c>
    </row>
    <row r="1040" spans="1:5" ht="15.75" x14ac:dyDescent="0.25">
      <c r="A1040" s="234" t="s">
        <v>2715</v>
      </c>
      <c r="B1040" s="235" t="s">
        <v>2716</v>
      </c>
      <c r="C1040" s="223">
        <f>ROUND('в руб.'!C1040/1000,1)</f>
        <v>5932537.5999999996</v>
      </c>
      <c r="D1040" s="223">
        <f>ROUND('в руб.'!D1040/1000,1)</f>
        <v>3147300.3</v>
      </c>
      <c r="E1040" s="202">
        <f t="shared" si="19"/>
        <v>53.051501940754662</v>
      </c>
    </row>
    <row r="1041" spans="1:5" ht="78.75" x14ac:dyDescent="0.25">
      <c r="A1041" s="236" t="s">
        <v>1892</v>
      </c>
      <c r="B1041" s="179" t="s">
        <v>2717</v>
      </c>
      <c r="C1041" s="224">
        <f>ROUND('в руб.'!C1041/1000,1)</f>
        <v>10</v>
      </c>
      <c r="D1041" s="224"/>
      <c r="E1041" s="178"/>
    </row>
    <row r="1042" spans="1:5" ht="31.5" x14ac:dyDescent="0.25">
      <c r="A1042" s="236" t="s">
        <v>1989</v>
      </c>
      <c r="B1042" s="179" t="s">
        <v>2718</v>
      </c>
      <c r="C1042" s="224">
        <f>ROUND('в руб.'!C1042/1000,1)</f>
        <v>10</v>
      </c>
      <c r="D1042" s="224"/>
      <c r="E1042" s="178"/>
    </row>
    <row r="1043" spans="1:5" ht="31.5" x14ac:dyDescent="0.25">
      <c r="A1043" s="236" t="s">
        <v>2073</v>
      </c>
      <c r="B1043" s="179" t="s">
        <v>2721</v>
      </c>
      <c r="C1043" s="224">
        <f>ROUND('в руб.'!C1043/1000,1)</f>
        <v>10</v>
      </c>
      <c r="D1043" s="224"/>
      <c r="E1043" s="178"/>
    </row>
    <row r="1044" spans="1:5" ht="31.5" x14ac:dyDescent="0.25">
      <c r="A1044" s="236" t="s">
        <v>1902</v>
      </c>
      <c r="B1044" s="179" t="s">
        <v>2723</v>
      </c>
      <c r="C1044" s="224">
        <f>ROUND('в руб.'!C1044/1000,1)</f>
        <v>790</v>
      </c>
      <c r="D1044" s="224">
        <f>ROUND('в руб.'!D1044/1000,1)</f>
        <v>297</v>
      </c>
      <c r="E1044" s="178">
        <f t="shared" si="19"/>
        <v>37.594936708860757</v>
      </c>
    </row>
    <row r="1045" spans="1:5" ht="47.25" x14ac:dyDescent="0.25">
      <c r="A1045" s="236" t="s">
        <v>1904</v>
      </c>
      <c r="B1045" s="179" t="s">
        <v>2724</v>
      </c>
      <c r="C1045" s="224">
        <f>ROUND('в руб.'!C1045/1000,1)</f>
        <v>790</v>
      </c>
      <c r="D1045" s="224">
        <f>ROUND('в руб.'!D1045/1000,1)</f>
        <v>297</v>
      </c>
      <c r="E1045" s="178">
        <f t="shared" si="19"/>
        <v>37.594936708860757</v>
      </c>
    </row>
    <row r="1046" spans="1:5" ht="15.75" x14ac:dyDescent="0.25">
      <c r="A1046" s="236" t="s">
        <v>1906</v>
      </c>
      <c r="B1046" s="179" t="s">
        <v>2727</v>
      </c>
      <c r="C1046" s="224">
        <f>ROUND('в руб.'!C1046/1000,1)</f>
        <v>790</v>
      </c>
      <c r="D1046" s="224">
        <f>ROUND('в руб.'!D1046/1000,1)</f>
        <v>297</v>
      </c>
      <c r="E1046" s="178">
        <f t="shared" si="19"/>
        <v>37.594936708860757</v>
      </c>
    </row>
    <row r="1047" spans="1:5" ht="31.5" x14ac:dyDescent="0.25">
      <c r="A1047" s="236" t="s">
        <v>1928</v>
      </c>
      <c r="B1047" s="179" t="s">
        <v>2729</v>
      </c>
      <c r="C1047" s="224">
        <f>ROUND('в руб.'!C1047/1000,1)</f>
        <v>230</v>
      </c>
      <c r="D1047" s="224">
        <f>ROUND('в руб.'!D1047/1000,1)</f>
        <v>180</v>
      </c>
      <c r="E1047" s="178">
        <f t="shared" si="19"/>
        <v>78.260869565217391</v>
      </c>
    </row>
    <row r="1048" spans="1:5" ht="15.75" x14ac:dyDescent="0.25">
      <c r="A1048" s="236" t="s">
        <v>2101</v>
      </c>
      <c r="B1048" s="179" t="s">
        <v>2732</v>
      </c>
      <c r="C1048" s="224">
        <f>ROUND('в руб.'!C1048/1000,1)</f>
        <v>230</v>
      </c>
      <c r="D1048" s="224">
        <f>ROUND('в руб.'!D1048/1000,1)</f>
        <v>180</v>
      </c>
      <c r="E1048" s="178">
        <f t="shared" si="19"/>
        <v>78.260869565217391</v>
      </c>
    </row>
    <row r="1049" spans="1:5" ht="15.75" x14ac:dyDescent="0.25">
      <c r="A1049" s="236" t="s">
        <v>1936</v>
      </c>
      <c r="B1049" s="179" t="s">
        <v>2736</v>
      </c>
      <c r="C1049" s="224">
        <f>ROUND('в руб.'!C1049/1000,1)</f>
        <v>5898051.5</v>
      </c>
      <c r="D1049" s="224">
        <f>ROUND('в руб.'!D1049/1000,1)</f>
        <v>3134518.5</v>
      </c>
      <c r="E1049" s="178">
        <f t="shared" si="19"/>
        <v>53.144983559400927</v>
      </c>
    </row>
    <row r="1050" spans="1:5" ht="15.75" x14ac:dyDescent="0.25">
      <c r="A1050" s="236" t="s">
        <v>2111</v>
      </c>
      <c r="B1050" s="179" t="s">
        <v>2737</v>
      </c>
      <c r="C1050" s="224">
        <f>ROUND('в руб.'!C1050/1000,1)</f>
        <v>228655.6</v>
      </c>
      <c r="D1050" s="224">
        <f>ROUND('в руб.'!D1050/1000,1)</f>
        <v>149274.9</v>
      </c>
      <c r="E1050" s="178">
        <f t="shared" si="19"/>
        <v>65.283728017157685</v>
      </c>
    </row>
    <row r="1051" spans="1:5" ht="63" x14ac:dyDescent="0.25">
      <c r="A1051" s="236" t="s">
        <v>2364</v>
      </c>
      <c r="B1051" s="179" t="s">
        <v>2738</v>
      </c>
      <c r="C1051" s="224">
        <f>ROUND('в руб.'!C1051/1000,1)</f>
        <v>172404.3</v>
      </c>
      <c r="D1051" s="224">
        <f>ROUND('в руб.'!D1051/1000,1)</f>
        <v>93023.6</v>
      </c>
      <c r="E1051" s="178">
        <f t="shared" si="19"/>
        <v>53.956658853636483</v>
      </c>
    </row>
    <row r="1052" spans="1:5" ht="15.75" x14ac:dyDescent="0.25">
      <c r="A1052" s="236" t="s">
        <v>2113</v>
      </c>
      <c r="B1052" s="179" t="s">
        <v>2739</v>
      </c>
      <c r="C1052" s="224">
        <f>ROUND('в руб.'!C1052/1000,1)</f>
        <v>56251.3</v>
      </c>
      <c r="D1052" s="224">
        <f>ROUND('в руб.'!D1052/1000,1)</f>
        <v>56251.3</v>
      </c>
      <c r="E1052" s="178">
        <f t="shared" si="19"/>
        <v>100</v>
      </c>
    </row>
    <row r="1053" spans="1:5" ht="15.75" x14ac:dyDescent="0.25">
      <c r="A1053" s="236" t="s">
        <v>2006</v>
      </c>
      <c r="B1053" s="179" t="s">
        <v>2740</v>
      </c>
      <c r="C1053" s="224">
        <f>ROUND('в руб.'!C1053/1000,1)</f>
        <v>5643959.9000000004</v>
      </c>
      <c r="D1053" s="224">
        <f>ROUND('в руб.'!D1053/1000,1)</f>
        <v>2962325.7</v>
      </c>
      <c r="E1053" s="178">
        <f t="shared" si="19"/>
        <v>52.48665391828883</v>
      </c>
    </row>
    <row r="1054" spans="1:5" ht="15.75" x14ac:dyDescent="0.25">
      <c r="A1054" s="236" t="s">
        <v>1507</v>
      </c>
      <c r="B1054" s="179" t="s">
        <v>2741</v>
      </c>
      <c r="C1054" s="224">
        <f>ROUND('в руб.'!C1054/1000,1)</f>
        <v>25436</v>
      </c>
      <c r="D1054" s="224">
        <f>ROUND('в руб.'!D1054/1000,1)</f>
        <v>22917.9</v>
      </c>
      <c r="E1054" s="178">
        <f t="shared" si="19"/>
        <v>90.100251611888666</v>
      </c>
    </row>
    <row r="1055" spans="1:5" ht="47.25" x14ac:dyDescent="0.25">
      <c r="A1055" s="236" t="s">
        <v>1939</v>
      </c>
      <c r="B1055" s="179" t="s">
        <v>2742</v>
      </c>
      <c r="C1055" s="224">
        <f>ROUND('в руб.'!C1055/1000,1)</f>
        <v>26311</v>
      </c>
      <c r="D1055" s="224">
        <f>ROUND('в руб.'!D1055/1000,1)</f>
        <v>9906.9</v>
      </c>
      <c r="E1055" s="178">
        <f t="shared" si="19"/>
        <v>37.653072859260384</v>
      </c>
    </row>
    <row r="1056" spans="1:5" ht="15.75" x14ac:dyDescent="0.25">
      <c r="A1056" s="236" t="s">
        <v>1941</v>
      </c>
      <c r="B1056" s="179" t="s">
        <v>2743</v>
      </c>
      <c r="C1056" s="224">
        <f>ROUND('в руб.'!C1056/1000,1)</f>
        <v>2263.9</v>
      </c>
      <c r="D1056" s="224">
        <f>ROUND('в руб.'!D1056/1000,1)</f>
        <v>1133.3</v>
      </c>
      <c r="E1056" s="178">
        <f t="shared" si="19"/>
        <v>50.059631609170005</v>
      </c>
    </row>
    <row r="1057" spans="1:5" ht="78.75" x14ac:dyDescent="0.25">
      <c r="A1057" s="236" t="s">
        <v>2119</v>
      </c>
      <c r="B1057" s="179" t="s">
        <v>2744</v>
      </c>
      <c r="C1057" s="224">
        <f>ROUND('в руб.'!C1057/1000,1)</f>
        <v>2263.9</v>
      </c>
      <c r="D1057" s="224">
        <f>ROUND('в руб.'!D1057/1000,1)</f>
        <v>1133.3</v>
      </c>
      <c r="E1057" s="178">
        <f t="shared" si="19"/>
        <v>50.059631609170005</v>
      </c>
    </row>
    <row r="1058" spans="1:5" ht="78.75" x14ac:dyDescent="0.25">
      <c r="A1058" s="236" t="s">
        <v>2130</v>
      </c>
      <c r="B1058" s="179" t="s">
        <v>2749</v>
      </c>
      <c r="C1058" s="224">
        <f>ROUND('в руб.'!C1058/1000,1)</f>
        <v>24047.1</v>
      </c>
      <c r="D1058" s="224">
        <f>ROUND('в руб.'!D1058/1000,1)</f>
        <v>8773.5</v>
      </c>
      <c r="E1058" s="178">
        <f t="shared" si="19"/>
        <v>36.484648876579719</v>
      </c>
    </row>
    <row r="1059" spans="1:5" ht="47.25" x14ac:dyDescent="0.25">
      <c r="A1059" s="236" t="s">
        <v>2132</v>
      </c>
      <c r="B1059" s="179" t="s">
        <v>2750</v>
      </c>
      <c r="C1059" s="224">
        <f>ROUND('в руб.'!C1059/1000,1)</f>
        <v>21579.1</v>
      </c>
      <c r="D1059" s="224">
        <f>ROUND('в руб.'!D1059/1000,1)</f>
        <v>8773.5</v>
      </c>
      <c r="E1059" s="178">
        <f t="shared" si="19"/>
        <v>40.657395350130457</v>
      </c>
    </row>
    <row r="1060" spans="1:5" ht="31.5" x14ac:dyDescent="0.25">
      <c r="A1060" s="236" t="s">
        <v>2136</v>
      </c>
      <c r="B1060" s="179" t="s">
        <v>2751</v>
      </c>
      <c r="C1060" s="224">
        <f>ROUND('в руб.'!C1060/1000,1)</f>
        <v>2468</v>
      </c>
      <c r="D1060" s="224"/>
      <c r="E1060" s="178"/>
    </row>
    <row r="1061" spans="1:5" ht="15.75" x14ac:dyDescent="0.25">
      <c r="A1061" s="236" t="s">
        <v>1908</v>
      </c>
      <c r="B1061" s="179" t="s">
        <v>2752</v>
      </c>
      <c r="C1061" s="224">
        <f>ROUND('в руб.'!C1061/1000,1)</f>
        <v>7145.1</v>
      </c>
      <c r="D1061" s="224">
        <f>ROUND('в руб.'!D1061/1000,1)</f>
        <v>2397.9</v>
      </c>
      <c r="E1061" s="178">
        <f t="shared" si="19"/>
        <v>33.560062140487886</v>
      </c>
    </row>
    <row r="1062" spans="1:5" ht="63" x14ac:dyDescent="0.25">
      <c r="A1062" s="236" t="s">
        <v>2139</v>
      </c>
      <c r="B1062" s="179" t="s">
        <v>2753</v>
      </c>
      <c r="C1062" s="224">
        <f>ROUND('в руб.'!C1062/1000,1)</f>
        <v>7145.1</v>
      </c>
      <c r="D1062" s="224">
        <f>ROUND('в руб.'!D1062/1000,1)</f>
        <v>2397.9</v>
      </c>
      <c r="E1062" s="178">
        <f t="shared" si="19"/>
        <v>33.560062140487886</v>
      </c>
    </row>
    <row r="1063" spans="1:5" ht="78.75" x14ac:dyDescent="0.25">
      <c r="A1063" s="236" t="s">
        <v>2141</v>
      </c>
      <c r="B1063" s="179" t="s">
        <v>2754</v>
      </c>
      <c r="C1063" s="224">
        <f>ROUND('в руб.'!C1063/1000,1)</f>
        <v>7145.1</v>
      </c>
      <c r="D1063" s="224">
        <f>ROUND('в руб.'!D1063/1000,1)</f>
        <v>2397.9</v>
      </c>
      <c r="E1063" s="178">
        <f t="shared" si="19"/>
        <v>33.560062140487886</v>
      </c>
    </row>
    <row r="1064" spans="1:5" ht="15.75" x14ac:dyDescent="0.25">
      <c r="A1064" s="234" t="s">
        <v>2761</v>
      </c>
      <c r="B1064" s="235" t="s">
        <v>2762</v>
      </c>
      <c r="C1064" s="223">
        <f>ROUND('в руб.'!C1064/1000,1)</f>
        <v>24019802.699999999</v>
      </c>
      <c r="D1064" s="223">
        <f>ROUND('в руб.'!D1064/1000,1)</f>
        <v>12003817.199999999</v>
      </c>
      <c r="E1064" s="202">
        <f t="shared" si="19"/>
        <v>49.974670274872821</v>
      </c>
    </row>
    <row r="1065" spans="1:5" ht="78.75" x14ac:dyDescent="0.25">
      <c r="A1065" s="236" t="s">
        <v>1892</v>
      </c>
      <c r="B1065" s="179" t="s">
        <v>2763</v>
      </c>
      <c r="C1065" s="224">
        <f>ROUND('в руб.'!C1065/1000,1)</f>
        <v>22603</v>
      </c>
      <c r="D1065" s="224">
        <f>ROUND('в руб.'!D1065/1000,1)</f>
        <v>595.9</v>
      </c>
      <c r="E1065" s="178">
        <f t="shared" si="19"/>
        <v>2.6363757023403971</v>
      </c>
    </row>
    <row r="1066" spans="1:5" ht="31.5" x14ac:dyDescent="0.25">
      <c r="A1066" s="236" t="s">
        <v>1989</v>
      </c>
      <c r="B1066" s="179" t="s">
        <v>2764</v>
      </c>
      <c r="C1066" s="224">
        <f>ROUND('в руб.'!C1066/1000,1)</f>
        <v>22603</v>
      </c>
      <c r="D1066" s="224">
        <f>ROUND('в руб.'!D1066/1000,1)</f>
        <v>595.9</v>
      </c>
      <c r="E1066" s="178">
        <f t="shared" si="19"/>
        <v>2.6363757023403971</v>
      </c>
    </row>
    <row r="1067" spans="1:5" ht="31.5" x14ac:dyDescent="0.25">
      <c r="A1067" s="236" t="s">
        <v>2073</v>
      </c>
      <c r="B1067" s="179" t="s">
        <v>2767</v>
      </c>
      <c r="C1067" s="224">
        <f>ROUND('в руб.'!C1067/1000,1)</f>
        <v>22603</v>
      </c>
      <c r="D1067" s="224">
        <f>ROUND('в руб.'!D1067/1000,1)</f>
        <v>595.9</v>
      </c>
      <c r="E1067" s="178">
        <f t="shared" si="19"/>
        <v>2.6363757023403971</v>
      </c>
    </row>
    <row r="1068" spans="1:5" ht="31.5" x14ac:dyDescent="0.25">
      <c r="A1068" s="236" t="s">
        <v>1902</v>
      </c>
      <c r="B1068" s="179" t="s">
        <v>2769</v>
      </c>
      <c r="C1068" s="224">
        <f>ROUND('в руб.'!C1068/1000,1)</f>
        <v>31182.9</v>
      </c>
      <c r="D1068" s="224">
        <f>ROUND('в руб.'!D1068/1000,1)</f>
        <v>3816.2</v>
      </c>
      <c r="E1068" s="178">
        <f t="shared" si="19"/>
        <v>12.238117686296015</v>
      </c>
    </row>
    <row r="1069" spans="1:5" ht="47.25" x14ac:dyDescent="0.25">
      <c r="A1069" s="236" t="s">
        <v>1904</v>
      </c>
      <c r="B1069" s="179" t="s">
        <v>2770</v>
      </c>
      <c r="C1069" s="224">
        <f>ROUND('в руб.'!C1069/1000,1)</f>
        <v>31182.9</v>
      </c>
      <c r="D1069" s="224">
        <f>ROUND('в руб.'!D1069/1000,1)</f>
        <v>3816.2</v>
      </c>
      <c r="E1069" s="178">
        <f t="shared" si="19"/>
        <v>12.238117686296015</v>
      </c>
    </row>
    <row r="1070" spans="1:5" ht="15.75" x14ac:dyDescent="0.25">
      <c r="A1070" s="236" t="s">
        <v>1906</v>
      </c>
      <c r="B1070" s="179" t="s">
        <v>2773</v>
      </c>
      <c r="C1070" s="224">
        <f>ROUND('в руб.'!C1070/1000,1)</f>
        <v>31182.9</v>
      </c>
      <c r="D1070" s="224">
        <f>ROUND('в руб.'!D1070/1000,1)</f>
        <v>3816.2</v>
      </c>
      <c r="E1070" s="178">
        <f t="shared" si="19"/>
        <v>12.238117686296015</v>
      </c>
    </row>
    <row r="1071" spans="1:5" ht="31.5" x14ac:dyDescent="0.25">
      <c r="A1071" s="236" t="s">
        <v>1928</v>
      </c>
      <c r="B1071" s="179" t="s">
        <v>2775</v>
      </c>
      <c r="C1071" s="224">
        <f>ROUND('в руб.'!C1071/1000,1)</f>
        <v>30340</v>
      </c>
      <c r="D1071" s="224">
        <f>ROUND('в руб.'!D1071/1000,1)</f>
        <v>380.1</v>
      </c>
      <c r="E1071" s="178">
        <f t="shared" si="19"/>
        <v>1.2528015820698748</v>
      </c>
    </row>
    <row r="1072" spans="1:5" ht="31.5" x14ac:dyDescent="0.25">
      <c r="A1072" s="236" t="s">
        <v>1930</v>
      </c>
      <c r="B1072" s="179" t="s">
        <v>2776</v>
      </c>
      <c r="C1072" s="224">
        <f>ROUND('в руб.'!C1072/1000,1)</f>
        <v>28000</v>
      </c>
      <c r="D1072" s="224"/>
      <c r="E1072" s="178"/>
    </row>
    <row r="1073" spans="1:5" ht="47.25" x14ac:dyDescent="0.25">
      <c r="A1073" s="236" t="s">
        <v>1932</v>
      </c>
      <c r="B1073" s="179" t="s">
        <v>2777</v>
      </c>
      <c r="C1073" s="224">
        <f>ROUND('в руб.'!C1073/1000,1)</f>
        <v>28000</v>
      </c>
      <c r="D1073" s="224"/>
      <c r="E1073" s="178"/>
    </row>
    <row r="1074" spans="1:5" ht="15.75" x14ac:dyDescent="0.25">
      <c r="A1074" s="236" t="s">
        <v>2101</v>
      </c>
      <c r="B1074" s="179" t="s">
        <v>2778</v>
      </c>
      <c r="C1074" s="224">
        <f>ROUND('в руб.'!C1074/1000,1)</f>
        <v>2340</v>
      </c>
      <c r="D1074" s="224">
        <f>ROUND('в руб.'!D1074/1000,1)</f>
        <v>380.1</v>
      </c>
      <c r="E1074" s="178">
        <f t="shared" si="19"/>
        <v>16.243589743589745</v>
      </c>
    </row>
    <row r="1075" spans="1:5" ht="15.75" x14ac:dyDescent="0.25">
      <c r="A1075" s="236" t="s">
        <v>1936</v>
      </c>
      <c r="B1075" s="179" t="s">
        <v>2787</v>
      </c>
      <c r="C1075" s="224">
        <f>ROUND('в руб.'!C1075/1000,1)</f>
        <v>21916824.399999999</v>
      </c>
      <c r="D1075" s="224">
        <f>ROUND('в руб.'!D1075/1000,1)</f>
        <v>10862860</v>
      </c>
      <c r="E1075" s="178">
        <f t="shared" si="19"/>
        <v>49.564023517932647</v>
      </c>
    </row>
    <row r="1076" spans="1:5" ht="15.75" x14ac:dyDescent="0.25">
      <c r="A1076" s="236" t="s">
        <v>2111</v>
      </c>
      <c r="B1076" s="179" t="s">
        <v>2788</v>
      </c>
      <c r="C1076" s="224">
        <f>ROUND('в руб.'!C1076/1000,1)</f>
        <v>4398060.2</v>
      </c>
      <c r="D1076" s="224">
        <f>ROUND('в руб.'!D1076/1000,1)</f>
        <v>1646596.5</v>
      </c>
      <c r="E1076" s="178">
        <f t="shared" si="19"/>
        <v>37.43915328853388</v>
      </c>
    </row>
    <row r="1077" spans="1:5" ht="63" x14ac:dyDescent="0.25">
      <c r="A1077" s="236" t="s">
        <v>2364</v>
      </c>
      <c r="B1077" s="179" t="s">
        <v>2789</v>
      </c>
      <c r="C1077" s="224">
        <f>ROUND('в руб.'!C1077/1000,1)</f>
        <v>3169877.4</v>
      </c>
      <c r="D1077" s="224">
        <f>ROUND('в руб.'!D1077/1000,1)</f>
        <v>1226805.8999999999</v>
      </c>
      <c r="E1077" s="178">
        <f t="shared" si="19"/>
        <v>38.701998380126625</v>
      </c>
    </row>
    <row r="1078" spans="1:5" ht="15.75" x14ac:dyDescent="0.25">
      <c r="A1078" s="236" t="s">
        <v>2113</v>
      </c>
      <c r="B1078" s="179" t="s">
        <v>2790</v>
      </c>
      <c r="C1078" s="224">
        <f>ROUND('в руб.'!C1078/1000,1)</f>
        <v>1228182.8</v>
      </c>
      <c r="D1078" s="224">
        <f>ROUND('в руб.'!D1078/1000,1)</f>
        <v>419790.6</v>
      </c>
      <c r="E1078" s="178">
        <f t="shared" ref="E1078:E1141" si="20">D1078/C1078*100</f>
        <v>34.179814275203981</v>
      </c>
    </row>
    <row r="1079" spans="1:5" ht="15.75" x14ac:dyDescent="0.25">
      <c r="A1079" s="236" t="s">
        <v>2006</v>
      </c>
      <c r="B1079" s="179" t="s">
        <v>2791</v>
      </c>
      <c r="C1079" s="224">
        <f>ROUND('в руб.'!C1079/1000,1)</f>
        <v>17146877.199999999</v>
      </c>
      <c r="D1079" s="224">
        <f>ROUND('в руб.'!D1079/1000,1)</f>
        <v>9065136.9000000004</v>
      </c>
      <c r="E1079" s="178">
        <f t="shared" si="20"/>
        <v>52.867567629165734</v>
      </c>
    </row>
    <row r="1080" spans="1:5" ht="15.75" x14ac:dyDescent="0.25">
      <c r="A1080" s="236" t="s">
        <v>1507</v>
      </c>
      <c r="B1080" s="179" t="s">
        <v>2792</v>
      </c>
      <c r="C1080" s="224">
        <f>ROUND('в руб.'!C1080/1000,1)</f>
        <v>371887</v>
      </c>
      <c r="D1080" s="224">
        <f>ROUND('в руб.'!D1080/1000,1)</f>
        <v>151126.6</v>
      </c>
      <c r="E1080" s="178">
        <f t="shared" si="20"/>
        <v>40.637774377700751</v>
      </c>
    </row>
    <row r="1081" spans="1:5" ht="47.25" x14ac:dyDescent="0.25">
      <c r="A1081" s="236" t="s">
        <v>1939</v>
      </c>
      <c r="B1081" s="179" t="s">
        <v>2793</v>
      </c>
      <c r="C1081" s="224">
        <f>ROUND('в руб.'!C1081/1000,1)</f>
        <v>2018852.3</v>
      </c>
      <c r="D1081" s="224">
        <f>ROUND('в руб.'!D1081/1000,1)</f>
        <v>1136165</v>
      </c>
      <c r="E1081" s="178">
        <f t="shared" si="20"/>
        <v>56.277767323543181</v>
      </c>
    </row>
    <row r="1082" spans="1:5" ht="15.75" x14ac:dyDescent="0.25">
      <c r="A1082" s="236" t="s">
        <v>1941</v>
      </c>
      <c r="B1082" s="179" t="s">
        <v>2794</v>
      </c>
      <c r="C1082" s="224">
        <f>ROUND('в руб.'!C1082/1000,1)</f>
        <v>1796515</v>
      </c>
      <c r="D1082" s="224">
        <f>ROUND('в руб.'!D1082/1000,1)</f>
        <v>1014030</v>
      </c>
      <c r="E1082" s="178">
        <f t="shared" si="20"/>
        <v>56.444282402317825</v>
      </c>
    </row>
    <row r="1083" spans="1:5" ht="78.75" x14ac:dyDescent="0.25">
      <c r="A1083" s="236" t="s">
        <v>2119</v>
      </c>
      <c r="B1083" s="179" t="s">
        <v>2795</v>
      </c>
      <c r="C1083" s="224">
        <f>ROUND('в руб.'!C1083/1000,1)</f>
        <v>1546950.1</v>
      </c>
      <c r="D1083" s="224">
        <f>ROUND('в руб.'!D1083/1000,1)</f>
        <v>886456.7</v>
      </c>
      <c r="E1083" s="178">
        <f t="shared" si="20"/>
        <v>57.303509660718852</v>
      </c>
    </row>
    <row r="1084" spans="1:5" ht="31.5" x14ac:dyDescent="0.25">
      <c r="A1084" s="236" t="s">
        <v>1943</v>
      </c>
      <c r="B1084" s="179" t="s">
        <v>2796</v>
      </c>
      <c r="C1084" s="224">
        <f>ROUND('в руб.'!C1084/1000,1)</f>
        <v>249564.9</v>
      </c>
      <c r="D1084" s="224">
        <f>ROUND('в руб.'!D1084/1000,1)</f>
        <v>127573.4</v>
      </c>
      <c r="E1084" s="178">
        <f t="shared" si="20"/>
        <v>51.118326335153697</v>
      </c>
    </row>
    <row r="1085" spans="1:5" ht="15.75" x14ac:dyDescent="0.25">
      <c r="A1085" s="236" t="s">
        <v>2062</v>
      </c>
      <c r="B1085" s="179" t="s">
        <v>2797</v>
      </c>
      <c r="C1085" s="224">
        <f>ROUND('в руб.'!C1085/1000,1)</f>
        <v>184467.1</v>
      </c>
      <c r="D1085" s="224">
        <f>ROUND('в руб.'!D1085/1000,1)</f>
        <v>105272.4</v>
      </c>
      <c r="E1085" s="178">
        <f t="shared" si="20"/>
        <v>57.068387804654598</v>
      </c>
    </row>
    <row r="1086" spans="1:5" ht="78.75" x14ac:dyDescent="0.25">
      <c r="A1086" s="236" t="s">
        <v>2064</v>
      </c>
      <c r="B1086" s="179" t="s">
        <v>2798</v>
      </c>
      <c r="C1086" s="224">
        <f>ROUND('в руб.'!C1086/1000,1)</f>
        <v>84288.7</v>
      </c>
      <c r="D1086" s="224">
        <f>ROUND('в руб.'!D1086/1000,1)</f>
        <v>46823.1</v>
      </c>
      <c r="E1086" s="178">
        <f t="shared" si="20"/>
        <v>55.550862689779294</v>
      </c>
    </row>
    <row r="1087" spans="1:5" ht="31.5" x14ac:dyDescent="0.25">
      <c r="A1087" s="236" t="s">
        <v>2126</v>
      </c>
      <c r="B1087" s="179" t="s">
        <v>2799</v>
      </c>
      <c r="C1087" s="224">
        <f>ROUND('в руб.'!C1087/1000,1)</f>
        <v>100178.4</v>
      </c>
      <c r="D1087" s="224">
        <f>ROUND('в руб.'!D1087/1000,1)</f>
        <v>58449.2</v>
      </c>
      <c r="E1087" s="178">
        <f t="shared" si="20"/>
        <v>58.345112319621798</v>
      </c>
    </row>
    <row r="1088" spans="1:5" ht="78.75" x14ac:dyDescent="0.25">
      <c r="A1088" s="236" t="s">
        <v>2130</v>
      </c>
      <c r="B1088" s="179" t="s">
        <v>2800</v>
      </c>
      <c r="C1088" s="224">
        <f>ROUND('в руб.'!C1088/1000,1)</f>
        <v>37870.199999999997</v>
      </c>
      <c r="D1088" s="224">
        <f>ROUND('в руб.'!D1088/1000,1)</f>
        <v>16862.599999999999</v>
      </c>
      <c r="E1088" s="178">
        <f t="shared" si="20"/>
        <v>44.527359242887549</v>
      </c>
    </row>
    <row r="1089" spans="1:7" ht="47.25" x14ac:dyDescent="0.25">
      <c r="A1089" s="236" t="s">
        <v>2132</v>
      </c>
      <c r="B1089" s="179" t="s">
        <v>2801</v>
      </c>
      <c r="C1089" s="224">
        <f>ROUND('в руб.'!C1089/1000,1)</f>
        <v>37870.199999999997</v>
      </c>
      <c r="D1089" s="224">
        <f>ROUND('в руб.'!D1089/1000,1)</f>
        <v>16862.599999999999</v>
      </c>
      <c r="E1089" s="178">
        <f t="shared" si="20"/>
        <v>44.527359242887549</v>
      </c>
    </row>
    <row r="1090" spans="1:7" ht="15.75" x14ac:dyDescent="0.25">
      <c r="A1090" s="234" t="s">
        <v>2811</v>
      </c>
      <c r="B1090" s="235" t="s">
        <v>2812</v>
      </c>
      <c r="C1090" s="223">
        <f>ROUND('в руб.'!C1090/1000,1)</f>
        <v>1107584.2</v>
      </c>
      <c r="D1090" s="223">
        <f>ROUND('в руб.'!D1090/1000,1)+0.1</f>
        <v>695968.79999999993</v>
      </c>
      <c r="E1090" s="202">
        <f t="shared" si="20"/>
        <v>62.836649349096888</v>
      </c>
      <c r="G1090" s="218"/>
    </row>
    <row r="1091" spans="1:7" ht="15.75" x14ac:dyDescent="0.25">
      <c r="A1091" s="236" t="s">
        <v>1936</v>
      </c>
      <c r="B1091" s="179" t="s">
        <v>2829</v>
      </c>
      <c r="C1091" s="224">
        <f>ROUND('в руб.'!C1091/1000,1)</f>
        <v>178585.2</v>
      </c>
      <c r="D1091" s="224">
        <f>ROUND('в руб.'!D1091/1000,1)</f>
        <v>59335.3</v>
      </c>
      <c r="E1091" s="178">
        <f t="shared" si="20"/>
        <v>33.225205672138564</v>
      </c>
    </row>
    <row r="1092" spans="1:7" ht="15.75" x14ac:dyDescent="0.25">
      <c r="A1092" s="236" t="s">
        <v>2111</v>
      </c>
      <c r="B1092" s="179" t="s">
        <v>2830</v>
      </c>
      <c r="C1092" s="224">
        <f>ROUND('в руб.'!C1092/1000,1)</f>
        <v>63740.2</v>
      </c>
      <c r="D1092" s="224">
        <f>ROUND('в руб.'!D1092/1000,1)</f>
        <v>27700</v>
      </c>
      <c r="E1092" s="178">
        <f t="shared" si="20"/>
        <v>43.45766094238801</v>
      </c>
    </row>
    <row r="1093" spans="1:7" ht="63" x14ac:dyDescent="0.25">
      <c r="A1093" s="236" t="s">
        <v>2364</v>
      </c>
      <c r="B1093" s="179" t="s">
        <v>2831</v>
      </c>
      <c r="C1093" s="224">
        <f>ROUND('в руб.'!C1093/1000,1)</f>
        <v>37137.9</v>
      </c>
      <c r="D1093" s="224">
        <f>ROUND('в руб.'!D1093/1000,1)</f>
        <v>13456.7</v>
      </c>
      <c r="E1093" s="178">
        <f t="shared" si="20"/>
        <v>36.234412823557605</v>
      </c>
    </row>
    <row r="1094" spans="1:7" ht="15.75" x14ac:dyDescent="0.25">
      <c r="A1094" s="236" t="s">
        <v>2113</v>
      </c>
      <c r="B1094" s="179" t="s">
        <v>2832</v>
      </c>
      <c r="C1094" s="224">
        <f>ROUND('в руб.'!C1094/1000,1)</f>
        <v>26602.3</v>
      </c>
      <c r="D1094" s="224">
        <f>ROUND('в руб.'!D1094/1000,1)</f>
        <v>14243.3</v>
      </c>
      <c r="E1094" s="178">
        <f t="shared" si="20"/>
        <v>53.54161106370502</v>
      </c>
    </row>
    <row r="1095" spans="1:7" ht="15.75" x14ac:dyDescent="0.25">
      <c r="A1095" s="236" t="s">
        <v>1507</v>
      </c>
      <c r="B1095" s="179" t="s">
        <v>2833</v>
      </c>
      <c r="C1095" s="224">
        <f>ROUND('в руб.'!C1095/1000,1)</f>
        <v>114845</v>
      </c>
      <c r="D1095" s="224">
        <f>ROUND('в руб.'!D1095/1000,1)</f>
        <v>31635.3</v>
      </c>
      <c r="E1095" s="178">
        <f t="shared" si="20"/>
        <v>27.546083852148545</v>
      </c>
    </row>
    <row r="1096" spans="1:7" ht="47.25" x14ac:dyDescent="0.25">
      <c r="A1096" s="236" t="s">
        <v>1939</v>
      </c>
      <c r="B1096" s="179" t="s">
        <v>2834</v>
      </c>
      <c r="C1096" s="224">
        <f>ROUND('в руб.'!C1096/1000,1)</f>
        <v>928999.1</v>
      </c>
      <c r="D1096" s="224">
        <f>ROUND('в руб.'!D1096/1000,1)</f>
        <v>636633.5</v>
      </c>
      <c r="E1096" s="178">
        <f t="shared" si="20"/>
        <v>68.528968434953271</v>
      </c>
    </row>
    <row r="1097" spans="1:7" ht="15.75" x14ac:dyDescent="0.25">
      <c r="A1097" s="236" t="s">
        <v>1941</v>
      </c>
      <c r="B1097" s="179" t="s">
        <v>2835</v>
      </c>
      <c r="C1097" s="224">
        <f>ROUND('в руб.'!C1097/1000,1)</f>
        <v>818561.4</v>
      </c>
      <c r="D1097" s="224">
        <f>ROUND('в руб.'!D1097/1000,1)</f>
        <v>573846.4</v>
      </c>
      <c r="E1097" s="178">
        <f t="shared" si="20"/>
        <v>70.10425851988623</v>
      </c>
    </row>
    <row r="1098" spans="1:7" ht="78.75" x14ac:dyDescent="0.25">
      <c r="A1098" s="236" t="s">
        <v>2119</v>
      </c>
      <c r="B1098" s="179" t="s">
        <v>2836</v>
      </c>
      <c r="C1098" s="224">
        <f>ROUND('в руб.'!C1098/1000,1)</f>
        <v>672507.9</v>
      </c>
      <c r="D1098" s="224">
        <f>ROUND('в руб.'!D1098/1000,1)</f>
        <v>464393.8</v>
      </c>
      <c r="E1098" s="178">
        <f t="shared" si="20"/>
        <v>69.054028956388464</v>
      </c>
    </row>
    <row r="1099" spans="1:7" ht="31.5" x14ac:dyDescent="0.25">
      <c r="A1099" s="236" t="s">
        <v>1943</v>
      </c>
      <c r="B1099" s="179" t="s">
        <v>2837</v>
      </c>
      <c r="C1099" s="224">
        <f>ROUND('в руб.'!C1099/1000,1)</f>
        <v>146053.5</v>
      </c>
      <c r="D1099" s="224">
        <f>ROUND('в руб.'!D1099/1000,1)</f>
        <v>109452.6</v>
      </c>
      <c r="E1099" s="178">
        <f t="shared" si="20"/>
        <v>74.940073329293725</v>
      </c>
    </row>
    <row r="1100" spans="1:7" ht="15.75" x14ac:dyDescent="0.25">
      <c r="A1100" s="236" t="s">
        <v>2062</v>
      </c>
      <c r="B1100" s="179" t="s">
        <v>2838</v>
      </c>
      <c r="C1100" s="224">
        <f>ROUND('в руб.'!C1100/1000,1)</f>
        <v>107437.6</v>
      </c>
      <c r="D1100" s="224">
        <f>ROUND('в руб.'!D1100/1000,1)</f>
        <v>62787.1</v>
      </c>
      <c r="E1100" s="178">
        <f t="shared" si="20"/>
        <v>58.440527338659834</v>
      </c>
    </row>
    <row r="1101" spans="1:7" ht="78.75" x14ac:dyDescent="0.25">
      <c r="A1101" s="236" t="s">
        <v>2064</v>
      </c>
      <c r="B1101" s="179" t="s">
        <v>2839</v>
      </c>
      <c r="C1101" s="224">
        <f>ROUND('в руб.'!C1101/1000,1)</f>
        <v>97071.7</v>
      </c>
      <c r="D1101" s="224">
        <f>ROUND('в руб.'!D1101/1000,1)</f>
        <v>52963.1</v>
      </c>
      <c r="E1101" s="178">
        <f t="shared" si="20"/>
        <v>54.560804024241868</v>
      </c>
    </row>
    <row r="1102" spans="1:7" ht="31.5" x14ac:dyDescent="0.25">
      <c r="A1102" s="236" t="s">
        <v>2126</v>
      </c>
      <c r="B1102" s="179" t="s">
        <v>2840</v>
      </c>
      <c r="C1102" s="224">
        <f>ROUND('в руб.'!C1102/1000,1)</f>
        <v>10366</v>
      </c>
      <c r="D1102" s="224">
        <f>ROUND('в руб.'!D1102/1000,1)</f>
        <v>9823.9</v>
      </c>
      <c r="E1102" s="178">
        <f t="shared" si="20"/>
        <v>94.770403241365997</v>
      </c>
    </row>
    <row r="1103" spans="1:7" ht="78.75" x14ac:dyDescent="0.25">
      <c r="A1103" s="236" t="s">
        <v>2130</v>
      </c>
      <c r="B1103" s="179" t="s">
        <v>2841</v>
      </c>
      <c r="C1103" s="224">
        <f>ROUND('в руб.'!C1103/1000,1)</f>
        <v>3000</v>
      </c>
      <c r="D1103" s="224"/>
      <c r="E1103" s="178"/>
    </row>
    <row r="1104" spans="1:7" ht="47.25" x14ac:dyDescent="0.25">
      <c r="A1104" s="236" t="s">
        <v>2132</v>
      </c>
      <c r="B1104" s="179" t="s">
        <v>2842</v>
      </c>
      <c r="C1104" s="224">
        <f>ROUND('в руб.'!C1104/1000,1)</f>
        <v>3000</v>
      </c>
      <c r="D1104" s="224"/>
      <c r="E1104" s="178"/>
    </row>
    <row r="1105" spans="1:5" ht="15.75" x14ac:dyDescent="0.25">
      <c r="A1105" s="234" t="s">
        <v>2851</v>
      </c>
      <c r="B1105" s="235" t="s">
        <v>2852</v>
      </c>
      <c r="C1105" s="223">
        <f>ROUND('в руб.'!C1105/1000,1)</f>
        <v>3539634.1</v>
      </c>
      <c r="D1105" s="223">
        <f>ROUND('в руб.'!D1105/1000,1)</f>
        <v>2015477.5</v>
      </c>
      <c r="E1105" s="202">
        <f t="shared" si="20"/>
        <v>56.940278092585892</v>
      </c>
    </row>
    <row r="1106" spans="1:5" ht="31.5" x14ac:dyDescent="0.25">
      <c r="A1106" s="236" t="s">
        <v>1902</v>
      </c>
      <c r="B1106" s="179" t="s">
        <v>2853</v>
      </c>
      <c r="C1106" s="224">
        <f>ROUND('в руб.'!C1106/1000,1)</f>
        <v>1760.4</v>
      </c>
      <c r="D1106" s="224"/>
      <c r="E1106" s="178"/>
    </row>
    <row r="1107" spans="1:5" ht="47.25" x14ac:dyDescent="0.25">
      <c r="A1107" s="236" t="s">
        <v>1904</v>
      </c>
      <c r="B1107" s="179" t="s">
        <v>2854</v>
      </c>
      <c r="C1107" s="224">
        <f>ROUND('в руб.'!C1107/1000,1)</f>
        <v>1760.4</v>
      </c>
      <c r="D1107" s="224"/>
      <c r="E1107" s="178"/>
    </row>
    <row r="1108" spans="1:5" ht="15.75" x14ac:dyDescent="0.25">
      <c r="A1108" s="236" t="s">
        <v>1906</v>
      </c>
      <c r="B1108" s="179" t="s">
        <v>2855</v>
      </c>
      <c r="C1108" s="224">
        <f>ROUND('в руб.'!C1108/1000,1)</f>
        <v>1760.4</v>
      </c>
      <c r="D1108" s="224"/>
      <c r="E1108" s="178"/>
    </row>
    <row r="1109" spans="1:5" ht="47.25" x14ac:dyDescent="0.25">
      <c r="A1109" s="236" t="s">
        <v>1939</v>
      </c>
      <c r="B1109" s="179" t="s">
        <v>2856</v>
      </c>
      <c r="C1109" s="224">
        <f>ROUND('в руб.'!C1109/1000,1)</f>
        <v>3537873.7</v>
      </c>
      <c r="D1109" s="224">
        <f>ROUND('в руб.'!D1109/1000,1)</f>
        <v>2015477.5</v>
      </c>
      <c r="E1109" s="178">
        <f t="shared" si="20"/>
        <v>56.968610835372665</v>
      </c>
    </row>
    <row r="1110" spans="1:5" ht="15.75" x14ac:dyDescent="0.25">
      <c r="A1110" s="236" t="s">
        <v>1941</v>
      </c>
      <c r="B1110" s="179" t="s">
        <v>2857</v>
      </c>
      <c r="C1110" s="224">
        <f>ROUND('в руб.'!C1110/1000,1)</f>
        <v>955277</v>
      </c>
      <c r="D1110" s="224">
        <f>ROUND('в руб.'!D1110/1000,1)</f>
        <v>572648.1</v>
      </c>
      <c r="E1110" s="178">
        <f t="shared" si="20"/>
        <v>59.945764422256573</v>
      </c>
    </row>
    <row r="1111" spans="1:5" ht="78.75" x14ac:dyDescent="0.25">
      <c r="A1111" s="236" t="s">
        <v>2119</v>
      </c>
      <c r="B1111" s="179" t="s">
        <v>2858</v>
      </c>
      <c r="C1111" s="224">
        <f>ROUND('в руб.'!C1111/1000,1)</f>
        <v>740337.8</v>
      </c>
      <c r="D1111" s="224">
        <f>ROUND('в руб.'!D1111/1000,1)</f>
        <v>449871.5</v>
      </c>
      <c r="E1111" s="178">
        <f t="shared" si="20"/>
        <v>60.765707221757417</v>
      </c>
    </row>
    <row r="1112" spans="1:5" ht="31.5" x14ac:dyDescent="0.25">
      <c r="A1112" s="236" t="s">
        <v>1943</v>
      </c>
      <c r="B1112" s="179" t="s">
        <v>2859</v>
      </c>
      <c r="C1112" s="224">
        <f>ROUND('в руб.'!C1112/1000,1)</f>
        <v>214939.2</v>
      </c>
      <c r="D1112" s="224">
        <f>ROUND('в руб.'!D1112/1000,1)</f>
        <v>122776.6</v>
      </c>
      <c r="E1112" s="178">
        <f t="shared" si="20"/>
        <v>57.121548791472186</v>
      </c>
    </row>
    <row r="1113" spans="1:5" ht="15.75" x14ac:dyDescent="0.25">
      <c r="A1113" s="236" t="s">
        <v>2062</v>
      </c>
      <c r="B1113" s="179" t="s">
        <v>2860</v>
      </c>
      <c r="C1113" s="224">
        <f>ROUND('в руб.'!C1113/1000,1)</f>
        <v>2582413.1</v>
      </c>
      <c r="D1113" s="224">
        <f>ROUND('в руб.'!D1113/1000,1)</f>
        <v>1442829.4</v>
      </c>
      <c r="E1113" s="178">
        <f t="shared" si="20"/>
        <v>55.871363106080892</v>
      </c>
    </row>
    <row r="1114" spans="1:5" ht="78.75" x14ac:dyDescent="0.25">
      <c r="A1114" s="236" t="s">
        <v>2064</v>
      </c>
      <c r="B1114" s="179" t="s">
        <v>2861</v>
      </c>
      <c r="C1114" s="224">
        <f>ROUND('в руб.'!C1114/1000,1)</f>
        <v>1931704.1</v>
      </c>
      <c r="D1114" s="224">
        <f>ROUND('в руб.'!D1114/1000,1)</f>
        <v>1060823.2</v>
      </c>
      <c r="E1114" s="178">
        <f t="shared" si="20"/>
        <v>54.916443983320221</v>
      </c>
    </row>
    <row r="1115" spans="1:5" ht="31.5" x14ac:dyDescent="0.25">
      <c r="A1115" s="236" t="s">
        <v>2126</v>
      </c>
      <c r="B1115" s="179" t="s">
        <v>2862</v>
      </c>
      <c r="C1115" s="224">
        <f>ROUND('в руб.'!C1115/1000,1)</f>
        <v>650709</v>
      </c>
      <c r="D1115" s="224">
        <f>ROUND('в руб.'!D1115/1000,1)</f>
        <v>382006.2</v>
      </c>
      <c r="E1115" s="178">
        <f t="shared" si="20"/>
        <v>58.706149753576483</v>
      </c>
    </row>
    <row r="1116" spans="1:5" ht="78.75" x14ac:dyDescent="0.25">
      <c r="A1116" s="236" t="s">
        <v>2130</v>
      </c>
      <c r="B1116" s="179" t="s">
        <v>2863</v>
      </c>
      <c r="C1116" s="224">
        <f>ROUND('в руб.'!C1116/1000,1)</f>
        <v>183.6</v>
      </c>
      <c r="D1116" s="224"/>
      <c r="E1116" s="178"/>
    </row>
    <row r="1117" spans="1:5" ht="47.25" x14ac:dyDescent="0.25">
      <c r="A1117" s="236" t="s">
        <v>2132</v>
      </c>
      <c r="B1117" s="179" t="s">
        <v>2864</v>
      </c>
      <c r="C1117" s="224">
        <f>ROUND('в руб.'!C1117/1000,1)</f>
        <v>183.6</v>
      </c>
      <c r="D1117" s="224"/>
      <c r="E1117" s="178"/>
    </row>
    <row r="1118" spans="1:5" ht="31.5" x14ac:dyDescent="0.25">
      <c r="A1118" s="234" t="s">
        <v>2865</v>
      </c>
      <c r="B1118" s="235" t="s">
        <v>2866</v>
      </c>
      <c r="C1118" s="223">
        <f>ROUND('в руб.'!C1118/1000,1)</f>
        <v>249955.20000000001</v>
      </c>
      <c r="D1118" s="223">
        <f>ROUND('в руб.'!D1118/1000,1)</f>
        <v>130436.5</v>
      </c>
      <c r="E1118" s="202">
        <f t="shared" si="20"/>
        <v>52.18395136408445</v>
      </c>
    </row>
    <row r="1119" spans="1:5" ht="78.75" x14ac:dyDescent="0.25">
      <c r="A1119" s="236" t="s">
        <v>1892</v>
      </c>
      <c r="B1119" s="179" t="s">
        <v>2867</v>
      </c>
      <c r="C1119" s="224">
        <f>ROUND('в руб.'!C1119/1000,1)</f>
        <v>7556</v>
      </c>
      <c r="D1119" s="224">
        <f>ROUND('в руб.'!D1119/1000,1)</f>
        <v>3792.1</v>
      </c>
      <c r="E1119" s="178">
        <f t="shared" si="20"/>
        <v>50.186606670195864</v>
      </c>
    </row>
    <row r="1120" spans="1:5" ht="31.5" x14ac:dyDescent="0.25">
      <c r="A1120" s="236" t="s">
        <v>1989</v>
      </c>
      <c r="B1120" s="179" t="s">
        <v>2868</v>
      </c>
      <c r="C1120" s="224">
        <f>ROUND('в руб.'!C1120/1000,1)</f>
        <v>7556</v>
      </c>
      <c r="D1120" s="224">
        <f>ROUND('в руб.'!D1120/1000,1)</f>
        <v>3792.1</v>
      </c>
      <c r="E1120" s="178">
        <f t="shared" si="20"/>
        <v>50.186606670195864</v>
      </c>
    </row>
    <row r="1121" spans="1:5" ht="15.75" x14ac:dyDescent="0.25">
      <c r="A1121" s="236" t="s">
        <v>1991</v>
      </c>
      <c r="B1121" s="179" t="s">
        <v>2869</v>
      </c>
      <c r="C1121" s="224">
        <f>ROUND('в руб.'!C1121/1000,1)</f>
        <v>5759.6</v>
      </c>
      <c r="D1121" s="224">
        <f>ROUND('в руб.'!D1121/1000,1)</f>
        <v>3018.8</v>
      </c>
      <c r="E1121" s="178">
        <f t="shared" si="20"/>
        <v>52.413362039030488</v>
      </c>
    </row>
    <row r="1122" spans="1:5" ht="31.5" x14ac:dyDescent="0.25">
      <c r="A1122" s="236" t="s">
        <v>2071</v>
      </c>
      <c r="B1122" s="179" t="s">
        <v>2870</v>
      </c>
      <c r="C1122" s="224">
        <f>ROUND('в руб.'!C1122/1000,1)</f>
        <v>57</v>
      </c>
      <c r="D1122" s="224">
        <f>ROUND('в руб.'!D1122/1000,1)</f>
        <v>18.8</v>
      </c>
      <c r="E1122" s="178">
        <f t="shared" si="20"/>
        <v>32.982456140350877</v>
      </c>
    </row>
    <row r="1123" spans="1:5" ht="63" x14ac:dyDescent="0.25">
      <c r="A1123" s="236" t="s">
        <v>1993</v>
      </c>
      <c r="B1123" s="179" t="s">
        <v>2871</v>
      </c>
      <c r="C1123" s="224">
        <f>ROUND('в руб.'!C1123/1000,1)</f>
        <v>1739.4</v>
      </c>
      <c r="D1123" s="224">
        <f>ROUND('в руб.'!D1123/1000,1)</f>
        <v>754.5</v>
      </c>
      <c r="E1123" s="178">
        <f t="shared" si="20"/>
        <v>43.37702656088306</v>
      </c>
    </row>
    <row r="1124" spans="1:5" ht="31.5" x14ac:dyDescent="0.25">
      <c r="A1124" s="236" t="s">
        <v>1902</v>
      </c>
      <c r="B1124" s="179" t="s">
        <v>2872</v>
      </c>
      <c r="C1124" s="224">
        <f>ROUND('в руб.'!C1124/1000,1)</f>
        <v>35548.5</v>
      </c>
      <c r="D1124" s="224">
        <f>ROUND('в руб.'!D1124/1000,1)</f>
        <v>9100.5</v>
      </c>
      <c r="E1124" s="178">
        <f t="shared" si="20"/>
        <v>25.600236296890166</v>
      </c>
    </row>
    <row r="1125" spans="1:5" ht="47.25" x14ac:dyDescent="0.25">
      <c r="A1125" s="236" t="s">
        <v>1904</v>
      </c>
      <c r="B1125" s="179" t="s">
        <v>2873</v>
      </c>
      <c r="C1125" s="224">
        <f>ROUND('в руб.'!C1125/1000,1)</f>
        <v>35548.5</v>
      </c>
      <c r="D1125" s="224">
        <f>ROUND('в руб.'!D1125/1000,1)</f>
        <v>9100.5</v>
      </c>
      <c r="E1125" s="178">
        <f t="shared" si="20"/>
        <v>25.600236296890166</v>
      </c>
    </row>
    <row r="1126" spans="1:5" ht="15.75" x14ac:dyDescent="0.25">
      <c r="A1126" s="236" t="s">
        <v>1906</v>
      </c>
      <c r="B1126" s="179" t="s">
        <v>2874</v>
      </c>
      <c r="C1126" s="224">
        <f>ROUND('в руб.'!C1126/1000,1)</f>
        <v>34843.800000000003</v>
      </c>
      <c r="D1126" s="224">
        <f>ROUND('в руб.'!D1126/1000,1)</f>
        <v>8742.9</v>
      </c>
      <c r="E1126" s="178">
        <f t="shared" si="20"/>
        <v>25.091694935684394</v>
      </c>
    </row>
    <row r="1127" spans="1:5" ht="15.75" x14ac:dyDescent="0.25">
      <c r="A1127" s="236" t="s">
        <v>1926</v>
      </c>
      <c r="B1127" s="179" t="s">
        <v>2875</v>
      </c>
      <c r="C1127" s="224">
        <f>ROUND('в руб.'!C1127/1000,1)</f>
        <v>704.7</v>
      </c>
      <c r="D1127" s="224">
        <f>ROUND('в руб.'!D1127/1000,1)</f>
        <v>357.5</v>
      </c>
      <c r="E1127" s="178">
        <f t="shared" si="20"/>
        <v>50.730807435788272</v>
      </c>
    </row>
    <row r="1128" spans="1:5" ht="47.25" x14ac:dyDescent="0.25">
      <c r="A1128" s="236" t="s">
        <v>1939</v>
      </c>
      <c r="B1128" s="179" t="s">
        <v>2876</v>
      </c>
      <c r="C1128" s="224">
        <f>ROUND('в руб.'!C1128/1000,1)</f>
        <v>206748.5</v>
      </c>
      <c r="D1128" s="224">
        <f>ROUND('в руб.'!D1128/1000,1)</f>
        <v>117531.1</v>
      </c>
      <c r="E1128" s="178">
        <f t="shared" si="20"/>
        <v>56.847377369122384</v>
      </c>
    </row>
    <row r="1129" spans="1:5" ht="15.75" x14ac:dyDescent="0.25">
      <c r="A1129" s="236" t="s">
        <v>2062</v>
      </c>
      <c r="B1129" s="179" t="s">
        <v>2880</v>
      </c>
      <c r="C1129" s="224">
        <f>ROUND('в руб.'!C1129/1000,1)</f>
        <v>206748.5</v>
      </c>
      <c r="D1129" s="224">
        <f>ROUND('в руб.'!D1129/1000,1)</f>
        <v>117531.1</v>
      </c>
      <c r="E1129" s="178">
        <f t="shared" si="20"/>
        <v>56.847377369122384</v>
      </c>
    </row>
    <row r="1130" spans="1:5" ht="78.75" x14ac:dyDescent="0.25">
      <c r="A1130" s="236" t="s">
        <v>2064</v>
      </c>
      <c r="B1130" s="179" t="s">
        <v>2881</v>
      </c>
      <c r="C1130" s="224">
        <f>ROUND('в руб.'!C1130/1000,1)</f>
        <v>191002.5</v>
      </c>
      <c r="D1130" s="224">
        <f>ROUND('в руб.'!D1130/1000,1)</f>
        <v>112291.7</v>
      </c>
      <c r="E1130" s="178">
        <f t="shared" si="20"/>
        <v>58.79069645685265</v>
      </c>
    </row>
    <row r="1131" spans="1:5" ht="31.5" x14ac:dyDescent="0.25">
      <c r="A1131" s="236" t="s">
        <v>2126</v>
      </c>
      <c r="B1131" s="179" t="s">
        <v>2882</v>
      </c>
      <c r="C1131" s="224">
        <f>ROUND('в руб.'!C1131/1000,1)</f>
        <v>15746</v>
      </c>
      <c r="D1131" s="224">
        <f>ROUND('в руб.'!D1131/1000,1)</f>
        <v>5239.3999999999996</v>
      </c>
      <c r="E1131" s="178">
        <f t="shared" si="20"/>
        <v>33.274482408230661</v>
      </c>
    </row>
    <row r="1132" spans="1:5" ht="15.75" x14ac:dyDescent="0.25">
      <c r="A1132" s="236" t="s">
        <v>1908</v>
      </c>
      <c r="B1132" s="179" t="s">
        <v>2883</v>
      </c>
      <c r="C1132" s="224">
        <f>ROUND('в руб.'!C1132/1000,1)</f>
        <v>102.3</v>
      </c>
      <c r="D1132" s="224">
        <f>ROUND('в руб.'!D1132/1000,1)</f>
        <v>12.8</v>
      </c>
      <c r="E1132" s="178">
        <f t="shared" si="20"/>
        <v>12.512218963831867</v>
      </c>
    </row>
    <row r="1133" spans="1:5" ht="63" x14ac:dyDescent="0.25">
      <c r="A1133" s="236" t="s">
        <v>2139</v>
      </c>
      <c r="B1133" s="179" t="s">
        <v>2884</v>
      </c>
      <c r="C1133" s="224">
        <f>ROUND('в руб.'!C1133/1000,1)</f>
        <v>70</v>
      </c>
      <c r="D1133" s="224"/>
      <c r="E1133" s="178"/>
    </row>
    <row r="1134" spans="1:5" ht="78.75" x14ac:dyDescent="0.25">
      <c r="A1134" s="236" t="s">
        <v>2301</v>
      </c>
      <c r="B1134" s="179" t="s">
        <v>2885</v>
      </c>
      <c r="C1134" s="224">
        <f>ROUND('в руб.'!C1134/1000,1)</f>
        <v>70</v>
      </c>
      <c r="D1134" s="224"/>
      <c r="E1134" s="178"/>
    </row>
    <row r="1135" spans="1:5" ht="15.75" x14ac:dyDescent="0.25">
      <c r="A1135" s="236" t="s">
        <v>1910</v>
      </c>
      <c r="B1135" s="179" t="s">
        <v>2886</v>
      </c>
      <c r="C1135" s="224">
        <f>ROUND('в руб.'!C1135/1000,1)</f>
        <v>32.299999999999997</v>
      </c>
      <c r="D1135" s="224">
        <f>ROUND('в руб.'!D1135/1000,1)</f>
        <v>12.8</v>
      </c>
      <c r="E1135" s="178">
        <f t="shared" si="20"/>
        <v>39.628482972136233</v>
      </c>
    </row>
    <row r="1136" spans="1:5" ht="31.5" x14ac:dyDescent="0.25">
      <c r="A1136" s="236" t="s">
        <v>1947</v>
      </c>
      <c r="B1136" s="179" t="s">
        <v>2887</v>
      </c>
      <c r="C1136" s="224">
        <f>ROUND('в руб.'!C1136/1000,1)</f>
        <v>30</v>
      </c>
      <c r="D1136" s="224">
        <f>ROUND('в руб.'!D1136/1000,1)</f>
        <v>12.6</v>
      </c>
      <c r="E1136" s="178">
        <f t="shared" si="20"/>
        <v>42</v>
      </c>
    </row>
    <row r="1137" spans="1:5" ht="15.75" x14ac:dyDescent="0.25">
      <c r="A1137" s="236" t="s">
        <v>1949</v>
      </c>
      <c r="B1137" s="179" t="s">
        <v>2888</v>
      </c>
      <c r="C1137" s="224">
        <f>ROUND('в руб.'!C1137/1000,1)</f>
        <v>2</v>
      </c>
      <c r="D1137" s="224">
        <f>ROUND('в руб.'!D1137/1000,1)</f>
        <v>0.3</v>
      </c>
      <c r="E1137" s="178">
        <f t="shared" si="20"/>
        <v>15</v>
      </c>
    </row>
    <row r="1138" spans="1:5" ht="15.75" x14ac:dyDescent="0.25">
      <c r="A1138" s="236" t="s">
        <v>1912</v>
      </c>
      <c r="B1138" s="179" t="s">
        <v>2889</v>
      </c>
      <c r="C1138" s="224">
        <f>ROUND('в руб.'!C1138/1000,1)</f>
        <v>0.3</v>
      </c>
      <c r="D1138" s="224"/>
      <c r="E1138" s="178"/>
    </row>
    <row r="1139" spans="1:5" ht="15.75" x14ac:dyDescent="0.25">
      <c r="A1139" s="234" t="s">
        <v>2890</v>
      </c>
      <c r="B1139" s="235" t="s">
        <v>2891</v>
      </c>
      <c r="C1139" s="223">
        <f>ROUND('в руб.'!C1139/1000,1)</f>
        <v>666102.69999999995</v>
      </c>
      <c r="D1139" s="223">
        <f>ROUND('в руб.'!D1139/1000,1)</f>
        <v>225098.1</v>
      </c>
      <c r="E1139" s="202">
        <f t="shared" si="20"/>
        <v>33.793302444202681</v>
      </c>
    </row>
    <row r="1140" spans="1:5" ht="31.5" x14ac:dyDescent="0.25">
      <c r="A1140" s="236" t="s">
        <v>1902</v>
      </c>
      <c r="B1140" s="179" t="s">
        <v>2895</v>
      </c>
      <c r="C1140" s="224">
        <f>ROUND('в руб.'!C1140/1000,1)</f>
        <v>1868.5</v>
      </c>
      <c r="D1140" s="224">
        <f>ROUND('в руб.'!D1140/1000,1)</f>
        <v>271.2</v>
      </c>
      <c r="E1140" s="178">
        <f t="shared" si="20"/>
        <v>14.514316296494515</v>
      </c>
    </row>
    <row r="1141" spans="1:5" ht="47.25" x14ac:dyDescent="0.25">
      <c r="A1141" s="236" t="s">
        <v>1904</v>
      </c>
      <c r="B1141" s="179" t="s">
        <v>2896</v>
      </c>
      <c r="C1141" s="224">
        <f>ROUND('в руб.'!C1141/1000,1)</f>
        <v>1868.5</v>
      </c>
      <c r="D1141" s="224">
        <f>ROUND('в руб.'!D1141/1000,1)</f>
        <v>271.2</v>
      </c>
      <c r="E1141" s="178">
        <f t="shared" si="20"/>
        <v>14.514316296494515</v>
      </c>
    </row>
    <row r="1142" spans="1:5" ht="15.75" x14ac:dyDescent="0.25">
      <c r="A1142" s="236" t="s">
        <v>1906</v>
      </c>
      <c r="B1142" s="179" t="s">
        <v>2897</v>
      </c>
      <c r="C1142" s="224">
        <f>ROUND('в руб.'!C1142/1000,1)</f>
        <v>1868.5</v>
      </c>
      <c r="D1142" s="224">
        <f>ROUND('в руб.'!D1142/1000,1)</f>
        <v>271.2</v>
      </c>
      <c r="E1142" s="178">
        <f t="shared" ref="E1142:E1205" si="21">D1142/C1142*100</f>
        <v>14.514316296494515</v>
      </c>
    </row>
    <row r="1143" spans="1:5" ht="31.5" x14ac:dyDescent="0.25">
      <c r="A1143" s="236" t="s">
        <v>1928</v>
      </c>
      <c r="B1143" s="179" t="s">
        <v>2898</v>
      </c>
      <c r="C1143" s="224">
        <f>ROUND('в руб.'!C1143/1000,1)</f>
        <v>416249</v>
      </c>
      <c r="D1143" s="224">
        <f>ROUND('в руб.'!D1143/1000,1)</f>
        <v>110836.9</v>
      </c>
      <c r="E1143" s="178">
        <f t="shared" si="21"/>
        <v>26.627547453567459</v>
      </c>
    </row>
    <row r="1144" spans="1:5" ht="31.5" x14ac:dyDescent="0.25">
      <c r="A1144" s="236" t="s">
        <v>1930</v>
      </c>
      <c r="B1144" s="179" t="s">
        <v>2899</v>
      </c>
      <c r="C1144" s="224">
        <f>ROUND('в руб.'!C1144/1000,1)</f>
        <v>415549</v>
      </c>
      <c r="D1144" s="224">
        <f>ROUND('в руб.'!D1144/1000,1)</f>
        <v>110836.9</v>
      </c>
      <c r="E1144" s="178">
        <f t="shared" si="21"/>
        <v>26.672402051262306</v>
      </c>
    </row>
    <row r="1145" spans="1:5" ht="31.5" x14ac:dyDescent="0.25">
      <c r="A1145" s="236" t="s">
        <v>2294</v>
      </c>
      <c r="B1145" s="179" t="s">
        <v>2900</v>
      </c>
      <c r="C1145" s="224">
        <f>ROUND('в руб.'!C1145/1000,1)</f>
        <v>415549</v>
      </c>
      <c r="D1145" s="224">
        <f>ROUND('в руб.'!D1145/1000,1)</f>
        <v>110836.9</v>
      </c>
      <c r="E1145" s="178">
        <f t="shared" si="21"/>
        <v>26.672402051262306</v>
      </c>
    </row>
    <row r="1146" spans="1:5" ht="15.75" x14ac:dyDescent="0.25">
      <c r="A1146" s="236" t="s">
        <v>2101</v>
      </c>
      <c r="B1146" s="179" t="s">
        <v>2903</v>
      </c>
      <c r="C1146" s="224">
        <f>ROUND('в руб.'!C1146/1000,1)</f>
        <v>400</v>
      </c>
      <c r="D1146" s="224"/>
      <c r="E1146" s="178"/>
    </row>
    <row r="1147" spans="1:5" ht="15.75" x14ac:dyDescent="0.25">
      <c r="A1147" s="236" t="s">
        <v>2103</v>
      </c>
      <c r="B1147" s="179" t="s">
        <v>2904</v>
      </c>
      <c r="C1147" s="224">
        <f>ROUND('в руб.'!C1147/1000,1)</f>
        <v>300</v>
      </c>
      <c r="D1147" s="224"/>
      <c r="E1147" s="178"/>
    </row>
    <row r="1148" spans="1:5" ht="47.25" x14ac:dyDescent="0.25">
      <c r="A1148" s="236" t="s">
        <v>1939</v>
      </c>
      <c r="B1148" s="179" t="s">
        <v>2908</v>
      </c>
      <c r="C1148" s="224">
        <f>ROUND('в руб.'!C1148/1000,1)</f>
        <v>247985.2</v>
      </c>
      <c r="D1148" s="224">
        <f>ROUND('в руб.'!D1148/1000,1)</f>
        <v>113990</v>
      </c>
      <c r="E1148" s="178">
        <f t="shared" si="21"/>
        <v>45.966452836701542</v>
      </c>
    </row>
    <row r="1149" spans="1:5" ht="15.75" x14ac:dyDescent="0.25">
      <c r="A1149" s="236" t="s">
        <v>1941</v>
      </c>
      <c r="B1149" s="179" t="s">
        <v>2909</v>
      </c>
      <c r="C1149" s="224">
        <f>ROUND('в руб.'!C1149/1000,1)</f>
        <v>89302</v>
      </c>
      <c r="D1149" s="224">
        <f>ROUND('в руб.'!D1149/1000,1)</f>
        <v>43691.3</v>
      </c>
      <c r="E1149" s="178">
        <f t="shared" si="21"/>
        <v>48.925332019439658</v>
      </c>
    </row>
    <row r="1150" spans="1:5" ht="78.75" x14ac:dyDescent="0.25">
      <c r="A1150" s="236" t="s">
        <v>2119</v>
      </c>
      <c r="B1150" s="179" t="s">
        <v>2910</v>
      </c>
      <c r="C1150" s="224">
        <f>ROUND('в руб.'!C1150/1000,1)</f>
        <v>65996.800000000003</v>
      </c>
      <c r="D1150" s="224">
        <f>ROUND('в руб.'!D1150/1000,1)</f>
        <v>30805.5</v>
      </c>
      <c r="E1150" s="178">
        <f t="shared" si="21"/>
        <v>46.67726314003103</v>
      </c>
    </row>
    <row r="1151" spans="1:5" ht="31.5" x14ac:dyDescent="0.25">
      <c r="A1151" s="236" t="s">
        <v>1943</v>
      </c>
      <c r="B1151" s="179" t="s">
        <v>2911</v>
      </c>
      <c r="C1151" s="224">
        <f>ROUND('в руб.'!C1151/1000,1)</f>
        <v>23305.200000000001</v>
      </c>
      <c r="D1151" s="224">
        <f>ROUND('в руб.'!D1151/1000,1)</f>
        <v>12885.8</v>
      </c>
      <c r="E1151" s="178">
        <f t="shared" si="21"/>
        <v>55.291522921922997</v>
      </c>
    </row>
    <row r="1152" spans="1:5" ht="15.75" x14ac:dyDescent="0.25">
      <c r="A1152" s="236" t="s">
        <v>2062</v>
      </c>
      <c r="B1152" s="179" t="s">
        <v>2912</v>
      </c>
      <c r="C1152" s="224">
        <f>ROUND('в руб.'!C1152/1000,1)</f>
        <v>151683.29999999999</v>
      </c>
      <c r="D1152" s="224">
        <f>ROUND('в руб.'!D1152/1000,1)</f>
        <v>63398.7</v>
      </c>
      <c r="E1152" s="178">
        <f t="shared" si="21"/>
        <v>41.79675679524378</v>
      </c>
    </row>
    <row r="1153" spans="1:5" ht="78.75" x14ac:dyDescent="0.25">
      <c r="A1153" s="236" t="s">
        <v>2064</v>
      </c>
      <c r="B1153" s="179" t="s">
        <v>2913</v>
      </c>
      <c r="C1153" s="224">
        <f>ROUND('в руб.'!C1153/1000,1)</f>
        <v>130976</v>
      </c>
      <c r="D1153" s="224">
        <f>ROUND('в руб.'!D1153/1000,1)</f>
        <v>46505.3</v>
      </c>
      <c r="E1153" s="178">
        <f t="shared" si="21"/>
        <v>35.506734058148062</v>
      </c>
    </row>
    <row r="1154" spans="1:5" ht="31.5" x14ac:dyDescent="0.25">
      <c r="A1154" s="236" t="s">
        <v>2126</v>
      </c>
      <c r="B1154" s="179" t="s">
        <v>2914</v>
      </c>
      <c r="C1154" s="224">
        <f>ROUND('в руб.'!C1154/1000,1)</f>
        <v>20707.3</v>
      </c>
      <c r="D1154" s="224">
        <f>ROUND('в руб.'!D1154/1000,1)</f>
        <v>16893.3</v>
      </c>
      <c r="E1154" s="178">
        <f t="shared" si="21"/>
        <v>81.581374684290068</v>
      </c>
    </row>
    <row r="1155" spans="1:5" ht="78.75" x14ac:dyDescent="0.25">
      <c r="A1155" s="236" t="s">
        <v>2130</v>
      </c>
      <c r="B1155" s="179" t="s">
        <v>2915</v>
      </c>
      <c r="C1155" s="224">
        <f>ROUND('в руб.'!C1155/1000,1)</f>
        <v>7000</v>
      </c>
      <c r="D1155" s="224">
        <f>ROUND('в руб.'!D1155/1000,1)</f>
        <v>6900</v>
      </c>
      <c r="E1155" s="178">
        <f t="shared" si="21"/>
        <v>98.571428571428584</v>
      </c>
    </row>
    <row r="1156" spans="1:5" ht="47.25" x14ac:dyDescent="0.25">
      <c r="A1156" s="236" t="s">
        <v>2132</v>
      </c>
      <c r="B1156" s="179" t="s">
        <v>2916</v>
      </c>
      <c r="C1156" s="224">
        <f>ROUND('в руб.'!C1156/1000,1)</f>
        <v>932.4</v>
      </c>
      <c r="D1156" s="224">
        <f>ROUND('в руб.'!D1156/1000,1)</f>
        <v>932.4</v>
      </c>
      <c r="E1156" s="178">
        <f t="shared" si="21"/>
        <v>100</v>
      </c>
    </row>
    <row r="1157" spans="1:5" ht="31.5" x14ac:dyDescent="0.25">
      <c r="A1157" s="236" t="s">
        <v>2136</v>
      </c>
      <c r="B1157" s="179" t="s">
        <v>2917</v>
      </c>
      <c r="C1157" s="224">
        <f>ROUND('в руб.'!C1157/1000,1)</f>
        <v>6067.6</v>
      </c>
      <c r="D1157" s="224">
        <f>ROUND('в руб.'!D1157/1000,1)</f>
        <v>5967.6</v>
      </c>
      <c r="E1157" s="178">
        <f t="shared" si="21"/>
        <v>98.351901905201402</v>
      </c>
    </row>
    <row r="1158" spans="1:5" ht="15.75" x14ac:dyDescent="0.25">
      <c r="A1158" s="234" t="s">
        <v>2918</v>
      </c>
      <c r="B1158" s="235" t="s">
        <v>2919</v>
      </c>
      <c r="C1158" s="223">
        <f>ROUND('в руб.'!C1158/1000,1)</f>
        <v>347113.1</v>
      </c>
      <c r="D1158" s="223">
        <f>ROUND('в руб.'!D1158/1000,1)</f>
        <v>130409.4</v>
      </c>
      <c r="E1158" s="202">
        <f t="shared" si="21"/>
        <v>37.569714309255396</v>
      </c>
    </row>
    <row r="1159" spans="1:5" ht="78.75" x14ac:dyDescent="0.25">
      <c r="A1159" s="236" t="s">
        <v>1892</v>
      </c>
      <c r="B1159" s="179" t="s">
        <v>2920</v>
      </c>
      <c r="C1159" s="224">
        <f>ROUND('в руб.'!C1159/1000,1)</f>
        <v>149923.79999999999</v>
      </c>
      <c r="D1159" s="224">
        <f>ROUND('в руб.'!D1159/1000,1)</f>
        <v>63719.7</v>
      </c>
      <c r="E1159" s="178">
        <f t="shared" si="21"/>
        <v>42.501390706478894</v>
      </c>
    </row>
    <row r="1160" spans="1:5" ht="31.5" x14ac:dyDescent="0.25">
      <c r="A1160" s="236" t="s">
        <v>1989</v>
      </c>
      <c r="B1160" s="179" t="s">
        <v>2921</v>
      </c>
      <c r="C1160" s="224">
        <f>ROUND('в руб.'!C1160/1000,1)</f>
        <v>52843.6</v>
      </c>
      <c r="D1160" s="224">
        <f>ROUND('в руб.'!D1160/1000,1)</f>
        <v>22507.9</v>
      </c>
      <c r="E1160" s="178">
        <f t="shared" si="21"/>
        <v>42.593426640122935</v>
      </c>
    </row>
    <row r="1161" spans="1:5" ht="15.75" x14ac:dyDescent="0.25">
      <c r="A1161" s="236" t="s">
        <v>1991</v>
      </c>
      <c r="B1161" s="179" t="s">
        <v>2922</v>
      </c>
      <c r="C1161" s="224">
        <f>ROUND('в руб.'!C1161/1000,1)</f>
        <v>40508.9</v>
      </c>
      <c r="D1161" s="224">
        <f>ROUND('в руб.'!D1161/1000,1)</f>
        <v>17668.8</v>
      </c>
      <c r="E1161" s="178">
        <f t="shared" si="21"/>
        <v>43.617081678347226</v>
      </c>
    </row>
    <row r="1162" spans="1:5" ht="31.5" x14ac:dyDescent="0.25">
      <c r="A1162" s="236" t="s">
        <v>2071</v>
      </c>
      <c r="B1162" s="179" t="s">
        <v>2923</v>
      </c>
      <c r="C1162" s="224">
        <f>ROUND('в руб.'!C1162/1000,1)</f>
        <v>125.7</v>
      </c>
      <c r="D1162" s="224">
        <f>ROUND('в руб.'!D1162/1000,1)</f>
        <v>25.3</v>
      </c>
      <c r="E1162" s="178">
        <f t="shared" si="21"/>
        <v>20.127287191726332</v>
      </c>
    </row>
    <row r="1163" spans="1:5" ht="63" x14ac:dyDescent="0.25">
      <c r="A1163" s="236" t="s">
        <v>1993</v>
      </c>
      <c r="B1163" s="179" t="s">
        <v>2925</v>
      </c>
      <c r="C1163" s="224">
        <f>ROUND('в руб.'!C1163/1000,1)</f>
        <v>12209</v>
      </c>
      <c r="D1163" s="224">
        <f>ROUND('в руб.'!D1163/1000,1)</f>
        <v>4813.7</v>
      </c>
      <c r="E1163" s="178">
        <f t="shared" si="21"/>
        <v>39.427471537390446</v>
      </c>
    </row>
    <row r="1164" spans="1:5" ht="31.5" x14ac:dyDescent="0.25">
      <c r="A1164" s="236" t="s">
        <v>1894</v>
      </c>
      <c r="B1164" s="179" t="s">
        <v>2926</v>
      </c>
      <c r="C1164" s="224">
        <f>ROUND('в руб.'!C1164/1000,1)</f>
        <v>97080.2</v>
      </c>
      <c r="D1164" s="224">
        <f>ROUND('в руб.'!D1164/1000,1)</f>
        <v>41211.800000000003</v>
      </c>
      <c r="E1164" s="178">
        <f t="shared" si="21"/>
        <v>42.451292848593233</v>
      </c>
    </row>
    <row r="1165" spans="1:5" ht="31.5" x14ac:dyDescent="0.25">
      <c r="A1165" s="236" t="s">
        <v>1896</v>
      </c>
      <c r="B1165" s="179" t="s">
        <v>2927</v>
      </c>
      <c r="C1165" s="224">
        <f>ROUND('в руб.'!C1165/1000,1)</f>
        <v>70819.3</v>
      </c>
      <c r="D1165" s="224">
        <f>ROUND('в руб.'!D1165/1000,1)</f>
        <v>30568</v>
      </c>
      <c r="E1165" s="178">
        <f t="shared" si="21"/>
        <v>43.163374955697101</v>
      </c>
    </row>
    <row r="1166" spans="1:5" ht="47.25" x14ac:dyDescent="0.25">
      <c r="A1166" s="236" t="s">
        <v>1898</v>
      </c>
      <c r="B1166" s="179" t="s">
        <v>2928</v>
      </c>
      <c r="C1166" s="224">
        <f>ROUND('в руб.'!C1166/1000,1)</f>
        <v>4066</v>
      </c>
      <c r="D1166" s="224">
        <f>ROUND('в руб.'!D1166/1000,1)</f>
        <v>1974.7</v>
      </c>
      <c r="E1166" s="178">
        <f t="shared" si="21"/>
        <v>48.566158386620764</v>
      </c>
    </row>
    <row r="1167" spans="1:5" ht="63" x14ac:dyDescent="0.25">
      <c r="A1167" s="236" t="s">
        <v>1900</v>
      </c>
      <c r="B1167" s="179" t="s">
        <v>2929</v>
      </c>
      <c r="C1167" s="224">
        <f>ROUND('в руб.'!C1167/1000,1)</f>
        <v>22194.9</v>
      </c>
      <c r="D1167" s="224">
        <f>ROUND('в руб.'!D1167/1000,1)</f>
        <v>8669.1</v>
      </c>
      <c r="E1167" s="178">
        <f t="shared" si="21"/>
        <v>39.058973007312488</v>
      </c>
    </row>
    <row r="1168" spans="1:5" ht="31.5" x14ac:dyDescent="0.25">
      <c r="A1168" s="236" t="s">
        <v>1902</v>
      </c>
      <c r="B1168" s="179" t="s">
        <v>2930</v>
      </c>
      <c r="C1168" s="224">
        <f>ROUND('в руб.'!C1168/1000,1)</f>
        <v>50725.599999999999</v>
      </c>
      <c r="D1168" s="224">
        <f>ROUND('в руб.'!D1168/1000,1)</f>
        <v>4036.9</v>
      </c>
      <c r="E1168" s="178">
        <f t="shared" si="21"/>
        <v>7.9583090195088868</v>
      </c>
    </row>
    <row r="1169" spans="1:5" ht="47.25" x14ac:dyDescent="0.25">
      <c r="A1169" s="236" t="s">
        <v>1904</v>
      </c>
      <c r="B1169" s="179" t="s">
        <v>2931</v>
      </c>
      <c r="C1169" s="224">
        <f>ROUND('в руб.'!C1169/1000,1)</f>
        <v>50725.599999999999</v>
      </c>
      <c r="D1169" s="224">
        <f>ROUND('в руб.'!D1169/1000,1)</f>
        <v>4036.9</v>
      </c>
      <c r="E1169" s="178">
        <f t="shared" si="21"/>
        <v>7.9583090195088868</v>
      </c>
    </row>
    <row r="1170" spans="1:5" ht="15.75" x14ac:dyDescent="0.25">
      <c r="A1170" s="236" t="s">
        <v>1906</v>
      </c>
      <c r="B1170" s="179" t="s">
        <v>2934</v>
      </c>
      <c r="C1170" s="224">
        <f>ROUND('в руб.'!C1170/1000,1)</f>
        <v>48263.199999999997</v>
      </c>
      <c r="D1170" s="224">
        <f>ROUND('в руб.'!D1170/1000,1)</f>
        <v>2881.7</v>
      </c>
      <c r="E1170" s="178">
        <f t="shared" si="21"/>
        <v>5.9708017702928942</v>
      </c>
    </row>
    <row r="1171" spans="1:5" ht="15.75" x14ac:dyDescent="0.25">
      <c r="A1171" s="236" t="s">
        <v>1926</v>
      </c>
      <c r="B1171" s="179" t="s">
        <v>2935</v>
      </c>
      <c r="C1171" s="224">
        <f>ROUND('в руб.'!C1171/1000,1)</f>
        <v>2462.4</v>
      </c>
      <c r="D1171" s="224">
        <f>ROUND('в руб.'!D1171/1000,1)</f>
        <v>1155.2</v>
      </c>
      <c r="E1171" s="178">
        <f t="shared" si="21"/>
        <v>46.913580246913575</v>
      </c>
    </row>
    <row r="1172" spans="1:5" ht="15.75" x14ac:dyDescent="0.25">
      <c r="A1172" s="236" t="s">
        <v>1936</v>
      </c>
      <c r="B1172" s="179" t="s">
        <v>2943</v>
      </c>
      <c r="C1172" s="224">
        <f>ROUND('в руб.'!C1172/1000,1)</f>
        <v>119127.2</v>
      </c>
      <c r="D1172" s="224">
        <f>ROUND('в руб.'!D1172/1000,1)</f>
        <v>52411.3</v>
      </c>
      <c r="E1172" s="178">
        <f t="shared" si="21"/>
        <v>43.996081499439263</v>
      </c>
    </row>
    <row r="1173" spans="1:5" ht="15.75" x14ac:dyDescent="0.25">
      <c r="A1173" s="236" t="s">
        <v>2006</v>
      </c>
      <c r="B1173" s="179" t="s">
        <v>2946</v>
      </c>
      <c r="C1173" s="224">
        <f>ROUND('в руб.'!C1173/1000,1)</f>
        <v>119127.2</v>
      </c>
      <c r="D1173" s="224">
        <f>ROUND('в руб.'!D1173/1000,1)</f>
        <v>52411.3</v>
      </c>
      <c r="E1173" s="178">
        <f t="shared" si="21"/>
        <v>43.996081499439263</v>
      </c>
    </row>
    <row r="1174" spans="1:5" ht="47.25" x14ac:dyDescent="0.25">
      <c r="A1174" s="236" t="s">
        <v>1939</v>
      </c>
      <c r="B1174" s="179" t="s">
        <v>2948</v>
      </c>
      <c r="C1174" s="224">
        <f>ROUND('в руб.'!C1174/1000,1)</f>
        <v>23078.7</v>
      </c>
      <c r="D1174" s="224">
        <f>ROUND('в руб.'!D1174/1000,1)</f>
        <v>10199.4</v>
      </c>
      <c r="E1174" s="178">
        <f t="shared" si="21"/>
        <v>44.193997062226202</v>
      </c>
    </row>
    <row r="1175" spans="1:5" ht="15.75" x14ac:dyDescent="0.25">
      <c r="A1175" s="236" t="s">
        <v>1941</v>
      </c>
      <c r="B1175" s="179" t="s">
        <v>2949</v>
      </c>
      <c r="C1175" s="224">
        <f>ROUND('в руб.'!C1175/1000,1)</f>
        <v>600</v>
      </c>
      <c r="D1175" s="224"/>
      <c r="E1175" s="178"/>
    </row>
    <row r="1176" spans="1:5" ht="31.5" x14ac:dyDescent="0.25">
      <c r="A1176" s="236" t="s">
        <v>1943</v>
      </c>
      <c r="B1176" s="179" t="s">
        <v>2951</v>
      </c>
      <c r="C1176" s="224">
        <f>ROUND('в руб.'!C1176/1000,1)</f>
        <v>600</v>
      </c>
      <c r="D1176" s="224"/>
      <c r="E1176" s="178"/>
    </row>
    <row r="1177" spans="1:5" ht="15.75" x14ac:dyDescent="0.25">
      <c r="A1177" s="236" t="s">
        <v>2062</v>
      </c>
      <c r="B1177" s="179" t="s">
        <v>2952</v>
      </c>
      <c r="C1177" s="224">
        <f>ROUND('в руб.'!C1177/1000,1)</f>
        <v>22478.7</v>
      </c>
      <c r="D1177" s="224">
        <f>ROUND('в руб.'!D1177/1000,1)</f>
        <v>10199.4</v>
      </c>
      <c r="E1177" s="178">
        <f t="shared" si="21"/>
        <v>45.373620360608044</v>
      </c>
    </row>
    <row r="1178" spans="1:5" ht="78.75" x14ac:dyDescent="0.25">
      <c r="A1178" s="236" t="s">
        <v>2064</v>
      </c>
      <c r="B1178" s="179" t="s">
        <v>2953</v>
      </c>
      <c r="C1178" s="224">
        <f>ROUND('в руб.'!C1178/1000,1)</f>
        <v>22478.7</v>
      </c>
      <c r="D1178" s="224">
        <f>ROUND('в руб.'!D1178/1000,1)</f>
        <v>10199.4</v>
      </c>
      <c r="E1178" s="178">
        <f t="shared" si="21"/>
        <v>45.373620360608044</v>
      </c>
    </row>
    <row r="1179" spans="1:5" ht="15.75" x14ac:dyDescent="0.25">
      <c r="A1179" s="236" t="s">
        <v>1908</v>
      </c>
      <c r="B1179" s="179" t="s">
        <v>2959</v>
      </c>
      <c r="C1179" s="224">
        <f>ROUND('в руб.'!C1179/1000,1)</f>
        <v>4257.8</v>
      </c>
      <c r="D1179" s="224">
        <f>ROUND('в руб.'!D1179/1000,1)</f>
        <v>42.2</v>
      </c>
      <c r="E1179" s="178">
        <f t="shared" si="21"/>
        <v>0.99112217577152528</v>
      </c>
    </row>
    <row r="1180" spans="1:5" ht="63" x14ac:dyDescent="0.25">
      <c r="A1180" s="236" t="s">
        <v>2139</v>
      </c>
      <c r="B1180" s="179" t="s">
        <v>2960</v>
      </c>
      <c r="C1180" s="224">
        <f>ROUND('в руб.'!C1180/1000,1)</f>
        <v>4119.3</v>
      </c>
      <c r="D1180" s="224"/>
      <c r="E1180" s="178"/>
    </row>
    <row r="1181" spans="1:5" ht="78.75" x14ac:dyDescent="0.25">
      <c r="A1181" s="236" t="s">
        <v>2141</v>
      </c>
      <c r="B1181" s="179" t="s">
        <v>2961</v>
      </c>
      <c r="C1181" s="224">
        <f>ROUND('в руб.'!C1181/1000,1)</f>
        <v>4119.3</v>
      </c>
      <c r="D1181" s="224"/>
      <c r="E1181" s="178"/>
    </row>
    <row r="1182" spans="1:5" ht="15.75" x14ac:dyDescent="0.25">
      <c r="A1182" s="236" t="s">
        <v>1910</v>
      </c>
      <c r="B1182" s="179" t="s">
        <v>2964</v>
      </c>
      <c r="C1182" s="224">
        <f>ROUND('в руб.'!C1182/1000,1)</f>
        <v>138.5</v>
      </c>
      <c r="D1182" s="224">
        <f>ROUND('в руб.'!D1182/1000,1)</f>
        <v>42.2</v>
      </c>
      <c r="E1182" s="178">
        <f t="shared" si="21"/>
        <v>30.469314079422382</v>
      </c>
    </row>
    <row r="1183" spans="1:5" ht="31.5" x14ac:dyDescent="0.25">
      <c r="A1183" s="236" t="s">
        <v>1947</v>
      </c>
      <c r="B1183" s="179" t="s">
        <v>2965</v>
      </c>
      <c r="C1183" s="224">
        <f>ROUND('в руб.'!C1183/1000,1)</f>
        <v>72.5</v>
      </c>
      <c r="D1183" s="224">
        <f>ROUND('в руб.'!D1183/1000,1)</f>
        <v>22.3</v>
      </c>
      <c r="E1183" s="178">
        <f t="shared" si="21"/>
        <v>30.758620689655174</v>
      </c>
    </row>
    <row r="1184" spans="1:5" ht="15.75" x14ac:dyDescent="0.25">
      <c r="A1184" s="236" t="s">
        <v>1949</v>
      </c>
      <c r="B1184" s="179" t="s">
        <v>2966</v>
      </c>
      <c r="C1184" s="224">
        <f>ROUND('в руб.'!C1184/1000,1)</f>
        <v>65.5</v>
      </c>
      <c r="D1184" s="224">
        <f>ROUND('в руб.'!D1184/1000,1)</f>
        <v>19.399999999999999</v>
      </c>
      <c r="E1184" s="178">
        <f t="shared" si="21"/>
        <v>29.618320610687022</v>
      </c>
    </row>
    <row r="1185" spans="1:5" ht="15.75" x14ac:dyDescent="0.25">
      <c r="A1185" s="236" t="s">
        <v>1912</v>
      </c>
      <c r="B1185" s="179" t="s">
        <v>2967</v>
      </c>
      <c r="C1185" s="224">
        <f>ROUND('в руб.'!C1185/1000,1)</f>
        <v>0.5</v>
      </c>
      <c r="D1185" s="224">
        <f>ROUND('в руб.'!D1185/1000,1)</f>
        <v>0.5</v>
      </c>
      <c r="E1185" s="178">
        <f t="shared" si="21"/>
        <v>100</v>
      </c>
    </row>
    <row r="1186" spans="1:5" ht="15.75" x14ac:dyDescent="0.25">
      <c r="A1186" s="234" t="s">
        <v>2968</v>
      </c>
      <c r="B1186" s="235" t="s">
        <v>2969</v>
      </c>
      <c r="C1186" s="223">
        <f>ROUND('в руб.'!C1186/1000,1)</f>
        <v>3531375.7</v>
      </c>
      <c r="D1186" s="223">
        <f>ROUND('в руб.'!D1186/1000,1)-0.1</f>
        <v>1292789.2</v>
      </c>
      <c r="E1186" s="202">
        <f t="shared" si="21"/>
        <v>36.608656507434198</v>
      </c>
    </row>
    <row r="1187" spans="1:5" ht="15.75" x14ac:dyDescent="0.25">
      <c r="A1187" s="234" t="s">
        <v>2970</v>
      </c>
      <c r="B1187" s="235" t="s">
        <v>2971</v>
      </c>
      <c r="C1187" s="223">
        <f>ROUND('в руб.'!C1187/1000,1)</f>
        <v>3455568.5</v>
      </c>
      <c r="D1187" s="223">
        <f>ROUND('в руб.'!D1187/1000,1)</f>
        <v>1258513.6000000001</v>
      </c>
      <c r="E1187" s="202">
        <f t="shared" si="21"/>
        <v>36.419871288906592</v>
      </c>
    </row>
    <row r="1188" spans="1:5" ht="31.5" x14ac:dyDescent="0.25">
      <c r="A1188" s="236" t="s">
        <v>1902</v>
      </c>
      <c r="B1188" s="179" t="s">
        <v>2976</v>
      </c>
      <c r="C1188" s="224">
        <f>ROUND('в руб.'!C1188/1000,1)</f>
        <v>390</v>
      </c>
      <c r="D1188" s="224">
        <f>ROUND('в руб.'!D1188/1000,1)</f>
        <v>99.9</v>
      </c>
      <c r="E1188" s="178">
        <f t="shared" si="21"/>
        <v>25.615384615384617</v>
      </c>
    </row>
    <row r="1189" spans="1:5" ht="47.25" x14ac:dyDescent="0.25">
      <c r="A1189" s="236" t="s">
        <v>1904</v>
      </c>
      <c r="B1189" s="179" t="s">
        <v>2977</v>
      </c>
      <c r="C1189" s="224">
        <f>ROUND('в руб.'!C1189/1000,1)</f>
        <v>390</v>
      </c>
      <c r="D1189" s="224">
        <f>ROUND('в руб.'!D1189/1000,1)</f>
        <v>99.9</v>
      </c>
      <c r="E1189" s="178">
        <f t="shared" si="21"/>
        <v>25.615384615384617</v>
      </c>
    </row>
    <row r="1190" spans="1:5" ht="15.75" x14ac:dyDescent="0.25">
      <c r="A1190" s="236" t="s">
        <v>1906</v>
      </c>
      <c r="B1190" s="179" t="s">
        <v>2979</v>
      </c>
      <c r="C1190" s="224">
        <f>ROUND('в руб.'!C1190/1000,1)</f>
        <v>390</v>
      </c>
      <c r="D1190" s="224">
        <f>ROUND('в руб.'!D1190/1000,1)</f>
        <v>99.9</v>
      </c>
      <c r="E1190" s="178">
        <f t="shared" si="21"/>
        <v>25.615384615384617</v>
      </c>
    </row>
    <row r="1191" spans="1:5" ht="31.5" x14ac:dyDescent="0.25">
      <c r="A1191" s="236" t="s">
        <v>1928</v>
      </c>
      <c r="B1191" s="179" t="s">
        <v>2981</v>
      </c>
      <c r="C1191" s="224">
        <f>ROUND('в руб.'!C1191/1000,1)</f>
        <v>5376</v>
      </c>
      <c r="D1191" s="224">
        <f>ROUND('в руб.'!D1191/1000,1)</f>
        <v>705</v>
      </c>
      <c r="E1191" s="178">
        <f t="shared" si="21"/>
        <v>13.113839285714285</v>
      </c>
    </row>
    <row r="1192" spans="1:5" ht="15.75" x14ac:dyDescent="0.25">
      <c r="A1192" s="236" t="s">
        <v>2101</v>
      </c>
      <c r="B1192" s="179" t="s">
        <v>2982</v>
      </c>
      <c r="C1192" s="224">
        <f>ROUND('в руб.'!C1192/1000,1)</f>
        <v>240</v>
      </c>
      <c r="D1192" s="224"/>
      <c r="E1192" s="178"/>
    </row>
    <row r="1193" spans="1:5" ht="15.75" x14ac:dyDescent="0.25">
      <c r="A1193" s="236" t="s">
        <v>2103</v>
      </c>
      <c r="B1193" s="179" t="s">
        <v>2983</v>
      </c>
      <c r="C1193" s="224">
        <f>ROUND('в руб.'!C1193/1000,1)</f>
        <v>5136</v>
      </c>
      <c r="D1193" s="224">
        <f>ROUND('в руб.'!D1193/1000,1)</f>
        <v>705</v>
      </c>
      <c r="E1193" s="178">
        <f t="shared" si="21"/>
        <v>13.726635514018692</v>
      </c>
    </row>
    <row r="1194" spans="1:5" ht="47.25" x14ac:dyDescent="0.25">
      <c r="A1194" s="236" t="s">
        <v>1969</v>
      </c>
      <c r="B1194" s="179" t="s">
        <v>2984</v>
      </c>
      <c r="C1194" s="224">
        <f>ROUND('в руб.'!C1194/1000,1)</f>
        <v>1443978.4</v>
      </c>
      <c r="D1194" s="224">
        <f>ROUND('в руб.'!D1194/1000,1)</f>
        <v>167544.79999999999</v>
      </c>
      <c r="E1194" s="178">
        <f t="shared" si="21"/>
        <v>11.602999047631183</v>
      </c>
    </row>
    <row r="1195" spans="1:5" ht="15.75" x14ac:dyDescent="0.25">
      <c r="A1195" s="236" t="s">
        <v>1971</v>
      </c>
      <c r="B1195" s="179" t="s">
        <v>2985</v>
      </c>
      <c r="C1195" s="224">
        <f>ROUND('в руб.'!C1195/1000,1)</f>
        <v>1443978.4</v>
      </c>
      <c r="D1195" s="224">
        <f>ROUND('в руб.'!D1195/1000,1)</f>
        <v>167544.79999999999</v>
      </c>
      <c r="E1195" s="178">
        <f t="shared" si="21"/>
        <v>11.602999047631183</v>
      </c>
    </row>
    <row r="1196" spans="1:5" ht="47.25" x14ac:dyDescent="0.25">
      <c r="A1196" s="236" t="s">
        <v>1973</v>
      </c>
      <c r="B1196" s="179" t="s">
        <v>2986</v>
      </c>
      <c r="C1196" s="224">
        <f>ROUND('в руб.'!C1196/1000,1)</f>
        <v>1443978.4</v>
      </c>
      <c r="D1196" s="224">
        <f>ROUND('в руб.'!D1196/1000,1)</f>
        <v>167544.79999999999</v>
      </c>
      <c r="E1196" s="178">
        <f t="shared" si="21"/>
        <v>11.602999047631183</v>
      </c>
    </row>
    <row r="1197" spans="1:5" ht="15.75" x14ac:dyDescent="0.25">
      <c r="A1197" s="236" t="s">
        <v>1936</v>
      </c>
      <c r="B1197" s="179" t="s">
        <v>2987</v>
      </c>
      <c r="C1197" s="224">
        <f>ROUND('в руб.'!C1197/1000,1)</f>
        <v>299021</v>
      </c>
      <c r="D1197" s="224">
        <f>ROUND('в руб.'!D1197/1000,1)</f>
        <v>212846.8</v>
      </c>
      <c r="E1197" s="178">
        <f t="shared" si="21"/>
        <v>71.181221385788945</v>
      </c>
    </row>
    <row r="1198" spans="1:5" ht="15.75" x14ac:dyDescent="0.25">
      <c r="A1198" s="236" t="s">
        <v>2111</v>
      </c>
      <c r="B1198" s="179" t="s">
        <v>2988</v>
      </c>
      <c r="C1198" s="224">
        <f>ROUND('в руб.'!C1198/1000,1)</f>
        <v>159061</v>
      </c>
      <c r="D1198" s="224">
        <f>ROUND('в руб.'!D1198/1000,1)</f>
        <v>109348</v>
      </c>
      <c r="E1198" s="178">
        <f t="shared" si="21"/>
        <v>68.745952810556958</v>
      </c>
    </row>
    <row r="1199" spans="1:5" ht="63" x14ac:dyDescent="0.25">
      <c r="A1199" s="236" t="s">
        <v>2364</v>
      </c>
      <c r="B1199" s="179" t="s">
        <v>2989</v>
      </c>
      <c r="C1199" s="224">
        <f>ROUND('в руб.'!C1199/1000,1)</f>
        <v>48750.3</v>
      </c>
      <c r="D1199" s="224">
        <f>ROUND('в руб.'!D1199/1000,1)</f>
        <v>47048.5</v>
      </c>
      <c r="E1199" s="178">
        <f t="shared" si="21"/>
        <v>96.509149687283966</v>
      </c>
    </row>
    <row r="1200" spans="1:5" ht="47.25" x14ac:dyDescent="0.25">
      <c r="A1200" s="236" t="s">
        <v>2447</v>
      </c>
      <c r="B1200" s="179" t="s">
        <v>2990</v>
      </c>
      <c r="C1200" s="224">
        <f>ROUND('в руб.'!C1200/1000,1)</f>
        <v>48011.199999999997</v>
      </c>
      <c r="D1200" s="224"/>
      <c r="E1200" s="178"/>
    </row>
    <row r="1201" spans="1:5" ht="15.75" x14ac:dyDescent="0.25">
      <c r="A1201" s="236" t="s">
        <v>2113</v>
      </c>
      <c r="B1201" s="179" t="s">
        <v>2991</v>
      </c>
      <c r="C1201" s="224">
        <f>ROUND('в руб.'!C1201/1000,1)</f>
        <v>62299.6</v>
      </c>
      <c r="D1201" s="224">
        <f>ROUND('в руб.'!D1201/1000,1)</f>
        <v>62299.6</v>
      </c>
      <c r="E1201" s="178">
        <f t="shared" si="21"/>
        <v>100</v>
      </c>
    </row>
    <row r="1202" spans="1:5" ht="15.75" x14ac:dyDescent="0.25">
      <c r="A1202" s="236" t="s">
        <v>1507</v>
      </c>
      <c r="B1202" s="179" t="s">
        <v>2992</v>
      </c>
      <c r="C1202" s="224">
        <f>ROUND('в руб.'!C1202/1000,1)</f>
        <v>139960</v>
      </c>
      <c r="D1202" s="224">
        <f>ROUND('в руб.'!D1202/1000,1)</f>
        <v>103498.7</v>
      </c>
      <c r="E1202" s="178">
        <f t="shared" si="21"/>
        <v>73.948771077450701</v>
      </c>
    </row>
    <row r="1203" spans="1:5" ht="47.25" x14ac:dyDescent="0.25">
      <c r="A1203" s="236" t="s">
        <v>1939</v>
      </c>
      <c r="B1203" s="179" t="s">
        <v>2993</v>
      </c>
      <c r="C1203" s="224">
        <f>ROUND('в руб.'!C1203/1000,1)</f>
        <v>1698555.7</v>
      </c>
      <c r="D1203" s="224">
        <f>ROUND('в руб.'!D1203/1000,1)</f>
        <v>869069.9</v>
      </c>
      <c r="E1203" s="178">
        <f t="shared" si="21"/>
        <v>51.165228199463819</v>
      </c>
    </row>
    <row r="1204" spans="1:5" ht="15.75" x14ac:dyDescent="0.25">
      <c r="A1204" s="236" t="s">
        <v>1941</v>
      </c>
      <c r="B1204" s="179" t="s">
        <v>2994</v>
      </c>
      <c r="C1204" s="224">
        <f>ROUND('в руб.'!C1204/1000,1)</f>
        <v>518608.7</v>
      </c>
      <c r="D1204" s="224">
        <f>ROUND('в руб.'!D1204/1000,1)</f>
        <v>241270</v>
      </c>
      <c r="E1204" s="178">
        <f t="shared" si="21"/>
        <v>46.522551588509792</v>
      </c>
    </row>
    <row r="1205" spans="1:5" ht="78.75" x14ac:dyDescent="0.25">
      <c r="A1205" s="236" t="s">
        <v>2119</v>
      </c>
      <c r="B1205" s="179" t="s">
        <v>2995</v>
      </c>
      <c r="C1205" s="224">
        <f>ROUND('в руб.'!C1205/1000,1)</f>
        <v>256573.3</v>
      </c>
      <c r="D1205" s="224">
        <f>ROUND('в руб.'!D1205/1000,1)</f>
        <v>128096.9</v>
      </c>
      <c r="E1205" s="178">
        <f t="shared" si="21"/>
        <v>49.926044526067209</v>
      </c>
    </row>
    <row r="1206" spans="1:5" ht="31.5" x14ac:dyDescent="0.25">
      <c r="A1206" s="236" t="s">
        <v>1943</v>
      </c>
      <c r="B1206" s="179" t="s">
        <v>2996</v>
      </c>
      <c r="C1206" s="224">
        <f>ROUND('в руб.'!C1206/1000,1)</f>
        <v>262035.4</v>
      </c>
      <c r="D1206" s="224">
        <f>ROUND('в руб.'!D1206/1000,1)</f>
        <v>113173.1</v>
      </c>
      <c r="E1206" s="178">
        <f t="shared" ref="E1206:E1269" si="22">D1206/C1206*100</f>
        <v>43.190004098682856</v>
      </c>
    </row>
    <row r="1207" spans="1:5" ht="15.75" x14ac:dyDescent="0.25">
      <c r="A1207" s="236" t="s">
        <v>2062</v>
      </c>
      <c r="B1207" s="179" t="s">
        <v>2997</v>
      </c>
      <c r="C1207" s="224">
        <f>ROUND('в руб.'!C1207/1000,1)</f>
        <v>1176747.1000000001</v>
      </c>
      <c r="D1207" s="224">
        <f>ROUND('в руб.'!D1207/1000,1)</f>
        <v>627799.9</v>
      </c>
      <c r="E1207" s="178">
        <f t="shared" si="22"/>
        <v>53.350452276449204</v>
      </c>
    </row>
    <row r="1208" spans="1:5" ht="78.75" x14ac:dyDescent="0.25">
      <c r="A1208" s="236" t="s">
        <v>2064</v>
      </c>
      <c r="B1208" s="179" t="s">
        <v>2998</v>
      </c>
      <c r="C1208" s="224">
        <f>ROUND('в руб.'!C1208/1000,1)</f>
        <v>1104206.5</v>
      </c>
      <c r="D1208" s="224">
        <f>ROUND('в руб.'!D1208/1000,1)</f>
        <v>590292.19999999995</v>
      </c>
      <c r="E1208" s="178">
        <f t="shared" si="22"/>
        <v>53.458497119877478</v>
      </c>
    </row>
    <row r="1209" spans="1:5" ht="31.5" x14ac:dyDescent="0.25">
      <c r="A1209" s="236" t="s">
        <v>2126</v>
      </c>
      <c r="B1209" s="179" t="s">
        <v>2999</v>
      </c>
      <c r="C1209" s="224">
        <f>ROUND('в руб.'!C1209/1000,1)</f>
        <v>72540.600000000006</v>
      </c>
      <c r="D1209" s="224">
        <f>ROUND('в руб.'!D1209/1000,1)</f>
        <v>37507.699999999997</v>
      </c>
      <c r="E1209" s="178">
        <f t="shared" si="22"/>
        <v>51.705803370801995</v>
      </c>
    </row>
    <row r="1210" spans="1:5" ht="78.75" x14ac:dyDescent="0.25">
      <c r="A1210" s="236" t="s">
        <v>2130</v>
      </c>
      <c r="B1210" s="179" t="s">
        <v>3000</v>
      </c>
      <c r="C1210" s="224">
        <f>ROUND('в руб.'!C1210/1000,1)</f>
        <v>3200</v>
      </c>
      <c r="D1210" s="224"/>
      <c r="E1210" s="178"/>
    </row>
    <row r="1211" spans="1:5" ht="31.5" x14ac:dyDescent="0.25">
      <c r="A1211" s="236" t="s">
        <v>2136</v>
      </c>
      <c r="B1211" s="179" t="s">
        <v>3001</v>
      </c>
      <c r="C1211" s="224">
        <f>ROUND('в руб.'!C1211/1000,1)</f>
        <v>3200</v>
      </c>
      <c r="D1211" s="224"/>
      <c r="E1211" s="178"/>
    </row>
    <row r="1212" spans="1:5" ht="15.75" x14ac:dyDescent="0.25">
      <c r="A1212" s="236" t="s">
        <v>1908</v>
      </c>
      <c r="B1212" s="179" t="s">
        <v>3002</v>
      </c>
      <c r="C1212" s="224">
        <f>ROUND('в руб.'!C1212/1000,1)</f>
        <v>8247.2999999999993</v>
      </c>
      <c r="D1212" s="224">
        <f>ROUND('в руб.'!D1212/1000,1)</f>
        <v>8247.2999999999993</v>
      </c>
      <c r="E1212" s="178">
        <f t="shared" si="22"/>
        <v>100</v>
      </c>
    </row>
    <row r="1213" spans="1:5" ht="15.75" x14ac:dyDescent="0.25">
      <c r="A1213" s="236" t="s">
        <v>1978</v>
      </c>
      <c r="B1213" s="179" t="s">
        <v>3003</v>
      </c>
      <c r="C1213" s="224">
        <f>ROUND('в руб.'!C1213/1000,1)</f>
        <v>8247.2999999999993</v>
      </c>
      <c r="D1213" s="224">
        <f>ROUND('в руб.'!D1213/1000,1)</f>
        <v>8247.2999999999993</v>
      </c>
      <c r="E1213" s="178">
        <f t="shared" si="22"/>
        <v>100</v>
      </c>
    </row>
    <row r="1214" spans="1:5" ht="47.25" x14ac:dyDescent="0.25">
      <c r="A1214" s="236" t="s">
        <v>1980</v>
      </c>
      <c r="B1214" s="179" t="s">
        <v>3004</v>
      </c>
      <c r="C1214" s="224">
        <f>ROUND('в руб.'!C1214/1000,1)</f>
        <v>8247.2999999999993</v>
      </c>
      <c r="D1214" s="224">
        <f>ROUND('в руб.'!D1214/1000,1)</f>
        <v>8247.2999999999993</v>
      </c>
      <c r="E1214" s="178">
        <f t="shared" si="22"/>
        <v>100</v>
      </c>
    </row>
    <row r="1215" spans="1:5" ht="31.5" x14ac:dyDescent="0.25">
      <c r="A1215" s="234" t="s">
        <v>3008</v>
      </c>
      <c r="B1215" s="235" t="s">
        <v>3009</v>
      </c>
      <c r="C1215" s="223">
        <f>ROUND('в руб.'!C1215/1000,1)</f>
        <v>75807.199999999997</v>
      </c>
      <c r="D1215" s="223">
        <f>ROUND('в руб.'!D1215/1000,1)</f>
        <v>34275.599999999999</v>
      </c>
      <c r="E1215" s="202">
        <f t="shared" si="22"/>
        <v>45.214174906869005</v>
      </c>
    </row>
    <row r="1216" spans="1:5" ht="78.75" x14ac:dyDescent="0.25">
      <c r="A1216" s="236" t="s">
        <v>1892</v>
      </c>
      <c r="B1216" s="179" t="s">
        <v>3010</v>
      </c>
      <c r="C1216" s="224">
        <f>ROUND('в руб.'!C1216/1000,1)</f>
        <v>73988.7</v>
      </c>
      <c r="D1216" s="224">
        <f>ROUND('в руб.'!D1216/1000,1)</f>
        <v>33554.5</v>
      </c>
      <c r="E1216" s="178">
        <f t="shared" si="22"/>
        <v>45.350844115385193</v>
      </c>
    </row>
    <row r="1217" spans="1:5" ht="31.5" x14ac:dyDescent="0.25">
      <c r="A1217" s="236" t="s">
        <v>1894</v>
      </c>
      <c r="B1217" s="179" t="s">
        <v>3015</v>
      </c>
      <c r="C1217" s="224">
        <f>ROUND('в руб.'!C1217/1000,1)</f>
        <v>73988.7</v>
      </c>
      <c r="D1217" s="224">
        <f>ROUND('в руб.'!D1217/1000,1)</f>
        <v>33554.5</v>
      </c>
      <c r="E1217" s="178">
        <f t="shared" si="22"/>
        <v>45.350844115385193</v>
      </c>
    </row>
    <row r="1218" spans="1:5" ht="31.5" x14ac:dyDescent="0.25">
      <c r="A1218" s="236" t="s">
        <v>1896</v>
      </c>
      <c r="B1218" s="179" t="s">
        <v>3016</v>
      </c>
      <c r="C1218" s="224">
        <f>ROUND('в руб.'!C1218/1000,1)</f>
        <v>54110.3</v>
      </c>
      <c r="D1218" s="224">
        <f>ROUND('в руб.'!D1218/1000,1)</f>
        <v>24599.200000000001</v>
      </c>
      <c r="E1218" s="178">
        <f t="shared" si="22"/>
        <v>45.461215332385883</v>
      </c>
    </row>
    <row r="1219" spans="1:5" ht="47.25" x14ac:dyDescent="0.25">
      <c r="A1219" s="236" t="s">
        <v>1898</v>
      </c>
      <c r="B1219" s="179" t="s">
        <v>3017</v>
      </c>
      <c r="C1219" s="224">
        <f>ROUND('в руб.'!C1219/1000,1)</f>
        <v>2907</v>
      </c>
      <c r="D1219" s="224">
        <f>ROUND('в руб.'!D1219/1000,1)</f>
        <v>2036.9</v>
      </c>
      <c r="E1219" s="178">
        <f t="shared" si="22"/>
        <v>70.068799449604398</v>
      </c>
    </row>
    <row r="1220" spans="1:5" ht="63" x14ac:dyDescent="0.25">
      <c r="A1220" s="236" t="s">
        <v>1900</v>
      </c>
      <c r="B1220" s="179" t="s">
        <v>3018</v>
      </c>
      <c r="C1220" s="224">
        <f>ROUND('в руб.'!C1220/1000,1)</f>
        <v>16971.400000000001</v>
      </c>
      <c r="D1220" s="224">
        <f>ROUND('в руб.'!D1220/1000,1)</f>
        <v>6918.4</v>
      </c>
      <c r="E1220" s="178">
        <f t="shared" si="22"/>
        <v>40.765051793016482</v>
      </c>
    </row>
    <row r="1221" spans="1:5" ht="31.5" x14ac:dyDescent="0.25">
      <c r="A1221" s="236" t="s">
        <v>1902</v>
      </c>
      <c r="B1221" s="179" t="s">
        <v>3019</v>
      </c>
      <c r="C1221" s="224">
        <f>ROUND('в руб.'!C1221/1000,1)</f>
        <v>1818.5</v>
      </c>
      <c r="D1221" s="224">
        <f>ROUND('в руб.'!D1221/1000,1)</f>
        <v>721.2</v>
      </c>
      <c r="E1221" s="178">
        <f t="shared" si="22"/>
        <v>39.659059664558704</v>
      </c>
    </row>
    <row r="1222" spans="1:5" ht="47.25" x14ac:dyDescent="0.25">
      <c r="A1222" s="236" t="s">
        <v>1904</v>
      </c>
      <c r="B1222" s="179" t="s">
        <v>3020</v>
      </c>
      <c r="C1222" s="224">
        <f>ROUND('в руб.'!C1222/1000,1)</f>
        <v>1818.5</v>
      </c>
      <c r="D1222" s="224">
        <f>ROUND('в руб.'!D1222/1000,1)</f>
        <v>721.2</v>
      </c>
      <c r="E1222" s="178">
        <f t="shared" si="22"/>
        <v>39.659059664558704</v>
      </c>
    </row>
    <row r="1223" spans="1:5" ht="15.75" x14ac:dyDescent="0.25">
      <c r="A1223" s="236" t="s">
        <v>1906</v>
      </c>
      <c r="B1223" s="179" t="s">
        <v>3022</v>
      </c>
      <c r="C1223" s="224">
        <f>ROUND('в руб.'!C1223/1000,1)</f>
        <v>1818.5</v>
      </c>
      <c r="D1223" s="224">
        <f>ROUND('в руб.'!D1223/1000,1)</f>
        <v>721.2</v>
      </c>
      <c r="E1223" s="178">
        <f t="shared" si="22"/>
        <v>39.659059664558704</v>
      </c>
    </row>
    <row r="1224" spans="1:5" ht="15.75" x14ac:dyDescent="0.25">
      <c r="A1224" s="234" t="s">
        <v>3046</v>
      </c>
      <c r="B1224" s="235" t="s">
        <v>3047</v>
      </c>
      <c r="C1224" s="223">
        <f>ROUND('в руб.'!C1224/1000,1)</f>
        <v>18457640.399999999</v>
      </c>
      <c r="D1224" s="223">
        <f>ROUND('в руб.'!D1224/1000,1)</f>
        <v>8127659.7999999998</v>
      </c>
      <c r="E1224" s="202">
        <f t="shared" si="22"/>
        <v>44.03412150125105</v>
      </c>
    </row>
    <row r="1225" spans="1:5" ht="15.75" x14ac:dyDescent="0.25">
      <c r="A1225" s="234" t="s">
        <v>3048</v>
      </c>
      <c r="B1225" s="235" t="s">
        <v>3049</v>
      </c>
      <c r="C1225" s="223">
        <f>ROUND('в руб.'!C1225/1000,1)</f>
        <v>11703507.699999999</v>
      </c>
      <c r="D1225" s="223">
        <f>ROUND('в руб.'!D1225/1000,1)</f>
        <v>4652361.9000000004</v>
      </c>
      <c r="E1225" s="202">
        <f t="shared" si="22"/>
        <v>39.75185917979104</v>
      </c>
    </row>
    <row r="1226" spans="1:5" ht="31.5" x14ac:dyDescent="0.25">
      <c r="A1226" s="236" t="s">
        <v>1902</v>
      </c>
      <c r="B1226" s="179" t="s">
        <v>3050</v>
      </c>
      <c r="C1226" s="224">
        <f>ROUND('в руб.'!C1226/1000,1)</f>
        <v>630842.1</v>
      </c>
      <c r="D1226" s="224">
        <f>ROUND('в руб.'!D1226/1000,1)</f>
        <v>236571.2</v>
      </c>
      <c r="E1226" s="178">
        <f t="shared" si="22"/>
        <v>37.500857980150663</v>
      </c>
    </row>
    <row r="1227" spans="1:5" ht="47.25" x14ac:dyDescent="0.25">
      <c r="A1227" s="236" t="s">
        <v>1904</v>
      </c>
      <c r="B1227" s="179" t="s">
        <v>3051</v>
      </c>
      <c r="C1227" s="224">
        <f>ROUND('в руб.'!C1227/1000,1)</f>
        <v>630842.1</v>
      </c>
      <c r="D1227" s="224">
        <f>ROUND('в руб.'!D1227/1000,1)</f>
        <v>236571.2</v>
      </c>
      <c r="E1227" s="178">
        <f t="shared" si="22"/>
        <v>37.500857980150663</v>
      </c>
    </row>
    <row r="1228" spans="1:5" ht="15.75" x14ac:dyDescent="0.25">
      <c r="A1228" s="236" t="s">
        <v>1906</v>
      </c>
      <c r="B1228" s="179" t="s">
        <v>3052</v>
      </c>
      <c r="C1228" s="224">
        <f>ROUND('в руб.'!C1228/1000,1)</f>
        <v>630842.1</v>
      </c>
      <c r="D1228" s="224">
        <f>ROUND('в руб.'!D1228/1000,1)</f>
        <v>236571.2</v>
      </c>
      <c r="E1228" s="178">
        <f t="shared" si="22"/>
        <v>37.500857980150663</v>
      </c>
    </row>
    <row r="1229" spans="1:5" ht="47.25" x14ac:dyDescent="0.25">
      <c r="A1229" s="236" t="s">
        <v>1969</v>
      </c>
      <c r="B1229" s="179" t="s">
        <v>3053</v>
      </c>
      <c r="C1229" s="224">
        <f>ROUND('в руб.'!C1229/1000,1)</f>
        <v>6057158.7999999998</v>
      </c>
      <c r="D1229" s="224">
        <f>ROUND('в руб.'!D1229/1000,1)</f>
        <v>1308228.2</v>
      </c>
      <c r="E1229" s="178">
        <f t="shared" si="22"/>
        <v>21.598050227773456</v>
      </c>
    </row>
    <row r="1230" spans="1:5" ht="15.75" x14ac:dyDescent="0.25">
      <c r="A1230" s="236" t="s">
        <v>1971</v>
      </c>
      <c r="B1230" s="179" t="s">
        <v>3054</v>
      </c>
      <c r="C1230" s="224">
        <f>ROUND('в руб.'!C1230/1000,1)</f>
        <v>6057158.7999999998</v>
      </c>
      <c r="D1230" s="224">
        <f>ROUND('в руб.'!D1230/1000,1)</f>
        <v>1308228.2</v>
      </c>
      <c r="E1230" s="178">
        <f t="shared" si="22"/>
        <v>21.598050227773456</v>
      </c>
    </row>
    <row r="1231" spans="1:5" ht="47.25" x14ac:dyDescent="0.25">
      <c r="A1231" s="236" t="s">
        <v>1973</v>
      </c>
      <c r="B1231" s="179" t="s">
        <v>3055</v>
      </c>
      <c r="C1231" s="224">
        <f>ROUND('в руб.'!C1231/1000,1)</f>
        <v>6057158.7999999998</v>
      </c>
      <c r="D1231" s="224">
        <f>ROUND('в руб.'!D1231/1000,1)</f>
        <v>1308228.2</v>
      </c>
      <c r="E1231" s="178">
        <f t="shared" si="22"/>
        <v>21.598050227773456</v>
      </c>
    </row>
    <row r="1232" spans="1:5" ht="47.25" x14ac:dyDescent="0.25">
      <c r="A1232" s="236" t="s">
        <v>1939</v>
      </c>
      <c r="B1232" s="179" t="s">
        <v>3056</v>
      </c>
      <c r="C1232" s="224">
        <f>ROUND('в руб.'!C1232/1000,1)</f>
        <v>5013081.9000000004</v>
      </c>
      <c r="D1232" s="224">
        <f>ROUND('в руб.'!D1232/1000,1)</f>
        <v>3105137.5</v>
      </c>
      <c r="E1232" s="178">
        <f t="shared" si="22"/>
        <v>61.940689618495959</v>
      </c>
    </row>
    <row r="1233" spans="1:5" ht="15.75" x14ac:dyDescent="0.25">
      <c r="A1233" s="236" t="s">
        <v>1941</v>
      </c>
      <c r="B1233" s="179" t="s">
        <v>3057</v>
      </c>
      <c r="C1233" s="224">
        <f>ROUND('в руб.'!C1233/1000,1)</f>
        <v>4289514.9000000004</v>
      </c>
      <c r="D1233" s="224">
        <f>ROUND('в руб.'!D1233/1000,1)</f>
        <v>2578277.6</v>
      </c>
      <c r="E1233" s="178">
        <f t="shared" si="22"/>
        <v>60.106507614648919</v>
      </c>
    </row>
    <row r="1234" spans="1:5" ht="78.75" x14ac:dyDescent="0.25">
      <c r="A1234" s="236" t="s">
        <v>2119</v>
      </c>
      <c r="B1234" s="179" t="s">
        <v>3058</v>
      </c>
      <c r="C1234" s="224">
        <f>ROUND('в руб.'!C1234/1000,1)</f>
        <v>2643115.2000000002</v>
      </c>
      <c r="D1234" s="224">
        <f>ROUND('в руб.'!D1234/1000,1)</f>
        <v>1497506</v>
      </c>
      <c r="E1234" s="178">
        <f t="shared" si="22"/>
        <v>56.656857029916821</v>
      </c>
    </row>
    <row r="1235" spans="1:5" ht="31.5" x14ac:dyDescent="0.25">
      <c r="A1235" s="236" t="s">
        <v>1943</v>
      </c>
      <c r="B1235" s="179" t="s">
        <v>3059</v>
      </c>
      <c r="C1235" s="224">
        <f>ROUND('в руб.'!C1235/1000,1)</f>
        <v>1646399.7</v>
      </c>
      <c r="D1235" s="224">
        <f>ROUND('в руб.'!D1235/1000,1)</f>
        <v>1080771.6000000001</v>
      </c>
      <c r="E1235" s="178">
        <f t="shared" si="22"/>
        <v>65.644545489166461</v>
      </c>
    </row>
    <row r="1236" spans="1:5" ht="15.75" x14ac:dyDescent="0.25">
      <c r="A1236" s="236" t="s">
        <v>2062</v>
      </c>
      <c r="B1236" s="179" t="s">
        <v>3060</v>
      </c>
      <c r="C1236" s="224">
        <f>ROUND('в руб.'!C1236/1000,1)</f>
        <v>723567</v>
      </c>
      <c r="D1236" s="224">
        <f>ROUND('в руб.'!D1236/1000,1)</f>
        <v>526859.9</v>
      </c>
      <c r="E1236" s="178">
        <f t="shared" si="22"/>
        <v>72.814252170151477</v>
      </c>
    </row>
    <row r="1237" spans="1:5" ht="78.75" x14ac:dyDescent="0.25">
      <c r="A1237" s="236" t="s">
        <v>2064</v>
      </c>
      <c r="B1237" s="179" t="s">
        <v>3061</v>
      </c>
      <c r="C1237" s="224">
        <f>ROUND('в руб.'!C1237/1000,1)</f>
        <v>110890.2</v>
      </c>
      <c r="D1237" s="224">
        <f>ROUND('в руб.'!D1237/1000,1)</f>
        <v>61941.4</v>
      </c>
      <c r="E1237" s="178">
        <f t="shared" si="22"/>
        <v>55.858317506867159</v>
      </c>
    </row>
    <row r="1238" spans="1:5" ht="31.5" x14ac:dyDescent="0.25">
      <c r="A1238" s="236" t="s">
        <v>2126</v>
      </c>
      <c r="B1238" s="179" t="s">
        <v>3062</v>
      </c>
      <c r="C1238" s="224">
        <f>ROUND('в руб.'!C1238/1000,1)</f>
        <v>612676.80000000005</v>
      </c>
      <c r="D1238" s="224">
        <f>ROUND('в руб.'!D1238/1000,1)</f>
        <v>464918.5</v>
      </c>
      <c r="E1238" s="178">
        <f t="shared" si="22"/>
        <v>75.883157318834321</v>
      </c>
    </row>
    <row r="1239" spans="1:5" ht="15.75" x14ac:dyDescent="0.25">
      <c r="A1239" s="236" t="s">
        <v>1908</v>
      </c>
      <c r="B1239" s="179" t="s">
        <v>3063</v>
      </c>
      <c r="C1239" s="224">
        <f>ROUND('в руб.'!C1239/1000,1)</f>
        <v>2424.9</v>
      </c>
      <c r="D1239" s="224">
        <f>ROUND('в руб.'!D1239/1000,1)</f>
        <v>2424.9</v>
      </c>
      <c r="E1239" s="178">
        <f t="shared" si="22"/>
        <v>100</v>
      </c>
    </row>
    <row r="1240" spans="1:5" ht="15.75" x14ac:dyDescent="0.25">
      <c r="A1240" s="236" t="s">
        <v>1978</v>
      </c>
      <c r="B1240" s="179" t="s">
        <v>3064</v>
      </c>
      <c r="C1240" s="224">
        <f>ROUND('в руб.'!C1240/1000,1)</f>
        <v>2424.9</v>
      </c>
      <c r="D1240" s="224">
        <f>ROUND('в руб.'!D1240/1000,1)</f>
        <v>2424.9</v>
      </c>
      <c r="E1240" s="178">
        <f t="shared" si="22"/>
        <v>100</v>
      </c>
    </row>
    <row r="1241" spans="1:5" ht="47.25" x14ac:dyDescent="0.25">
      <c r="A1241" s="236" t="s">
        <v>1980</v>
      </c>
      <c r="B1241" s="179" t="s">
        <v>3065</v>
      </c>
      <c r="C1241" s="224">
        <f>ROUND('в руб.'!C1241/1000,1)</f>
        <v>2424.9</v>
      </c>
      <c r="D1241" s="224">
        <f>ROUND('в руб.'!D1241/1000,1)</f>
        <v>2424.9</v>
      </c>
      <c r="E1241" s="178">
        <f t="shared" si="22"/>
        <v>100</v>
      </c>
    </row>
    <row r="1242" spans="1:5" ht="15.75" x14ac:dyDescent="0.25">
      <c r="A1242" s="234" t="s">
        <v>3066</v>
      </c>
      <c r="B1242" s="235" t="s">
        <v>3067</v>
      </c>
      <c r="C1242" s="223">
        <f>ROUND('в руб.'!C1242/1000,1)</f>
        <v>1108697.1000000001</v>
      </c>
      <c r="D1242" s="223">
        <f>ROUND('в руб.'!D1242/1000,1)</f>
        <v>564859.30000000005</v>
      </c>
      <c r="E1242" s="202">
        <f t="shared" si="22"/>
        <v>50.948027193360566</v>
      </c>
    </row>
    <row r="1243" spans="1:5" ht="31.5" x14ac:dyDescent="0.25">
      <c r="A1243" s="236" t="s">
        <v>1902</v>
      </c>
      <c r="B1243" s="179" t="s">
        <v>3068</v>
      </c>
      <c r="C1243" s="224">
        <f>ROUND('в руб.'!C1243/1000,1)</f>
        <v>700</v>
      </c>
      <c r="D1243" s="224"/>
      <c r="E1243" s="178"/>
    </row>
    <row r="1244" spans="1:5" ht="47.25" x14ac:dyDescent="0.25">
      <c r="A1244" s="236" t="s">
        <v>1904</v>
      </c>
      <c r="B1244" s="179" t="s">
        <v>3069</v>
      </c>
      <c r="C1244" s="224">
        <f>ROUND('в руб.'!C1244/1000,1)</f>
        <v>700</v>
      </c>
      <c r="D1244" s="224"/>
      <c r="E1244" s="178"/>
    </row>
    <row r="1245" spans="1:5" ht="15.75" x14ac:dyDescent="0.25">
      <c r="A1245" s="236" t="s">
        <v>1906</v>
      </c>
      <c r="B1245" s="179" t="s">
        <v>3070</v>
      </c>
      <c r="C1245" s="224">
        <f>ROUND('в руб.'!C1245/1000,1)</f>
        <v>700</v>
      </c>
      <c r="D1245" s="224"/>
      <c r="E1245" s="178"/>
    </row>
    <row r="1246" spans="1:5" ht="47.25" x14ac:dyDescent="0.25">
      <c r="A1246" s="236" t="s">
        <v>1969</v>
      </c>
      <c r="B1246" s="179" t="s">
        <v>3071</v>
      </c>
      <c r="C1246" s="224">
        <f>ROUND('в руб.'!C1246/1000,1)</f>
        <v>593754.9</v>
      </c>
      <c r="D1246" s="224">
        <f>ROUND('в руб.'!D1246/1000,1)</f>
        <v>298612</v>
      </c>
      <c r="E1246" s="178">
        <f t="shared" si="22"/>
        <v>50.29213232598164</v>
      </c>
    </row>
    <row r="1247" spans="1:5" ht="15.75" x14ac:dyDescent="0.25">
      <c r="A1247" s="236" t="s">
        <v>1971</v>
      </c>
      <c r="B1247" s="179" t="s">
        <v>3072</v>
      </c>
      <c r="C1247" s="224">
        <f>ROUND('в руб.'!C1247/1000,1)</f>
        <v>593754.9</v>
      </c>
      <c r="D1247" s="224">
        <f>ROUND('в руб.'!D1247/1000,1)</f>
        <v>298612</v>
      </c>
      <c r="E1247" s="178">
        <f t="shared" si="22"/>
        <v>50.29213232598164</v>
      </c>
    </row>
    <row r="1248" spans="1:5" ht="47.25" x14ac:dyDescent="0.25">
      <c r="A1248" s="236" t="s">
        <v>1973</v>
      </c>
      <c r="B1248" s="179" t="s">
        <v>3073</v>
      </c>
      <c r="C1248" s="224">
        <f>ROUND('в руб.'!C1248/1000,1)</f>
        <v>593754.9</v>
      </c>
      <c r="D1248" s="224">
        <f>ROUND('в руб.'!D1248/1000,1)</f>
        <v>298612</v>
      </c>
      <c r="E1248" s="178">
        <f t="shared" si="22"/>
        <v>50.29213232598164</v>
      </c>
    </row>
    <row r="1249" spans="1:5" ht="47.25" x14ac:dyDescent="0.25">
      <c r="A1249" s="236" t="s">
        <v>1939</v>
      </c>
      <c r="B1249" s="179" t="s">
        <v>3074</v>
      </c>
      <c r="C1249" s="224">
        <f>ROUND('в руб.'!C1249/1000,1)</f>
        <v>513849.7</v>
      </c>
      <c r="D1249" s="224">
        <f>ROUND('в руб.'!D1249/1000,1)</f>
        <v>265854.7</v>
      </c>
      <c r="E1249" s="178">
        <f t="shared" si="22"/>
        <v>51.737833066750838</v>
      </c>
    </row>
    <row r="1250" spans="1:5" ht="15.75" x14ac:dyDescent="0.25">
      <c r="A1250" s="236" t="s">
        <v>1941</v>
      </c>
      <c r="B1250" s="179" t="s">
        <v>3075</v>
      </c>
      <c r="C1250" s="224">
        <f>ROUND('в руб.'!C1250/1000,1)</f>
        <v>468357</v>
      </c>
      <c r="D1250" s="224">
        <f>ROUND('в руб.'!D1250/1000,1)</f>
        <v>233486.3</v>
      </c>
      <c r="E1250" s="178">
        <f t="shared" si="22"/>
        <v>49.852206756811576</v>
      </c>
    </row>
    <row r="1251" spans="1:5" ht="78.75" x14ac:dyDescent="0.25">
      <c r="A1251" s="236" t="s">
        <v>2119</v>
      </c>
      <c r="B1251" s="179" t="s">
        <v>3076</v>
      </c>
      <c r="C1251" s="224">
        <f>ROUND('в руб.'!C1251/1000,1)</f>
        <v>93344</v>
      </c>
      <c r="D1251" s="224">
        <f>ROUND('в руб.'!D1251/1000,1)</f>
        <v>56236.3</v>
      </c>
      <c r="E1251" s="178">
        <f t="shared" si="22"/>
        <v>60.246293280767915</v>
      </c>
    </row>
    <row r="1252" spans="1:5" ht="31.5" x14ac:dyDescent="0.25">
      <c r="A1252" s="236" t="s">
        <v>1943</v>
      </c>
      <c r="B1252" s="179" t="s">
        <v>3077</v>
      </c>
      <c r="C1252" s="224">
        <f>ROUND('в руб.'!C1252/1000,1)</f>
        <v>375013.1</v>
      </c>
      <c r="D1252" s="224">
        <f>ROUND('в руб.'!D1252/1000,1)</f>
        <v>177250</v>
      </c>
      <c r="E1252" s="178">
        <f t="shared" si="22"/>
        <v>47.265015542123734</v>
      </c>
    </row>
    <row r="1253" spans="1:5" ht="15.75" x14ac:dyDescent="0.25">
      <c r="A1253" s="236" t="s">
        <v>2062</v>
      </c>
      <c r="B1253" s="179" t="s">
        <v>3078</v>
      </c>
      <c r="C1253" s="224">
        <f>ROUND('в руб.'!C1253/1000,1)</f>
        <v>45492.6</v>
      </c>
      <c r="D1253" s="224">
        <f>ROUND('в руб.'!D1253/1000,1)</f>
        <v>32368.400000000001</v>
      </c>
      <c r="E1253" s="178">
        <f t="shared" si="22"/>
        <v>71.15091245609176</v>
      </c>
    </row>
    <row r="1254" spans="1:5" ht="78.75" x14ac:dyDescent="0.25">
      <c r="A1254" s="236" t="s">
        <v>2064</v>
      </c>
      <c r="B1254" s="179" t="s">
        <v>3079</v>
      </c>
      <c r="C1254" s="224">
        <f>ROUND('в руб.'!C1254/1000,1)</f>
        <v>6366.3</v>
      </c>
      <c r="D1254" s="224">
        <f>ROUND('в руб.'!D1254/1000,1)</f>
        <v>1018.9</v>
      </c>
      <c r="E1254" s="178">
        <f t="shared" si="22"/>
        <v>16.004586651587264</v>
      </c>
    </row>
    <row r="1255" spans="1:5" ht="31.5" x14ac:dyDescent="0.25">
      <c r="A1255" s="236" t="s">
        <v>2126</v>
      </c>
      <c r="B1255" s="179" t="s">
        <v>3080</v>
      </c>
      <c r="C1255" s="224">
        <f>ROUND('в руб.'!C1255/1000,1)</f>
        <v>39126.300000000003</v>
      </c>
      <c r="D1255" s="224">
        <f>ROUND('в руб.'!D1255/1000,1)</f>
        <v>31349.5</v>
      </c>
      <c r="E1255" s="178">
        <f t="shared" si="22"/>
        <v>80.123855309599932</v>
      </c>
    </row>
    <row r="1256" spans="1:5" ht="15.75" x14ac:dyDescent="0.25">
      <c r="A1256" s="236" t="s">
        <v>1908</v>
      </c>
      <c r="B1256" s="179" t="s">
        <v>3081</v>
      </c>
      <c r="C1256" s="224">
        <f>ROUND('в руб.'!C1256/1000,1)</f>
        <v>392.5</v>
      </c>
      <c r="D1256" s="224">
        <f>ROUND('в руб.'!D1256/1000,1)</f>
        <v>392.5</v>
      </c>
      <c r="E1256" s="178">
        <f t="shared" si="22"/>
        <v>100</v>
      </c>
    </row>
    <row r="1257" spans="1:5" ht="15.75" x14ac:dyDescent="0.25">
      <c r="A1257" s="236" t="s">
        <v>1978</v>
      </c>
      <c r="B1257" s="179" t="s">
        <v>3082</v>
      </c>
      <c r="C1257" s="224">
        <f>ROUND('в руб.'!C1257/1000,1)</f>
        <v>392.5</v>
      </c>
      <c r="D1257" s="224">
        <f>ROUND('в руб.'!D1257/1000,1)</f>
        <v>392.5</v>
      </c>
      <c r="E1257" s="178">
        <f t="shared" si="22"/>
        <v>100</v>
      </c>
    </row>
    <row r="1258" spans="1:5" ht="47.25" x14ac:dyDescent="0.25">
      <c r="A1258" s="236" t="s">
        <v>1980</v>
      </c>
      <c r="B1258" s="179" t="s">
        <v>3083</v>
      </c>
      <c r="C1258" s="224">
        <f>ROUND('в руб.'!C1258/1000,1)</f>
        <v>392.5</v>
      </c>
      <c r="D1258" s="224">
        <f>ROUND('в руб.'!D1258/1000,1)</f>
        <v>392.5</v>
      </c>
      <c r="E1258" s="178">
        <f t="shared" si="22"/>
        <v>100</v>
      </c>
    </row>
    <row r="1259" spans="1:5" ht="15.75" x14ac:dyDescent="0.25">
      <c r="A1259" s="234" t="s">
        <v>3084</v>
      </c>
      <c r="B1259" s="235" t="s">
        <v>3085</v>
      </c>
      <c r="C1259" s="223">
        <f>ROUND('в руб.'!C1259/1000,1)</f>
        <v>495168.7</v>
      </c>
      <c r="D1259" s="223">
        <f>ROUND('в руб.'!D1259/1000,1)</f>
        <v>295754.8</v>
      </c>
      <c r="E1259" s="202">
        <f t="shared" si="22"/>
        <v>59.728088629188392</v>
      </c>
    </row>
    <row r="1260" spans="1:5" ht="47.25" x14ac:dyDescent="0.25">
      <c r="A1260" s="236" t="s">
        <v>1939</v>
      </c>
      <c r="B1260" s="179" t="s">
        <v>3086</v>
      </c>
      <c r="C1260" s="224">
        <f>ROUND('в руб.'!C1260/1000,1)</f>
        <v>495168.7</v>
      </c>
      <c r="D1260" s="224">
        <f>ROUND('в руб.'!D1260/1000,1)</f>
        <v>295754.8</v>
      </c>
      <c r="E1260" s="178">
        <f t="shared" si="22"/>
        <v>59.728088629188392</v>
      </c>
    </row>
    <row r="1261" spans="1:5" ht="15.75" x14ac:dyDescent="0.25">
      <c r="A1261" s="236" t="s">
        <v>1941</v>
      </c>
      <c r="B1261" s="179" t="s">
        <v>3087</v>
      </c>
      <c r="C1261" s="224">
        <f>ROUND('в руб.'!C1261/1000,1)</f>
        <v>495168.7</v>
      </c>
      <c r="D1261" s="224">
        <f>ROUND('в руб.'!D1261/1000,1)</f>
        <v>295754.8</v>
      </c>
      <c r="E1261" s="178">
        <f t="shared" si="22"/>
        <v>59.728088629188392</v>
      </c>
    </row>
    <row r="1262" spans="1:5" ht="78.75" x14ac:dyDescent="0.25">
      <c r="A1262" s="236" t="s">
        <v>2119</v>
      </c>
      <c r="B1262" s="179" t="s">
        <v>3088</v>
      </c>
      <c r="C1262" s="224">
        <f>ROUND('в руб.'!C1262/1000,1)</f>
        <v>60617.8</v>
      </c>
      <c r="D1262" s="224">
        <f>ROUND('в руб.'!D1262/1000,1)</f>
        <v>36867.4</v>
      </c>
      <c r="E1262" s="178">
        <f t="shared" si="22"/>
        <v>60.81942927654913</v>
      </c>
    </row>
    <row r="1263" spans="1:5" ht="31.5" x14ac:dyDescent="0.25">
      <c r="A1263" s="236" t="s">
        <v>1943</v>
      </c>
      <c r="B1263" s="179" t="s">
        <v>3089</v>
      </c>
      <c r="C1263" s="224">
        <f>ROUND('в руб.'!C1263/1000,1)</f>
        <v>434550.9</v>
      </c>
      <c r="D1263" s="224">
        <f>ROUND('в руб.'!D1263/1000,1)</f>
        <v>258887.4</v>
      </c>
      <c r="E1263" s="178">
        <f t="shared" si="22"/>
        <v>59.575851758677743</v>
      </c>
    </row>
    <row r="1264" spans="1:5" ht="15.75" x14ac:dyDescent="0.25">
      <c r="A1264" s="234" t="s">
        <v>3090</v>
      </c>
      <c r="B1264" s="235" t="s">
        <v>3091</v>
      </c>
      <c r="C1264" s="223">
        <f>ROUND('в руб.'!C1264/1000,1)</f>
        <v>100415.6</v>
      </c>
      <c r="D1264" s="223">
        <f>ROUND('в руб.'!D1264/1000,1)</f>
        <v>60031.8</v>
      </c>
      <c r="E1264" s="202">
        <f t="shared" si="22"/>
        <v>59.783340437143231</v>
      </c>
    </row>
    <row r="1265" spans="1:5" ht="47.25" x14ac:dyDescent="0.25">
      <c r="A1265" s="236" t="s">
        <v>1939</v>
      </c>
      <c r="B1265" s="179" t="s">
        <v>3092</v>
      </c>
      <c r="C1265" s="224">
        <f>ROUND('в руб.'!C1265/1000,1)</f>
        <v>100415.6</v>
      </c>
      <c r="D1265" s="224">
        <f>ROUND('в руб.'!D1265/1000,1)</f>
        <v>60031.8</v>
      </c>
      <c r="E1265" s="178">
        <f t="shared" si="22"/>
        <v>59.783340437143231</v>
      </c>
    </row>
    <row r="1266" spans="1:5" ht="15.75" x14ac:dyDescent="0.25">
      <c r="A1266" s="236" t="s">
        <v>1941</v>
      </c>
      <c r="B1266" s="179" t="s">
        <v>3093</v>
      </c>
      <c r="C1266" s="224">
        <f>ROUND('в руб.'!C1266/1000,1)</f>
        <v>100415.6</v>
      </c>
      <c r="D1266" s="224">
        <f>ROUND('в руб.'!D1266/1000,1)</f>
        <v>60031.8</v>
      </c>
      <c r="E1266" s="178">
        <f t="shared" si="22"/>
        <v>59.783340437143231</v>
      </c>
    </row>
    <row r="1267" spans="1:5" ht="78.75" x14ac:dyDescent="0.25">
      <c r="A1267" s="236" t="s">
        <v>2119</v>
      </c>
      <c r="B1267" s="179" t="s">
        <v>3094</v>
      </c>
      <c r="C1267" s="224">
        <f>ROUND('в руб.'!C1267/1000,1)</f>
        <v>95960.1</v>
      </c>
      <c r="D1267" s="224">
        <f>ROUND('в руб.'!D1267/1000,1)</f>
        <v>58038.8</v>
      </c>
      <c r="E1267" s="178">
        <f t="shared" si="22"/>
        <v>60.482221256543077</v>
      </c>
    </row>
    <row r="1268" spans="1:5" ht="31.5" x14ac:dyDescent="0.25">
      <c r="A1268" s="236" t="s">
        <v>1943</v>
      </c>
      <c r="B1268" s="179" t="s">
        <v>3095</v>
      </c>
      <c r="C1268" s="224">
        <f>ROUND('в руб.'!C1268/1000,1)</f>
        <v>4455.5</v>
      </c>
      <c r="D1268" s="224">
        <f>ROUND('в руб.'!D1268/1000,1)</f>
        <v>1993</v>
      </c>
      <c r="E1268" s="178">
        <f t="shared" si="22"/>
        <v>44.73123106273146</v>
      </c>
    </row>
    <row r="1269" spans="1:5" ht="47.25" x14ac:dyDescent="0.25">
      <c r="A1269" s="234" t="s">
        <v>3096</v>
      </c>
      <c r="B1269" s="235" t="s">
        <v>3097</v>
      </c>
      <c r="C1269" s="223">
        <f>ROUND('в руб.'!C1269/1000,1)</f>
        <v>217200.6</v>
      </c>
      <c r="D1269" s="223">
        <f>ROUND('в руб.'!D1269/1000,1)</f>
        <v>132897.9</v>
      </c>
      <c r="E1269" s="202">
        <f t="shared" si="22"/>
        <v>61.186709428979469</v>
      </c>
    </row>
    <row r="1270" spans="1:5" ht="47.25" x14ac:dyDescent="0.25">
      <c r="A1270" s="236" t="s">
        <v>1939</v>
      </c>
      <c r="B1270" s="179" t="s">
        <v>3098</v>
      </c>
      <c r="C1270" s="224">
        <f>ROUND('в руб.'!C1270/1000,1)</f>
        <v>217200.6</v>
      </c>
      <c r="D1270" s="224">
        <f>ROUND('в руб.'!D1270/1000,1)</f>
        <v>132897.9</v>
      </c>
      <c r="E1270" s="178">
        <f t="shared" ref="E1270:E1333" si="23">D1270/C1270*100</f>
        <v>61.186709428979469</v>
      </c>
    </row>
    <row r="1271" spans="1:5" ht="15.75" x14ac:dyDescent="0.25">
      <c r="A1271" s="236" t="s">
        <v>2062</v>
      </c>
      <c r="B1271" s="179" t="s">
        <v>3099</v>
      </c>
      <c r="C1271" s="224">
        <f>ROUND('в руб.'!C1271/1000,1)</f>
        <v>217200.6</v>
      </c>
      <c r="D1271" s="224">
        <f>ROUND('в руб.'!D1271/1000,1)</f>
        <v>132897.9</v>
      </c>
      <c r="E1271" s="178">
        <f t="shared" si="23"/>
        <v>61.186709428979469</v>
      </c>
    </row>
    <row r="1272" spans="1:5" ht="78.75" x14ac:dyDescent="0.25">
      <c r="A1272" s="236" t="s">
        <v>2064</v>
      </c>
      <c r="B1272" s="179" t="s">
        <v>3100</v>
      </c>
      <c r="C1272" s="224">
        <f>ROUND('в руб.'!C1272/1000,1)</f>
        <v>205464.2</v>
      </c>
      <c r="D1272" s="224">
        <f>ROUND('в руб.'!D1272/1000,1)</f>
        <v>123831.8</v>
      </c>
      <c r="E1272" s="178">
        <f t="shared" si="23"/>
        <v>60.269282921306967</v>
      </c>
    </row>
    <row r="1273" spans="1:5" ht="31.5" x14ac:dyDescent="0.25">
      <c r="A1273" s="236" t="s">
        <v>2126</v>
      </c>
      <c r="B1273" s="179" t="s">
        <v>3101</v>
      </c>
      <c r="C1273" s="224">
        <f>ROUND('в руб.'!C1273/1000,1)</f>
        <v>11736.4</v>
      </c>
      <c r="D1273" s="224">
        <f>ROUND('в руб.'!D1273/1000,1)</f>
        <v>9066</v>
      </c>
      <c r="E1273" s="178">
        <f t="shared" si="23"/>
        <v>77.246855935380538</v>
      </c>
    </row>
    <row r="1274" spans="1:5" ht="15.75" x14ac:dyDescent="0.25">
      <c r="A1274" s="234" t="s">
        <v>3102</v>
      </c>
      <c r="B1274" s="235" t="s">
        <v>3103</v>
      </c>
      <c r="C1274" s="223">
        <f>ROUND('в руб.'!C1274/1000,1)</f>
        <v>7779.4</v>
      </c>
      <c r="D1274" s="223">
        <f>ROUND('в руб.'!D1274/1000,1)</f>
        <v>4698.8999999999996</v>
      </c>
      <c r="E1274" s="202">
        <f t="shared" si="23"/>
        <v>60.401830475357997</v>
      </c>
    </row>
    <row r="1275" spans="1:5" ht="47.25" x14ac:dyDescent="0.25">
      <c r="A1275" s="236" t="s">
        <v>1939</v>
      </c>
      <c r="B1275" s="179" t="s">
        <v>3104</v>
      </c>
      <c r="C1275" s="224">
        <f>ROUND('в руб.'!C1275/1000,1)</f>
        <v>7779.4</v>
      </c>
      <c r="D1275" s="224">
        <f>ROUND('в руб.'!D1275/1000,1)</f>
        <v>4698.8999999999996</v>
      </c>
      <c r="E1275" s="178">
        <f t="shared" si="23"/>
        <v>60.401830475357997</v>
      </c>
    </row>
    <row r="1276" spans="1:5" ht="15.75" x14ac:dyDescent="0.25">
      <c r="A1276" s="236" t="s">
        <v>1941</v>
      </c>
      <c r="B1276" s="179" t="s">
        <v>3105</v>
      </c>
      <c r="C1276" s="224">
        <f>ROUND('в руб.'!C1276/1000,1)</f>
        <v>7779.4</v>
      </c>
      <c r="D1276" s="224">
        <f>ROUND('в руб.'!D1276/1000,1)</f>
        <v>4698.8999999999996</v>
      </c>
      <c r="E1276" s="178">
        <f t="shared" si="23"/>
        <v>60.401830475357997</v>
      </c>
    </row>
    <row r="1277" spans="1:5" ht="78.75" x14ac:dyDescent="0.25">
      <c r="A1277" s="236" t="s">
        <v>2119</v>
      </c>
      <c r="B1277" s="179" t="s">
        <v>3106</v>
      </c>
      <c r="C1277" s="224">
        <f>ROUND('в руб.'!C1277/1000,1)</f>
        <v>7542.2</v>
      </c>
      <c r="D1277" s="224">
        <f>ROUND('в руб.'!D1277/1000,1)</f>
        <v>4549.7</v>
      </c>
      <c r="E1277" s="178">
        <f t="shared" si="23"/>
        <v>60.323247858714964</v>
      </c>
    </row>
    <row r="1278" spans="1:5" ht="31.5" x14ac:dyDescent="0.25">
      <c r="A1278" s="236" t="s">
        <v>1943</v>
      </c>
      <c r="B1278" s="179" t="s">
        <v>3107</v>
      </c>
      <c r="C1278" s="224">
        <f>ROUND('в руб.'!C1278/1000,1)</f>
        <v>237.2</v>
      </c>
      <c r="D1278" s="224">
        <f>ROUND('в руб.'!D1278/1000,1)</f>
        <v>149.1</v>
      </c>
      <c r="E1278" s="178">
        <f t="shared" si="23"/>
        <v>62.858347386172007</v>
      </c>
    </row>
    <row r="1279" spans="1:5" ht="15.75" x14ac:dyDescent="0.25">
      <c r="A1279" s="234" t="s">
        <v>3108</v>
      </c>
      <c r="B1279" s="235" t="s">
        <v>3109</v>
      </c>
      <c r="C1279" s="223">
        <f>ROUND('в руб.'!C1279/1000,1)</f>
        <v>4824871.3</v>
      </c>
      <c r="D1279" s="223">
        <f>ROUND('в руб.'!D1279/1000,1)</f>
        <v>2417055.2000000002</v>
      </c>
      <c r="E1279" s="202">
        <f t="shared" si="23"/>
        <v>50.09574452276064</v>
      </c>
    </row>
    <row r="1280" spans="1:5" ht="78.75" x14ac:dyDescent="0.25">
      <c r="A1280" s="236" t="s">
        <v>1892</v>
      </c>
      <c r="B1280" s="179" t="s">
        <v>3110</v>
      </c>
      <c r="C1280" s="224">
        <f>ROUND('в руб.'!C1280/1000,1)</f>
        <v>213937.2</v>
      </c>
      <c r="D1280" s="224">
        <f>ROUND('в руб.'!D1280/1000,1)</f>
        <v>103295.7</v>
      </c>
      <c r="E1280" s="178">
        <f t="shared" si="23"/>
        <v>48.28318777659986</v>
      </c>
    </row>
    <row r="1281" spans="1:5" ht="31.5" x14ac:dyDescent="0.25">
      <c r="A1281" s="236" t="s">
        <v>1989</v>
      </c>
      <c r="B1281" s="179" t="s">
        <v>3111</v>
      </c>
      <c r="C1281" s="224">
        <f>ROUND('в руб.'!C1281/1000,1)</f>
        <v>102358.3</v>
      </c>
      <c r="D1281" s="224">
        <f>ROUND('в руб.'!D1281/1000,1)</f>
        <v>46308.4</v>
      </c>
      <c r="E1281" s="178">
        <f t="shared" si="23"/>
        <v>45.241470403474857</v>
      </c>
    </row>
    <row r="1282" spans="1:5" ht="15.75" x14ac:dyDescent="0.25">
      <c r="A1282" s="236" t="s">
        <v>1991</v>
      </c>
      <c r="B1282" s="179" t="s">
        <v>3112</v>
      </c>
      <c r="C1282" s="224">
        <f>ROUND('в руб.'!C1282/1000,1)</f>
        <v>78435.199999999997</v>
      </c>
      <c r="D1282" s="224">
        <f>ROUND('в руб.'!D1282/1000,1)</f>
        <v>36837.199999999997</v>
      </c>
      <c r="E1282" s="178">
        <f t="shared" si="23"/>
        <v>46.965138101260656</v>
      </c>
    </row>
    <row r="1283" spans="1:5" ht="31.5" x14ac:dyDescent="0.25">
      <c r="A1283" s="236" t="s">
        <v>2071</v>
      </c>
      <c r="B1283" s="179" t="s">
        <v>3113</v>
      </c>
      <c r="C1283" s="224">
        <f>ROUND('в руб.'!C1283/1000,1)</f>
        <v>235.7</v>
      </c>
      <c r="D1283" s="224">
        <f>ROUND('в руб.'!D1283/1000,1)</f>
        <v>48.1</v>
      </c>
      <c r="E1283" s="178">
        <f t="shared" si="23"/>
        <v>20.407297411964361</v>
      </c>
    </row>
    <row r="1284" spans="1:5" ht="63" x14ac:dyDescent="0.25">
      <c r="A1284" s="236" t="s">
        <v>1993</v>
      </c>
      <c r="B1284" s="179" t="s">
        <v>3114</v>
      </c>
      <c r="C1284" s="224">
        <f>ROUND('в руб.'!C1284/1000,1)</f>
        <v>23687.4</v>
      </c>
      <c r="D1284" s="224">
        <f>ROUND('в руб.'!D1284/1000,1)</f>
        <v>9423.2000000000007</v>
      </c>
      <c r="E1284" s="178">
        <f t="shared" si="23"/>
        <v>39.781487204167618</v>
      </c>
    </row>
    <row r="1285" spans="1:5" ht="31.5" x14ac:dyDescent="0.25">
      <c r="A1285" s="236" t="s">
        <v>1894</v>
      </c>
      <c r="B1285" s="179" t="s">
        <v>3115</v>
      </c>
      <c r="C1285" s="224">
        <f>ROUND('в руб.'!C1285/1000,1)</f>
        <v>111578.9</v>
      </c>
      <c r="D1285" s="224">
        <f>ROUND('в руб.'!D1285/1000,1)</f>
        <v>56987.3</v>
      </c>
      <c r="E1285" s="178">
        <f t="shared" si="23"/>
        <v>51.073545267071111</v>
      </c>
    </row>
    <row r="1286" spans="1:5" ht="31.5" x14ac:dyDescent="0.25">
      <c r="A1286" s="236" t="s">
        <v>1896</v>
      </c>
      <c r="B1286" s="179" t="s">
        <v>3116</v>
      </c>
      <c r="C1286" s="224">
        <f>ROUND('в руб.'!C1286/1000,1)</f>
        <v>81572.5</v>
      </c>
      <c r="D1286" s="224">
        <f>ROUND('в руб.'!D1286/1000,1)</f>
        <v>41389.1</v>
      </c>
      <c r="E1286" s="178">
        <f t="shared" si="23"/>
        <v>50.739035827025035</v>
      </c>
    </row>
    <row r="1287" spans="1:5" ht="47.25" x14ac:dyDescent="0.25">
      <c r="A1287" s="236" t="s">
        <v>1898</v>
      </c>
      <c r="B1287" s="179" t="s">
        <v>3117</v>
      </c>
      <c r="C1287" s="224">
        <f>ROUND('в руб.'!C1287/1000,1)</f>
        <v>4370.1000000000004</v>
      </c>
      <c r="D1287" s="224">
        <f>ROUND('в руб.'!D1287/1000,1)</f>
        <v>2533.8000000000002</v>
      </c>
      <c r="E1287" s="178">
        <f t="shared" si="23"/>
        <v>57.980366582000407</v>
      </c>
    </row>
    <row r="1288" spans="1:5" ht="63" x14ac:dyDescent="0.25">
      <c r="A1288" s="236" t="s">
        <v>1900</v>
      </c>
      <c r="B1288" s="179" t="s">
        <v>3118</v>
      </c>
      <c r="C1288" s="224">
        <f>ROUND('в руб.'!C1288/1000,1)</f>
        <v>25636.3</v>
      </c>
      <c r="D1288" s="224">
        <f>ROUND('в руб.'!D1288/1000,1)</f>
        <v>13064.3</v>
      </c>
      <c r="E1288" s="178">
        <f t="shared" si="23"/>
        <v>50.960161957848825</v>
      </c>
    </row>
    <row r="1289" spans="1:5" ht="31.5" x14ac:dyDescent="0.25">
      <c r="A1289" s="236" t="s">
        <v>1902</v>
      </c>
      <c r="B1289" s="179" t="s">
        <v>3119</v>
      </c>
      <c r="C1289" s="224">
        <f>ROUND('в руб.'!C1289/1000,1)</f>
        <v>1119013.3999999999</v>
      </c>
      <c r="D1289" s="224">
        <f>ROUND('в руб.'!D1289/1000,1)</f>
        <v>483758.4</v>
      </c>
      <c r="E1289" s="178">
        <f t="shared" si="23"/>
        <v>43.230795985106177</v>
      </c>
    </row>
    <row r="1290" spans="1:5" ht="47.25" x14ac:dyDescent="0.25">
      <c r="A1290" s="236" t="s">
        <v>1904</v>
      </c>
      <c r="B1290" s="179" t="s">
        <v>3120</v>
      </c>
      <c r="C1290" s="224">
        <f>ROUND('в руб.'!C1290/1000,1)</f>
        <v>1119013.3999999999</v>
      </c>
      <c r="D1290" s="224">
        <f>ROUND('в руб.'!D1290/1000,1)</f>
        <v>483758.4</v>
      </c>
      <c r="E1290" s="178">
        <f t="shared" si="23"/>
        <v>43.230795985106177</v>
      </c>
    </row>
    <row r="1291" spans="1:5" ht="47.25" x14ac:dyDescent="0.25">
      <c r="A1291" s="236" t="s">
        <v>2001</v>
      </c>
      <c r="B1291" s="179" t="s">
        <v>3121</v>
      </c>
      <c r="C1291" s="224">
        <f>ROUND('в руб.'!C1291/1000,1)</f>
        <v>150</v>
      </c>
      <c r="D1291" s="224">
        <f>ROUND('в руб.'!D1291/1000,1)</f>
        <v>27</v>
      </c>
      <c r="E1291" s="178">
        <f t="shared" si="23"/>
        <v>18</v>
      </c>
    </row>
    <row r="1292" spans="1:5" ht="15.75" x14ac:dyDescent="0.25">
      <c r="A1292" s="236" t="s">
        <v>1906</v>
      </c>
      <c r="B1292" s="179" t="s">
        <v>3122</v>
      </c>
      <c r="C1292" s="224">
        <f>ROUND('в руб.'!C1292/1000,1)</f>
        <v>1115221</v>
      </c>
      <c r="D1292" s="224">
        <f>ROUND('в руб.'!D1292/1000,1)</f>
        <v>482300.4</v>
      </c>
      <c r="E1292" s="178">
        <f t="shared" si="23"/>
        <v>43.247069414941073</v>
      </c>
    </row>
    <row r="1293" spans="1:5" ht="15.75" x14ac:dyDescent="0.25">
      <c r="A1293" s="236" t="s">
        <v>1926</v>
      </c>
      <c r="B1293" s="179" t="s">
        <v>3123</v>
      </c>
      <c r="C1293" s="224">
        <f>ROUND('в руб.'!C1293/1000,1)</f>
        <v>3642.4</v>
      </c>
      <c r="D1293" s="224">
        <f>ROUND('в руб.'!D1293/1000,1)</f>
        <v>1431</v>
      </c>
      <c r="E1293" s="178">
        <f t="shared" si="23"/>
        <v>39.287283110037336</v>
      </c>
    </row>
    <row r="1294" spans="1:5" ht="31.5" x14ac:dyDescent="0.25">
      <c r="A1294" s="236" t="s">
        <v>1928</v>
      </c>
      <c r="B1294" s="179" t="s">
        <v>3124</v>
      </c>
      <c r="C1294" s="224">
        <f>ROUND('в руб.'!C1294/1000,1)</f>
        <v>1866961.5</v>
      </c>
      <c r="D1294" s="224">
        <f>ROUND('в руб.'!D1294/1000,1)</f>
        <v>1345023.6</v>
      </c>
      <c r="E1294" s="178">
        <f t="shared" si="23"/>
        <v>72.043456707596803</v>
      </c>
    </row>
    <row r="1295" spans="1:5" ht="31.5" x14ac:dyDescent="0.25">
      <c r="A1295" s="236" t="s">
        <v>1930</v>
      </c>
      <c r="B1295" s="179" t="s">
        <v>3125</v>
      </c>
      <c r="C1295" s="224">
        <f>ROUND('в руб.'!C1295/1000,1)</f>
        <v>1866961.5</v>
      </c>
      <c r="D1295" s="224">
        <f>ROUND('в руб.'!D1295/1000,1)</f>
        <v>1345023.6</v>
      </c>
      <c r="E1295" s="178">
        <f t="shared" si="23"/>
        <v>72.043456707596803</v>
      </c>
    </row>
    <row r="1296" spans="1:5" ht="47.25" x14ac:dyDescent="0.25">
      <c r="A1296" s="236" t="s">
        <v>1932</v>
      </c>
      <c r="B1296" s="179" t="s">
        <v>3126</v>
      </c>
      <c r="C1296" s="224">
        <f>ROUND('в руб.'!C1296/1000,1)</f>
        <v>79500</v>
      </c>
      <c r="D1296" s="224">
        <f>ROUND('в руб.'!D1296/1000,1)</f>
        <v>9250</v>
      </c>
      <c r="E1296" s="178">
        <f t="shared" si="23"/>
        <v>11.635220125786164</v>
      </c>
    </row>
    <row r="1297" spans="1:5" ht="31.5" x14ac:dyDescent="0.25">
      <c r="A1297" s="236" t="s">
        <v>2294</v>
      </c>
      <c r="B1297" s="179" t="s">
        <v>3127</v>
      </c>
      <c r="C1297" s="224">
        <f>ROUND('в руб.'!C1297/1000,1)</f>
        <v>1787461.5</v>
      </c>
      <c r="D1297" s="224">
        <f>ROUND('в руб.'!D1297/1000,1)</f>
        <v>1335773.6000000001</v>
      </c>
      <c r="E1297" s="178">
        <f t="shared" si="23"/>
        <v>74.730202580587061</v>
      </c>
    </row>
    <row r="1298" spans="1:5" ht="47.25" x14ac:dyDescent="0.25">
      <c r="A1298" s="236" t="s">
        <v>1969</v>
      </c>
      <c r="B1298" s="179" t="s">
        <v>3128</v>
      </c>
      <c r="C1298" s="224">
        <f>ROUND('в руб.'!C1298/1000,1)</f>
        <v>1095890.1000000001</v>
      </c>
      <c r="D1298" s="224">
        <f>ROUND('в руб.'!D1298/1000,1)</f>
        <v>115029.3</v>
      </c>
      <c r="E1298" s="178">
        <f t="shared" si="23"/>
        <v>10.496426603361048</v>
      </c>
    </row>
    <row r="1299" spans="1:5" ht="15.75" x14ac:dyDescent="0.25">
      <c r="A1299" s="236" t="s">
        <v>1971</v>
      </c>
      <c r="B1299" s="179" t="s">
        <v>3129</v>
      </c>
      <c r="C1299" s="224">
        <f>ROUND('в руб.'!C1299/1000,1)</f>
        <v>1095890.1000000001</v>
      </c>
      <c r="D1299" s="224">
        <f>ROUND('в руб.'!D1299/1000,1)</f>
        <v>115029.3</v>
      </c>
      <c r="E1299" s="178">
        <f t="shared" si="23"/>
        <v>10.496426603361048</v>
      </c>
    </row>
    <row r="1300" spans="1:5" ht="47.25" x14ac:dyDescent="0.25">
      <c r="A1300" s="236" t="s">
        <v>1973</v>
      </c>
      <c r="B1300" s="179" t="s">
        <v>3130</v>
      </c>
      <c r="C1300" s="224">
        <f>ROUND('в руб.'!C1300/1000,1)</f>
        <v>1095890.1000000001</v>
      </c>
      <c r="D1300" s="224">
        <f>ROUND('в руб.'!D1300/1000,1)</f>
        <v>115029.3</v>
      </c>
      <c r="E1300" s="178">
        <f t="shared" si="23"/>
        <v>10.496426603361048</v>
      </c>
    </row>
    <row r="1301" spans="1:5" ht="15.75" x14ac:dyDescent="0.25">
      <c r="A1301" s="236" t="s">
        <v>1936</v>
      </c>
      <c r="B1301" s="179" t="s">
        <v>3131</v>
      </c>
      <c r="C1301" s="224">
        <f>ROUND('в руб.'!C1301/1000,1)</f>
        <v>99868.1</v>
      </c>
      <c r="D1301" s="224">
        <f>ROUND('в руб.'!D1301/1000,1)</f>
        <v>99868.1</v>
      </c>
      <c r="E1301" s="178">
        <f t="shared" si="23"/>
        <v>100</v>
      </c>
    </row>
    <row r="1302" spans="1:5" ht="15.75" x14ac:dyDescent="0.25">
      <c r="A1302" s="236" t="s">
        <v>1507</v>
      </c>
      <c r="B1302" s="179" t="s">
        <v>3132</v>
      </c>
      <c r="C1302" s="224">
        <f>ROUND('в руб.'!C1302/1000,1)</f>
        <v>99868.1</v>
      </c>
      <c r="D1302" s="224">
        <f>ROUND('в руб.'!D1302/1000,1)</f>
        <v>99868.1</v>
      </c>
      <c r="E1302" s="178">
        <f t="shared" si="23"/>
        <v>100</v>
      </c>
    </row>
    <row r="1303" spans="1:5" ht="47.25" x14ac:dyDescent="0.25">
      <c r="A1303" s="236" t="s">
        <v>1939</v>
      </c>
      <c r="B1303" s="179" t="s">
        <v>3133</v>
      </c>
      <c r="C1303" s="224">
        <f>ROUND('в руб.'!C1303/1000,1)</f>
        <v>427688.4</v>
      </c>
      <c r="D1303" s="224">
        <f>ROUND('в руб.'!D1303/1000,1)</f>
        <v>269559.2</v>
      </c>
      <c r="E1303" s="178">
        <f t="shared" si="23"/>
        <v>63.027007512946341</v>
      </c>
    </row>
    <row r="1304" spans="1:5" ht="15.75" x14ac:dyDescent="0.25">
      <c r="A1304" s="236" t="s">
        <v>1941</v>
      </c>
      <c r="B1304" s="179" t="s">
        <v>3134</v>
      </c>
      <c r="C1304" s="224">
        <f>ROUND('в руб.'!C1304/1000,1)</f>
        <v>303571.7</v>
      </c>
      <c r="D1304" s="224">
        <f>ROUND('в руб.'!D1304/1000,1)</f>
        <v>178657.4</v>
      </c>
      <c r="E1304" s="178">
        <f t="shared" si="23"/>
        <v>58.851796791334635</v>
      </c>
    </row>
    <row r="1305" spans="1:5" ht="78.75" x14ac:dyDescent="0.25">
      <c r="A1305" s="236" t="s">
        <v>2119</v>
      </c>
      <c r="B1305" s="179" t="s">
        <v>3135</v>
      </c>
      <c r="C1305" s="224">
        <f>ROUND('в руб.'!C1305/1000,1)</f>
        <v>271762.59999999998</v>
      </c>
      <c r="D1305" s="224">
        <f>ROUND('в руб.'!D1305/1000,1)</f>
        <v>159960.5</v>
      </c>
      <c r="E1305" s="178">
        <f t="shared" si="23"/>
        <v>58.860380346670226</v>
      </c>
    </row>
    <row r="1306" spans="1:5" ht="31.5" x14ac:dyDescent="0.25">
      <c r="A1306" s="236" t="s">
        <v>1943</v>
      </c>
      <c r="B1306" s="179" t="s">
        <v>3136</v>
      </c>
      <c r="C1306" s="224">
        <f>ROUND('в руб.'!C1306/1000,1)</f>
        <v>31809</v>
      </c>
      <c r="D1306" s="224">
        <f>ROUND('в руб.'!D1306/1000,1)</f>
        <v>18696.900000000001</v>
      </c>
      <c r="E1306" s="178">
        <f t="shared" si="23"/>
        <v>58.778647552579464</v>
      </c>
    </row>
    <row r="1307" spans="1:5" ht="15.75" x14ac:dyDescent="0.25">
      <c r="A1307" s="236" t="s">
        <v>2062</v>
      </c>
      <c r="B1307" s="179" t="s">
        <v>3138</v>
      </c>
      <c r="C1307" s="224">
        <f>ROUND('в руб.'!C1307/1000,1)</f>
        <v>116404.1</v>
      </c>
      <c r="D1307" s="224">
        <f>ROUND('в руб.'!D1307/1000,1)</f>
        <v>89901.8</v>
      </c>
      <c r="E1307" s="178">
        <f t="shared" si="23"/>
        <v>77.232502978846966</v>
      </c>
    </row>
    <row r="1308" spans="1:5" ht="78.75" x14ac:dyDescent="0.25">
      <c r="A1308" s="236" t="s">
        <v>2064</v>
      </c>
      <c r="B1308" s="179" t="s">
        <v>3139</v>
      </c>
      <c r="C1308" s="224">
        <f>ROUND('в руб.'!C1308/1000,1)</f>
        <v>16585.8</v>
      </c>
      <c r="D1308" s="224">
        <f>ROUND('в руб.'!D1308/1000,1)</f>
        <v>9586.2000000000007</v>
      </c>
      <c r="E1308" s="178">
        <f t="shared" si="23"/>
        <v>57.797634120753905</v>
      </c>
    </row>
    <row r="1309" spans="1:5" ht="31.5" x14ac:dyDescent="0.25">
      <c r="A1309" s="236" t="s">
        <v>2126</v>
      </c>
      <c r="B1309" s="179" t="s">
        <v>3140</v>
      </c>
      <c r="C1309" s="224">
        <f>ROUND('в руб.'!C1309/1000,1)</f>
        <v>99818.3</v>
      </c>
      <c r="D1309" s="224">
        <f>ROUND('в руб.'!D1309/1000,1)</f>
        <v>80315.600000000006</v>
      </c>
      <c r="E1309" s="178">
        <f t="shared" si="23"/>
        <v>80.461799088944616</v>
      </c>
    </row>
    <row r="1310" spans="1:5" ht="78.75" x14ac:dyDescent="0.25">
      <c r="A1310" s="236" t="s">
        <v>2130</v>
      </c>
      <c r="B1310" s="179" t="s">
        <v>3142</v>
      </c>
      <c r="C1310" s="224">
        <f>ROUND('в руб.'!C1310/1000,1)</f>
        <v>7712.7</v>
      </c>
      <c r="D1310" s="224">
        <f>ROUND('в руб.'!D1310/1000,1)</f>
        <v>1000</v>
      </c>
      <c r="E1310" s="178">
        <f t="shared" si="23"/>
        <v>12.965628119854266</v>
      </c>
    </row>
    <row r="1311" spans="1:5" ht="31.5" x14ac:dyDescent="0.25">
      <c r="A1311" s="236" t="s">
        <v>2136</v>
      </c>
      <c r="B1311" s="179" t="s">
        <v>3143</v>
      </c>
      <c r="C1311" s="224">
        <f>ROUND('в руб.'!C1311/1000,1)</f>
        <v>7712.7</v>
      </c>
      <c r="D1311" s="224">
        <f>ROUND('в руб.'!D1311/1000,1)</f>
        <v>1000</v>
      </c>
      <c r="E1311" s="178">
        <f t="shared" si="23"/>
        <v>12.965628119854266</v>
      </c>
    </row>
    <row r="1312" spans="1:5" ht="15.75" x14ac:dyDescent="0.25">
      <c r="A1312" s="236" t="s">
        <v>1908</v>
      </c>
      <c r="B1312" s="179" t="s">
        <v>3144</v>
      </c>
      <c r="C1312" s="224">
        <f>ROUND('в руб.'!C1312/1000,1)</f>
        <v>1512.6</v>
      </c>
      <c r="D1312" s="224">
        <f>ROUND('в руб.'!D1312/1000,1)</f>
        <v>520.9</v>
      </c>
      <c r="E1312" s="178">
        <f t="shared" si="23"/>
        <v>34.437392569086342</v>
      </c>
    </row>
    <row r="1313" spans="1:5" ht="15.75" x14ac:dyDescent="0.25">
      <c r="A1313" s="236" t="s">
        <v>1978</v>
      </c>
      <c r="B1313" s="179" t="s">
        <v>3145</v>
      </c>
      <c r="C1313" s="224">
        <f>ROUND('в руб.'!C1313/1000,1)</f>
        <v>174.4</v>
      </c>
      <c r="D1313" s="224">
        <f>ROUND('в руб.'!D1313/1000,1)</f>
        <v>167.8</v>
      </c>
      <c r="E1313" s="178">
        <f t="shared" si="23"/>
        <v>96.215596330275233</v>
      </c>
    </row>
    <row r="1314" spans="1:5" ht="47.25" x14ac:dyDescent="0.25">
      <c r="A1314" s="236" t="s">
        <v>1980</v>
      </c>
      <c r="B1314" s="179" t="s">
        <v>3146</v>
      </c>
      <c r="C1314" s="224">
        <f>ROUND('в руб.'!C1314/1000,1)</f>
        <v>174.4</v>
      </c>
      <c r="D1314" s="224">
        <f>ROUND('в руб.'!D1314/1000,1)</f>
        <v>167.8</v>
      </c>
      <c r="E1314" s="178">
        <f t="shared" si="23"/>
        <v>96.215596330275233</v>
      </c>
    </row>
    <row r="1315" spans="1:5" ht="15.75" x14ac:dyDescent="0.25">
      <c r="A1315" s="236" t="s">
        <v>1910</v>
      </c>
      <c r="B1315" s="179" t="s">
        <v>3147</v>
      </c>
      <c r="C1315" s="224">
        <f>ROUND('в руб.'!C1315/1000,1)</f>
        <v>1338.2</v>
      </c>
      <c r="D1315" s="224">
        <f>ROUND('в руб.'!D1315/1000,1)</f>
        <v>353.1</v>
      </c>
      <c r="E1315" s="178">
        <f t="shared" si="23"/>
        <v>26.386190405021669</v>
      </c>
    </row>
    <row r="1316" spans="1:5" ht="31.5" x14ac:dyDescent="0.25">
      <c r="A1316" s="236" t="s">
        <v>1947</v>
      </c>
      <c r="B1316" s="179" t="s">
        <v>3148</v>
      </c>
      <c r="C1316" s="224">
        <f>ROUND('в руб.'!C1316/1000,1)</f>
        <v>937.8</v>
      </c>
      <c r="D1316" s="224">
        <f>ROUND('в руб.'!D1316/1000,1)</f>
        <v>165.9</v>
      </c>
      <c r="E1316" s="178">
        <f t="shared" si="23"/>
        <v>17.690339091490724</v>
      </c>
    </row>
    <row r="1317" spans="1:5" ht="15.75" x14ac:dyDescent="0.25">
      <c r="A1317" s="236" t="s">
        <v>1949</v>
      </c>
      <c r="B1317" s="179" t="s">
        <v>3149</v>
      </c>
      <c r="C1317" s="224">
        <f>ROUND('в руб.'!C1317/1000,1)</f>
        <v>33.200000000000003</v>
      </c>
      <c r="D1317" s="224">
        <f>ROUND('в руб.'!D1317/1000,1)</f>
        <v>5.9</v>
      </c>
      <c r="E1317" s="178">
        <f t="shared" si="23"/>
        <v>17.771084337349397</v>
      </c>
    </row>
    <row r="1318" spans="1:5" ht="15.75" x14ac:dyDescent="0.25">
      <c r="A1318" s="236" t="s">
        <v>1912</v>
      </c>
      <c r="B1318" s="179" t="s">
        <v>3150</v>
      </c>
      <c r="C1318" s="224">
        <f>ROUND('в руб.'!C1318/1000,1)</f>
        <v>367.2</v>
      </c>
      <c r="D1318" s="224">
        <f>ROUND('в руб.'!D1318/1000,1)</f>
        <v>181.3</v>
      </c>
      <c r="E1318" s="178">
        <f t="shared" si="23"/>
        <v>49.373638344226585</v>
      </c>
    </row>
    <row r="1319" spans="1:5" ht="15.75" x14ac:dyDescent="0.25">
      <c r="A1319" s="234" t="s">
        <v>3151</v>
      </c>
      <c r="B1319" s="235" t="s">
        <v>3152</v>
      </c>
      <c r="C1319" s="223">
        <f>ROUND('в руб.'!C1319/1000,1)</f>
        <v>44504229.299999997</v>
      </c>
      <c r="D1319" s="223">
        <f>ROUND('в руб.'!D1319/1000,1)</f>
        <v>21397337.199999999</v>
      </c>
      <c r="E1319" s="202">
        <f t="shared" si="23"/>
        <v>48.079334338680482</v>
      </c>
    </row>
    <row r="1320" spans="1:5" ht="15.75" x14ac:dyDescent="0.25">
      <c r="A1320" s="234" t="s">
        <v>3153</v>
      </c>
      <c r="B1320" s="235" t="s">
        <v>3154</v>
      </c>
      <c r="C1320" s="223">
        <f>ROUND('в руб.'!C1320/1000,1)</f>
        <v>205047.1</v>
      </c>
      <c r="D1320" s="223">
        <f>ROUND('в руб.'!D1320/1000,1)</f>
        <v>71641.3</v>
      </c>
      <c r="E1320" s="202">
        <f t="shared" si="23"/>
        <v>34.938948173370896</v>
      </c>
    </row>
    <row r="1321" spans="1:5" ht="31.5" x14ac:dyDescent="0.25">
      <c r="A1321" s="236" t="s">
        <v>1902</v>
      </c>
      <c r="B1321" s="179" t="s">
        <v>3155</v>
      </c>
      <c r="C1321" s="224">
        <f>ROUND('в руб.'!C1321/1000,1)</f>
        <v>1242.5999999999999</v>
      </c>
      <c r="D1321" s="224">
        <f>ROUND('в руб.'!D1321/1000,1)</f>
        <v>728.7</v>
      </c>
      <c r="E1321" s="178">
        <f t="shared" si="23"/>
        <v>58.643167551907297</v>
      </c>
    </row>
    <row r="1322" spans="1:5" ht="47.25" x14ac:dyDescent="0.25">
      <c r="A1322" s="236" t="s">
        <v>1904</v>
      </c>
      <c r="B1322" s="179" t="s">
        <v>3156</v>
      </c>
      <c r="C1322" s="224">
        <f>ROUND('в руб.'!C1322/1000,1)</f>
        <v>1242.5999999999999</v>
      </c>
      <c r="D1322" s="224">
        <f>ROUND('в руб.'!D1322/1000,1)</f>
        <v>728.7</v>
      </c>
      <c r="E1322" s="178">
        <f t="shared" si="23"/>
        <v>58.643167551907297</v>
      </c>
    </row>
    <row r="1323" spans="1:5" ht="15.75" x14ac:dyDescent="0.25">
      <c r="A1323" s="236" t="s">
        <v>1906</v>
      </c>
      <c r="B1323" s="179" t="s">
        <v>3157</v>
      </c>
      <c r="C1323" s="224">
        <f>ROUND('в руб.'!C1323/1000,1)</f>
        <v>1242.5999999999999</v>
      </c>
      <c r="D1323" s="224">
        <f>ROUND('в руб.'!D1323/1000,1)</f>
        <v>728.7</v>
      </c>
      <c r="E1323" s="178">
        <f t="shared" si="23"/>
        <v>58.643167551907297</v>
      </c>
    </row>
    <row r="1324" spans="1:5" ht="31.5" x14ac:dyDescent="0.25">
      <c r="A1324" s="236" t="s">
        <v>1928</v>
      </c>
      <c r="B1324" s="179" t="s">
        <v>3158</v>
      </c>
      <c r="C1324" s="224">
        <f>ROUND('в руб.'!C1324/1000,1)</f>
        <v>154580.4</v>
      </c>
      <c r="D1324" s="224">
        <f>ROUND('в руб.'!D1324/1000,1)</f>
        <v>61953.3</v>
      </c>
      <c r="E1324" s="178">
        <f t="shared" si="23"/>
        <v>40.078366985723939</v>
      </c>
    </row>
    <row r="1325" spans="1:5" ht="31.5" x14ac:dyDescent="0.25">
      <c r="A1325" s="236" t="s">
        <v>3159</v>
      </c>
      <c r="B1325" s="179" t="s">
        <v>3160</v>
      </c>
      <c r="C1325" s="224">
        <f>ROUND('в руб.'!C1325/1000,1)</f>
        <v>154580.4</v>
      </c>
      <c r="D1325" s="224">
        <f>ROUND('в руб.'!D1325/1000,1)</f>
        <v>61953.3</v>
      </c>
      <c r="E1325" s="178">
        <f t="shared" si="23"/>
        <v>40.078366985723939</v>
      </c>
    </row>
    <row r="1326" spans="1:5" ht="15.75" x14ac:dyDescent="0.25">
      <c r="A1326" s="236" t="s">
        <v>3161</v>
      </c>
      <c r="B1326" s="179" t="s">
        <v>3162</v>
      </c>
      <c r="C1326" s="224">
        <f>ROUND('в руб.'!C1326/1000,1)</f>
        <v>154580.4</v>
      </c>
      <c r="D1326" s="224">
        <f>ROUND('в руб.'!D1326/1000,1)</f>
        <v>61953.3</v>
      </c>
      <c r="E1326" s="178">
        <f t="shared" si="23"/>
        <v>40.078366985723939</v>
      </c>
    </row>
    <row r="1327" spans="1:5" ht="15.75" x14ac:dyDescent="0.25">
      <c r="A1327" s="236" t="s">
        <v>1936</v>
      </c>
      <c r="B1327" s="179" t="s">
        <v>3165</v>
      </c>
      <c r="C1327" s="224">
        <f>ROUND('в руб.'!C1327/1000,1)</f>
        <v>49224.1</v>
      </c>
      <c r="D1327" s="224">
        <f>ROUND('в руб.'!D1327/1000,1)</f>
        <v>8959.2999999999993</v>
      </c>
      <c r="E1327" s="178">
        <f t="shared" si="23"/>
        <v>18.201043797651963</v>
      </c>
    </row>
    <row r="1328" spans="1:5" ht="31.5" x14ac:dyDescent="0.25">
      <c r="A1328" s="236" t="s">
        <v>3166</v>
      </c>
      <c r="B1328" s="179" t="s">
        <v>3167</v>
      </c>
      <c r="C1328" s="224">
        <f>ROUND('в руб.'!C1328/1000,1)</f>
        <v>49224.1</v>
      </c>
      <c r="D1328" s="224">
        <f>ROUND('в руб.'!D1328/1000,1)</f>
        <v>8959.2999999999993</v>
      </c>
      <c r="E1328" s="178">
        <f t="shared" si="23"/>
        <v>18.201043797651963</v>
      </c>
    </row>
    <row r="1329" spans="1:7" ht="15.75" x14ac:dyDescent="0.25">
      <c r="A1329" s="234" t="s">
        <v>3168</v>
      </c>
      <c r="B1329" s="235" t="s">
        <v>3169</v>
      </c>
      <c r="C1329" s="223">
        <f>ROUND('в руб.'!C1329/1000,1)-0.1</f>
        <v>6629760.1000000006</v>
      </c>
      <c r="D1329" s="223">
        <f>ROUND('в руб.'!D1329/1000,1)</f>
        <v>3410589.8</v>
      </c>
      <c r="E1329" s="202">
        <f t="shared" si="23"/>
        <v>51.443638209473065</v>
      </c>
      <c r="G1329" s="218"/>
    </row>
    <row r="1330" spans="1:7" ht="47.25" x14ac:dyDescent="0.25">
      <c r="A1330" s="236" t="s">
        <v>1939</v>
      </c>
      <c r="B1330" s="179" t="s">
        <v>3170</v>
      </c>
      <c r="C1330" s="224">
        <f>ROUND('в руб.'!C1330/1000,1)-0.1</f>
        <v>6626040.9000000004</v>
      </c>
      <c r="D1330" s="224">
        <f>ROUND('в руб.'!D1330/1000,1)</f>
        <v>3409854.7</v>
      </c>
      <c r="E1330" s="178">
        <f t="shared" si="23"/>
        <v>51.461419442792753</v>
      </c>
      <c r="G1330" s="218"/>
    </row>
    <row r="1331" spans="1:7" ht="15.75" x14ac:dyDescent="0.25">
      <c r="A1331" s="236" t="s">
        <v>1941</v>
      </c>
      <c r="B1331" s="179" t="s">
        <v>3171</v>
      </c>
      <c r="C1331" s="224">
        <f>ROUND('в руб.'!C1331/1000,1)</f>
        <v>1017095.9</v>
      </c>
      <c r="D1331" s="224">
        <f>ROUND('в руб.'!D1331/1000,1)</f>
        <v>476513.2</v>
      </c>
      <c r="E1331" s="178">
        <f t="shared" si="23"/>
        <v>46.850370746750627</v>
      </c>
    </row>
    <row r="1332" spans="1:7" ht="78.75" x14ac:dyDescent="0.25">
      <c r="A1332" s="236" t="s">
        <v>2119</v>
      </c>
      <c r="B1332" s="179" t="s">
        <v>3172</v>
      </c>
      <c r="C1332" s="224">
        <f>ROUND('в руб.'!C1332/1000,1)-0.1</f>
        <v>988169.3</v>
      </c>
      <c r="D1332" s="224">
        <f>ROUND('в руб.'!D1332/1000,1)</f>
        <v>465643.2</v>
      </c>
      <c r="E1332" s="178">
        <f t="shared" si="23"/>
        <v>47.121803925703823</v>
      </c>
    </row>
    <row r="1333" spans="1:7" ht="31.5" x14ac:dyDescent="0.25">
      <c r="A1333" s="236" t="s">
        <v>1943</v>
      </c>
      <c r="B1333" s="179" t="s">
        <v>3173</v>
      </c>
      <c r="C1333" s="224">
        <f>ROUND('в руб.'!C1333/1000,1)</f>
        <v>28926.6</v>
      </c>
      <c r="D1333" s="224">
        <f>ROUND('в руб.'!D1333/1000,1)</f>
        <v>10869.9</v>
      </c>
      <c r="E1333" s="178">
        <f t="shared" si="23"/>
        <v>37.577523801622036</v>
      </c>
    </row>
    <row r="1334" spans="1:7" ht="15.75" x14ac:dyDescent="0.25">
      <c r="A1334" s="236" t="s">
        <v>2062</v>
      </c>
      <c r="B1334" s="179" t="s">
        <v>3174</v>
      </c>
      <c r="C1334" s="224">
        <f>ROUND('в руб.'!C1334/1000,1)</f>
        <v>5591949.2000000002</v>
      </c>
      <c r="D1334" s="224">
        <f>ROUND('в руб.'!D1334/1000,1)</f>
        <v>2921734</v>
      </c>
      <c r="E1334" s="178">
        <f t="shared" ref="E1334:E1397" si="24">D1334/C1334*100</f>
        <v>52.248936739267947</v>
      </c>
    </row>
    <row r="1335" spans="1:7" ht="78.75" x14ac:dyDescent="0.25">
      <c r="A1335" s="236" t="s">
        <v>2064</v>
      </c>
      <c r="B1335" s="179" t="s">
        <v>3175</v>
      </c>
      <c r="C1335" s="224">
        <f>ROUND('в руб.'!C1335/1000,1)</f>
        <v>5497685.5999999996</v>
      </c>
      <c r="D1335" s="224">
        <f>ROUND('в руб.'!D1335/1000,1)</f>
        <v>2866474.4</v>
      </c>
      <c r="E1335" s="178">
        <f t="shared" si="24"/>
        <v>52.139656731188857</v>
      </c>
    </row>
    <row r="1336" spans="1:7" ht="31.5" x14ac:dyDescent="0.25">
      <c r="A1336" s="236" t="s">
        <v>2126</v>
      </c>
      <c r="B1336" s="179" t="s">
        <v>3176</v>
      </c>
      <c r="C1336" s="224">
        <f>ROUND('в руб.'!C1336/1000,1)</f>
        <v>94263.7</v>
      </c>
      <c r="D1336" s="224">
        <f>ROUND('в руб.'!D1336/1000,1)</f>
        <v>55259.7</v>
      </c>
      <c r="E1336" s="178">
        <f t="shared" si="24"/>
        <v>58.622460183506483</v>
      </c>
    </row>
    <row r="1337" spans="1:7" ht="78.75" x14ac:dyDescent="0.25">
      <c r="A1337" s="236" t="s">
        <v>2130</v>
      </c>
      <c r="B1337" s="179" t="s">
        <v>3177</v>
      </c>
      <c r="C1337" s="224">
        <f>ROUND('в руб.'!C1337/1000,1)</f>
        <v>16995.8</v>
      </c>
      <c r="D1337" s="224">
        <f>ROUND('в руб.'!D1337/1000,1)</f>
        <v>11607.5</v>
      </c>
      <c r="E1337" s="178">
        <f t="shared" si="24"/>
        <v>68.296284964520652</v>
      </c>
    </row>
    <row r="1338" spans="1:7" ht="47.25" x14ac:dyDescent="0.25">
      <c r="A1338" s="236" t="s">
        <v>2132</v>
      </c>
      <c r="B1338" s="179" t="s">
        <v>3178</v>
      </c>
      <c r="C1338" s="224">
        <f>ROUND('в руб.'!C1338/1000,1)</f>
        <v>16995.8</v>
      </c>
      <c r="D1338" s="224">
        <f>ROUND('в руб.'!D1338/1000,1)</f>
        <v>11607.5</v>
      </c>
      <c r="E1338" s="178">
        <f t="shared" si="24"/>
        <v>68.296284964520652</v>
      </c>
    </row>
    <row r="1339" spans="1:7" ht="15.75" x14ac:dyDescent="0.25">
      <c r="A1339" s="236" t="s">
        <v>1908</v>
      </c>
      <c r="B1339" s="179" t="s">
        <v>3179</v>
      </c>
      <c r="C1339" s="224">
        <f>ROUND('в руб.'!C1339/1000,1)</f>
        <v>3719.2</v>
      </c>
      <c r="D1339" s="224">
        <f>ROUND('в руб.'!D1339/1000,1)</f>
        <v>735.1</v>
      </c>
      <c r="E1339" s="178">
        <f t="shared" si="24"/>
        <v>19.765003226500326</v>
      </c>
    </row>
    <row r="1340" spans="1:7" ht="63" x14ac:dyDescent="0.25">
      <c r="A1340" s="236" t="s">
        <v>2139</v>
      </c>
      <c r="B1340" s="179" t="s">
        <v>3180</v>
      </c>
      <c r="C1340" s="224">
        <f>ROUND('в руб.'!C1340/1000,1)</f>
        <v>3719.2</v>
      </c>
      <c r="D1340" s="224">
        <f>ROUND('в руб.'!D1340/1000,1)</f>
        <v>735.1</v>
      </c>
      <c r="E1340" s="178">
        <f t="shared" si="24"/>
        <v>19.765003226500326</v>
      </c>
    </row>
    <row r="1341" spans="1:7" ht="78.75" x14ac:dyDescent="0.25">
      <c r="A1341" s="236" t="s">
        <v>2141</v>
      </c>
      <c r="B1341" s="179" t="s">
        <v>3181</v>
      </c>
      <c r="C1341" s="224">
        <f>ROUND('в руб.'!C1341/1000,1)</f>
        <v>3719.2</v>
      </c>
      <c r="D1341" s="224">
        <f>ROUND('в руб.'!D1341/1000,1)</f>
        <v>735.1</v>
      </c>
      <c r="E1341" s="178">
        <f t="shared" si="24"/>
        <v>19.765003226500326</v>
      </c>
    </row>
    <row r="1342" spans="1:7" ht="15.75" x14ac:dyDescent="0.25">
      <c r="A1342" s="234" t="s">
        <v>3182</v>
      </c>
      <c r="B1342" s="235" t="s">
        <v>3183</v>
      </c>
      <c r="C1342" s="223">
        <f>ROUND('в руб.'!C1342/1000,1)</f>
        <v>21161971.300000001</v>
      </c>
      <c r="D1342" s="223">
        <f>ROUND('в руб.'!D1342/1000,1)</f>
        <v>10485015.1</v>
      </c>
      <c r="E1342" s="202">
        <f t="shared" si="24"/>
        <v>49.546495226557646</v>
      </c>
    </row>
    <row r="1343" spans="1:7" ht="31.5" x14ac:dyDescent="0.25">
      <c r="A1343" s="236" t="s">
        <v>1902</v>
      </c>
      <c r="B1343" s="179" t="s">
        <v>3184</v>
      </c>
      <c r="C1343" s="224">
        <f>ROUND('в руб.'!C1343/1000,1)</f>
        <v>128364.2</v>
      </c>
      <c r="D1343" s="224">
        <f>ROUND('в руб.'!D1343/1000,1)</f>
        <v>56552.2</v>
      </c>
      <c r="E1343" s="178">
        <f t="shared" si="24"/>
        <v>44.056053011665249</v>
      </c>
    </row>
    <row r="1344" spans="1:7" ht="47.25" x14ac:dyDescent="0.25">
      <c r="A1344" s="236" t="s">
        <v>1904</v>
      </c>
      <c r="B1344" s="179" t="s">
        <v>3185</v>
      </c>
      <c r="C1344" s="224">
        <f>ROUND('в руб.'!C1344/1000,1)</f>
        <v>128364.2</v>
      </c>
      <c r="D1344" s="224">
        <f>ROUND('в руб.'!D1344/1000,1)</f>
        <v>56552.2</v>
      </c>
      <c r="E1344" s="178">
        <f t="shared" si="24"/>
        <v>44.056053011665249</v>
      </c>
    </row>
    <row r="1345" spans="1:5" ht="15.75" x14ac:dyDescent="0.25">
      <c r="A1345" s="236" t="s">
        <v>1906</v>
      </c>
      <c r="B1345" s="179" t="s">
        <v>3186</v>
      </c>
      <c r="C1345" s="224">
        <f>ROUND('в руб.'!C1345/1000,1)</f>
        <v>128364.2</v>
      </c>
      <c r="D1345" s="224">
        <f>ROUND('в руб.'!D1345/1000,1)</f>
        <v>56552.2</v>
      </c>
      <c r="E1345" s="178">
        <f t="shared" si="24"/>
        <v>44.056053011665249</v>
      </c>
    </row>
    <row r="1346" spans="1:5" ht="31.5" x14ac:dyDescent="0.25">
      <c r="A1346" s="236" t="s">
        <v>1928</v>
      </c>
      <c r="B1346" s="179" t="s">
        <v>3187</v>
      </c>
      <c r="C1346" s="224">
        <f>ROUND('в руб.'!C1346/1000,1)</f>
        <v>20309456.300000001</v>
      </c>
      <c r="D1346" s="224">
        <f>ROUND('в руб.'!D1346/1000,1)</f>
        <v>10157514.199999999</v>
      </c>
      <c r="E1346" s="178">
        <f t="shared" si="24"/>
        <v>50.013717994016403</v>
      </c>
    </row>
    <row r="1347" spans="1:5" ht="31.5" x14ac:dyDescent="0.25">
      <c r="A1347" s="236" t="s">
        <v>3159</v>
      </c>
      <c r="B1347" s="179" t="s">
        <v>3188</v>
      </c>
      <c r="C1347" s="224">
        <f>ROUND('в руб.'!C1347/1000,1)</f>
        <v>5863759.2000000002</v>
      </c>
      <c r="D1347" s="224">
        <f>ROUND('в руб.'!D1347/1000,1)</f>
        <v>3067668.2</v>
      </c>
      <c r="E1347" s="178">
        <f t="shared" si="24"/>
        <v>52.315726061875125</v>
      </c>
    </row>
    <row r="1348" spans="1:5" ht="15.75" x14ac:dyDescent="0.25">
      <c r="A1348" s="236" t="s">
        <v>3161</v>
      </c>
      <c r="B1348" s="179" t="s">
        <v>3189</v>
      </c>
      <c r="C1348" s="224">
        <f>ROUND('в руб.'!C1348/1000,1)</f>
        <v>144318.6</v>
      </c>
      <c r="D1348" s="224">
        <f>ROUND('в руб.'!D1348/1000,1)</f>
        <v>70821.600000000006</v>
      </c>
      <c r="E1348" s="178">
        <f t="shared" si="24"/>
        <v>49.073092449621882</v>
      </c>
    </row>
    <row r="1349" spans="1:5" ht="47.25" x14ac:dyDescent="0.25">
      <c r="A1349" s="236" t="s">
        <v>3163</v>
      </c>
      <c r="B1349" s="179" t="s">
        <v>3190</v>
      </c>
      <c r="C1349" s="224">
        <f>ROUND('в руб.'!C1349/1000,1)</f>
        <v>5719440.5999999996</v>
      </c>
      <c r="D1349" s="224">
        <f>ROUND('в руб.'!D1349/1000,1)</f>
        <v>2996846.6</v>
      </c>
      <c r="E1349" s="178">
        <f t="shared" si="24"/>
        <v>52.39754741049326</v>
      </c>
    </row>
    <row r="1350" spans="1:5" ht="31.5" x14ac:dyDescent="0.25">
      <c r="A1350" s="236" t="s">
        <v>1930</v>
      </c>
      <c r="B1350" s="179" t="s">
        <v>3191</v>
      </c>
      <c r="C1350" s="224">
        <f>ROUND('в руб.'!C1350/1000,1)</f>
        <v>14445697.1</v>
      </c>
      <c r="D1350" s="224">
        <f>ROUND('в руб.'!D1350/1000,1)</f>
        <v>7089846</v>
      </c>
      <c r="E1350" s="178">
        <f t="shared" si="24"/>
        <v>49.079292961223729</v>
      </c>
    </row>
    <row r="1351" spans="1:5" ht="47.25" x14ac:dyDescent="0.25">
      <c r="A1351" s="236" t="s">
        <v>1932</v>
      </c>
      <c r="B1351" s="179" t="s">
        <v>3192</v>
      </c>
      <c r="C1351" s="224">
        <f>ROUND('в руб.'!C1351/1000,1)</f>
        <v>1138686.7</v>
      </c>
      <c r="D1351" s="224">
        <f>ROUND('в руб.'!D1351/1000,1)</f>
        <v>452800.8</v>
      </c>
      <c r="E1351" s="178">
        <f t="shared" si="24"/>
        <v>39.765178604439662</v>
      </c>
    </row>
    <row r="1352" spans="1:5" ht="15.75" x14ac:dyDescent="0.25">
      <c r="A1352" s="236" t="s">
        <v>3193</v>
      </c>
      <c r="B1352" s="179" t="s">
        <v>3194</v>
      </c>
      <c r="C1352" s="224">
        <f>ROUND('в руб.'!C1352/1000,1)</f>
        <v>582464.6</v>
      </c>
      <c r="D1352" s="224">
        <f>ROUND('в руб.'!D1352/1000,1)</f>
        <v>384399</v>
      </c>
      <c r="E1352" s="178">
        <f t="shared" si="24"/>
        <v>65.995255333972224</v>
      </c>
    </row>
    <row r="1353" spans="1:5" ht="31.5" x14ac:dyDescent="0.25">
      <c r="A1353" s="236" t="s">
        <v>2294</v>
      </c>
      <c r="B1353" s="179" t="s">
        <v>3195</v>
      </c>
      <c r="C1353" s="224">
        <f>ROUND('в руб.'!C1353/1000,1)</f>
        <v>1504529.4</v>
      </c>
      <c r="D1353" s="224">
        <f>ROUND('в руб.'!D1353/1000,1)</f>
        <v>642638.1</v>
      </c>
      <c r="E1353" s="178">
        <f t="shared" si="24"/>
        <v>42.713562127798902</v>
      </c>
    </row>
    <row r="1354" spans="1:5" ht="31.5" x14ac:dyDescent="0.25">
      <c r="A1354" s="236" t="s">
        <v>3196</v>
      </c>
      <c r="B1354" s="179" t="s">
        <v>3197</v>
      </c>
      <c r="C1354" s="224">
        <f>ROUND('в руб.'!C1354/1000,1)</f>
        <v>11220016.4</v>
      </c>
      <c r="D1354" s="224">
        <f>ROUND('в руб.'!D1354/1000,1)</f>
        <v>5610008.2000000002</v>
      </c>
      <c r="E1354" s="178">
        <f t="shared" si="24"/>
        <v>50</v>
      </c>
    </row>
    <row r="1355" spans="1:5" ht="15.75" x14ac:dyDescent="0.25">
      <c r="A1355" s="236" t="s">
        <v>1936</v>
      </c>
      <c r="B1355" s="179" t="s">
        <v>3201</v>
      </c>
      <c r="C1355" s="224">
        <f>ROUND('в руб.'!C1355/1000,1)</f>
        <v>721282.2</v>
      </c>
      <c r="D1355" s="224">
        <f>ROUND('в руб.'!D1355/1000,1)</f>
        <v>269783.8</v>
      </c>
      <c r="E1355" s="178">
        <f t="shared" si="24"/>
        <v>37.403363066494641</v>
      </c>
    </row>
    <row r="1356" spans="1:5" ht="15.75" x14ac:dyDescent="0.25">
      <c r="A1356" s="236" t="s">
        <v>2006</v>
      </c>
      <c r="B1356" s="179" t="s">
        <v>3202</v>
      </c>
      <c r="C1356" s="224">
        <f>ROUND('в руб.'!C1356/1000,1)</f>
        <v>721182.2</v>
      </c>
      <c r="D1356" s="224">
        <f>ROUND('в руб.'!D1356/1000,1)</f>
        <v>269777.3</v>
      </c>
      <c r="E1356" s="178">
        <f t="shared" si="24"/>
        <v>37.407648164361241</v>
      </c>
    </row>
    <row r="1357" spans="1:5" ht="31.5" x14ac:dyDescent="0.25">
      <c r="A1357" s="236" t="s">
        <v>3166</v>
      </c>
      <c r="B1357" s="179" t="s">
        <v>3203</v>
      </c>
      <c r="C1357" s="224">
        <f>ROUND('в руб.'!C1357/1000,1)</f>
        <v>100</v>
      </c>
      <c r="D1357" s="224">
        <f>ROUND('в руб.'!D1357/1000,1)</f>
        <v>6.5</v>
      </c>
      <c r="E1357" s="178">
        <f t="shared" si="24"/>
        <v>6.5</v>
      </c>
    </row>
    <row r="1358" spans="1:5" ht="15.75" x14ac:dyDescent="0.25">
      <c r="A1358" s="236" t="s">
        <v>1908</v>
      </c>
      <c r="B1358" s="179" t="s">
        <v>3207</v>
      </c>
      <c r="C1358" s="224">
        <f>ROUND('в руб.'!C1358/1000,1)</f>
        <v>2868.6</v>
      </c>
      <c r="D1358" s="224">
        <f>ROUND('в руб.'!D1358/1000,1)</f>
        <v>1165</v>
      </c>
      <c r="E1358" s="178">
        <f t="shared" si="24"/>
        <v>40.6121452973576</v>
      </c>
    </row>
    <row r="1359" spans="1:5" ht="63" x14ac:dyDescent="0.25">
      <c r="A1359" s="236" t="s">
        <v>2139</v>
      </c>
      <c r="B1359" s="179" t="s">
        <v>3208</v>
      </c>
      <c r="C1359" s="224">
        <f>ROUND('в руб.'!C1359/1000,1)</f>
        <v>2868.6</v>
      </c>
      <c r="D1359" s="224">
        <f>ROUND('в руб.'!D1359/1000,1)</f>
        <v>1165</v>
      </c>
      <c r="E1359" s="178">
        <f t="shared" si="24"/>
        <v>40.6121452973576</v>
      </c>
    </row>
    <row r="1360" spans="1:5" ht="78.75" x14ac:dyDescent="0.25">
      <c r="A1360" s="236" t="s">
        <v>2141</v>
      </c>
      <c r="B1360" s="179" t="s">
        <v>3209</v>
      </c>
      <c r="C1360" s="224">
        <f>ROUND('в руб.'!C1360/1000,1)</f>
        <v>2868.6</v>
      </c>
      <c r="D1360" s="224">
        <f>ROUND('в руб.'!D1360/1000,1)</f>
        <v>1165</v>
      </c>
      <c r="E1360" s="178">
        <f t="shared" si="24"/>
        <v>40.6121452973576</v>
      </c>
    </row>
    <row r="1361" spans="1:5" ht="15.75" x14ac:dyDescent="0.25">
      <c r="A1361" s="234" t="s">
        <v>3210</v>
      </c>
      <c r="B1361" s="235" t="s">
        <v>3211</v>
      </c>
      <c r="C1361" s="223">
        <f>ROUND('в руб.'!C1361/1000,1)</f>
        <v>15004762.9</v>
      </c>
      <c r="D1361" s="223">
        <f>ROUND('в руб.'!D1361/1000,1)</f>
        <v>6822689.5999999996</v>
      </c>
      <c r="E1361" s="202">
        <f t="shared" si="24"/>
        <v>45.470159345203641</v>
      </c>
    </row>
    <row r="1362" spans="1:5" ht="78.75" x14ac:dyDescent="0.25">
      <c r="A1362" s="236" t="s">
        <v>1892</v>
      </c>
      <c r="B1362" s="179" t="s">
        <v>3212</v>
      </c>
      <c r="C1362" s="224">
        <f>ROUND('в руб.'!C1362/1000,1)</f>
        <v>63.4</v>
      </c>
      <c r="D1362" s="224">
        <f>ROUND('в руб.'!D1362/1000,1)</f>
        <v>15.4</v>
      </c>
      <c r="E1362" s="178">
        <f t="shared" si="24"/>
        <v>24.290220820189276</v>
      </c>
    </row>
    <row r="1363" spans="1:5" ht="31.5" x14ac:dyDescent="0.25">
      <c r="A1363" s="236" t="s">
        <v>1989</v>
      </c>
      <c r="B1363" s="179" t="s">
        <v>3213</v>
      </c>
      <c r="C1363" s="224">
        <f>ROUND('в руб.'!C1363/1000,1)</f>
        <v>34.6</v>
      </c>
      <c r="D1363" s="224">
        <f>ROUND('в руб.'!D1363/1000,1)</f>
        <v>8.6999999999999993</v>
      </c>
      <c r="E1363" s="178">
        <f t="shared" si="24"/>
        <v>25.144508670520228</v>
      </c>
    </row>
    <row r="1364" spans="1:5" ht="31.5" x14ac:dyDescent="0.25">
      <c r="A1364" s="236" t="s">
        <v>2071</v>
      </c>
      <c r="B1364" s="179" t="s">
        <v>3215</v>
      </c>
      <c r="C1364" s="224">
        <f>ROUND('в руб.'!C1364/1000,1)</f>
        <v>34.6</v>
      </c>
      <c r="D1364" s="224">
        <f>ROUND('в руб.'!D1364/1000,1)</f>
        <v>8.6999999999999993</v>
      </c>
      <c r="E1364" s="178">
        <f t="shared" si="24"/>
        <v>25.144508670520228</v>
      </c>
    </row>
    <row r="1365" spans="1:5" ht="31.5" x14ac:dyDescent="0.25">
      <c r="A1365" s="236" t="s">
        <v>1894</v>
      </c>
      <c r="B1365" s="179" t="s">
        <v>3216</v>
      </c>
      <c r="C1365" s="224">
        <f>ROUND('в руб.'!C1365/1000,1)</f>
        <v>28.8</v>
      </c>
      <c r="D1365" s="224">
        <f>ROUND('в руб.'!D1365/1000,1)</f>
        <v>6.7</v>
      </c>
      <c r="E1365" s="178">
        <f t="shared" si="24"/>
        <v>23.263888888888889</v>
      </c>
    </row>
    <row r="1366" spans="1:5" ht="47.25" x14ac:dyDescent="0.25">
      <c r="A1366" s="236" t="s">
        <v>1898</v>
      </c>
      <c r="B1366" s="179" t="s">
        <v>3217</v>
      </c>
      <c r="C1366" s="224">
        <f>ROUND('в руб.'!C1366/1000,1)</f>
        <v>28.8</v>
      </c>
      <c r="D1366" s="224">
        <f>ROUND('в руб.'!D1366/1000,1)</f>
        <v>6.7</v>
      </c>
      <c r="E1366" s="178">
        <f t="shared" si="24"/>
        <v>23.263888888888889</v>
      </c>
    </row>
    <row r="1367" spans="1:5" ht="31.5" x14ac:dyDescent="0.25">
      <c r="A1367" s="236" t="s">
        <v>1902</v>
      </c>
      <c r="B1367" s="179" t="s">
        <v>3218</v>
      </c>
      <c r="C1367" s="224">
        <f>ROUND('в руб.'!C1367/1000,1)</f>
        <v>34702.699999999997</v>
      </c>
      <c r="D1367" s="224">
        <f>ROUND('в руб.'!D1367/1000,1)</f>
        <v>11358.4</v>
      </c>
      <c r="E1367" s="178">
        <f t="shared" si="24"/>
        <v>32.730594449423243</v>
      </c>
    </row>
    <row r="1368" spans="1:5" ht="47.25" x14ac:dyDescent="0.25">
      <c r="A1368" s="236" t="s">
        <v>1904</v>
      </c>
      <c r="B1368" s="179" t="s">
        <v>3219</v>
      </c>
      <c r="C1368" s="224">
        <f>ROUND('в руб.'!C1368/1000,1)</f>
        <v>34702.699999999997</v>
      </c>
      <c r="D1368" s="224">
        <f>ROUND('в руб.'!D1368/1000,1)</f>
        <v>11358.4</v>
      </c>
      <c r="E1368" s="178">
        <f t="shared" si="24"/>
        <v>32.730594449423243</v>
      </c>
    </row>
    <row r="1369" spans="1:5" ht="15.75" x14ac:dyDescent="0.25">
      <c r="A1369" s="236" t="s">
        <v>1906</v>
      </c>
      <c r="B1369" s="179" t="s">
        <v>3220</v>
      </c>
      <c r="C1369" s="224">
        <f>ROUND('в руб.'!C1369/1000,1)</f>
        <v>34702.699999999997</v>
      </c>
      <c r="D1369" s="224">
        <f>ROUND('в руб.'!D1369/1000,1)</f>
        <v>11358.4</v>
      </c>
      <c r="E1369" s="178">
        <f t="shared" si="24"/>
        <v>32.730594449423243</v>
      </c>
    </row>
    <row r="1370" spans="1:5" ht="31.5" x14ac:dyDescent="0.25">
      <c r="A1370" s="236" t="s">
        <v>1928</v>
      </c>
      <c r="B1370" s="179" t="s">
        <v>3222</v>
      </c>
      <c r="C1370" s="224">
        <f>ROUND('в руб.'!C1370/1000,1)</f>
        <v>13215102.4</v>
      </c>
      <c r="D1370" s="224">
        <f>ROUND('в руб.'!D1370/1000,1)</f>
        <v>6153510.2999999998</v>
      </c>
      <c r="E1370" s="178">
        <f t="shared" si="24"/>
        <v>46.564227152715816</v>
      </c>
    </row>
    <row r="1371" spans="1:5" ht="31.5" x14ac:dyDescent="0.25">
      <c r="A1371" s="236" t="s">
        <v>3159</v>
      </c>
      <c r="B1371" s="179" t="s">
        <v>3223</v>
      </c>
      <c r="C1371" s="224">
        <f>ROUND('в руб.'!C1371/1000,1)</f>
        <v>11497343.5</v>
      </c>
      <c r="D1371" s="224">
        <f>ROUND('в руб.'!D1371/1000,1)</f>
        <v>5284350</v>
      </c>
      <c r="E1371" s="178">
        <f t="shared" si="24"/>
        <v>45.961486668637846</v>
      </c>
    </row>
    <row r="1372" spans="1:5" ht="47.25" x14ac:dyDescent="0.25">
      <c r="A1372" s="236" t="s">
        <v>3163</v>
      </c>
      <c r="B1372" s="179" t="s">
        <v>3224</v>
      </c>
      <c r="C1372" s="224">
        <f>ROUND('в руб.'!C1372/1000,1)</f>
        <v>11497343.5</v>
      </c>
      <c r="D1372" s="224">
        <f>ROUND('в руб.'!D1372/1000,1)</f>
        <v>5284350</v>
      </c>
      <c r="E1372" s="178">
        <f t="shared" si="24"/>
        <v>45.961486668637846</v>
      </c>
    </row>
    <row r="1373" spans="1:5" ht="31.5" x14ac:dyDescent="0.25">
      <c r="A1373" s="236" t="s">
        <v>1930</v>
      </c>
      <c r="B1373" s="179" t="s">
        <v>3225</v>
      </c>
      <c r="C1373" s="224">
        <f>ROUND('в руб.'!C1373/1000,1)</f>
        <v>1717758.9</v>
      </c>
      <c r="D1373" s="224">
        <f>ROUND('в руб.'!D1373/1000,1)</f>
        <v>869160.3</v>
      </c>
      <c r="E1373" s="178">
        <f t="shared" si="24"/>
        <v>50.598503666608863</v>
      </c>
    </row>
    <row r="1374" spans="1:5" ht="47.25" x14ac:dyDescent="0.25">
      <c r="A1374" s="236" t="s">
        <v>1932</v>
      </c>
      <c r="B1374" s="179" t="s">
        <v>3226</v>
      </c>
      <c r="C1374" s="224">
        <f>ROUND('в руб.'!C1374/1000,1)</f>
        <v>18550</v>
      </c>
      <c r="D1374" s="224">
        <f>ROUND('в руб.'!D1374/1000,1)</f>
        <v>5394.2</v>
      </c>
      <c r="E1374" s="178">
        <f t="shared" si="24"/>
        <v>29.079245283018867</v>
      </c>
    </row>
    <row r="1375" spans="1:5" ht="15.75" x14ac:dyDescent="0.25">
      <c r="A1375" s="236" t="s">
        <v>3193</v>
      </c>
      <c r="B1375" s="179" t="s">
        <v>3227</v>
      </c>
      <c r="C1375" s="224">
        <f>ROUND('в руб.'!C1375/1000,1)</f>
        <v>1368763.7</v>
      </c>
      <c r="D1375" s="224">
        <f>ROUND('в руб.'!D1375/1000,1)</f>
        <v>783600</v>
      </c>
      <c r="E1375" s="178">
        <f t="shared" si="24"/>
        <v>57.248742058253008</v>
      </c>
    </row>
    <row r="1376" spans="1:5" ht="31.5" x14ac:dyDescent="0.25">
      <c r="A1376" s="236" t="s">
        <v>2294</v>
      </c>
      <c r="B1376" s="179" t="s">
        <v>3228</v>
      </c>
      <c r="C1376" s="224">
        <f>ROUND('в руб.'!C1376/1000,1)</f>
        <v>330445.2</v>
      </c>
      <c r="D1376" s="224">
        <f>ROUND('в руб.'!D1376/1000,1)</f>
        <v>80166.100000000006</v>
      </c>
      <c r="E1376" s="178">
        <f t="shared" si="24"/>
        <v>24.260028591730187</v>
      </c>
    </row>
    <row r="1377" spans="1:5" ht="47.25" x14ac:dyDescent="0.25">
      <c r="A1377" s="236" t="s">
        <v>1969</v>
      </c>
      <c r="B1377" s="179" t="s">
        <v>3229</v>
      </c>
      <c r="C1377" s="224">
        <f>ROUND('в руб.'!C1377/1000,1)</f>
        <v>883256.7</v>
      </c>
      <c r="D1377" s="224">
        <f>ROUND('в руб.'!D1377/1000,1)</f>
        <v>132813.4</v>
      </c>
      <c r="E1377" s="178">
        <f t="shared" si="24"/>
        <v>15.036783757202182</v>
      </c>
    </row>
    <row r="1378" spans="1:5" ht="15.75" x14ac:dyDescent="0.25">
      <c r="A1378" s="236" t="s">
        <v>1971</v>
      </c>
      <c r="B1378" s="179" t="s">
        <v>3230</v>
      </c>
      <c r="C1378" s="224">
        <f>ROUND('в руб.'!C1378/1000,1)</f>
        <v>883256.7</v>
      </c>
      <c r="D1378" s="224">
        <f>ROUND('в руб.'!D1378/1000,1)</f>
        <v>132813.4</v>
      </c>
      <c r="E1378" s="178">
        <f t="shared" si="24"/>
        <v>15.036783757202182</v>
      </c>
    </row>
    <row r="1379" spans="1:5" ht="63" x14ac:dyDescent="0.25">
      <c r="A1379" s="236" t="s">
        <v>2107</v>
      </c>
      <c r="B1379" s="179" t="s">
        <v>3231</v>
      </c>
      <c r="C1379" s="224">
        <f>ROUND('в руб.'!C1379/1000,1)</f>
        <v>883256.7</v>
      </c>
      <c r="D1379" s="224">
        <f>ROUND('в руб.'!D1379/1000,1)</f>
        <v>132813.4</v>
      </c>
      <c r="E1379" s="178">
        <f t="shared" si="24"/>
        <v>15.036783757202182</v>
      </c>
    </row>
    <row r="1380" spans="1:5" ht="15.75" x14ac:dyDescent="0.25">
      <c r="A1380" s="236" t="s">
        <v>1936</v>
      </c>
      <c r="B1380" s="179" t="s">
        <v>3232</v>
      </c>
      <c r="C1380" s="224">
        <f>ROUND('в руб.'!C1380/1000,1)</f>
        <v>871266.8</v>
      </c>
      <c r="D1380" s="224">
        <f>ROUND('в руб.'!D1380/1000,1)</f>
        <v>524840.30000000005</v>
      </c>
      <c r="E1380" s="178">
        <f t="shared" si="24"/>
        <v>60.238758093387702</v>
      </c>
    </row>
    <row r="1381" spans="1:5" ht="15.75" x14ac:dyDescent="0.25">
      <c r="A1381" s="236" t="s">
        <v>2111</v>
      </c>
      <c r="B1381" s="179" t="s">
        <v>3233</v>
      </c>
      <c r="C1381" s="224">
        <f>ROUND('в руб.'!C1381/1000,1)</f>
        <v>59232.5</v>
      </c>
      <c r="D1381" s="224">
        <f>ROUND('в руб.'!D1381/1000,1)</f>
        <v>57625.8</v>
      </c>
      <c r="E1381" s="178">
        <f t="shared" si="24"/>
        <v>97.287468872662814</v>
      </c>
    </row>
    <row r="1382" spans="1:5" ht="63" x14ac:dyDescent="0.25">
      <c r="A1382" s="236" t="s">
        <v>2364</v>
      </c>
      <c r="B1382" s="179" t="s">
        <v>3234</v>
      </c>
      <c r="C1382" s="224">
        <f>ROUND('в руб.'!C1382/1000,1)</f>
        <v>59232.5</v>
      </c>
      <c r="D1382" s="224">
        <f>ROUND('в руб.'!D1382/1000,1)</f>
        <v>57625.8</v>
      </c>
      <c r="E1382" s="178">
        <f t="shared" si="24"/>
        <v>97.287468872662814</v>
      </c>
    </row>
    <row r="1383" spans="1:5" ht="15.75" x14ac:dyDescent="0.25">
      <c r="A1383" s="236" t="s">
        <v>2006</v>
      </c>
      <c r="B1383" s="179" t="s">
        <v>3235</v>
      </c>
      <c r="C1383" s="224">
        <f>ROUND('в руб.'!C1383/1000,1)</f>
        <v>588988.19999999995</v>
      </c>
      <c r="D1383" s="224">
        <f>ROUND('в руб.'!D1383/1000,1)</f>
        <v>244168.4</v>
      </c>
      <c r="E1383" s="178">
        <f t="shared" si="24"/>
        <v>41.455567361111825</v>
      </c>
    </row>
    <row r="1384" spans="1:5" ht="31.5" x14ac:dyDescent="0.25">
      <c r="A1384" s="236" t="s">
        <v>3166</v>
      </c>
      <c r="B1384" s="179" t="s">
        <v>3236</v>
      </c>
      <c r="C1384" s="224">
        <f>ROUND('в руб.'!C1384/1000,1)</f>
        <v>223046.1</v>
      </c>
      <c r="D1384" s="224">
        <f>ROUND('в руб.'!D1384/1000,1)</f>
        <v>223046.1</v>
      </c>
      <c r="E1384" s="178">
        <f t="shared" si="24"/>
        <v>100</v>
      </c>
    </row>
    <row r="1385" spans="1:5" ht="47.25" x14ac:dyDescent="0.25">
      <c r="A1385" s="236" t="s">
        <v>1939</v>
      </c>
      <c r="B1385" s="179" t="s">
        <v>3237</v>
      </c>
      <c r="C1385" s="224">
        <f>ROUND('в руб.'!C1385/1000,1)</f>
        <v>370.8</v>
      </c>
      <c r="D1385" s="224">
        <f>ROUND('в руб.'!D1385/1000,1)</f>
        <v>151.69999999999999</v>
      </c>
      <c r="E1385" s="178">
        <f t="shared" si="24"/>
        <v>40.911542610571736</v>
      </c>
    </row>
    <row r="1386" spans="1:5" ht="15.75" x14ac:dyDescent="0.25">
      <c r="A1386" s="236" t="s">
        <v>1941</v>
      </c>
      <c r="B1386" s="179" t="s">
        <v>3238</v>
      </c>
      <c r="C1386" s="224">
        <f>ROUND('в руб.'!C1386/1000,1)</f>
        <v>194.7</v>
      </c>
      <c r="D1386" s="224">
        <f>ROUND('в руб.'!D1386/1000,1)</f>
        <v>47.5</v>
      </c>
      <c r="E1386" s="178">
        <f t="shared" si="24"/>
        <v>24.396507447354907</v>
      </c>
    </row>
    <row r="1387" spans="1:5" ht="31.5" x14ac:dyDescent="0.25">
      <c r="A1387" s="236" t="s">
        <v>1943</v>
      </c>
      <c r="B1387" s="179" t="s">
        <v>3240</v>
      </c>
      <c r="C1387" s="224">
        <f>ROUND('в руб.'!C1387/1000,1)</f>
        <v>194.7</v>
      </c>
      <c r="D1387" s="224">
        <f>ROUND('в руб.'!D1387/1000,1)</f>
        <v>47.5</v>
      </c>
      <c r="E1387" s="178">
        <f t="shared" si="24"/>
        <v>24.396507447354907</v>
      </c>
    </row>
    <row r="1388" spans="1:5" ht="15.75" x14ac:dyDescent="0.25">
      <c r="A1388" s="236" t="s">
        <v>2062</v>
      </c>
      <c r="B1388" s="179" t="s">
        <v>3241</v>
      </c>
      <c r="C1388" s="224">
        <f>ROUND('в руб.'!C1388/1000,1)</f>
        <v>176.1</v>
      </c>
      <c r="D1388" s="224">
        <f>ROUND('в руб.'!D1388/1000,1)</f>
        <v>104.2</v>
      </c>
      <c r="E1388" s="178">
        <f t="shared" si="24"/>
        <v>59.170925610448613</v>
      </c>
    </row>
    <row r="1389" spans="1:5" ht="31.5" x14ac:dyDescent="0.25">
      <c r="A1389" s="236" t="s">
        <v>2126</v>
      </c>
      <c r="B1389" s="179" t="s">
        <v>3243</v>
      </c>
      <c r="C1389" s="224">
        <f>ROUND('в руб.'!C1389/1000,1)</f>
        <v>176.1</v>
      </c>
      <c r="D1389" s="224">
        <f>ROUND('в руб.'!D1389/1000,1)</f>
        <v>104.2</v>
      </c>
      <c r="E1389" s="178">
        <f t="shared" si="24"/>
        <v>59.170925610448613</v>
      </c>
    </row>
    <row r="1390" spans="1:5" ht="31.5" x14ac:dyDescent="0.25">
      <c r="A1390" s="234" t="s">
        <v>3244</v>
      </c>
      <c r="B1390" s="235" t="s">
        <v>3245</v>
      </c>
      <c r="C1390" s="223">
        <f>ROUND('в руб.'!C1390/1000,1)</f>
        <v>1502687.9</v>
      </c>
      <c r="D1390" s="223">
        <f>ROUND('в руб.'!D1390/1000,1)</f>
        <v>607401.4</v>
      </c>
      <c r="E1390" s="202">
        <f t="shared" si="24"/>
        <v>40.420994938469931</v>
      </c>
    </row>
    <row r="1391" spans="1:5" ht="78.75" x14ac:dyDescent="0.25">
      <c r="A1391" s="236" t="s">
        <v>1892</v>
      </c>
      <c r="B1391" s="179" t="s">
        <v>3246</v>
      </c>
      <c r="C1391" s="224">
        <f>ROUND('в руб.'!C1391/1000,1)</f>
        <v>1068187.7</v>
      </c>
      <c r="D1391" s="224">
        <f>ROUND('в руб.'!D1391/1000,1)</f>
        <v>473292.79999999999</v>
      </c>
      <c r="E1391" s="178">
        <f t="shared" si="24"/>
        <v>44.308018150742612</v>
      </c>
    </row>
    <row r="1392" spans="1:5" ht="31.5" x14ac:dyDescent="0.25">
      <c r="A1392" s="236" t="s">
        <v>1989</v>
      </c>
      <c r="B1392" s="179" t="s">
        <v>3247</v>
      </c>
      <c r="C1392" s="224">
        <f>ROUND('в руб.'!C1392/1000,1)</f>
        <v>754339.1</v>
      </c>
      <c r="D1392" s="224">
        <f>ROUND('в руб.'!D1392/1000,1)</f>
        <v>327796.2</v>
      </c>
      <c r="E1392" s="178">
        <f t="shared" si="24"/>
        <v>43.454753969401828</v>
      </c>
    </row>
    <row r="1393" spans="1:5" ht="15.75" x14ac:dyDescent="0.25">
      <c r="A1393" s="236" t="s">
        <v>1991</v>
      </c>
      <c r="B1393" s="179" t="s">
        <v>3248</v>
      </c>
      <c r="C1393" s="224">
        <f>ROUND('в руб.'!C1393/1000,1)</f>
        <v>579166.4</v>
      </c>
      <c r="D1393" s="224">
        <f>ROUND('в руб.'!D1393/1000,1)</f>
        <v>257458.4</v>
      </c>
      <c r="E1393" s="178">
        <f t="shared" si="24"/>
        <v>44.45326938855569</v>
      </c>
    </row>
    <row r="1394" spans="1:5" ht="31.5" x14ac:dyDescent="0.25">
      <c r="A1394" s="236" t="s">
        <v>2071</v>
      </c>
      <c r="B1394" s="179" t="s">
        <v>3249</v>
      </c>
      <c r="C1394" s="224">
        <f>ROUND('в руб.'!C1394/1000,1)</f>
        <v>268.10000000000002</v>
      </c>
      <c r="D1394" s="224">
        <f>ROUND('в руб.'!D1394/1000,1)</f>
        <v>35.299999999999997</v>
      </c>
      <c r="E1394" s="178">
        <f t="shared" si="24"/>
        <v>13.166728832525177</v>
      </c>
    </row>
    <row r="1395" spans="1:5" ht="63" x14ac:dyDescent="0.25">
      <c r="A1395" s="236" t="s">
        <v>1993</v>
      </c>
      <c r="B1395" s="179" t="s">
        <v>3250</v>
      </c>
      <c r="C1395" s="224">
        <f>ROUND('в руб.'!C1395/1000,1)</f>
        <v>174904.6</v>
      </c>
      <c r="D1395" s="224">
        <f>ROUND('в руб.'!D1395/1000,1)</f>
        <v>70302.399999999994</v>
      </c>
      <c r="E1395" s="178">
        <f t="shared" si="24"/>
        <v>40.194711860065425</v>
      </c>
    </row>
    <row r="1396" spans="1:5" ht="31.5" x14ac:dyDescent="0.25">
      <c r="A1396" s="236" t="s">
        <v>1894</v>
      </c>
      <c r="B1396" s="179" t="s">
        <v>3251</v>
      </c>
      <c r="C1396" s="224">
        <f>ROUND('в руб.'!C1396/1000,1)</f>
        <v>313848.59999999998</v>
      </c>
      <c r="D1396" s="224">
        <f>ROUND('в руб.'!D1396/1000,1)</f>
        <v>145496.6</v>
      </c>
      <c r="E1396" s="178">
        <f t="shared" si="24"/>
        <v>46.35884945798707</v>
      </c>
    </row>
    <row r="1397" spans="1:5" ht="31.5" x14ac:dyDescent="0.25">
      <c r="A1397" s="236" t="s">
        <v>1896</v>
      </c>
      <c r="B1397" s="179" t="s">
        <v>3252</v>
      </c>
      <c r="C1397" s="224">
        <f>ROUND('в руб.'!C1397/1000,1)</f>
        <v>229570.3</v>
      </c>
      <c r="D1397" s="224">
        <f>ROUND('в руб.'!D1397/1000,1)</f>
        <v>106654.6</v>
      </c>
      <c r="E1397" s="178">
        <f t="shared" si="24"/>
        <v>46.45836155635115</v>
      </c>
    </row>
    <row r="1398" spans="1:5" ht="47.25" x14ac:dyDescent="0.25">
      <c r="A1398" s="236" t="s">
        <v>1898</v>
      </c>
      <c r="B1398" s="179" t="s">
        <v>3253</v>
      </c>
      <c r="C1398" s="224">
        <f>ROUND('в руб.'!C1398/1000,1)</f>
        <v>12036.7</v>
      </c>
      <c r="D1398" s="224">
        <f>ROUND('в руб.'!D1398/1000,1)</f>
        <v>8319.4</v>
      </c>
      <c r="E1398" s="178">
        <f t="shared" ref="E1398:E1461" si="25">D1398/C1398*100</f>
        <v>69.116950659233837</v>
      </c>
    </row>
    <row r="1399" spans="1:5" ht="63" x14ac:dyDescent="0.25">
      <c r="A1399" s="236" t="s">
        <v>1900</v>
      </c>
      <c r="B1399" s="179" t="s">
        <v>3254</v>
      </c>
      <c r="C1399" s="224">
        <f>ROUND('в руб.'!C1399/1000,1)</f>
        <v>72241.600000000006</v>
      </c>
      <c r="D1399" s="224">
        <f>ROUND('в руб.'!D1399/1000,1)</f>
        <v>30522.6</v>
      </c>
      <c r="E1399" s="178">
        <f t="shared" si="25"/>
        <v>42.250725343846199</v>
      </c>
    </row>
    <row r="1400" spans="1:5" ht="31.5" x14ac:dyDescent="0.25">
      <c r="A1400" s="236" t="s">
        <v>1902</v>
      </c>
      <c r="B1400" s="179" t="s">
        <v>3255</v>
      </c>
      <c r="C1400" s="224">
        <f>ROUND('в руб.'!C1400/1000,1)</f>
        <v>213618.1</v>
      </c>
      <c r="D1400" s="224">
        <f>ROUND('в руб.'!D1400/1000,1)</f>
        <v>55932.3</v>
      </c>
      <c r="E1400" s="178">
        <f t="shared" si="25"/>
        <v>26.183314990630475</v>
      </c>
    </row>
    <row r="1401" spans="1:5" ht="47.25" x14ac:dyDescent="0.25">
      <c r="A1401" s="236" t="s">
        <v>1904</v>
      </c>
      <c r="B1401" s="179" t="s">
        <v>3256</v>
      </c>
      <c r="C1401" s="224">
        <f>ROUND('в руб.'!C1401/1000,1)</f>
        <v>213618.1</v>
      </c>
      <c r="D1401" s="224">
        <f>ROUND('в руб.'!D1401/1000,1)</f>
        <v>55932.3</v>
      </c>
      <c r="E1401" s="178">
        <f t="shared" si="25"/>
        <v>26.183314990630475</v>
      </c>
    </row>
    <row r="1402" spans="1:5" ht="47.25" x14ac:dyDescent="0.25">
      <c r="A1402" s="236" t="s">
        <v>2001</v>
      </c>
      <c r="B1402" s="179" t="s">
        <v>3257</v>
      </c>
      <c r="C1402" s="224">
        <f>ROUND('в руб.'!C1402/1000,1)</f>
        <v>3358</v>
      </c>
      <c r="D1402" s="224">
        <f>ROUND('в руб.'!D1402/1000,1)</f>
        <v>59.4</v>
      </c>
      <c r="E1402" s="178">
        <f t="shared" si="25"/>
        <v>1.7689100655151877</v>
      </c>
    </row>
    <row r="1403" spans="1:5" ht="15.75" x14ac:dyDescent="0.25">
      <c r="A1403" s="236" t="s">
        <v>1906</v>
      </c>
      <c r="B1403" s="179" t="s">
        <v>3258</v>
      </c>
      <c r="C1403" s="224">
        <f>ROUND('в руб.'!C1403/1000,1)</f>
        <v>190617.3</v>
      </c>
      <c r="D1403" s="224">
        <f>ROUND('в руб.'!D1403/1000,1)</f>
        <v>47240.5</v>
      </c>
      <c r="E1403" s="178">
        <f t="shared" si="25"/>
        <v>24.782902706102753</v>
      </c>
    </row>
    <row r="1404" spans="1:5" ht="15.75" x14ac:dyDescent="0.25">
      <c r="A1404" s="236" t="s">
        <v>1926</v>
      </c>
      <c r="B1404" s="179" t="s">
        <v>3259</v>
      </c>
      <c r="C1404" s="224">
        <f>ROUND('в руб.'!C1404/1000,1)</f>
        <v>19642.8</v>
      </c>
      <c r="D1404" s="224">
        <f>ROUND('в руб.'!D1404/1000,1)</f>
        <v>8632.4</v>
      </c>
      <c r="E1404" s="178">
        <f t="shared" si="25"/>
        <v>43.946891481866132</v>
      </c>
    </row>
    <row r="1405" spans="1:5" ht="31.5" x14ac:dyDescent="0.25">
      <c r="A1405" s="236" t="s">
        <v>1928</v>
      </c>
      <c r="B1405" s="179" t="s">
        <v>3260</v>
      </c>
      <c r="C1405" s="224">
        <f>ROUND('в руб.'!C1405/1000,1)</f>
        <v>1643.8</v>
      </c>
      <c r="D1405" s="224">
        <f>ROUND('в руб.'!D1405/1000,1)</f>
        <v>182.4</v>
      </c>
      <c r="E1405" s="178">
        <f t="shared" si="25"/>
        <v>11.096240418542402</v>
      </c>
    </row>
    <row r="1406" spans="1:5" ht="31.5" x14ac:dyDescent="0.25">
      <c r="A1406" s="236" t="s">
        <v>1930</v>
      </c>
      <c r="B1406" s="179" t="s">
        <v>3261</v>
      </c>
      <c r="C1406" s="224">
        <f>ROUND('в руб.'!C1406/1000,1)</f>
        <v>261</v>
      </c>
      <c r="D1406" s="224">
        <f>ROUND('в руб.'!D1406/1000,1)</f>
        <v>57.4</v>
      </c>
      <c r="E1406" s="178">
        <f t="shared" si="25"/>
        <v>21.992337164750957</v>
      </c>
    </row>
    <row r="1407" spans="1:5" ht="47.25" x14ac:dyDescent="0.25">
      <c r="A1407" s="236" t="s">
        <v>1932</v>
      </c>
      <c r="B1407" s="179" t="s">
        <v>3262</v>
      </c>
      <c r="C1407" s="224">
        <f>ROUND('в руб.'!C1407/1000,1)</f>
        <v>261</v>
      </c>
      <c r="D1407" s="224">
        <f>ROUND('в руб.'!D1407/1000,1)</f>
        <v>57.4</v>
      </c>
      <c r="E1407" s="178">
        <f t="shared" si="25"/>
        <v>21.992337164750957</v>
      </c>
    </row>
    <row r="1408" spans="1:5" ht="15.75" x14ac:dyDescent="0.25">
      <c r="A1408" s="236" t="s">
        <v>2103</v>
      </c>
      <c r="B1408" s="179" t="s">
        <v>3263</v>
      </c>
      <c r="C1408" s="224">
        <f>ROUND('в руб.'!C1408/1000,1)</f>
        <v>1382.8</v>
      </c>
      <c r="D1408" s="224">
        <f>ROUND('в руб.'!D1408/1000,1)</f>
        <v>125</v>
      </c>
      <c r="E1408" s="178">
        <f t="shared" si="25"/>
        <v>9.0396297367659812</v>
      </c>
    </row>
    <row r="1409" spans="1:5" ht="47.25" x14ac:dyDescent="0.25">
      <c r="A1409" s="236" t="s">
        <v>1969</v>
      </c>
      <c r="B1409" s="179" t="s">
        <v>3264</v>
      </c>
      <c r="C1409" s="224">
        <f>ROUND('в руб.'!C1409/1000,1)</f>
        <v>172015.1</v>
      </c>
      <c r="D1409" s="224">
        <f>ROUND('в руб.'!D1409/1000,1)</f>
        <v>66855.8</v>
      </c>
      <c r="E1409" s="178">
        <f t="shared" si="25"/>
        <v>38.866239068546889</v>
      </c>
    </row>
    <row r="1410" spans="1:5" ht="15.75" x14ac:dyDescent="0.25">
      <c r="A1410" s="236" t="s">
        <v>1971</v>
      </c>
      <c r="B1410" s="179" t="s">
        <v>3265</v>
      </c>
      <c r="C1410" s="224">
        <f>ROUND('в руб.'!C1410/1000,1)</f>
        <v>172015.1</v>
      </c>
      <c r="D1410" s="224">
        <f>ROUND('в руб.'!D1410/1000,1)</f>
        <v>66855.8</v>
      </c>
      <c r="E1410" s="178">
        <f t="shared" si="25"/>
        <v>38.866239068546889</v>
      </c>
    </row>
    <row r="1411" spans="1:5" ht="47.25" x14ac:dyDescent="0.25">
      <c r="A1411" s="236" t="s">
        <v>1973</v>
      </c>
      <c r="B1411" s="179" t="s">
        <v>3266</v>
      </c>
      <c r="C1411" s="224">
        <f>ROUND('в руб.'!C1411/1000,1)</f>
        <v>172015.1</v>
      </c>
      <c r="D1411" s="224">
        <f>ROUND('в руб.'!D1411/1000,1)</f>
        <v>66855.8</v>
      </c>
      <c r="E1411" s="178">
        <f t="shared" si="25"/>
        <v>38.866239068546889</v>
      </c>
    </row>
    <row r="1412" spans="1:5" ht="15.75" x14ac:dyDescent="0.25">
      <c r="A1412" s="236" t="s">
        <v>1936</v>
      </c>
      <c r="B1412" s="179" t="s">
        <v>3267</v>
      </c>
      <c r="C1412" s="224">
        <f>ROUND('в руб.'!C1412/1000,1)</f>
        <v>23749.1</v>
      </c>
      <c r="D1412" s="224">
        <f>ROUND('в руб.'!D1412/1000,1)</f>
        <v>10135.700000000001</v>
      </c>
      <c r="E1412" s="178">
        <f t="shared" si="25"/>
        <v>42.678248859956803</v>
      </c>
    </row>
    <row r="1413" spans="1:5" ht="15.75" x14ac:dyDescent="0.25">
      <c r="A1413" s="236" t="s">
        <v>2006</v>
      </c>
      <c r="B1413" s="179" t="s">
        <v>3268</v>
      </c>
      <c r="C1413" s="224">
        <f>ROUND('в руб.'!C1413/1000,1)</f>
        <v>23749.1</v>
      </c>
      <c r="D1413" s="224">
        <f>ROUND('в руб.'!D1413/1000,1)</f>
        <v>10135.700000000001</v>
      </c>
      <c r="E1413" s="178">
        <f t="shared" si="25"/>
        <v>42.678248859956803</v>
      </c>
    </row>
    <row r="1414" spans="1:5" ht="47.25" x14ac:dyDescent="0.25">
      <c r="A1414" s="236" t="s">
        <v>1939</v>
      </c>
      <c r="B1414" s="179" t="s">
        <v>3269</v>
      </c>
      <c r="C1414" s="224">
        <f>ROUND('в руб.'!C1414/1000,1)</f>
        <v>20552.599999999999</v>
      </c>
      <c r="D1414" s="224">
        <f>ROUND('в руб.'!D1414/1000,1)</f>
        <v>376.3</v>
      </c>
      <c r="E1414" s="178">
        <f t="shared" si="25"/>
        <v>1.8309119040899935</v>
      </c>
    </row>
    <row r="1415" spans="1:5" ht="15.75" x14ac:dyDescent="0.25">
      <c r="A1415" s="236" t="s">
        <v>1941</v>
      </c>
      <c r="B1415" s="179" t="s">
        <v>3270</v>
      </c>
      <c r="C1415" s="224">
        <f>ROUND('в руб.'!C1415/1000,1)</f>
        <v>1581.8</v>
      </c>
      <c r="D1415" s="224">
        <f>ROUND('в руб.'!D1415/1000,1)</f>
        <v>43</v>
      </c>
      <c r="E1415" s="178">
        <f t="shared" si="25"/>
        <v>2.7184220508281705</v>
      </c>
    </row>
    <row r="1416" spans="1:5" ht="31.5" x14ac:dyDescent="0.25">
      <c r="A1416" s="236" t="s">
        <v>1943</v>
      </c>
      <c r="B1416" s="179" t="s">
        <v>3271</v>
      </c>
      <c r="C1416" s="224">
        <f>ROUND('в руб.'!C1416/1000,1)</f>
        <v>1581.8</v>
      </c>
      <c r="D1416" s="224">
        <f>ROUND('в руб.'!D1416/1000,1)</f>
        <v>43</v>
      </c>
      <c r="E1416" s="178">
        <f t="shared" si="25"/>
        <v>2.7184220508281705</v>
      </c>
    </row>
    <row r="1417" spans="1:5" ht="15.75" x14ac:dyDescent="0.25">
      <c r="A1417" s="236" t="s">
        <v>2062</v>
      </c>
      <c r="B1417" s="179" t="s">
        <v>3272</v>
      </c>
      <c r="C1417" s="224">
        <f>ROUND('в руб.'!C1417/1000,1)</f>
        <v>2943.5</v>
      </c>
      <c r="D1417" s="224"/>
      <c r="E1417" s="178"/>
    </row>
    <row r="1418" spans="1:5" ht="31.5" x14ac:dyDescent="0.25">
      <c r="A1418" s="236" t="s">
        <v>2126</v>
      </c>
      <c r="B1418" s="179" t="s">
        <v>3273</v>
      </c>
      <c r="C1418" s="224">
        <f>ROUND('в руб.'!C1418/1000,1)</f>
        <v>2943.5</v>
      </c>
      <c r="D1418" s="224"/>
      <c r="E1418" s="178"/>
    </row>
    <row r="1419" spans="1:5" ht="78.75" x14ac:dyDescent="0.25">
      <c r="A1419" s="236" t="s">
        <v>2130</v>
      </c>
      <c r="B1419" s="179" t="s">
        <v>3274</v>
      </c>
      <c r="C1419" s="224">
        <f>ROUND('в руб.'!C1419/1000,1)</f>
        <v>16027.3</v>
      </c>
      <c r="D1419" s="224">
        <f>ROUND('в руб.'!D1419/1000,1)</f>
        <v>333.3</v>
      </c>
      <c r="E1419" s="178">
        <f t="shared" si="25"/>
        <v>2.0795767222177162</v>
      </c>
    </row>
    <row r="1420" spans="1:5" ht="31.5" x14ac:dyDescent="0.25">
      <c r="A1420" s="236" t="s">
        <v>2136</v>
      </c>
      <c r="B1420" s="179" t="s">
        <v>3275</v>
      </c>
      <c r="C1420" s="224">
        <f>ROUND('в руб.'!C1420/1000,1)</f>
        <v>16027.3</v>
      </c>
      <c r="D1420" s="224">
        <f>ROUND('в руб.'!D1420/1000,1)</f>
        <v>333.3</v>
      </c>
      <c r="E1420" s="178">
        <f t="shared" si="25"/>
        <v>2.0795767222177162</v>
      </c>
    </row>
    <row r="1421" spans="1:5" ht="15.75" x14ac:dyDescent="0.25">
      <c r="A1421" s="236" t="s">
        <v>1908</v>
      </c>
      <c r="B1421" s="179" t="s">
        <v>3276</v>
      </c>
      <c r="C1421" s="224">
        <f>ROUND('в руб.'!C1421/1000,1)</f>
        <v>2921.5</v>
      </c>
      <c r="D1421" s="224">
        <f>ROUND('в руб.'!D1421/1000,1)</f>
        <v>625.9</v>
      </c>
      <c r="E1421" s="178">
        <f t="shared" si="25"/>
        <v>21.423926065377373</v>
      </c>
    </row>
    <row r="1422" spans="1:5" ht="15.75" x14ac:dyDescent="0.25">
      <c r="A1422" s="236" t="s">
        <v>1910</v>
      </c>
      <c r="B1422" s="179" t="s">
        <v>3277</v>
      </c>
      <c r="C1422" s="224">
        <f>ROUND('в руб.'!C1422/1000,1)</f>
        <v>2921.5</v>
      </c>
      <c r="D1422" s="224">
        <f>ROUND('в руб.'!D1422/1000,1)</f>
        <v>625.9</v>
      </c>
      <c r="E1422" s="178">
        <f t="shared" si="25"/>
        <v>21.423926065377373</v>
      </c>
    </row>
    <row r="1423" spans="1:5" ht="31.5" x14ac:dyDescent="0.25">
      <c r="A1423" s="236" t="s">
        <v>1947</v>
      </c>
      <c r="B1423" s="179" t="s">
        <v>3278</v>
      </c>
      <c r="C1423" s="224">
        <f>ROUND('в руб.'!C1423/1000,1)</f>
        <v>2754.7</v>
      </c>
      <c r="D1423" s="224">
        <f>ROUND('в руб.'!D1423/1000,1)</f>
        <v>572.9</v>
      </c>
      <c r="E1423" s="178">
        <f t="shared" si="25"/>
        <v>20.79718299633354</v>
      </c>
    </row>
    <row r="1424" spans="1:5" ht="15.75" x14ac:dyDescent="0.25">
      <c r="A1424" s="236" t="s">
        <v>1949</v>
      </c>
      <c r="B1424" s="179" t="s">
        <v>3279</v>
      </c>
      <c r="C1424" s="224">
        <f>ROUND('в руб.'!C1424/1000,1)</f>
        <v>157.1</v>
      </c>
      <c r="D1424" s="224">
        <f>ROUND('в руб.'!D1424/1000,1)</f>
        <v>52.6</v>
      </c>
      <c r="E1424" s="178">
        <f t="shared" si="25"/>
        <v>33.48185868873329</v>
      </c>
    </row>
    <row r="1425" spans="1:5" ht="15.75" x14ac:dyDescent="0.25">
      <c r="A1425" s="236" t="s">
        <v>1912</v>
      </c>
      <c r="B1425" s="179" t="s">
        <v>3280</v>
      </c>
      <c r="C1425" s="224">
        <f>ROUND('в руб.'!C1425/1000,1)</f>
        <v>9.6999999999999993</v>
      </c>
      <c r="D1425" s="224">
        <f>ROUND('в руб.'!D1425/1000,1)</f>
        <v>0.5</v>
      </c>
      <c r="E1425" s="178">
        <f t="shared" si="25"/>
        <v>5.1546391752577323</v>
      </c>
    </row>
    <row r="1426" spans="1:5" ht="15.75" x14ac:dyDescent="0.25">
      <c r="A1426" s="234" t="s">
        <v>3281</v>
      </c>
      <c r="B1426" s="235" t="s">
        <v>3282</v>
      </c>
      <c r="C1426" s="223">
        <f>ROUND('в руб.'!C1426/1000,1)</f>
        <v>2065197.7</v>
      </c>
      <c r="D1426" s="223">
        <f>ROUND('в руб.'!D1426/1000,1)</f>
        <v>914101.4</v>
      </c>
      <c r="E1426" s="202">
        <f t="shared" si="25"/>
        <v>44.26217402818142</v>
      </c>
    </row>
    <row r="1427" spans="1:5" ht="15.75" x14ac:dyDescent="0.25">
      <c r="A1427" s="234" t="s">
        <v>3283</v>
      </c>
      <c r="B1427" s="235" t="s">
        <v>3284</v>
      </c>
      <c r="C1427" s="223">
        <f>ROUND('в руб.'!C1427/1000,1)</f>
        <v>642092.9</v>
      </c>
      <c r="D1427" s="223">
        <f>ROUND('в руб.'!D1427/1000,1)</f>
        <v>331497.59999999998</v>
      </c>
      <c r="E1427" s="202">
        <f t="shared" si="25"/>
        <v>51.627669454061866</v>
      </c>
    </row>
    <row r="1428" spans="1:5" ht="31.5" x14ac:dyDescent="0.25">
      <c r="A1428" s="236" t="s">
        <v>1902</v>
      </c>
      <c r="B1428" s="179" t="s">
        <v>3288</v>
      </c>
      <c r="C1428" s="224">
        <f>ROUND('в руб.'!C1428/1000,1)</f>
        <v>59</v>
      </c>
      <c r="D1428" s="224">
        <f>ROUND('в руб.'!D1428/1000,1)</f>
        <v>13.6</v>
      </c>
      <c r="E1428" s="178">
        <f t="shared" si="25"/>
        <v>23.050847457627118</v>
      </c>
    </row>
    <row r="1429" spans="1:5" ht="47.25" x14ac:dyDescent="0.25">
      <c r="A1429" s="236" t="s">
        <v>1904</v>
      </c>
      <c r="B1429" s="179" t="s">
        <v>3289</v>
      </c>
      <c r="C1429" s="224">
        <f>ROUND('в руб.'!C1429/1000,1)</f>
        <v>59</v>
      </c>
      <c r="D1429" s="224">
        <f>ROUND('в руб.'!D1429/1000,1)</f>
        <v>13.6</v>
      </c>
      <c r="E1429" s="178">
        <f t="shared" si="25"/>
        <v>23.050847457627118</v>
      </c>
    </row>
    <row r="1430" spans="1:5" ht="15.75" x14ac:dyDescent="0.25">
      <c r="A1430" s="236" t="s">
        <v>1906</v>
      </c>
      <c r="B1430" s="179" t="s">
        <v>3290</v>
      </c>
      <c r="C1430" s="224">
        <f>ROUND('в руб.'!C1430/1000,1)</f>
        <v>59</v>
      </c>
      <c r="D1430" s="224">
        <f>ROUND('в руб.'!D1430/1000,1)</f>
        <v>13.6</v>
      </c>
      <c r="E1430" s="178">
        <f t="shared" si="25"/>
        <v>23.050847457627118</v>
      </c>
    </row>
    <row r="1431" spans="1:5" ht="47.25" x14ac:dyDescent="0.25">
      <c r="A1431" s="236" t="s">
        <v>1939</v>
      </c>
      <c r="B1431" s="179" t="s">
        <v>3294</v>
      </c>
      <c r="C1431" s="224">
        <f>ROUND('в руб.'!C1431/1000,1)</f>
        <v>642033.9</v>
      </c>
      <c r="D1431" s="224">
        <f>ROUND('в руб.'!D1431/1000,1)</f>
        <v>331484</v>
      </c>
      <c r="E1431" s="178">
        <f t="shared" si="25"/>
        <v>51.630295534238925</v>
      </c>
    </row>
    <row r="1432" spans="1:5" ht="15.75" x14ac:dyDescent="0.25">
      <c r="A1432" s="236" t="s">
        <v>1941</v>
      </c>
      <c r="B1432" s="179" t="s">
        <v>3295</v>
      </c>
      <c r="C1432" s="224">
        <f>ROUND('в руб.'!C1432/1000,1)</f>
        <v>459316.3</v>
      </c>
      <c r="D1432" s="224">
        <f>ROUND('в руб.'!D1432/1000,1)</f>
        <v>240463.4</v>
      </c>
      <c r="E1432" s="178">
        <f t="shared" si="25"/>
        <v>52.352463868580323</v>
      </c>
    </row>
    <row r="1433" spans="1:5" ht="78.75" x14ac:dyDescent="0.25">
      <c r="A1433" s="236" t="s">
        <v>2119</v>
      </c>
      <c r="B1433" s="179" t="s">
        <v>3296</v>
      </c>
      <c r="C1433" s="224">
        <f>ROUND('в руб.'!C1433/1000,1)</f>
        <v>448521.6</v>
      </c>
      <c r="D1433" s="224">
        <f>ROUND('в руб.'!D1433/1000,1)</f>
        <v>239781.4</v>
      </c>
      <c r="E1433" s="178">
        <f t="shared" si="25"/>
        <v>53.46039075933021</v>
      </c>
    </row>
    <row r="1434" spans="1:5" ht="31.5" x14ac:dyDescent="0.25">
      <c r="A1434" s="236" t="s">
        <v>1943</v>
      </c>
      <c r="B1434" s="179" t="s">
        <v>3297</v>
      </c>
      <c r="C1434" s="224">
        <f>ROUND('в руб.'!C1434/1000,1)</f>
        <v>10794.7</v>
      </c>
      <c r="D1434" s="224">
        <f>ROUND('в руб.'!D1434/1000,1)</f>
        <v>682</v>
      </c>
      <c r="E1434" s="178">
        <f t="shared" si="25"/>
        <v>6.3179152732359398</v>
      </c>
    </row>
    <row r="1435" spans="1:5" ht="15.75" x14ac:dyDescent="0.25">
      <c r="A1435" s="236" t="s">
        <v>2062</v>
      </c>
      <c r="B1435" s="179" t="s">
        <v>3298</v>
      </c>
      <c r="C1435" s="224">
        <f>ROUND('в руб.'!C1435/1000,1)</f>
        <v>182717.6</v>
      </c>
      <c r="D1435" s="224">
        <f>ROUND('в руб.'!D1435/1000,1)</f>
        <v>91020.6</v>
      </c>
      <c r="E1435" s="178">
        <f t="shared" si="25"/>
        <v>49.814905624854973</v>
      </c>
    </row>
    <row r="1436" spans="1:5" ht="78.75" x14ac:dyDescent="0.25">
      <c r="A1436" s="236" t="s">
        <v>2064</v>
      </c>
      <c r="B1436" s="179" t="s">
        <v>3299</v>
      </c>
      <c r="C1436" s="224">
        <f>ROUND('в руб.'!C1436/1000,1)</f>
        <v>166743.6</v>
      </c>
      <c r="D1436" s="224">
        <f>ROUND('в руб.'!D1436/1000,1)</f>
        <v>82534.5</v>
      </c>
      <c r="E1436" s="178">
        <f t="shared" si="25"/>
        <v>49.497851791612987</v>
      </c>
    </row>
    <row r="1437" spans="1:5" ht="31.5" x14ac:dyDescent="0.25">
      <c r="A1437" s="236" t="s">
        <v>2126</v>
      </c>
      <c r="B1437" s="179" t="s">
        <v>3300</v>
      </c>
      <c r="C1437" s="224">
        <f>ROUND('в руб.'!C1437/1000,1)</f>
        <v>15974</v>
      </c>
      <c r="D1437" s="224">
        <f>ROUND('в руб.'!D1437/1000,1)</f>
        <v>8486.2000000000007</v>
      </c>
      <c r="E1437" s="178">
        <f t="shared" si="25"/>
        <v>53.12507825215976</v>
      </c>
    </row>
    <row r="1438" spans="1:5" ht="15.75" x14ac:dyDescent="0.25">
      <c r="A1438" s="234" t="s">
        <v>3301</v>
      </c>
      <c r="B1438" s="235" t="s">
        <v>3302</v>
      </c>
      <c r="C1438" s="223">
        <f>ROUND('в руб.'!C1438/1000,1)</f>
        <v>831529.2</v>
      </c>
      <c r="D1438" s="223">
        <f>ROUND('в руб.'!D1438/1000,1)</f>
        <v>242002.4</v>
      </c>
      <c r="E1438" s="202">
        <f t="shared" si="25"/>
        <v>29.103295470561946</v>
      </c>
    </row>
    <row r="1439" spans="1:5" ht="47.25" x14ac:dyDescent="0.25">
      <c r="A1439" s="236" t="s">
        <v>1969</v>
      </c>
      <c r="B1439" s="179" t="s">
        <v>3315</v>
      </c>
      <c r="C1439" s="224">
        <f>ROUND('в руб.'!C1439/1000,1)</f>
        <v>274635.09999999998</v>
      </c>
      <c r="D1439" s="224">
        <f>ROUND('в руб.'!D1439/1000,1)</f>
        <v>58273</v>
      </c>
      <c r="E1439" s="178">
        <f t="shared" si="25"/>
        <v>21.218336621939439</v>
      </c>
    </row>
    <row r="1440" spans="1:5" ht="15.75" x14ac:dyDescent="0.25">
      <c r="A1440" s="236" t="s">
        <v>1971</v>
      </c>
      <c r="B1440" s="179" t="s">
        <v>3316</v>
      </c>
      <c r="C1440" s="224">
        <f>ROUND('в руб.'!C1440/1000,1)</f>
        <v>274635.09999999998</v>
      </c>
      <c r="D1440" s="224">
        <f>ROUND('в руб.'!D1440/1000,1)</f>
        <v>58273</v>
      </c>
      <c r="E1440" s="178">
        <f t="shared" si="25"/>
        <v>21.218336621939439</v>
      </c>
    </row>
    <row r="1441" spans="1:5" ht="47.25" x14ac:dyDescent="0.25">
      <c r="A1441" s="236" t="s">
        <v>1973</v>
      </c>
      <c r="B1441" s="179" t="s">
        <v>3317</v>
      </c>
      <c r="C1441" s="224">
        <f>ROUND('в руб.'!C1441/1000,1)</f>
        <v>274635.09999999998</v>
      </c>
      <c r="D1441" s="224">
        <f>ROUND('в руб.'!D1441/1000,1)</f>
        <v>58273</v>
      </c>
      <c r="E1441" s="178">
        <f t="shared" si="25"/>
        <v>21.218336621939439</v>
      </c>
    </row>
    <row r="1442" spans="1:5" ht="15.75" x14ac:dyDescent="0.25">
      <c r="A1442" s="236" t="s">
        <v>1936</v>
      </c>
      <c r="B1442" s="179" t="s">
        <v>3321</v>
      </c>
      <c r="C1442" s="224">
        <f>ROUND('в руб.'!C1442/1000,1)</f>
        <v>426302.4</v>
      </c>
      <c r="D1442" s="224">
        <f>ROUND('в руб.'!D1442/1000,1)</f>
        <v>127922.4</v>
      </c>
      <c r="E1442" s="178">
        <f t="shared" si="25"/>
        <v>30.007431344510373</v>
      </c>
    </row>
    <row r="1443" spans="1:5" ht="15.75" x14ac:dyDescent="0.25">
      <c r="A1443" s="236" t="s">
        <v>2111</v>
      </c>
      <c r="B1443" s="179" t="s">
        <v>3322</v>
      </c>
      <c r="C1443" s="224">
        <f>ROUND('в руб.'!C1443/1000,1)</f>
        <v>135997.4</v>
      </c>
      <c r="D1443" s="224"/>
      <c r="E1443" s="178"/>
    </row>
    <row r="1444" spans="1:5" ht="63" x14ac:dyDescent="0.25">
      <c r="A1444" s="236" t="s">
        <v>2364</v>
      </c>
      <c r="B1444" s="179" t="s">
        <v>3323</v>
      </c>
      <c r="C1444" s="224">
        <f>ROUND('в руб.'!C1444/1000,1)</f>
        <v>135997.4</v>
      </c>
      <c r="D1444" s="224"/>
      <c r="E1444" s="178"/>
    </row>
    <row r="1445" spans="1:5" ht="15.75" x14ac:dyDescent="0.25">
      <c r="A1445" s="236" t="s">
        <v>1507</v>
      </c>
      <c r="B1445" s="179" t="s">
        <v>3324</v>
      </c>
      <c r="C1445" s="224">
        <f>ROUND('в руб.'!C1445/1000,1)</f>
        <v>290305</v>
      </c>
      <c r="D1445" s="224">
        <f>ROUND('в руб.'!D1445/1000,1)</f>
        <v>127922.4</v>
      </c>
      <c r="E1445" s="178">
        <f t="shared" si="25"/>
        <v>44.064828370162409</v>
      </c>
    </row>
    <row r="1446" spans="1:5" ht="47.25" x14ac:dyDescent="0.25">
      <c r="A1446" s="236" t="s">
        <v>1939</v>
      </c>
      <c r="B1446" s="179" t="s">
        <v>3325</v>
      </c>
      <c r="C1446" s="224">
        <f>ROUND('в руб.'!C1446/1000,1)</f>
        <v>130453.8</v>
      </c>
      <c r="D1446" s="224">
        <f>ROUND('в руб.'!D1446/1000,1)</f>
        <v>55669</v>
      </c>
      <c r="E1446" s="178">
        <f t="shared" si="25"/>
        <v>42.67334489298127</v>
      </c>
    </row>
    <row r="1447" spans="1:5" ht="15.75" x14ac:dyDescent="0.25">
      <c r="A1447" s="236" t="s">
        <v>1941</v>
      </c>
      <c r="B1447" s="179" t="s">
        <v>3326</v>
      </c>
      <c r="C1447" s="224">
        <f>ROUND('в руб.'!C1447/1000,1)</f>
        <v>5142.8</v>
      </c>
      <c r="D1447" s="224">
        <f>ROUND('в руб.'!D1447/1000,1)</f>
        <v>4009.4</v>
      </c>
      <c r="E1447" s="178">
        <f t="shared" si="25"/>
        <v>77.961421793575482</v>
      </c>
    </row>
    <row r="1448" spans="1:5" ht="31.5" x14ac:dyDescent="0.25">
      <c r="A1448" s="236" t="s">
        <v>1943</v>
      </c>
      <c r="B1448" s="179" t="s">
        <v>3328</v>
      </c>
      <c r="C1448" s="224">
        <f>ROUND('в руб.'!C1448/1000,1)</f>
        <v>5142.8</v>
      </c>
      <c r="D1448" s="224">
        <f>ROUND('в руб.'!D1448/1000,1)</f>
        <v>4009.4</v>
      </c>
      <c r="E1448" s="178">
        <f t="shared" si="25"/>
        <v>77.961421793575482</v>
      </c>
    </row>
    <row r="1449" spans="1:5" ht="15.75" x14ac:dyDescent="0.25">
      <c r="A1449" s="236" t="s">
        <v>2062</v>
      </c>
      <c r="B1449" s="179" t="s">
        <v>3329</v>
      </c>
      <c r="C1449" s="224">
        <f>ROUND('в руб.'!C1449/1000,1)</f>
        <v>118766.1</v>
      </c>
      <c r="D1449" s="224">
        <f>ROUND('в руб.'!D1449/1000,1)</f>
        <v>50160.3</v>
      </c>
      <c r="E1449" s="178">
        <f t="shared" si="25"/>
        <v>42.234526518930906</v>
      </c>
    </row>
    <row r="1450" spans="1:5" ht="78.75" x14ac:dyDescent="0.25">
      <c r="A1450" s="236" t="s">
        <v>2064</v>
      </c>
      <c r="B1450" s="179" t="s">
        <v>3330</v>
      </c>
      <c r="C1450" s="224">
        <f>ROUND('в руб.'!C1450/1000,1)</f>
        <v>62297.5</v>
      </c>
      <c r="D1450" s="224">
        <f>ROUND('в руб.'!D1450/1000,1)</f>
        <v>33486.6</v>
      </c>
      <c r="E1450" s="178">
        <f t="shared" si="25"/>
        <v>53.752718808940969</v>
      </c>
    </row>
    <row r="1451" spans="1:5" ht="31.5" x14ac:dyDescent="0.25">
      <c r="A1451" s="236" t="s">
        <v>2126</v>
      </c>
      <c r="B1451" s="179" t="s">
        <v>3331</v>
      </c>
      <c r="C1451" s="224">
        <f>ROUND('в руб.'!C1451/1000,1)</f>
        <v>56468.6</v>
      </c>
      <c r="D1451" s="224">
        <f>ROUND('в руб.'!D1451/1000,1)</f>
        <v>16673.7</v>
      </c>
      <c r="E1451" s="178">
        <f t="shared" si="25"/>
        <v>29.527383359955799</v>
      </c>
    </row>
    <row r="1452" spans="1:5" ht="78.75" x14ac:dyDescent="0.25">
      <c r="A1452" s="236" t="s">
        <v>2130</v>
      </c>
      <c r="B1452" s="179" t="s">
        <v>3332</v>
      </c>
      <c r="C1452" s="224">
        <f>ROUND('в руб.'!C1452/1000,1)</f>
        <v>6544.9</v>
      </c>
      <c r="D1452" s="224">
        <f>ROUND('в руб.'!D1452/1000,1)</f>
        <v>1499.3</v>
      </c>
      <c r="E1452" s="178">
        <f t="shared" si="25"/>
        <v>22.907913031520728</v>
      </c>
    </row>
    <row r="1453" spans="1:5" ht="31.5" x14ac:dyDescent="0.25">
      <c r="A1453" s="236" t="s">
        <v>2136</v>
      </c>
      <c r="B1453" s="179" t="s">
        <v>3333</v>
      </c>
      <c r="C1453" s="224">
        <f>ROUND('в руб.'!C1453/1000,1)</f>
        <v>6544.9</v>
      </c>
      <c r="D1453" s="224">
        <f>ROUND('в руб.'!D1453/1000,1)</f>
        <v>1499.3</v>
      </c>
      <c r="E1453" s="178">
        <f t="shared" si="25"/>
        <v>22.907913031520728</v>
      </c>
    </row>
    <row r="1454" spans="1:5" ht="15.75" x14ac:dyDescent="0.25">
      <c r="A1454" s="236" t="s">
        <v>1908</v>
      </c>
      <c r="B1454" s="179" t="s">
        <v>3334</v>
      </c>
      <c r="C1454" s="224">
        <f>ROUND('в руб.'!C1454/1000,1)</f>
        <v>137.9</v>
      </c>
      <c r="D1454" s="224">
        <f>ROUND('в руб.'!D1454/1000,1)</f>
        <v>137.9</v>
      </c>
      <c r="E1454" s="178">
        <f t="shared" si="25"/>
        <v>100</v>
      </c>
    </row>
    <row r="1455" spans="1:5" ht="15.75" x14ac:dyDescent="0.25">
      <c r="A1455" s="236" t="s">
        <v>1978</v>
      </c>
      <c r="B1455" s="179" t="s">
        <v>3335</v>
      </c>
      <c r="C1455" s="224">
        <f>ROUND('в руб.'!C1455/1000,1)</f>
        <v>137.9</v>
      </c>
      <c r="D1455" s="224">
        <f>ROUND('в руб.'!D1455/1000,1)</f>
        <v>137.9</v>
      </c>
      <c r="E1455" s="178">
        <f t="shared" si="25"/>
        <v>100</v>
      </c>
    </row>
    <row r="1456" spans="1:5" ht="47.25" x14ac:dyDescent="0.25">
      <c r="A1456" s="236" t="s">
        <v>1980</v>
      </c>
      <c r="B1456" s="179" t="s">
        <v>3336</v>
      </c>
      <c r="C1456" s="224">
        <f>ROUND('в руб.'!C1456/1000,1)</f>
        <v>137.9</v>
      </c>
      <c r="D1456" s="224">
        <f>ROUND('в руб.'!D1456/1000,1)</f>
        <v>137.9</v>
      </c>
      <c r="E1456" s="178">
        <f t="shared" si="25"/>
        <v>100</v>
      </c>
    </row>
    <row r="1457" spans="1:5" ht="15.75" x14ac:dyDescent="0.25">
      <c r="A1457" s="234" t="s">
        <v>3339</v>
      </c>
      <c r="B1457" s="235" t="s">
        <v>3340</v>
      </c>
      <c r="C1457" s="223">
        <f>ROUND('в руб.'!C1457/1000,1)</f>
        <v>538628.1</v>
      </c>
      <c r="D1457" s="223">
        <f>ROUND('в руб.'!D1457/1000,1)</f>
        <v>322806.8</v>
      </c>
      <c r="E1457" s="202">
        <f t="shared" si="25"/>
        <v>59.93129582359331</v>
      </c>
    </row>
    <row r="1458" spans="1:5" ht="31.5" x14ac:dyDescent="0.25">
      <c r="A1458" s="236" t="s">
        <v>1928</v>
      </c>
      <c r="B1458" s="179" t="s">
        <v>3344</v>
      </c>
      <c r="C1458" s="224">
        <f>ROUND('в руб.'!C1458/1000,1)</f>
        <v>8905</v>
      </c>
      <c r="D1458" s="224">
        <f>ROUND('в руб.'!D1458/1000,1)</f>
        <v>2105</v>
      </c>
      <c r="E1458" s="178">
        <f t="shared" si="25"/>
        <v>23.638405390230208</v>
      </c>
    </row>
    <row r="1459" spans="1:5" ht="15.75" x14ac:dyDescent="0.25">
      <c r="A1459" s="236" t="s">
        <v>2101</v>
      </c>
      <c r="B1459" s="179" t="s">
        <v>3345</v>
      </c>
      <c r="C1459" s="224">
        <f>ROUND('в руб.'!C1459/1000,1)</f>
        <v>4045</v>
      </c>
      <c r="D1459" s="224"/>
      <c r="E1459" s="178"/>
    </row>
    <row r="1460" spans="1:5" ht="15.75" x14ac:dyDescent="0.25">
      <c r="A1460" s="236" t="s">
        <v>2103</v>
      </c>
      <c r="B1460" s="179" t="s">
        <v>3346</v>
      </c>
      <c r="C1460" s="224">
        <f>ROUND('в руб.'!C1460/1000,1)</f>
        <v>4860</v>
      </c>
      <c r="D1460" s="224">
        <f>ROUND('в руб.'!D1460/1000,1)</f>
        <v>2105</v>
      </c>
      <c r="E1460" s="178">
        <f t="shared" si="25"/>
        <v>43.312757201646093</v>
      </c>
    </row>
    <row r="1461" spans="1:5" ht="15.75" x14ac:dyDescent="0.25">
      <c r="A1461" s="236" t="s">
        <v>1936</v>
      </c>
      <c r="B1461" s="179" t="s">
        <v>3347</v>
      </c>
      <c r="C1461" s="224">
        <f>ROUND('в руб.'!C1461/1000,1)</f>
        <v>17360</v>
      </c>
      <c r="D1461" s="224">
        <f>ROUND('в руб.'!D1461/1000,1)</f>
        <v>1457.4</v>
      </c>
      <c r="E1461" s="178">
        <f t="shared" si="25"/>
        <v>8.3951612903225801</v>
      </c>
    </row>
    <row r="1462" spans="1:5" ht="15.75" x14ac:dyDescent="0.25">
      <c r="A1462" s="236" t="s">
        <v>2111</v>
      </c>
      <c r="B1462" s="179" t="s">
        <v>3348</v>
      </c>
      <c r="C1462" s="224">
        <f>ROUND('в руб.'!C1462/1000,1)</f>
        <v>1500</v>
      </c>
      <c r="D1462" s="224">
        <f>ROUND('в руб.'!D1462/1000,1)</f>
        <v>1457.4</v>
      </c>
      <c r="E1462" s="178">
        <f t="shared" ref="E1462:E1525" si="26">D1462/C1462*100</f>
        <v>97.16</v>
      </c>
    </row>
    <row r="1463" spans="1:5" ht="63" x14ac:dyDescent="0.25">
      <c r="A1463" s="236" t="s">
        <v>2364</v>
      </c>
      <c r="B1463" s="179" t="s">
        <v>3349</v>
      </c>
      <c r="C1463" s="224">
        <f>ROUND('в руб.'!C1463/1000,1)</f>
        <v>1500</v>
      </c>
      <c r="D1463" s="224">
        <f>ROUND('в руб.'!D1463/1000,1)</f>
        <v>1457.4</v>
      </c>
      <c r="E1463" s="178">
        <f t="shared" si="26"/>
        <v>97.16</v>
      </c>
    </row>
    <row r="1464" spans="1:5" ht="15.75" x14ac:dyDescent="0.25">
      <c r="A1464" s="236" t="s">
        <v>1507</v>
      </c>
      <c r="B1464" s="179" t="s">
        <v>3350</v>
      </c>
      <c r="C1464" s="224">
        <f>ROUND('в руб.'!C1464/1000,1)</f>
        <v>15860</v>
      </c>
      <c r="D1464" s="224"/>
      <c r="E1464" s="178"/>
    </row>
    <row r="1465" spans="1:5" ht="47.25" x14ac:dyDescent="0.25">
      <c r="A1465" s="236" t="s">
        <v>1939</v>
      </c>
      <c r="B1465" s="179" t="s">
        <v>3351</v>
      </c>
      <c r="C1465" s="224">
        <f>ROUND('в руб.'!C1465/1000,1)</f>
        <v>512363.1</v>
      </c>
      <c r="D1465" s="224">
        <f>ROUND('в руб.'!D1465/1000,1)</f>
        <v>319244.5</v>
      </c>
      <c r="E1465" s="178">
        <f t="shared" si="26"/>
        <v>62.308253658391877</v>
      </c>
    </row>
    <row r="1466" spans="1:5" ht="15.75" x14ac:dyDescent="0.25">
      <c r="A1466" s="236" t="s">
        <v>1941</v>
      </c>
      <c r="B1466" s="179" t="s">
        <v>3352</v>
      </c>
      <c r="C1466" s="224">
        <f>ROUND('в руб.'!C1466/1000,1)</f>
        <v>95386.4</v>
      </c>
      <c r="D1466" s="224">
        <f>ROUND('в руб.'!D1466/1000,1)</f>
        <v>53933.599999999999</v>
      </c>
      <c r="E1466" s="178">
        <f t="shared" si="26"/>
        <v>56.542232435651208</v>
      </c>
    </row>
    <row r="1467" spans="1:5" ht="78.75" x14ac:dyDescent="0.25">
      <c r="A1467" s="236" t="s">
        <v>2119</v>
      </c>
      <c r="B1467" s="179" t="s">
        <v>3353</v>
      </c>
      <c r="C1467" s="224">
        <f>ROUND('в руб.'!C1467/1000,1)</f>
        <v>70220.600000000006</v>
      </c>
      <c r="D1467" s="224">
        <f>ROUND('в руб.'!D1467/1000,1)</f>
        <v>33938.9</v>
      </c>
      <c r="E1467" s="178">
        <f t="shared" si="26"/>
        <v>48.331828551735526</v>
      </c>
    </row>
    <row r="1468" spans="1:5" ht="31.5" x14ac:dyDescent="0.25">
      <c r="A1468" s="236" t="s">
        <v>1943</v>
      </c>
      <c r="B1468" s="179" t="s">
        <v>3354</v>
      </c>
      <c r="C1468" s="224">
        <f>ROUND('в руб.'!C1468/1000,1)</f>
        <v>25165.8</v>
      </c>
      <c r="D1468" s="224">
        <f>ROUND('в руб.'!D1468/1000,1)</f>
        <v>19994.8</v>
      </c>
      <c r="E1468" s="178">
        <f t="shared" si="26"/>
        <v>79.452272528590385</v>
      </c>
    </row>
    <row r="1469" spans="1:5" ht="15.75" x14ac:dyDescent="0.25">
      <c r="A1469" s="236" t="s">
        <v>2062</v>
      </c>
      <c r="B1469" s="179" t="s">
        <v>3355</v>
      </c>
      <c r="C1469" s="224">
        <f>ROUND('в руб.'!C1469/1000,1)</f>
        <v>33976.699999999997</v>
      </c>
      <c r="D1469" s="224">
        <f>ROUND('в руб.'!D1469/1000,1)</f>
        <v>17960.8</v>
      </c>
      <c r="E1469" s="178">
        <f t="shared" si="26"/>
        <v>52.862108444904898</v>
      </c>
    </row>
    <row r="1470" spans="1:5" ht="78.75" x14ac:dyDescent="0.25">
      <c r="A1470" s="236" t="s">
        <v>2064</v>
      </c>
      <c r="B1470" s="179" t="s">
        <v>3356</v>
      </c>
      <c r="C1470" s="224">
        <f>ROUND('в руб.'!C1470/1000,1)</f>
        <v>30651.7</v>
      </c>
      <c r="D1470" s="224">
        <f>ROUND('в руб.'!D1470/1000,1)</f>
        <v>15029.2</v>
      </c>
      <c r="E1470" s="178">
        <f t="shared" si="26"/>
        <v>49.032190710466303</v>
      </c>
    </row>
    <row r="1471" spans="1:5" ht="31.5" x14ac:dyDescent="0.25">
      <c r="A1471" s="236" t="s">
        <v>2126</v>
      </c>
      <c r="B1471" s="179" t="s">
        <v>3357</v>
      </c>
      <c r="C1471" s="224">
        <f>ROUND('в руб.'!C1471/1000,1)</f>
        <v>3325</v>
      </c>
      <c r="D1471" s="224">
        <f>ROUND('в руб.'!D1471/1000,1)</f>
        <v>2931.6</v>
      </c>
      <c r="E1471" s="178">
        <f t="shared" si="26"/>
        <v>88.168421052631572</v>
      </c>
    </row>
    <row r="1472" spans="1:5" ht="78.75" x14ac:dyDescent="0.25">
      <c r="A1472" s="236" t="s">
        <v>2130</v>
      </c>
      <c r="B1472" s="179" t="s">
        <v>3358</v>
      </c>
      <c r="C1472" s="224">
        <f>ROUND('в руб.'!C1472/1000,1)</f>
        <v>383000</v>
      </c>
      <c r="D1472" s="224">
        <f>ROUND('в руб.'!D1472/1000,1)</f>
        <v>247350</v>
      </c>
      <c r="E1472" s="178">
        <f t="shared" si="26"/>
        <v>64.582245430809408</v>
      </c>
    </row>
    <row r="1473" spans="1:5" ht="31.5" x14ac:dyDescent="0.25">
      <c r="A1473" s="236" t="s">
        <v>2136</v>
      </c>
      <c r="B1473" s="179" t="s">
        <v>3359</v>
      </c>
      <c r="C1473" s="224">
        <f>ROUND('в руб.'!C1473/1000,1)</f>
        <v>383000</v>
      </c>
      <c r="D1473" s="224">
        <f>ROUND('в руб.'!D1473/1000,1)</f>
        <v>247350</v>
      </c>
      <c r="E1473" s="178">
        <f t="shared" si="26"/>
        <v>64.582245430809408</v>
      </c>
    </row>
    <row r="1474" spans="1:5" ht="31.5" x14ac:dyDescent="0.25">
      <c r="A1474" s="234" t="s">
        <v>3360</v>
      </c>
      <c r="B1474" s="235" t="s">
        <v>3361</v>
      </c>
      <c r="C1474" s="223">
        <f>ROUND('в руб.'!C1474/1000,1)</f>
        <v>52947.5</v>
      </c>
      <c r="D1474" s="223">
        <f>ROUND('в руб.'!D1474/1000,1)</f>
        <v>17794.599999999999</v>
      </c>
      <c r="E1474" s="202">
        <f t="shared" si="26"/>
        <v>33.608007932385853</v>
      </c>
    </row>
    <row r="1475" spans="1:5" ht="78.75" x14ac:dyDescent="0.25">
      <c r="A1475" s="236" t="s">
        <v>1892</v>
      </c>
      <c r="B1475" s="179" t="s">
        <v>3362</v>
      </c>
      <c r="C1475" s="224">
        <f>ROUND('в руб.'!C1475/1000,1)</f>
        <v>32360.9</v>
      </c>
      <c r="D1475" s="224">
        <f>ROUND('в руб.'!D1475/1000,1)</f>
        <v>17433.400000000001</v>
      </c>
      <c r="E1475" s="178">
        <f t="shared" si="26"/>
        <v>53.871802082142338</v>
      </c>
    </row>
    <row r="1476" spans="1:5" ht="31.5" x14ac:dyDescent="0.25">
      <c r="A1476" s="236" t="s">
        <v>1894</v>
      </c>
      <c r="B1476" s="179" t="s">
        <v>3367</v>
      </c>
      <c r="C1476" s="224">
        <f>ROUND('в руб.'!C1476/1000,1)</f>
        <v>32360.9</v>
      </c>
      <c r="D1476" s="224">
        <f>ROUND('в руб.'!D1476/1000,1)</f>
        <v>17433.400000000001</v>
      </c>
      <c r="E1476" s="178">
        <f t="shared" si="26"/>
        <v>53.871802082142338</v>
      </c>
    </row>
    <row r="1477" spans="1:5" ht="31.5" x14ac:dyDescent="0.25">
      <c r="A1477" s="236" t="s">
        <v>1896</v>
      </c>
      <c r="B1477" s="179" t="s">
        <v>3368</v>
      </c>
      <c r="C1477" s="224">
        <f>ROUND('в руб.'!C1477/1000,1)</f>
        <v>23638.9</v>
      </c>
      <c r="D1477" s="224">
        <f>ROUND('в руб.'!D1477/1000,1)</f>
        <v>13165.1</v>
      </c>
      <c r="E1477" s="178">
        <f t="shared" si="26"/>
        <v>55.69252376379611</v>
      </c>
    </row>
    <row r="1478" spans="1:5" ht="47.25" x14ac:dyDescent="0.25">
      <c r="A1478" s="236" t="s">
        <v>1898</v>
      </c>
      <c r="B1478" s="179" t="s">
        <v>3369</v>
      </c>
      <c r="C1478" s="224">
        <f>ROUND('в руб.'!C1478/1000,1)</f>
        <v>1310</v>
      </c>
      <c r="D1478" s="224">
        <f>ROUND('в руб.'!D1478/1000,1)</f>
        <v>822.4</v>
      </c>
      <c r="E1478" s="178">
        <f t="shared" si="26"/>
        <v>62.778625954198475</v>
      </c>
    </row>
    <row r="1479" spans="1:5" ht="63" x14ac:dyDescent="0.25">
      <c r="A1479" s="236" t="s">
        <v>1900</v>
      </c>
      <c r="B1479" s="179" t="s">
        <v>3370</v>
      </c>
      <c r="C1479" s="224">
        <f>ROUND('в руб.'!C1479/1000,1)</f>
        <v>7412</v>
      </c>
      <c r="D1479" s="224">
        <f>ROUND('в руб.'!D1479/1000,1)</f>
        <v>3446</v>
      </c>
      <c r="E1479" s="178">
        <f t="shared" si="26"/>
        <v>46.492174851592011</v>
      </c>
    </row>
    <row r="1480" spans="1:5" ht="31.5" x14ac:dyDescent="0.25">
      <c r="A1480" s="236" t="s">
        <v>1902</v>
      </c>
      <c r="B1480" s="179" t="s">
        <v>3371</v>
      </c>
      <c r="C1480" s="224">
        <f>ROUND('в руб.'!C1480/1000,1)</f>
        <v>898.2</v>
      </c>
      <c r="D1480" s="224">
        <f>ROUND('в руб.'!D1480/1000,1)</f>
        <v>361.1</v>
      </c>
      <c r="E1480" s="178">
        <f t="shared" si="26"/>
        <v>40.202627477176577</v>
      </c>
    </row>
    <row r="1481" spans="1:5" ht="47.25" x14ac:dyDescent="0.25">
      <c r="A1481" s="236" t="s">
        <v>1904</v>
      </c>
      <c r="B1481" s="179" t="s">
        <v>3372</v>
      </c>
      <c r="C1481" s="224">
        <f>ROUND('в руб.'!C1481/1000,1)</f>
        <v>898.2</v>
      </c>
      <c r="D1481" s="224">
        <f>ROUND('в руб.'!D1481/1000,1)</f>
        <v>361.1</v>
      </c>
      <c r="E1481" s="178">
        <f t="shared" si="26"/>
        <v>40.202627477176577</v>
      </c>
    </row>
    <row r="1482" spans="1:5" ht="15.75" x14ac:dyDescent="0.25">
      <c r="A1482" s="236" t="s">
        <v>1906</v>
      </c>
      <c r="B1482" s="179" t="s">
        <v>3373</v>
      </c>
      <c r="C1482" s="224">
        <f>ROUND('в руб.'!C1482/1000,1)</f>
        <v>898.2</v>
      </c>
      <c r="D1482" s="224">
        <f>ROUND('в руб.'!D1482/1000,1)</f>
        <v>361.1</v>
      </c>
      <c r="E1482" s="178">
        <f t="shared" si="26"/>
        <v>40.202627477176577</v>
      </c>
    </row>
    <row r="1483" spans="1:5" ht="47.25" x14ac:dyDescent="0.25">
      <c r="A1483" s="236" t="s">
        <v>1939</v>
      </c>
      <c r="B1483" s="179" t="s">
        <v>3376</v>
      </c>
      <c r="C1483" s="224">
        <f>ROUND('в руб.'!C1483/1000,1)</f>
        <v>19688.400000000001</v>
      </c>
      <c r="D1483" s="224"/>
      <c r="E1483" s="178"/>
    </row>
    <row r="1484" spans="1:5" ht="78.75" x14ac:dyDescent="0.25">
      <c r="A1484" s="236" t="s">
        <v>2130</v>
      </c>
      <c r="B1484" s="179" t="s">
        <v>3381</v>
      </c>
      <c r="C1484" s="224">
        <f>ROUND('в руб.'!C1484/1000,1)</f>
        <v>19688.400000000001</v>
      </c>
      <c r="D1484" s="224"/>
      <c r="E1484" s="178"/>
    </row>
    <row r="1485" spans="1:5" ht="31.5" x14ac:dyDescent="0.25">
      <c r="A1485" s="236" t="s">
        <v>2136</v>
      </c>
      <c r="B1485" s="179" t="s">
        <v>3382</v>
      </c>
      <c r="C1485" s="224">
        <f>ROUND('в руб.'!C1485/1000,1)</f>
        <v>19688.400000000001</v>
      </c>
      <c r="D1485" s="224"/>
      <c r="E1485" s="178"/>
    </row>
    <row r="1486" spans="1:5" ht="15.75" x14ac:dyDescent="0.25">
      <c r="A1486" s="234" t="s">
        <v>3388</v>
      </c>
      <c r="B1486" s="235" t="s">
        <v>3389</v>
      </c>
      <c r="C1486" s="223">
        <f>ROUND('в руб.'!C1486/1000,1)</f>
        <v>182707.3</v>
      </c>
      <c r="D1486" s="223">
        <f>ROUND('в руб.'!D1486/1000,1)</f>
        <v>96369.3</v>
      </c>
      <c r="E1486" s="202">
        <f t="shared" si="26"/>
        <v>52.745183142654952</v>
      </c>
    </row>
    <row r="1487" spans="1:5" ht="15.75" x14ac:dyDescent="0.25">
      <c r="A1487" s="234" t="s">
        <v>3390</v>
      </c>
      <c r="B1487" s="235" t="s">
        <v>3391</v>
      </c>
      <c r="C1487" s="223">
        <f>ROUND('в руб.'!C1487/1000,1)</f>
        <v>54074.6</v>
      </c>
      <c r="D1487" s="223">
        <f>ROUND('в руб.'!D1487/1000,1)</f>
        <v>26546.799999999999</v>
      </c>
      <c r="E1487" s="202">
        <f t="shared" si="26"/>
        <v>49.092919781191171</v>
      </c>
    </row>
    <row r="1488" spans="1:5" ht="47.25" x14ac:dyDescent="0.25">
      <c r="A1488" s="236" t="s">
        <v>1939</v>
      </c>
      <c r="B1488" s="179" t="s">
        <v>3392</v>
      </c>
      <c r="C1488" s="224">
        <f>ROUND('в руб.'!C1488/1000,1)</f>
        <v>54074.6</v>
      </c>
      <c r="D1488" s="224">
        <f>ROUND('в руб.'!D1488/1000,1)</f>
        <v>26546.799999999999</v>
      </c>
      <c r="E1488" s="178">
        <f t="shared" si="26"/>
        <v>49.092919781191171</v>
      </c>
    </row>
    <row r="1489" spans="1:5" ht="15.75" x14ac:dyDescent="0.25">
      <c r="A1489" s="236" t="s">
        <v>2062</v>
      </c>
      <c r="B1489" s="179" t="s">
        <v>3393</v>
      </c>
      <c r="C1489" s="224">
        <f>ROUND('в руб.'!C1489/1000,1)</f>
        <v>54074.6</v>
      </c>
      <c r="D1489" s="224">
        <f>ROUND('в руб.'!D1489/1000,1)</f>
        <v>26546.799999999999</v>
      </c>
      <c r="E1489" s="178">
        <f t="shared" si="26"/>
        <v>49.092919781191171</v>
      </c>
    </row>
    <row r="1490" spans="1:5" ht="78.75" x14ac:dyDescent="0.25">
      <c r="A1490" s="236" t="s">
        <v>2064</v>
      </c>
      <c r="B1490" s="179" t="s">
        <v>3394</v>
      </c>
      <c r="C1490" s="224">
        <f>ROUND('в руб.'!C1490/1000,1)</f>
        <v>54074.6</v>
      </c>
      <c r="D1490" s="224">
        <f>ROUND('в руб.'!D1490/1000,1)</f>
        <v>26546.799999999999</v>
      </c>
      <c r="E1490" s="178">
        <f t="shared" si="26"/>
        <v>49.092919781191171</v>
      </c>
    </row>
    <row r="1491" spans="1:5" ht="15.75" x14ac:dyDescent="0.25">
      <c r="A1491" s="234" t="s">
        <v>3395</v>
      </c>
      <c r="B1491" s="235" t="s">
        <v>3396</v>
      </c>
      <c r="C1491" s="223">
        <f>ROUND('в руб.'!C1491/1000,1)</f>
        <v>16742</v>
      </c>
      <c r="D1491" s="223">
        <f>ROUND('в руб.'!D1491/1000,1)</f>
        <v>8165.7</v>
      </c>
      <c r="E1491" s="202">
        <f t="shared" si="26"/>
        <v>48.773742683072513</v>
      </c>
    </row>
    <row r="1492" spans="1:5" ht="47.25" x14ac:dyDescent="0.25">
      <c r="A1492" s="236" t="s">
        <v>1939</v>
      </c>
      <c r="B1492" s="179" t="s">
        <v>3409</v>
      </c>
      <c r="C1492" s="224">
        <f>ROUND('в руб.'!C1492/1000,1)</f>
        <v>16742</v>
      </c>
      <c r="D1492" s="224">
        <f>ROUND('в руб.'!D1492/1000,1)</f>
        <v>8165.7</v>
      </c>
      <c r="E1492" s="178">
        <f t="shared" si="26"/>
        <v>48.773742683072513</v>
      </c>
    </row>
    <row r="1493" spans="1:5" ht="15.75" x14ac:dyDescent="0.25">
      <c r="A1493" s="236" t="s">
        <v>2062</v>
      </c>
      <c r="B1493" s="179" t="s">
        <v>3413</v>
      </c>
      <c r="C1493" s="224">
        <f>ROUND('в руб.'!C1493/1000,1)</f>
        <v>16742</v>
      </c>
      <c r="D1493" s="224">
        <f>ROUND('в руб.'!D1493/1000,1)</f>
        <v>8165.7</v>
      </c>
      <c r="E1493" s="178">
        <f t="shared" si="26"/>
        <v>48.773742683072513</v>
      </c>
    </row>
    <row r="1494" spans="1:5" ht="78.75" x14ac:dyDescent="0.25">
      <c r="A1494" s="236" t="s">
        <v>2064</v>
      </c>
      <c r="B1494" s="179" t="s">
        <v>3414</v>
      </c>
      <c r="C1494" s="224">
        <f>ROUND('в руб.'!C1494/1000,1)</f>
        <v>16742</v>
      </c>
      <c r="D1494" s="224">
        <f>ROUND('в руб.'!D1494/1000,1)</f>
        <v>8165.7</v>
      </c>
      <c r="E1494" s="178">
        <f t="shared" si="26"/>
        <v>48.773742683072513</v>
      </c>
    </row>
    <row r="1495" spans="1:5" ht="31.5" x14ac:dyDescent="0.25">
      <c r="A1495" s="234" t="s">
        <v>3427</v>
      </c>
      <c r="B1495" s="235" t="s">
        <v>3428</v>
      </c>
      <c r="C1495" s="223">
        <f>ROUND('в руб.'!C1495/1000,1)</f>
        <v>111890.7</v>
      </c>
      <c r="D1495" s="223">
        <f>ROUND('в руб.'!D1495/1000,1)</f>
        <v>61656.800000000003</v>
      </c>
      <c r="E1495" s="202">
        <f t="shared" si="26"/>
        <v>55.104490364257266</v>
      </c>
    </row>
    <row r="1496" spans="1:5" ht="78.75" x14ac:dyDescent="0.25">
      <c r="A1496" s="236" t="s">
        <v>1892</v>
      </c>
      <c r="B1496" s="179" t="s">
        <v>3429</v>
      </c>
      <c r="C1496" s="224">
        <f>ROUND('в руб.'!C1496/1000,1)</f>
        <v>30003</v>
      </c>
      <c r="D1496" s="224">
        <f>ROUND('в руб.'!D1496/1000,1)</f>
        <v>14384.6</v>
      </c>
      <c r="E1496" s="178">
        <f t="shared" si="26"/>
        <v>47.943872279438729</v>
      </c>
    </row>
    <row r="1497" spans="1:5" ht="31.5" x14ac:dyDescent="0.25">
      <c r="A1497" s="236" t="s">
        <v>1894</v>
      </c>
      <c r="B1497" s="179" t="s">
        <v>3430</v>
      </c>
      <c r="C1497" s="224">
        <f>ROUND('в руб.'!C1497/1000,1)</f>
        <v>30003</v>
      </c>
      <c r="D1497" s="224">
        <f>ROUND('в руб.'!D1497/1000,1)</f>
        <v>14384.6</v>
      </c>
      <c r="E1497" s="178">
        <f t="shared" si="26"/>
        <v>47.943872279438729</v>
      </c>
    </row>
    <row r="1498" spans="1:5" ht="31.5" x14ac:dyDescent="0.25">
      <c r="A1498" s="236" t="s">
        <v>1896</v>
      </c>
      <c r="B1498" s="179" t="s">
        <v>3431</v>
      </c>
      <c r="C1498" s="224">
        <f>ROUND('в руб.'!C1498/1000,1)</f>
        <v>22041</v>
      </c>
      <c r="D1498" s="224">
        <f>ROUND('в руб.'!D1498/1000,1)</f>
        <v>10422.799999999999</v>
      </c>
      <c r="E1498" s="178">
        <f t="shared" si="26"/>
        <v>47.288235560999951</v>
      </c>
    </row>
    <row r="1499" spans="1:5" ht="47.25" x14ac:dyDescent="0.25">
      <c r="A1499" s="236" t="s">
        <v>1898</v>
      </c>
      <c r="B1499" s="179" t="s">
        <v>3432</v>
      </c>
      <c r="C1499" s="224">
        <f>ROUND('в руб.'!C1499/1000,1)</f>
        <v>1035</v>
      </c>
      <c r="D1499" s="224">
        <f>ROUND('в руб.'!D1499/1000,1)</f>
        <v>730</v>
      </c>
      <c r="E1499" s="178">
        <f t="shared" si="26"/>
        <v>70.531400966183583</v>
      </c>
    </row>
    <row r="1500" spans="1:5" ht="63" x14ac:dyDescent="0.25">
      <c r="A1500" s="236" t="s">
        <v>1900</v>
      </c>
      <c r="B1500" s="179" t="s">
        <v>3433</v>
      </c>
      <c r="C1500" s="224">
        <f>ROUND('в руб.'!C1500/1000,1)</f>
        <v>6927</v>
      </c>
      <c r="D1500" s="224">
        <f>ROUND('в руб.'!D1500/1000,1)</f>
        <v>3231.9</v>
      </c>
      <c r="E1500" s="178">
        <f t="shared" si="26"/>
        <v>46.656561281940235</v>
      </c>
    </row>
    <row r="1501" spans="1:5" ht="31.5" x14ac:dyDescent="0.25">
      <c r="A1501" s="236" t="s">
        <v>1902</v>
      </c>
      <c r="B1501" s="179" t="s">
        <v>3434</v>
      </c>
      <c r="C1501" s="224">
        <f>ROUND('в руб.'!C1501/1000,1)</f>
        <v>2031</v>
      </c>
      <c r="D1501" s="224">
        <f>ROUND('в руб.'!D1501/1000,1)</f>
        <v>1257.5</v>
      </c>
      <c r="E1501" s="178">
        <f t="shared" si="26"/>
        <v>61.915312653865094</v>
      </c>
    </row>
    <row r="1502" spans="1:5" ht="47.25" x14ac:dyDescent="0.25">
      <c r="A1502" s="236" t="s">
        <v>1904</v>
      </c>
      <c r="B1502" s="179" t="s">
        <v>3435</v>
      </c>
      <c r="C1502" s="224">
        <f>ROUND('в руб.'!C1502/1000,1)</f>
        <v>2031</v>
      </c>
      <c r="D1502" s="224">
        <f>ROUND('в руб.'!D1502/1000,1)</f>
        <v>1257.5</v>
      </c>
      <c r="E1502" s="178">
        <f t="shared" si="26"/>
        <v>61.915312653865094</v>
      </c>
    </row>
    <row r="1503" spans="1:5" ht="15.75" x14ac:dyDescent="0.25">
      <c r="A1503" s="236" t="s">
        <v>1906</v>
      </c>
      <c r="B1503" s="179" t="s">
        <v>3436</v>
      </c>
      <c r="C1503" s="224">
        <f>ROUND('в руб.'!C1503/1000,1)</f>
        <v>2031</v>
      </c>
      <c r="D1503" s="224">
        <f>ROUND('в руб.'!D1503/1000,1)</f>
        <v>1257.5</v>
      </c>
      <c r="E1503" s="178">
        <f t="shared" si="26"/>
        <v>61.915312653865094</v>
      </c>
    </row>
    <row r="1504" spans="1:5" ht="31.5" x14ac:dyDescent="0.25">
      <c r="A1504" s="236" t="s">
        <v>1928</v>
      </c>
      <c r="B1504" s="179" t="s">
        <v>3437</v>
      </c>
      <c r="C1504" s="224">
        <f>ROUND('в руб.'!C1504/1000,1)</f>
        <v>665</v>
      </c>
      <c r="D1504" s="224">
        <f>ROUND('в руб.'!D1504/1000,1)</f>
        <v>355</v>
      </c>
      <c r="E1504" s="178">
        <f t="shared" si="26"/>
        <v>53.383458646616546</v>
      </c>
    </row>
    <row r="1505" spans="1:5" ht="15.75" x14ac:dyDescent="0.25">
      <c r="A1505" s="236" t="s">
        <v>2101</v>
      </c>
      <c r="B1505" s="179" t="s">
        <v>3438</v>
      </c>
      <c r="C1505" s="224">
        <f>ROUND('в руб.'!C1505/1000,1)</f>
        <v>569</v>
      </c>
      <c r="D1505" s="224">
        <f>ROUND('в руб.'!D1505/1000,1)</f>
        <v>307</v>
      </c>
      <c r="E1505" s="178">
        <f t="shared" si="26"/>
        <v>53.954305799648509</v>
      </c>
    </row>
    <row r="1506" spans="1:5" ht="15.75" x14ac:dyDescent="0.25">
      <c r="A1506" s="236" t="s">
        <v>2103</v>
      </c>
      <c r="B1506" s="179" t="s">
        <v>3439</v>
      </c>
      <c r="C1506" s="224">
        <f>ROUND('в руб.'!C1506/1000,1)</f>
        <v>96</v>
      </c>
      <c r="D1506" s="224">
        <f>ROUND('в руб.'!D1506/1000,1)</f>
        <v>48</v>
      </c>
      <c r="E1506" s="178">
        <f t="shared" si="26"/>
        <v>50</v>
      </c>
    </row>
    <row r="1507" spans="1:5" ht="15.75" x14ac:dyDescent="0.25">
      <c r="A1507" s="236" t="s">
        <v>1936</v>
      </c>
      <c r="B1507" s="179" t="s">
        <v>3440</v>
      </c>
      <c r="C1507" s="224">
        <f>ROUND('в руб.'!C1507/1000,1)</f>
        <v>40000</v>
      </c>
      <c r="D1507" s="224">
        <f>ROUND('в руб.'!D1507/1000,1)</f>
        <v>25940.3</v>
      </c>
      <c r="E1507" s="178">
        <f t="shared" si="26"/>
        <v>64.850750000000005</v>
      </c>
    </row>
    <row r="1508" spans="1:5" ht="15.75" x14ac:dyDescent="0.25">
      <c r="A1508" s="236" t="s">
        <v>1507</v>
      </c>
      <c r="B1508" s="179" t="s">
        <v>3441</v>
      </c>
      <c r="C1508" s="224">
        <f>ROUND('в руб.'!C1508/1000,1)</f>
        <v>40000</v>
      </c>
      <c r="D1508" s="224">
        <f>ROUND('в руб.'!D1508/1000,1)</f>
        <v>25940.3</v>
      </c>
      <c r="E1508" s="178">
        <f t="shared" si="26"/>
        <v>64.850750000000005</v>
      </c>
    </row>
    <row r="1509" spans="1:5" ht="47.25" x14ac:dyDescent="0.25">
      <c r="A1509" s="236" t="s">
        <v>1939</v>
      </c>
      <c r="B1509" s="179" t="s">
        <v>3442</v>
      </c>
      <c r="C1509" s="224">
        <f>ROUND('в руб.'!C1509/1000,1)</f>
        <v>37291.699999999997</v>
      </c>
      <c r="D1509" s="224">
        <f>ROUND('в руб.'!D1509/1000,1)</f>
        <v>18476.2</v>
      </c>
      <c r="E1509" s="178">
        <f t="shared" si="26"/>
        <v>49.545073032336958</v>
      </c>
    </row>
    <row r="1510" spans="1:5" ht="15.75" x14ac:dyDescent="0.25">
      <c r="A1510" s="236" t="s">
        <v>2062</v>
      </c>
      <c r="B1510" s="179" t="s">
        <v>3443</v>
      </c>
      <c r="C1510" s="224">
        <f>ROUND('в руб.'!C1510/1000,1)</f>
        <v>7291.7</v>
      </c>
      <c r="D1510" s="224">
        <f>ROUND('в руб.'!D1510/1000,1)</f>
        <v>3476.3</v>
      </c>
      <c r="E1510" s="178">
        <f t="shared" si="26"/>
        <v>47.674753486841212</v>
      </c>
    </row>
    <row r="1511" spans="1:5" ht="78.75" x14ac:dyDescent="0.25">
      <c r="A1511" s="236" t="s">
        <v>2064</v>
      </c>
      <c r="B1511" s="179" t="s">
        <v>3444</v>
      </c>
      <c r="C1511" s="224">
        <f>ROUND('в руб.'!C1511/1000,1)</f>
        <v>4187.1000000000004</v>
      </c>
      <c r="D1511" s="224">
        <f>ROUND('в руб.'!D1511/1000,1)</f>
        <v>438.9</v>
      </c>
      <c r="E1511" s="178">
        <f t="shared" si="26"/>
        <v>10.482195314179263</v>
      </c>
    </row>
    <row r="1512" spans="1:5" ht="31.5" x14ac:dyDescent="0.25">
      <c r="A1512" s="236" t="s">
        <v>2126</v>
      </c>
      <c r="B1512" s="179" t="s">
        <v>3445</v>
      </c>
      <c r="C1512" s="224">
        <f>ROUND('в руб.'!C1512/1000,1)</f>
        <v>3104.6</v>
      </c>
      <c r="D1512" s="224">
        <f>ROUND('в руб.'!D1512/1000,1)</f>
        <v>3037.4</v>
      </c>
      <c r="E1512" s="178">
        <f t="shared" si="26"/>
        <v>97.835469947819377</v>
      </c>
    </row>
    <row r="1513" spans="1:5" ht="78.75" x14ac:dyDescent="0.25">
      <c r="A1513" s="236" t="s">
        <v>2130</v>
      </c>
      <c r="B1513" s="179" t="s">
        <v>3446</v>
      </c>
      <c r="C1513" s="224">
        <f>ROUND('в руб.'!C1513/1000,1)</f>
        <v>30000</v>
      </c>
      <c r="D1513" s="224">
        <f>ROUND('в руб.'!D1513/1000,1)</f>
        <v>15000</v>
      </c>
      <c r="E1513" s="178">
        <f t="shared" si="26"/>
        <v>50</v>
      </c>
    </row>
    <row r="1514" spans="1:5" ht="31.5" x14ac:dyDescent="0.25">
      <c r="A1514" s="236" t="s">
        <v>2136</v>
      </c>
      <c r="B1514" s="179" t="s">
        <v>3447</v>
      </c>
      <c r="C1514" s="224">
        <f>ROUND('в руб.'!C1514/1000,1)</f>
        <v>30000</v>
      </c>
      <c r="D1514" s="224">
        <f>ROUND('в руб.'!D1514/1000,1)</f>
        <v>15000</v>
      </c>
      <c r="E1514" s="178">
        <f t="shared" si="26"/>
        <v>50</v>
      </c>
    </row>
    <row r="1515" spans="1:5" ht="15.75" x14ac:dyDescent="0.25">
      <c r="A1515" s="236" t="s">
        <v>1908</v>
      </c>
      <c r="B1515" s="179" t="s">
        <v>3448</v>
      </c>
      <c r="C1515" s="224">
        <f>ROUND('в руб.'!C1515/1000,1)</f>
        <v>1900</v>
      </c>
      <c r="D1515" s="224">
        <f>ROUND('в руб.'!D1515/1000,1)</f>
        <v>1243.0999999999999</v>
      </c>
      <c r="E1515" s="178">
        <f t="shared" si="26"/>
        <v>65.426315789473676</v>
      </c>
    </row>
    <row r="1516" spans="1:5" ht="63" x14ac:dyDescent="0.25">
      <c r="A1516" s="236" t="s">
        <v>2139</v>
      </c>
      <c r="B1516" s="179" t="s">
        <v>3449</v>
      </c>
      <c r="C1516" s="224">
        <f>ROUND('в руб.'!C1516/1000,1)</f>
        <v>1900</v>
      </c>
      <c r="D1516" s="224">
        <f>ROUND('в руб.'!D1516/1000,1)</f>
        <v>1243.0999999999999</v>
      </c>
      <c r="E1516" s="178">
        <f t="shared" si="26"/>
        <v>65.426315789473676</v>
      </c>
    </row>
    <row r="1517" spans="1:5" ht="78.75" x14ac:dyDescent="0.25">
      <c r="A1517" s="236" t="s">
        <v>2141</v>
      </c>
      <c r="B1517" s="179" t="s">
        <v>3450</v>
      </c>
      <c r="C1517" s="224">
        <f>ROUND('в руб.'!C1517/1000,1)</f>
        <v>1400</v>
      </c>
      <c r="D1517" s="224">
        <f>ROUND('в руб.'!D1517/1000,1)</f>
        <v>743.1</v>
      </c>
      <c r="E1517" s="178">
        <f t="shared" si="26"/>
        <v>53.078571428571429</v>
      </c>
    </row>
    <row r="1518" spans="1:5" ht="78.75" x14ac:dyDescent="0.25">
      <c r="A1518" s="236" t="s">
        <v>2301</v>
      </c>
      <c r="B1518" s="179" t="s">
        <v>3451</v>
      </c>
      <c r="C1518" s="224">
        <f>ROUND('в руб.'!C1518/1000,1)</f>
        <v>500</v>
      </c>
      <c r="D1518" s="224">
        <f>ROUND('в руб.'!D1518/1000,1)</f>
        <v>500</v>
      </c>
      <c r="E1518" s="178">
        <f t="shared" si="26"/>
        <v>100</v>
      </c>
    </row>
    <row r="1519" spans="1:5" ht="31.5" x14ac:dyDescent="0.25">
      <c r="A1519" s="234" t="s">
        <v>3452</v>
      </c>
      <c r="B1519" s="235" t="s">
        <v>3453</v>
      </c>
      <c r="C1519" s="223">
        <f>ROUND('в руб.'!C1519/1000,1)</f>
        <v>1882460.6</v>
      </c>
      <c r="D1519" s="223">
        <f>ROUND('в руб.'!D1519/1000,1)</f>
        <v>617010.9</v>
      </c>
      <c r="E1519" s="202">
        <f t="shared" si="26"/>
        <v>32.776829432711637</v>
      </c>
    </row>
    <row r="1520" spans="1:5" ht="31.5" x14ac:dyDescent="0.25">
      <c r="A1520" s="234" t="s">
        <v>3454</v>
      </c>
      <c r="B1520" s="235" t="s">
        <v>3455</v>
      </c>
      <c r="C1520" s="223">
        <f>ROUND('в руб.'!C1520/1000,1)</f>
        <v>1882460.6</v>
      </c>
      <c r="D1520" s="223">
        <f>ROUND('в руб.'!D1520/1000,1)</f>
        <v>617010.9</v>
      </c>
      <c r="E1520" s="202">
        <f t="shared" si="26"/>
        <v>32.776829432711637</v>
      </c>
    </row>
    <row r="1521" spans="1:5" ht="31.5" x14ac:dyDescent="0.25">
      <c r="A1521" s="236" t="s">
        <v>3456</v>
      </c>
      <c r="B1521" s="179" t="s">
        <v>3457</v>
      </c>
      <c r="C1521" s="224">
        <f>ROUND('в руб.'!C1521/1000,1)</f>
        <v>1882460.6</v>
      </c>
      <c r="D1521" s="224">
        <f>ROUND('в руб.'!D1521/1000,1)</f>
        <v>617010.9</v>
      </c>
      <c r="E1521" s="178">
        <f t="shared" si="26"/>
        <v>32.776829432711637</v>
      </c>
    </row>
    <row r="1522" spans="1:5" ht="31.5" x14ac:dyDescent="0.25">
      <c r="A1522" s="236" t="s">
        <v>3458</v>
      </c>
      <c r="B1522" s="179" t="s">
        <v>3459</v>
      </c>
      <c r="C1522" s="224">
        <f>ROUND('в руб.'!C1522/1000,1)</f>
        <v>1882460.6</v>
      </c>
      <c r="D1522" s="224">
        <f>ROUND('в руб.'!D1522/1000,1)</f>
        <v>617010.9</v>
      </c>
      <c r="E1522" s="178">
        <f t="shared" si="26"/>
        <v>32.776829432711637</v>
      </c>
    </row>
    <row r="1523" spans="1:5" ht="63" x14ac:dyDescent="0.25">
      <c r="A1523" s="234" t="s">
        <v>3462</v>
      </c>
      <c r="B1523" s="235" t="s">
        <v>3463</v>
      </c>
      <c r="C1523" s="223">
        <f>ROUND('в руб.'!C1523/1000,1)</f>
        <v>6940132</v>
      </c>
      <c r="D1523" s="223">
        <f>ROUND('в руб.'!D1523/1000,1)</f>
        <v>3009512.6</v>
      </c>
      <c r="E1523" s="202">
        <f t="shared" si="26"/>
        <v>43.363910081249173</v>
      </c>
    </row>
    <row r="1524" spans="1:5" ht="47.25" x14ac:dyDescent="0.25">
      <c r="A1524" s="234" t="s">
        <v>3464</v>
      </c>
      <c r="B1524" s="235" t="s">
        <v>3465</v>
      </c>
      <c r="C1524" s="223">
        <f>ROUND('в руб.'!C1524/1000,1)</f>
        <v>3500996</v>
      </c>
      <c r="D1524" s="223">
        <f>ROUND('в руб.'!D1524/1000,1)</f>
        <v>1765670.2</v>
      </c>
      <c r="E1524" s="202">
        <f t="shared" si="26"/>
        <v>50.433368104390865</v>
      </c>
    </row>
    <row r="1525" spans="1:5" ht="15.75" x14ac:dyDescent="0.25">
      <c r="A1525" s="236" t="s">
        <v>1936</v>
      </c>
      <c r="B1525" s="179" t="s">
        <v>3466</v>
      </c>
      <c r="C1525" s="224">
        <f>ROUND('в руб.'!C1525/1000,1)</f>
        <v>3500996</v>
      </c>
      <c r="D1525" s="224">
        <f>ROUND('в руб.'!D1525/1000,1)</f>
        <v>1765670.2</v>
      </c>
      <c r="E1525" s="178">
        <f t="shared" si="26"/>
        <v>50.433368104390865</v>
      </c>
    </row>
    <row r="1526" spans="1:5" ht="15.75" x14ac:dyDescent="0.25">
      <c r="A1526" s="236" t="s">
        <v>3467</v>
      </c>
      <c r="B1526" s="179" t="s">
        <v>3468</v>
      </c>
      <c r="C1526" s="224">
        <f>ROUND('в руб.'!C1526/1000,1)</f>
        <v>3500996</v>
      </c>
      <c r="D1526" s="224">
        <f>ROUND('в руб.'!D1526/1000,1)</f>
        <v>1765670.2</v>
      </c>
      <c r="E1526" s="178">
        <f t="shared" ref="E1526:E1538" si="27">D1526/C1526*100</f>
        <v>50.433368104390865</v>
      </c>
    </row>
    <row r="1527" spans="1:5" ht="31.5" x14ac:dyDescent="0.25">
      <c r="A1527" s="236" t="s">
        <v>939</v>
      </c>
      <c r="B1527" s="179" t="s">
        <v>3469</v>
      </c>
      <c r="C1527" s="224">
        <f>ROUND('в руб.'!C1527/1000,1)</f>
        <v>3500996</v>
      </c>
      <c r="D1527" s="224">
        <f>ROUND('в руб.'!D1527/1000,1)</f>
        <v>1765670.2</v>
      </c>
      <c r="E1527" s="178">
        <f t="shared" si="27"/>
        <v>50.433368104390865</v>
      </c>
    </row>
    <row r="1528" spans="1:5" ht="15.75" x14ac:dyDescent="0.25">
      <c r="A1528" s="234" t="s">
        <v>3470</v>
      </c>
      <c r="B1528" s="235" t="s">
        <v>3471</v>
      </c>
      <c r="C1528" s="223">
        <f>ROUND('в руб.'!C1528/1000,1)</f>
        <v>545086.1</v>
      </c>
      <c r="D1528" s="223">
        <f>ROUND('в руб.'!D1528/1000,1)</f>
        <v>272543.40000000002</v>
      </c>
      <c r="E1528" s="202">
        <f t="shared" si="27"/>
        <v>50.000064210039483</v>
      </c>
    </row>
    <row r="1529" spans="1:5" ht="15.75" x14ac:dyDescent="0.25">
      <c r="A1529" s="236" t="s">
        <v>1936</v>
      </c>
      <c r="B1529" s="179" t="s">
        <v>3472</v>
      </c>
      <c r="C1529" s="224">
        <f>ROUND('в руб.'!C1529/1000,1)</f>
        <v>545086.1</v>
      </c>
      <c r="D1529" s="224">
        <f>ROUND('в руб.'!D1529/1000,1)</f>
        <v>272543.40000000002</v>
      </c>
      <c r="E1529" s="178">
        <f t="shared" si="27"/>
        <v>50.000064210039483</v>
      </c>
    </row>
    <row r="1530" spans="1:5" ht="15.75" x14ac:dyDescent="0.25">
      <c r="A1530" s="236" t="s">
        <v>3467</v>
      </c>
      <c r="B1530" s="179" t="s">
        <v>3473</v>
      </c>
      <c r="C1530" s="224">
        <f>ROUND('в руб.'!C1530/1000,1)</f>
        <v>545086.1</v>
      </c>
      <c r="D1530" s="224">
        <f>ROUND('в руб.'!D1530/1000,1)</f>
        <v>272543.40000000002</v>
      </c>
      <c r="E1530" s="178">
        <f t="shared" si="27"/>
        <v>50.000064210039483</v>
      </c>
    </row>
    <row r="1531" spans="1:5" ht="15.75" x14ac:dyDescent="0.25">
      <c r="A1531" s="236" t="s">
        <v>3470</v>
      </c>
      <c r="B1531" s="179" t="s">
        <v>3474</v>
      </c>
      <c r="C1531" s="224">
        <f>ROUND('в руб.'!C1531/1000,1)</f>
        <v>545086.1</v>
      </c>
      <c r="D1531" s="224">
        <f>ROUND('в руб.'!D1531/1000,1)</f>
        <v>272543.40000000002</v>
      </c>
      <c r="E1531" s="178">
        <f t="shared" si="27"/>
        <v>50.000064210039483</v>
      </c>
    </row>
    <row r="1532" spans="1:5" ht="31.5" x14ac:dyDescent="0.25">
      <c r="A1532" s="234" t="s">
        <v>3475</v>
      </c>
      <c r="B1532" s="235" t="s">
        <v>3476</v>
      </c>
      <c r="C1532" s="223">
        <f>ROUND('в руб.'!C1532/1000,1)</f>
        <v>2894049.9</v>
      </c>
      <c r="D1532" s="223">
        <f>ROUND('в руб.'!D1532/1000,1)</f>
        <v>971299</v>
      </c>
      <c r="E1532" s="202">
        <f t="shared" si="27"/>
        <v>33.561929944608075</v>
      </c>
    </row>
    <row r="1533" spans="1:5" ht="15.75" x14ac:dyDescent="0.25">
      <c r="A1533" s="236" t="s">
        <v>1936</v>
      </c>
      <c r="B1533" s="179" t="s">
        <v>3477</v>
      </c>
      <c r="C1533" s="224">
        <f>ROUND('в руб.'!C1533/1000,1)</f>
        <v>2894049.9</v>
      </c>
      <c r="D1533" s="224">
        <f>ROUND('в руб.'!D1533/1000,1)</f>
        <v>971299</v>
      </c>
      <c r="E1533" s="178">
        <f t="shared" si="27"/>
        <v>33.561929944608075</v>
      </c>
    </row>
    <row r="1534" spans="1:5" ht="15.75" x14ac:dyDescent="0.25">
      <c r="A1534" s="236" t="s">
        <v>2111</v>
      </c>
      <c r="B1534" s="179" t="s">
        <v>3478</v>
      </c>
      <c r="C1534" s="224">
        <f>ROUND('в руб.'!C1534/1000,1)</f>
        <v>2119764.2000000002</v>
      </c>
      <c r="D1534" s="224">
        <f>ROUND('в руб.'!D1534/1000,1)</f>
        <v>776646.2</v>
      </c>
      <c r="E1534" s="178">
        <f t="shared" si="27"/>
        <v>36.638329867067284</v>
      </c>
    </row>
    <row r="1535" spans="1:5" ht="63" x14ac:dyDescent="0.25">
      <c r="A1535" s="236" t="s">
        <v>2364</v>
      </c>
      <c r="B1535" s="179" t="s">
        <v>3479</v>
      </c>
      <c r="C1535" s="224">
        <f>ROUND('в руб.'!C1535/1000,1)</f>
        <v>1332228.3</v>
      </c>
      <c r="D1535" s="224">
        <f>ROUND('в руб.'!D1535/1000,1)</f>
        <v>534476.4</v>
      </c>
      <c r="E1535" s="178">
        <f t="shared" si="27"/>
        <v>40.118979607324064</v>
      </c>
    </row>
    <row r="1536" spans="1:5" ht="15.75" x14ac:dyDescent="0.25">
      <c r="A1536" s="236" t="s">
        <v>2113</v>
      </c>
      <c r="B1536" s="179" t="s">
        <v>3480</v>
      </c>
      <c r="C1536" s="224">
        <f>ROUND('в руб.'!C1536/1000,1)</f>
        <v>787535.9</v>
      </c>
      <c r="D1536" s="224">
        <f>ROUND('в руб.'!D1536/1000,1)</f>
        <v>242169.8</v>
      </c>
      <c r="E1536" s="178">
        <f t="shared" si="27"/>
        <v>30.750318810863099</v>
      </c>
    </row>
    <row r="1537" spans="1:5" ht="15.75" x14ac:dyDescent="0.25">
      <c r="A1537" s="236" t="s">
        <v>2006</v>
      </c>
      <c r="B1537" s="179" t="s">
        <v>3481</v>
      </c>
      <c r="C1537" s="224">
        <f>ROUND('в руб.'!C1537/1000,1)</f>
        <v>81828.800000000003</v>
      </c>
      <c r="D1537" s="224">
        <f>ROUND('в руб.'!D1537/1000,1)</f>
        <v>40914.6</v>
      </c>
      <c r="E1537" s="178">
        <f t="shared" si="27"/>
        <v>50.000244412725102</v>
      </c>
    </row>
    <row r="1538" spans="1:5" ht="15.75" x14ac:dyDescent="0.25">
      <c r="A1538" s="236" t="s">
        <v>1507</v>
      </c>
      <c r="B1538" s="179" t="s">
        <v>3482</v>
      </c>
      <c r="C1538" s="224">
        <f>ROUND('в руб.'!C1538/1000,1)</f>
        <v>692456.9</v>
      </c>
      <c r="D1538" s="224">
        <f>ROUND('в руб.'!D1538/1000,1)</f>
        <v>153738.29999999999</v>
      </c>
      <c r="E1538" s="178">
        <f t="shared" si="27"/>
        <v>22.201858339486542</v>
      </c>
    </row>
    <row r="1539" spans="1:5" ht="15.75" x14ac:dyDescent="0.25">
      <c r="A1539" s="180"/>
      <c r="B1539" s="181"/>
      <c r="C1539" s="181"/>
      <c r="D1539" s="181"/>
      <c r="E1539" s="178"/>
    </row>
    <row r="1540" spans="1:5" ht="32.25" thickBot="1" x14ac:dyDescent="0.3">
      <c r="A1540" s="239" t="s">
        <v>3483</v>
      </c>
      <c r="B1540" s="240" t="s">
        <v>74</v>
      </c>
      <c r="C1540" s="241">
        <f>ROUND('в руб.'!C1540/1000,1)</f>
        <v>-12120543.800000001</v>
      </c>
      <c r="D1540" s="241">
        <f>ROUND('в руб.'!D1540/1000,1)</f>
        <v>4867605.9000000004</v>
      </c>
      <c r="E1540" s="242"/>
    </row>
    <row r="1541" spans="1:5" ht="24.75" customHeight="1" thickBot="1" x14ac:dyDescent="0.3">
      <c r="A1541" s="320" t="s">
        <v>3748</v>
      </c>
      <c r="B1541" s="321"/>
      <c r="C1541" s="321"/>
      <c r="D1541" s="321"/>
      <c r="E1541" s="322"/>
    </row>
    <row r="1542" spans="1:5" ht="31.5" x14ac:dyDescent="0.25">
      <c r="A1542" s="243" t="s">
        <v>3488</v>
      </c>
      <c r="B1542" s="229" t="s">
        <v>74</v>
      </c>
      <c r="C1542" s="230">
        <f>ROUND('в руб.'!C1542/1000,1)</f>
        <v>12120543.800000001</v>
      </c>
      <c r="D1542" s="230">
        <f>ROUND('в руб.'!D1542/1000,1)</f>
        <v>-4867605.9000000004</v>
      </c>
      <c r="E1542" s="231"/>
    </row>
    <row r="1543" spans="1:5" ht="15.75" x14ac:dyDescent="0.25">
      <c r="A1543" s="199" t="s">
        <v>3490</v>
      </c>
      <c r="B1543" s="200"/>
      <c r="C1543" s="200"/>
      <c r="D1543" s="201"/>
      <c r="E1543" s="202"/>
    </row>
    <row r="1544" spans="1:5" ht="15.75" x14ac:dyDescent="0.25">
      <c r="A1544" s="244" t="s">
        <v>3491</v>
      </c>
      <c r="B1544" s="207" t="s">
        <v>74</v>
      </c>
      <c r="C1544" s="237">
        <f>ROUND('в руб.'!C1544/1000,1)</f>
        <v>8041769.2000000002</v>
      </c>
      <c r="D1544" s="237">
        <f>ROUND('в руб.'!D1544/1000,1)</f>
        <v>2289410.4</v>
      </c>
      <c r="E1544" s="202"/>
    </row>
    <row r="1545" spans="1:5" ht="15.75" x14ac:dyDescent="0.25">
      <c r="A1545" s="245" t="s">
        <v>3493</v>
      </c>
      <c r="B1545" s="200"/>
      <c r="C1545" s="200"/>
      <c r="D1545" s="200"/>
      <c r="E1545" s="202"/>
    </row>
    <row r="1546" spans="1:5" ht="47.25" x14ac:dyDescent="0.25">
      <c r="A1546" s="234" t="s">
        <v>3494</v>
      </c>
      <c r="B1546" s="207" t="s">
        <v>3495</v>
      </c>
      <c r="C1546" s="237">
        <f>ROUND('в руб.'!C1546/1000,1)</f>
        <v>-1500000</v>
      </c>
      <c r="D1546" s="246"/>
      <c r="E1546" s="178"/>
    </row>
    <row r="1547" spans="1:5" ht="47.25" x14ac:dyDescent="0.25">
      <c r="A1547" s="236" t="s">
        <v>3496</v>
      </c>
      <c r="B1547" s="247" t="s">
        <v>3497</v>
      </c>
      <c r="C1547" s="246">
        <f>ROUND('в руб.'!C1547/1000,1)</f>
        <v>-1500000</v>
      </c>
      <c r="D1547" s="246"/>
      <c r="E1547" s="178"/>
    </row>
    <row r="1548" spans="1:5" ht="63" x14ac:dyDescent="0.25">
      <c r="A1548" s="236" t="s">
        <v>3498</v>
      </c>
      <c r="B1548" s="247" t="s">
        <v>3499</v>
      </c>
      <c r="C1548" s="246">
        <f>ROUND('в руб.'!C1548/1000,1)</f>
        <v>-1500000</v>
      </c>
      <c r="D1548" s="246"/>
      <c r="E1548" s="178"/>
    </row>
    <row r="1549" spans="1:5" ht="31.5" x14ac:dyDescent="0.25">
      <c r="A1549" s="234" t="s">
        <v>3500</v>
      </c>
      <c r="B1549" s="207" t="s">
        <v>3501</v>
      </c>
      <c r="C1549" s="237">
        <f>ROUND('в руб.'!C1549/1000,1)</f>
        <v>-5663721.9000000004</v>
      </c>
      <c r="D1549" s="237">
        <f>ROUND('в руб.'!D1549/1000,1)</f>
        <v>-10922003.4</v>
      </c>
      <c r="E1549" s="202"/>
    </row>
    <row r="1550" spans="1:5" ht="31.5" x14ac:dyDescent="0.25">
      <c r="A1550" s="236" t="s">
        <v>3502</v>
      </c>
      <c r="B1550" s="247" t="s">
        <v>3503</v>
      </c>
      <c r="C1550" s="246">
        <f>ROUND('в руб.'!C1550/1000,1)+0.1</f>
        <v>5258281.5</v>
      </c>
      <c r="D1550" s="246"/>
      <c r="E1550" s="178"/>
    </row>
    <row r="1551" spans="1:5" ht="47.25" x14ac:dyDescent="0.25">
      <c r="A1551" s="236" t="s">
        <v>3504</v>
      </c>
      <c r="B1551" s="247" t="s">
        <v>3505</v>
      </c>
      <c r="C1551" s="246">
        <f>ROUND('в руб.'!C1551/1000,1)+0.1</f>
        <v>5258281.5</v>
      </c>
      <c r="D1551" s="246"/>
      <c r="E1551" s="178"/>
    </row>
    <row r="1552" spans="1:5" ht="47.25" x14ac:dyDescent="0.25">
      <c r="A1552" s="236" t="s">
        <v>3514</v>
      </c>
      <c r="B1552" s="247" t="s">
        <v>3515</v>
      </c>
      <c r="C1552" s="246">
        <f>ROUND('в руб.'!C1552/1000,1)</f>
        <v>-10922003.4</v>
      </c>
      <c r="D1552" s="246">
        <f>ROUND('в руб.'!D1552/1000,1)</f>
        <v>-10922003.4</v>
      </c>
      <c r="E1552" s="178"/>
    </row>
    <row r="1553" spans="1:5" ht="47.25" x14ac:dyDescent="0.25">
      <c r="A1553" s="236" t="s">
        <v>3516</v>
      </c>
      <c r="B1553" s="247" t="s">
        <v>3517</v>
      </c>
      <c r="C1553" s="246">
        <f>ROUND('в руб.'!C1553/1000,1)</f>
        <v>-10922003.4</v>
      </c>
      <c r="D1553" s="246">
        <f>ROUND('в руб.'!D1553/1000,1)</f>
        <v>-10922003.4</v>
      </c>
      <c r="E1553" s="178"/>
    </row>
    <row r="1554" spans="1:5" ht="31.5" x14ac:dyDescent="0.25">
      <c r="A1554" s="234" t="s">
        <v>3524</v>
      </c>
      <c r="B1554" s="207" t="s">
        <v>3525</v>
      </c>
      <c r="C1554" s="237">
        <f>ROUND('в руб.'!C1554/1000,1)</f>
        <v>15205491.1</v>
      </c>
      <c r="D1554" s="237">
        <f>ROUND('в руб.'!D1554/1000,1)</f>
        <v>13711065.6</v>
      </c>
      <c r="E1554" s="202"/>
    </row>
    <row r="1555" spans="1:5" ht="47.25" x14ac:dyDescent="0.25">
      <c r="A1555" s="236" t="s">
        <v>3526</v>
      </c>
      <c r="B1555" s="247" t="s">
        <v>3527</v>
      </c>
      <c r="C1555" s="246">
        <f>ROUND('в руб.'!C1555/1000,1)</f>
        <v>15205491.1</v>
      </c>
      <c r="D1555" s="246">
        <f>ROUND('в руб.'!D1555/1000,1)</f>
        <v>13711065.6</v>
      </c>
      <c r="E1555" s="178"/>
    </row>
    <row r="1556" spans="1:5" ht="47.25" x14ac:dyDescent="0.25">
      <c r="A1556" s="236" t="s">
        <v>3528</v>
      </c>
      <c r="B1556" s="247" t="s">
        <v>3529</v>
      </c>
      <c r="C1556" s="246">
        <f>ROUND('в руб.'!C1556/1000,1)-0.1</f>
        <v>26711065.5</v>
      </c>
      <c r="D1556" s="246">
        <f>ROUND('в руб.'!D1556/1000,1)</f>
        <v>13711065.6</v>
      </c>
      <c r="E1556" s="178"/>
    </row>
    <row r="1557" spans="1:5" ht="63" x14ac:dyDescent="0.25">
      <c r="A1557" s="236" t="s">
        <v>3530</v>
      </c>
      <c r="B1557" s="247" t="s">
        <v>3531</v>
      </c>
      <c r="C1557" s="246">
        <f>ROUND('в руб.'!C1557/1000,1)-0.1</f>
        <v>26711065.5</v>
      </c>
      <c r="D1557" s="246">
        <f>ROUND('в руб.'!D1557/1000,1)</f>
        <v>13711065.6</v>
      </c>
      <c r="E1557" s="178"/>
    </row>
    <row r="1558" spans="1:5" ht="63" x14ac:dyDescent="0.25">
      <c r="A1558" s="236" t="s">
        <v>3540</v>
      </c>
      <c r="B1558" s="247" t="s">
        <v>3541</v>
      </c>
      <c r="C1558" s="246">
        <f>ROUND('в руб.'!C1558/1000,1)</f>
        <v>-11505574.4</v>
      </c>
      <c r="D1558" s="246"/>
      <c r="E1558" s="178"/>
    </row>
    <row r="1559" spans="1:5" ht="63" x14ac:dyDescent="0.25">
      <c r="A1559" s="236" t="s">
        <v>3542</v>
      </c>
      <c r="B1559" s="247" t="s">
        <v>3543</v>
      </c>
      <c r="C1559" s="246">
        <f>ROUND('в руб.'!C1559/1000,1)</f>
        <v>-11505574.4</v>
      </c>
      <c r="D1559" s="246"/>
      <c r="E1559" s="178"/>
    </row>
    <row r="1560" spans="1:5" ht="31.5" x14ac:dyDescent="0.25">
      <c r="A1560" s="234" t="s">
        <v>3552</v>
      </c>
      <c r="B1560" s="207" t="s">
        <v>3553</v>
      </c>
      <c r="C1560" s="237"/>
      <c r="D1560" s="237">
        <f>ROUND('в руб.'!D1560/1000,1)</f>
        <v>-499651.8</v>
      </c>
      <c r="E1560" s="178"/>
    </row>
    <row r="1561" spans="1:5" ht="31.5" x14ac:dyDescent="0.25">
      <c r="A1561" s="236" t="s">
        <v>3554</v>
      </c>
      <c r="B1561" s="247" t="s">
        <v>3555</v>
      </c>
      <c r="C1561" s="246"/>
      <c r="D1561" s="246">
        <f>ROUND('в руб.'!D1561/1000,1)</f>
        <v>-499651.8</v>
      </c>
      <c r="E1561" s="178"/>
    </row>
    <row r="1562" spans="1:5" ht="31.5" x14ac:dyDescent="0.25">
      <c r="A1562" s="236" t="s">
        <v>3556</v>
      </c>
      <c r="B1562" s="247" t="s">
        <v>3557</v>
      </c>
      <c r="C1562" s="246">
        <f>ROUND('в руб.'!C1562/1000,1)</f>
        <v>1190050.5</v>
      </c>
      <c r="D1562" s="246">
        <f>ROUND('в руб.'!D1562/1000,1)</f>
        <v>342051</v>
      </c>
      <c r="E1562" s="178">
        <f t="shared" ref="E1562:E1567" si="28">D1562/C1562*100</f>
        <v>28.742561765236012</v>
      </c>
    </row>
    <row r="1563" spans="1:5" ht="63" x14ac:dyDescent="0.25">
      <c r="A1563" s="236" t="s">
        <v>3558</v>
      </c>
      <c r="B1563" s="247" t="s">
        <v>3559</v>
      </c>
      <c r="C1563" s="246">
        <f>ROUND('в руб.'!C1563/1000,1)</f>
        <v>1190050.5</v>
      </c>
      <c r="D1563" s="246">
        <f>ROUND('в руб.'!D1563/1000,1)</f>
        <v>342051</v>
      </c>
      <c r="E1563" s="178">
        <f t="shared" si="28"/>
        <v>28.742561765236012</v>
      </c>
    </row>
    <row r="1564" spans="1:5" ht="78.75" x14ac:dyDescent="0.25">
      <c r="A1564" s="236" t="s">
        <v>3560</v>
      </c>
      <c r="B1564" s="247" t="s">
        <v>3561</v>
      </c>
      <c r="C1564" s="246">
        <f>ROUND('в руб.'!C1564/1000,1)</f>
        <v>1190050.5</v>
      </c>
      <c r="D1564" s="246">
        <f>ROUND('в руб.'!D1564/1000,1)</f>
        <v>342051</v>
      </c>
      <c r="E1564" s="178">
        <f t="shared" si="28"/>
        <v>28.742561765236012</v>
      </c>
    </row>
    <row r="1565" spans="1:5" ht="31.5" x14ac:dyDescent="0.25">
      <c r="A1565" s="236" t="s">
        <v>3564</v>
      </c>
      <c r="B1565" s="247" t="s">
        <v>3565</v>
      </c>
      <c r="C1565" s="246">
        <f>ROUND('в руб.'!C1565/1000,1)</f>
        <v>-1190050.5</v>
      </c>
      <c r="D1565" s="246">
        <f>ROUND('в руб.'!D1565/1000,1)</f>
        <v>-841702.8</v>
      </c>
      <c r="E1565" s="178">
        <f t="shared" si="28"/>
        <v>70.728326234895079</v>
      </c>
    </row>
    <row r="1566" spans="1:5" ht="47.25" x14ac:dyDescent="0.25">
      <c r="A1566" s="236" t="s">
        <v>3566</v>
      </c>
      <c r="B1566" s="247" t="s">
        <v>3567</v>
      </c>
      <c r="C1566" s="246">
        <f>ROUND('в руб.'!C1566/1000,1)</f>
        <v>-1190050.5</v>
      </c>
      <c r="D1566" s="246">
        <f>ROUND('в руб.'!D1566/1000,1)</f>
        <v>-841702.8</v>
      </c>
      <c r="E1566" s="178">
        <f t="shared" si="28"/>
        <v>70.728326234895079</v>
      </c>
    </row>
    <row r="1567" spans="1:5" ht="63" x14ac:dyDescent="0.25">
      <c r="A1567" s="236" t="s">
        <v>3568</v>
      </c>
      <c r="B1567" s="247" t="s">
        <v>3569</v>
      </c>
      <c r="C1567" s="246">
        <f>ROUND('в руб.'!C1567/1000,1)</f>
        <v>-1190050.5</v>
      </c>
      <c r="D1567" s="246">
        <f>ROUND('в руб.'!D1567/1000,1)</f>
        <v>-841702.8</v>
      </c>
      <c r="E1567" s="178">
        <f t="shared" si="28"/>
        <v>70.728326234895079</v>
      </c>
    </row>
    <row r="1568" spans="1:5" ht="15.75" x14ac:dyDescent="0.25">
      <c r="A1568" s="206" t="s">
        <v>3580</v>
      </c>
      <c r="B1568" s="207" t="s">
        <v>74</v>
      </c>
      <c r="C1568" s="246"/>
      <c r="D1568" s="246"/>
      <c r="E1568" s="178"/>
    </row>
    <row r="1569" spans="1:5" ht="15.75" x14ac:dyDescent="0.25">
      <c r="A1569" s="245" t="s">
        <v>3493</v>
      </c>
      <c r="B1569" s="182"/>
      <c r="C1569" s="182"/>
      <c r="D1569" s="182"/>
      <c r="E1569" s="178"/>
    </row>
    <row r="1570" spans="1:5" ht="15.75" x14ac:dyDescent="0.25">
      <c r="A1570" s="244" t="s">
        <v>3582</v>
      </c>
      <c r="B1570" s="207" t="s">
        <v>74</v>
      </c>
      <c r="C1570" s="237">
        <f>ROUND('в руб.'!C1570/1000,1)</f>
        <v>4078774.6</v>
      </c>
      <c r="D1570" s="237">
        <f>ROUND('в руб.'!D1570/1000,1)</f>
        <v>-7157016.2999999998</v>
      </c>
      <c r="E1570" s="202"/>
    </row>
    <row r="1571" spans="1:5" ht="31.5" x14ac:dyDescent="0.25">
      <c r="A1571" s="234" t="s">
        <v>3584</v>
      </c>
      <c r="B1571" s="207" t="s">
        <v>3585</v>
      </c>
      <c r="C1571" s="237">
        <f>ROUND('в руб.'!C1571/1000,1)</f>
        <v>4078774.6</v>
      </c>
      <c r="D1571" s="237">
        <f>ROUND('в руб.'!D1571/1000,1)</f>
        <v>-7157016.2999999998</v>
      </c>
      <c r="E1571" s="202"/>
    </row>
    <row r="1572" spans="1:5" ht="15.75" x14ac:dyDescent="0.25">
      <c r="A1572" s="244" t="s">
        <v>3586</v>
      </c>
      <c r="B1572" s="207" t="s">
        <v>74</v>
      </c>
      <c r="C1572" s="237">
        <f>ROUND('в руб.'!C1572/1000,1)</f>
        <v>-175290726.69999999</v>
      </c>
      <c r="D1572" s="237">
        <f>ROUND('в руб.'!D1572/1000,1)</f>
        <v>-87696153.200000003</v>
      </c>
      <c r="E1572" s="202"/>
    </row>
    <row r="1573" spans="1:5" ht="15.75" x14ac:dyDescent="0.25">
      <c r="A1573" s="236" t="s">
        <v>3588</v>
      </c>
      <c r="B1573" s="247" t="s">
        <v>3589</v>
      </c>
      <c r="C1573" s="246">
        <f>ROUND('в руб.'!C1573/1000,1)</f>
        <v>-175290726.69999999</v>
      </c>
      <c r="D1573" s="246">
        <f>ROUND('в руб.'!D1573/1000,1)</f>
        <v>-87696153.200000003</v>
      </c>
      <c r="E1573" s="178"/>
    </row>
    <row r="1574" spans="1:5" ht="15.75" x14ac:dyDescent="0.25">
      <c r="A1574" s="236" t="s">
        <v>3590</v>
      </c>
      <c r="B1574" s="247" t="s">
        <v>3591</v>
      </c>
      <c r="C1574" s="246">
        <f>ROUND('в руб.'!C1574/1000,1)</f>
        <v>-175290726.69999999</v>
      </c>
      <c r="D1574" s="246">
        <f>ROUND('в руб.'!D1574/1000,1)</f>
        <v>-87696153.200000003</v>
      </c>
      <c r="E1574" s="178"/>
    </row>
    <row r="1575" spans="1:5" ht="31.5" x14ac:dyDescent="0.25">
      <c r="A1575" s="236" t="s">
        <v>3592</v>
      </c>
      <c r="B1575" s="247" t="s">
        <v>3593</v>
      </c>
      <c r="C1575" s="246">
        <f>ROUND('в руб.'!C1575/1000,1)</f>
        <v>-175290726.69999999</v>
      </c>
      <c r="D1575" s="246">
        <f>ROUND('в руб.'!D1575/1000,1)</f>
        <v>-87696153.200000003</v>
      </c>
      <c r="E1575" s="178"/>
    </row>
    <row r="1576" spans="1:5" ht="31.5" x14ac:dyDescent="0.25">
      <c r="A1576" s="236" t="s">
        <v>3594</v>
      </c>
      <c r="B1576" s="247" t="s">
        <v>3595</v>
      </c>
      <c r="C1576" s="246">
        <f>ROUND('в руб.'!C1576/1000,1)</f>
        <v>-175290726.69999999</v>
      </c>
      <c r="D1576" s="246">
        <f>ROUND('в руб.'!D1576/1000,1)</f>
        <v>-87696153.200000003</v>
      </c>
      <c r="E1576" s="178"/>
    </row>
    <row r="1577" spans="1:5" ht="15.75" x14ac:dyDescent="0.25">
      <c r="A1577" s="244" t="s">
        <v>3606</v>
      </c>
      <c r="B1577" s="207" t="s">
        <v>74</v>
      </c>
      <c r="C1577" s="237">
        <f>ROUND('в руб.'!C1577/1000,1)-0.1</f>
        <v>179369501.30000001</v>
      </c>
      <c r="D1577" s="237">
        <f>ROUND('в руб.'!D1577/1000,1)</f>
        <v>80539136.900000006</v>
      </c>
      <c r="E1577" s="202"/>
    </row>
    <row r="1578" spans="1:5" ht="15.75" x14ac:dyDescent="0.25">
      <c r="A1578" s="236" t="s">
        <v>3608</v>
      </c>
      <c r="B1578" s="247" t="s">
        <v>3609</v>
      </c>
      <c r="C1578" s="246">
        <f>ROUND('в руб.'!C1578/1000,1)-0.1</f>
        <v>179369501.30000001</v>
      </c>
      <c r="D1578" s="246">
        <f>ROUND('в руб.'!D1578/1000,1)</f>
        <v>80539136.900000006</v>
      </c>
      <c r="E1578" s="178"/>
    </row>
    <row r="1579" spans="1:5" ht="15.75" x14ac:dyDescent="0.25">
      <c r="A1579" s="236" t="s">
        <v>3610</v>
      </c>
      <c r="B1579" s="247" t="s">
        <v>3611</v>
      </c>
      <c r="C1579" s="246">
        <f>ROUND('в руб.'!C1579/1000,1)-0.1</f>
        <v>179369501.30000001</v>
      </c>
      <c r="D1579" s="246">
        <f>ROUND('в руб.'!D1579/1000,1)</f>
        <v>80539136.900000006</v>
      </c>
      <c r="E1579" s="178"/>
    </row>
    <row r="1580" spans="1:5" ht="31.5" x14ac:dyDescent="0.25">
      <c r="A1580" s="236" t="s">
        <v>3612</v>
      </c>
      <c r="B1580" s="247" t="s">
        <v>3613</v>
      </c>
      <c r="C1580" s="246">
        <f>ROUND('в руб.'!C1580/1000,1)-0.1</f>
        <v>179369501.30000001</v>
      </c>
      <c r="D1580" s="246">
        <f>ROUND('в руб.'!D1580/1000,1)</f>
        <v>80539136.900000006</v>
      </c>
      <c r="E1580" s="178"/>
    </row>
    <row r="1581" spans="1:5" ht="31.5" x14ac:dyDescent="0.25">
      <c r="A1581" s="236" t="s">
        <v>3614</v>
      </c>
      <c r="B1581" s="247" t="s">
        <v>3615</v>
      </c>
      <c r="C1581" s="246">
        <f>ROUND('в руб.'!C1581/1000,1)-0.1</f>
        <v>179369501.30000001</v>
      </c>
      <c r="D1581" s="246">
        <f>ROUND('в руб.'!D1581/1000,1)</f>
        <v>80539136.900000006</v>
      </c>
      <c r="E1581" s="178"/>
    </row>
    <row r="1587" spans="1:4" ht="46.5" customHeight="1" x14ac:dyDescent="0.25">
      <c r="A1587" s="248" t="s">
        <v>3767</v>
      </c>
      <c r="B1587" s="249"/>
      <c r="C1587" s="250"/>
      <c r="D1587" s="251" t="s">
        <v>3768</v>
      </c>
    </row>
    <row r="1588" spans="1:4" ht="24.75" customHeight="1" x14ac:dyDescent="0.25">
      <c r="A1588" s="252"/>
      <c r="B1588" s="250"/>
      <c r="C1588" s="250"/>
      <c r="D1588" s="250"/>
    </row>
    <row r="1589" spans="1:4" ht="15.75" x14ac:dyDescent="0.25">
      <c r="A1589" s="252"/>
      <c r="B1589" s="250"/>
      <c r="C1589" s="250"/>
      <c r="D1589" s="250"/>
    </row>
    <row r="1590" spans="1:4" ht="30.75" customHeight="1" x14ac:dyDescent="0.25">
      <c r="A1590" s="252" t="s">
        <v>3769</v>
      </c>
      <c r="B1590" s="250"/>
      <c r="C1590" s="250"/>
      <c r="D1590" s="250"/>
    </row>
    <row r="1591" spans="1:4" ht="15.75" x14ac:dyDescent="0.25">
      <c r="A1591" s="252"/>
      <c r="B1591" s="250"/>
      <c r="C1591" s="250"/>
      <c r="D1591" s="250"/>
    </row>
    <row r="1592" spans="1:4" ht="15.75" x14ac:dyDescent="0.25">
      <c r="A1592" s="252"/>
      <c r="B1592" s="250"/>
      <c r="C1592" s="250"/>
      <c r="D1592" s="250"/>
    </row>
    <row r="1593" spans="1:4" ht="31.5" x14ac:dyDescent="0.25">
      <c r="A1593" s="253" t="s">
        <v>3770</v>
      </c>
      <c r="B1593" s="249"/>
      <c r="C1593" s="250"/>
      <c r="D1593" s="250" t="s">
        <v>3771</v>
      </c>
    </row>
    <row r="1594" spans="1:4" ht="15.75" x14ac:dyDescent="0.25">
      <c r="A1594" s="252"/>
      <c r="B1594" s="250"/>
      <c r="C1594" s="250"/>
      <c r="D1594" s="250"/>
    </row>
    <row r="1595" spans="1:4" ht="15.75" x14ac:dyDescent="0.25">
      <c r="A1595" s="252"/>
      <c r="B1595" s="250"/>
      <c r="C1595" s="250"/>
      <c r="D1595" s="250"/>
    </row>
    <row r="1596" spans="1:4" ht="15.75" x14ac:dyDescent="0.25">
      <c r="A1596" s="252"/>
      <c r="B1596" s="250"/>
      <c r="C1596" s="250"/>
      <c r="D1596" s="250"/>
    </row>
    <row r="1597" spans="1:4" ht="15.75" x14ac:dyDescent="0.25">
      <c r="A1597" s="253" t="s">
        <v>3772</v>
      </c>
      <c r="B1597" s="249"/>
      <c r="C1597" s="250"/>
      <c r="D1597" s="250" t="s">
        <v>3773</v>
      </c>
    </row>
    <row r="1605" spans="1:1" x14ac:dyDescent="0.25">
      <c r="A1605" s="254" t="s">
        <v>3774</v>
      </c>
    </row>
  </sheetData>
  <mergeCells count="9">
    <mergeCell ref="A10:E10"/>
    <mergeCell ref="A566:E566"/>
    <mergeCell ref="A1541:E1541"/>
    <mergeCell ref="A1:E5"/>
    <mergeCell ref="A7:A8"/>
    <mergeCell ref="B7:B8"/>
    <mergeCell ref="C7:C8"/>
    <mergeCell ref="D7:D8"/>
    <mergeCell ref="E7:E8"/>
  </mergeCells>
  <pageMargins left="0.59055118110236227" right="0.19685039370078741" top="0.39370078740157483" bottom="0.39370078740157483" header="0" footer="0"/>
  <pageSetup paperSize="9" scale="63" fitToWidth="2" fitToHeight="0" orientation="portrait" r:id="rId1"/>
  <headerFooter>
    <oddFooter>Страница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29574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нь 2022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A30655B2-174A-4409-BF4F-2BB3362A73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Доходы</vt:lpstr>
      <vt:lpstr>Расходы</vt:lpstr>
      <vt:lpstr>Источники</vt:lpstr>
      <vt:lpstr>КонсТабл</vt:lpstr>
      <vt:lpstr>в руб.</vt:lpstr>
      <vt:lpstr>тыс. руб.</vt:lpstr>
      <vt:lpstr>Проверка</vt:lpstr>
      <vt:lpstr>На подпись</vt:lpstr>
      <vt:lpstr>'в руб.'!Заголовки_для_печати</vt:lpstr>
      <vt:lpstr>Доходы!Заголовки_для_печати</vt:lpstr>
      <vt:lpstr>Источники!Заголовки_для_печати</vt:lpstr>
      <vt:lpstr>'На подпись'!Заголовки_для_печати</vt:lpstr>
      <vt:lpstr>Расходы!Заголовки_для_печати</vt:lpstr>
      <vt:lpstr>'тыс. руб.'!Заголовки_для_печати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2022-07-19T06:57:23Z</cp:lastPrinted>
  <dcterms:created xsi:type="dcterms:W3CDTF">2022-07-18T05:39:29Z</dcterms:created>
  <dcterms:modified xsi:type="dcterms:W3CDTF">2022-07-19T07:02:13Z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Версия клиента">
    <vt:lpwstr>20.2.0.34827 (.NET 4.7.2)</vt:lpwstr>
  </property>
  <property fmtid="{D5CDD505-2E9C-101B-9397-08002B2CF9AE}" pid="4" name="Версия базы">
    <vt:lpwstr>19.2.0.8</vt:lpwstr>
  </property>
  <property fmtid="{D5CDD505-2E9C-101B-9397-08002B2CF9AE}" pid="5" name="Тип сервера">
    <vt:lpwstr>PostgreSQL</vt:lpwstr>
  </property>
  <property fmtid="{D5CDD505-2E9C-101B-9397-08002B2CF9AE}" pid="6" name="Сервер">
    <vt:lpwstr>10.1.16.41:5432</vt:lpwstr>
  </property>
  <property fmtid="{D5CDD505-2E9C-101B-9397-08002B2CF9AE}" pid="7" name="База">
    <vt:lpwstr>svod_smart</vt:lpwstr>
  </property>
  <property fmtid="{D5CDD505-2E9C-101B-9397-08002B2CF9AE}" pid="8" name="Пользователь">
    <vt:lpwstr>fin\sokolovanv</vt:lpwstr>
  </property>
  <property fmtid="{D5CDD505-2E9C-101B-9397-08002B2CF9AE}" pid="9" name="Шаблон">
    <vt:lpwstr>0503317G_20220101_1.xlt</vt:lpwstr>
  </property>
  <property fmtid="{D5CDD505-2E9C-101B-9397-08002B2CF9AE}" pid="10" name="Имя варианта">
    <vt:lpwstr>060_Орг=60_Ф=0503317M_Период=июнь 2022 года_%N</vt:lpwstr>
  </property>
  <property fmtid="{D5CDD505-2E9C-101B-9397-08002B2CF9AE}" pid="11" name="Локальная база">
    <vt:lpwstr>не используется</vt:lpwstr>
  </property>
</Properties>
</file>