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255" windowWidth="20475" windowHeight="11895"/>
  </bookViews>
  <sheets>
    <sheet name="Финансирование" sheetId="2" r:id="rId1"/>
    <sheet name="Результаты" sheetId="1" r:id="rId2"/>
  </sheets>
  <definedNames>
    <definedName name="_xlnm._FilterDatabase" localSheetId="0" hidden="1">Финансирование!$B$5:$J$103</definedName>
    <definedName name="Z_2505F84B_EDD5_43D7_8CE7_AFF925DFBFF7_.wvu.Cols" localSheetId="0" hidden="1">Финансирование!#REF!</definedName>
    <definedName name="Z_2505F84B_EDD5_43D7_8CE7_AFF925DFBFF7_.wvu.PrintArea" localSheetId="0" hidden="1">Финансирование!$B$1:$J$103</definedName>
    <definedName name="Z_2505F84B_EDD5_43D7_8CE7_AFF925DFBFF7_.wvu.PrintTitles" localSheetId="0" hidden="1">Финансирование!$B:$B,Финансирование!$3:$5</definedName>
    <definedName name="Z_2505F84B_EDD5_43D7_8CE7_AFF925DFBFF7_.wvu.Rows" localSheetId="0" hidden="1">Финансирование!#REF!,Финансирование!$5:$5,Финансирование!#REF!,Финансирование!#REF!,Финансирование!#REF!,Финансирование!#REF!</definedName>
    <definedName name="Z_9D015A7B_71BF_4A38_92C8_CCD8973F5CA0_.wvu.Cols" localSheetId="0" hidden="1">Финансирование!#REF!,Финансирование!#REF!</definedName>
    <definedName name="Z_9D015A7B_71BF_4A38_92C8_CCD8973F5CA0_.wvu.FilterData" localSheetId="0" hidden="1">Финансирование!$B$5:$J$103</definedName>
    <definedName name="Z_9D015A7B_71BF_4A38_92C8_CCD8973F5CA0_.wvu.PrintArea" localSheetId="0" hidden="1">Финансирование!#REF!</definedName>
    <definedName name="Z_9D015A7B_71BF_4A38_92C8_CCD8973F5CA0_.wvu.PrintTitles" localSheetId="0" hidden="1">Финансирование!$B:$B,Финансирование!$3:$5</definedName>
    <definedName name="Z_9D015A7B_71BF_4A38_92C8_CCD8973F5CA0_.wvu.Rows" localSheetId="0" hidden="1">Финансирование!#REF!</definedName>
    <definedName name="_xlnm.Print_Titles" localSheetId="0">Финансирование!$B:$B,Финансирование!$3:$4</definedName>
    <definedName name="_xlnm.Print_Area" localSheetId="1">Результаты!$A$1:$G$202</definedName>
    <definedName name="_xlnm.Print_Area" localSheetId="0">Финансирование!$A$1:$J$121</definedName>
  </definedNames>
  <calcPr calcId="145621"/>
</workbook>
</file>

<file path=xl/calcChain.xml><?xml version="1.0" encoding="utf-8"?>
<calcChain xmlns="http://schemas.openxmlformats.org/spreadsheetml/2006/main">
  <c r="D39" i="2" l="1"/>
  <c r="H120" i="2" l="1"/>
  <c r="G120" i="2"/>
  <c r="H118" i="2"/>
  <c r="G118" i="2"/>
  <c r="H117" i="2"/>
  <c r="G117" i="2"/>
  <c r="H116" i="2"/>
  <c r="G116" i="2"/>
  <c r="F115" i="2"/>
  <c r="G115" i="2" s="1"/>
  <c r="E115" i="2"/>
  <c r="H115" i="2" s="1"/>
  <c r="D115" i="2"/>
  <c r="C115" i="2"/>
  <c r="H114" i="2"/>
  <c r="G114" i="2"/>
  <c r="H113" i="2"/>
  <c r="G113" i="2"/>
  <c r="F112" i="2"/>
  <c r="E112" i="2"/>
  <c r="D112" i="2"/>
  <c r="C112" i="2"/>
  <c r="H111" i="2"/>
  <c r="G111" i="2"/>
  <c r="H110" i="2"/>
  <c r="G110" i="2"/>
  <c r="F109" i="2"/>
  <c r="G109" i="2" s="1"/>
  <c r="E109" i="2"/>
  <c r="D109" i="2"/>
  <c r="C109" i="2"/>
  <c r="H108" i="2"/>
  <c r="G108" i="2"/>
  <c r="F107" i="2"/>
  <c r="E107" i="2"/>
  <c r="D107" i="2"/>
  <c r="C107" i="2"/>
  <c r="H106" i="2"/>
  <c r="G106" i="2"/>
  <c r="H105" i="2"/>
  <c r="G105" i="2"/>
  <c r="H104" i="2"/>
  <c r="G104" i="2"/>
  <c r="H103" i="2"/>
  <c r="G103" i="2"/>
  <c r="H102" i="2"/>
  <c r="G102" i="2"/>
  <c r="F101" i="2"/>
  <c r="E101" i="2"/>
  <c r="D101" i="2"/>
  <c r="C101" i="2"/>
  <c r="H100" i="2"/>
  <c r="G100" i="2"/>
  <c r="H99" i="2"/>
  <c r="G99" i="2"/>
  <c r="H98" i="2"/>
  <c r="G98" i="2"/>
  <c r="H97" i="2"/>
  <c r="G97" i="2"/>
  <c r="F96" i="2"/>
  <c r="H96" i="2" s="1"/>
  <c r="E96" i="2"/>
  <c r="D96" i="2"/>
  <c r="C96" i="2"/>
  <c r="H95" i="2"/>
  <c r="G95" i="2"/>
  <c r="H94" i="2"/>
  <c r="G94" i="2"/>
  <c r="H93" i="2"/>
  <c r="G93" i="2"/>
  <c r="F92" i="2"/>
  <c r="G92" i="2" s="1"/>
  <c r="E92" i="2"/>
  <c r="H92" i="2" s="1"/>
  <c r="D92" i="2"/>
  <c r="C92" i="2"/>
  <c r="H91" i="2"/>
  <c r="G91" i="2"/>
  <c r="H90" i="2"/>
  <c r="G90" i="2"/>
  <c r="F89" i="2"/>
  <c r="G89" i="2" s="1"/>
  <c r="E89" i="2"/>
  <c r="H89" i="2" s="1"/>
  <c r="D89" i="2"/>
  <c r="C89" i="2"/>
  <c r="H88" i="2"/>
  <c r="G88" i="2"/>
  <c r="H87" i="2"/>
  <c r="G87" i="2"/>
  <c r="H86" i="2"/>
  <c r="G86" i="2"/>
  <c r="H85" i="2"/>
  <c r="G85" i="2"/>
  <c r="G84" i="2"/>
  <c r="F84" i="2"/>
  <c r="E84" i="2"/>
  <c r="H84" i="2" s="1"/>
  <c r="D84" i="2"/>
  <c r="C84" i="2"/>
  <c r="H83" i="2"/>
  <c r="G83" i="2"/>
  <c r="H82" i="2"/>
  <c r="G82" i="2"/>
  <c r="F81" i="2"/>
  <c r="G81" i="2" s="1"/>
  <c r="E81" i="2"/>
  <c r="D81" i="2"/>
  <c r="C81" i="2"/>
  <c r="H80" i="2"/>
  <c r="G80" i="2"/>
  <c r="H79" i="2"/>
  <c r="G79" i="2"/>
  <c r="H78" i="2"/>
  <c r="G78" i="2"/>
  <c r="H77" i="2"/>
  <c r="G77" i="2"/>
  <c r="G76" i="2"/>
  <c r="F76" i="2"/>
  <c r="E76" i="2"/>
  <c r="H76" i="2" s="1"/>
  <c r="D76" i="2"/>
  <c r="C76" i="2"/>
  <c r="H75" i="2"/>
  <c r="G75" i="2"/>
  <c r="H74" i="2"/>
  <c r="H73" i="2"/>
  <c r="G73" i="2"/>
  <c r="H72" i="2"/>
  <c r="G72" i="2"/>
  <c r="H71" i="2"/>
  <c r="G71" i="2"/>
  <c r="H70" i="2"/>
  <c r="G70" i="2"/>
  <c r="H69" i="2"/>
  <c r="G69" i="2"/>
  <c r="H68" i="2"/>
  <c r="G68" i="2"/>
  <c r="H67" i="2"/>
  <c r="G67" i="2"/>
  <c r="H66" i="2"/>
  <c r="G66" i="2"/>
  <c r="H65" i="2"/>
  <c r="F65" i="2"/>
  <c r="G65" i="2" s="1"/>
  <c r="E65" i="2"/>
  <c r="D65" i="2"/>
  <c r="C65" i="2"/>
  <c r="H64" i="2"/>
  <c r="G64" i="2"/>
  <c r="H63" i="2"/>
  <c r="G63" i="2"/>
  <c r="H62" i="2"/>
  <c r="G62" i="2"/>
  <c r="F61" i="2"/>
  <c r="E61" i="2"/>
  <c r="D61" i="2"/>
  <c r="C61" i="2"/>
  <c r="H60" i="2"/>
  <c r="G60" i="2"/>
  <c r="H58" i="2"/>
  <c r="G58" i="2"/>
  <c r="H57" i="2"/>
  <c r="G57" i="2"/>
  <c r="F56" i="2"/>
  <c r="E56" i="2"/>
  <c r="D56" i="2"/>
  <c r="C56" i="2"/>
  <c r="H55" i="2"/>
  <c r="G55" i="2"/>
  <c r="H54" i="2"/>
  <c r="G54" i="2"/>
  <c r="H53" i="2"/>
  <c r="G53" i="2"/>
  <c r="H52" i="2"/>
  <c r="G52" i="2"/>
  <c r="H51" i="2"/>
  <c r="G51" i="2"/>
  <c r="H50" i="2"/>
  <c r="G50" i="2"/>
  <c r="H49" i="2"/>
  <c r="G49" i="2"/>
  <c r="F48" i="2"/>
  <c r="G48" i="2" s="1"/>
  <c r="E48" i="2"/>
  <c r="D48" i="2"/>
  <c r="C48" i="2"/>
  <c r="H47" i="2"/>
  <c r="G47" i="2"/>
  <c r="H45" i="2"/>
  <c r="G45" i="2"/>
  <c r="H44" i="2"/>
  <c r="G44" i="2"/>
  <c r="H43" i="2"/>
  <c r="G43" i="2"/>
  <c r="H42" i="2"/>
  <c r="G42" i="2"/>
  <c r="H41" i="2"/>
  <c r="G41" i="2"/>
  <c r="H40" i="2"/>
  <c r="G40" i="2"/>
  <c r="H39" i="2"/>
  <c r="F39" i="2"/>
  <c r="E39" i="2"/>
  <c r="C39" i="2"/>
  <c r="H38" i="2"/>
  <c r="G38" i="2"/>
  <c r="H37" i="2"/>
  <c r="G37" i="2"/>
  <c r="H36" i="2"/>
  <c r="G36" i="2"/>
  <c r="H35" i="2"/>
  <c r="G35" i="2"/>
  <c r="F34" i="2"/>
  <c r="E34" i="2"/>
  <c r="D34" i="2"/>
  <c r="C34" i="2"/>
  <c r="H33" i="2"/>
  <c r="G33" i="2"/>
  <c r="H32" i="2"/>
  <c r="G32" i="2"/>
  <c r="H31" i="2"/>
  <c r="G31" i="2"/>
  <c r="H30" i="2"/>
  <c r="G30" i="2"/>
  <c r="F29" i="2"/>
  <c r="G29" i="2" s="1"/>
  <c r="E29" i="2"/>
  <c r="D29" i="2"/>
  <c r="C29" i="2"/>
  <c r="H28" i="2"/>
  <c r="G28" i="2"/>
  <c r="H27" i="2"/>
  <c r="G27" i="2"/>
  <c r="H26" i="2"/>
  <c r="G26" i="2"/>
  <c r="H25" i="2"/>
  <c r="G25" i="2"/>
  <c r="H24" i="2"/>
  <c r="G24" i="2"/>
  <c r="H23" i="2"/>
  <c r="G23" i="2"/>
  <c r="H22" i="2"/>
  <c r="G22" i="2"/>
  <c r="H21" i="2"/>
  <c r="G21" i="2"/>
  <c r="H20" i="2"/>
  <c r="G20" i="2"/>
  <c r="H19" i="2"/>
  <c r="G19" i="2"/>
  <c r="H18" i="2"/>
  <c r="G18" i="2"/>
  <c r="H17" i="2"/>
  <c r="G17" i="2"/>
  <c r="H16" i="2"/>
  <c r="G16" i="2"/>
  <c r="F15" i="2"/>
  <c r="G15" i="2" s="1"/>
  <c r="E15" i="2"/>
  <c r="D15" i="2"/>
  <c r="C15" i="2"/>
  <c r="H14" i="2"/>
  <c r="G14" i="2"/>
  <c r="H11" i="2"/>
  <c r="G11" i="2"/>
  <c r="H10" i="2"/>
  <c r="G10" i="2"/>
  <c r="H9" i="2"/>
  <c r="G9" i="2"/>
  <c r="H8" i="2"/>
  <c r="G8" i="2"/>
  <c r="H7" i="2"/>
  <c r="G7" i="2"/>
  <c r="F6" i="2"/>
  <c r="F119" i="2" s="1"/>
  <c r="E6" i="2"/>
  <c r="D6" i="2"/>
  <c r="C6" i="2"/>
  <c r="G96" i="2" l="1"/>
  <c r="G56" i="2"/>
  <c r="H107" i="2"/>
  <c r="H112" i="2"/>
  <c r="H56" i="2"/>
  <c r="H81" i="2"/>
  <c r="H101" i="2"/>
  <c r="G107" i="2"/>
  <c r="G112" i="2"/>
  <c r="G101" i="2"/>
  <c r="H109" i="2"/>
  <c r="H34" i="2"/>
  <c r="G61" i="2"/>
  <c r="D119" i="2"/>
  <c r="D121" i="2" s="1"/>
  <c r="G39" i="2"/>
  <c r="C119" i="2"/>
  <c r="C121" i="2" s="1"/>
  <c r="F121" i="2"/>
  <c r="H6" i="2"/>
  <c r="H15" i="2"/>
  <c r="H29" i="2"/>
  <c r="H48" i="2"/>
  <c r="H61" i="2"/>
  <c r="E119" i="2"/>
  <c r="E121" i="2" s="1"/>
  <c r="G6" i="2"/>
  <c r="G34" i="2"/>
  <c r="G119" i="2" l="1"/>
  <c r="H121" i="2"/>
  <c r="G121" i="2"/>
  <c r="H119" i="2"/>
  <c r="G10" i="1" l="1"/>
  <c r="G132" i="1" l="1"/>
  <c r="G126" i="1"/>
  <c r="G125" i="1"/>
  <c r="G200" i="1"/>
  <c r="G37" i="1"/>
  <c r="G174" i="1"/>
  <c r="G172" i="1"/>
  <c r="G114" i="1"/>
  <c r="G81" i="1"/>
  <c r="G51" i="1"/>
  <c r="G55" i="1"/>
  <c r="G69" i="1"/>
  <c r="G46" i="1"/>
  <c r="G65" i="1"/>
  <c r="G33" i="1"/>
  <c r="G14" i="1"/>
  <c r="G201" i="1" l="1"/>
  <c r="G202" i="1"/>
  <c r="G199" i="1"/>
  <c r="G198" i="1"/>
  <c r="G71" i="1" l="1"/>
  <c r="G60" i="1"/>
  <c r="G50" i="1"/>
  <c r="G47" i="1"/>
  <c r="G8" i="1"/>
  <c r="G147" i="1" l="1"/>
  <c r="G191" i="1"/>
  <c r="G155" i="1"/>
  <c r="G129" i="1"/>
  <c r="G175" i="1"/>
  <c r="G166" i="1"/>
  <c r="G138" i="1" l="1"/>
  <c r="G122" i="1"/>
  <c r="G121" i="1"/>
  <c r="G128" i="1"/>
  <c r="G127" i="1"/>
  <c r="G124" i="1"/>
  <c r="G197" i="1"/>
  <c r="G196" i="1"/>
  <c r="G195" i="1" l="1"/>
  <c r="G194" i="1"/>
  <c r="G193" i="1"/>
  <c r="G48" i="1"/>
  <c r="G58" i="1"/>
  <c r="G36" i="1"/>
  <c r="G11" i="1"/>
  <c r="G192" i="1"/>
  <c r="G190" i="1"/>
  <c r="G189" i="1"/>
  <c r="G158" i="1"/>
  <c r="G118" i="1" l="1"/>
  <c r="G112" i="1"/>
  <c r="G62" i="1"/>
  <c r="G72" i="1"/>
  <c r="G59" i="1"/>
  <c r="G42" i="1" l="1"/>
  <c r="G25" i="1" l="1"/>
  <c r="G135" i="1"/>
  <c r="G5" i="1" l="1"/>
  <c r="G181" i="1"/>
  <c r="G173" i="1"/>
  <c r="G148" i="1"/>
  <c r="G119" i="1" l="1"/>
  <c r="G117" i="1"/>
  <c r="G113" i="1"/>
  <c r="G96" i="1" l="1"/>
  <c r="G85" i="1" l="1"/>
  <c r="G23" i="1"/>
  <c r="G19" i="1"/>
  <c r="G16" i="1"/>
  <c r="G108" i="1" l="1"/>
  <c r="G110" i="1"/>
  <c r="G171" i="1"/>
  <c r="G170" i="1"/>
  <c r="G169" i="1"/>
  <c r="G167" i="1"/>
  <c r="G165" i="1"/>
  <c r="G161" i="1"/>
  <c r="G152" i="1"/>
  <c r="G151" i="1"/>
  <c r="G141" i="1"/>
  <c r="G140" i="1"/>
  <c r="G137" i="1"/>
  <c r="G136" i="1"/>
  <c r="G134" i="1"/>
  <c r="G133" i="1"/>
  <c r="G131" i="1"/>
  <c r="G130" i="1"/>
  <c r="G123" i="1"/>
  <c r="G120" i="1"/>
  <c r="G146" i="1"/>
  <c r="G145" i="1"/>
  <c r="G144" i="1"/>
  <c r="G143" i="1"/>
  <c r="G142" i="1"/>
  <c r="G13" i="1"/>
  <c r="G6" i="1"/>
  <c r="G105" i="1" l="1"/>
  <c r="G104" i="1"/>
  <c r="G103" i="1"/>
  <c r="G100" i="1"/>
  <c r="G99" i="1"/>
  <c r="G98" i="1"/>
  <c r="G97" i="1"/>
  <c r="G67" i="1"/>
  <c r="G66" i="1"/>
  <c r="G64" i="1"/>
  <c r="G57" i="1"/>
  <c r="G56" i="1"/>
  <c r="G54" i="1"/>
  <c r="G53" i="1"/>
  <c r="G52" i="1"/>
  <c r="G49" i="1" l="1"/>
  <c r="G35" i="1"/>
  <c r="G45" i="1"/>
  <c r="G41" i="1"/>
  <c r="G40" i="1"/>
  <c r="G39" i="1"/>
  <c r="G38" i="1"/>
  <c r="G185" i="1"/>
  <c r="G184" i="1"/>
  <c r="G183" i="1"/>
  <c r="G182" i="1"/>
  <c r="G180" i="1"/>
  <c r="G179" i="1"/>
  <c r="G178" i="1"/>
  <c r="G177" i="1"/>
  <c r="G176" i="1"/>
  <c r="G116" i="1"/>
  <c r="G115" i="1"/>
  <c r="G111" i="1"/>
  <c r="G109" i="1"/>
  <c r="G107" i="1"/>
  <c r="G106" i="1"/>
  <c r="G95" i="1"/>
  <c r="G94" i="1"/>
  <c r="G93" i="1"/>
  <c r="G92" i="1"/>
  <c r="G91" i="1"/>
  <c r="G90" i="1"/>
  <c r="G89" i="1"/>
  <c r="G88" i="1"/>
  <c r="G87" i="1"/>
  <c r="G86" i="1"/>
  <c r="G84" i="1"/>
  <c r="G83" i="1"/>
  <c r="G82" i="1"/>
  <c r="G79" i="1"/>
  <c r="G78" i="1"/>
  <c r="G77" i="1"/>
  <c r="G76" i="1"/>
  <c r="G75" i="1"/>
  <c r="G74" i="1" l="1"/>
  <c r="G73" i="1"/>
  <c r="G32" i="1"/>
  <c r="G31" i="1"/>
  <c r="G30" i="1"/>
  <c r="G29" i="1"/>
  <c r="G28" i="1"/>
  <c r="G27" i="1"/>
  <c r="G26" i="1"/>
  <c r="G24" i="1"/>
  <c r="G22" i="1"/>
  <c r="G21" i="1"/>
  <c r="G20" i="1"/>
  <c r="G18" i="1"/>
  <c r="G17" i="1"/>
  <c r="G15" i="1"/>
</calcChain>
</file>

<file path=xl/sharedStrings.xml><?xml version="1.0" encoding="utf-8"?>
<sst xmlns="http://schemas.openxmlformats.org/spreadsheetml/2006/main" count="824" uniqueCount="725">
  <si>
    <t>Наименование государственных программ (подпрограмм) Саратовской области</t>
  </si>
  <si>
    <t>Удельный вес выпускников профессиональных образовательных организаций очной формы обучения, трудоустроившихся в течение одного года после окончания обучения по полученной специальности (профессии), от их общей численности (%)</t>
  </si>
  <si>
    <t>Количество победителей и призеров всероссийских, международных олимпиад, конкурсов, фестивалей (чел.)</t>
  </si>
  <si>
    <t>Доля граждан, получивших социальные услуги в учреждениях социального обслуживания населения, в общем числе граждан, обратившихся за получением социальных услуг в учреждения социального обслуживания населения (%)</t>
  </si>
  <si>
    <t>Доля инвалидов старше 18-летнего возраста, получивших социальные услуги в учреждениях социального обслуживания, в общей численности граждан, получивших указанные услуги в учреждениях социального обслуживания (%)</t>
  </si>
  <si>
    <t>Количество предоставленных социальных выплат на строительство (приобретение) жилых помещений многодетным семьям (семей)</t>
  </si>
  <si>
    <t>Количество отремонтированных многоквартирных домов (ед.)</t>
  </si>
  <si>
    <t>Удельный вес трудоустроенных граждан в общей численности граждан, обратившихся за содействием в поиске подходящей работы в органы службы занятости (%)</t>
  </si>
  <si>
    <t>Количество организованных и проведенных мероприятий, посвященных государственным праздникам, значимым событиям общества, российской культуры и развитию культурного сотрудничества (ед.)</t>
  </si>
  <si>
    <t>Количество молодежных и детских общественных организаций и объединений, принимающих участие в реализации региональной молодежной политики (ежегодное количество) (ед.)</t>
  </si>
  <si>
    <t>Доля молодых людей, принимающих участие в массовых творческих, спортивных, научных и других мероприятиях, в общей численности молодежи области (ежегодно) (%)</t>
  </si>
  <si>
    <t>Достоверность прогнозов социально-экономического развития области (%)</t>
  </si>
  <si>
    <t>Подпрограмма «Энергосбережение и повышение энергоэффективности теплоснабжения и системы коммунальной инфраструктуры»</t>
  </si>
  <si>
    <t>Энергоемкость валового регионального продукта (кг т.у.т. на тыс. руб.)</t>
  </si>
  <si>
    <t>Доля многоквартирных домов, переведенных на индивидуальное поквартирное отопление в общем числе многоквартирных домов с низкоэффективным централизованным отоплением (%)</t>
  </si>
  <si>
    <t>Подпрограмма «Снижение рисков и смягчение последствий чрезвычайных ситуаций природного и техногенного характера»</t>
  </si>
  <si>
    <t>Подпрограмма «Пожарная безопасность»</t>
  </si>
  <si>
    <t>Количество/доля учреждений социальной защиты области приведенных в удовлетворительное противопожарное состояние (учр./%)</t>
  </si>
  <si>
    <t>Количество антикоррупционных экспертиз нормативных правовых актов области и проектов нормативных правовых актов области (ед.)</t>
  </si>
  <si>
    <t>Подпрограмма «Профилактика правонарушений и усиление борьбы с преступностью на территории Саратовской области»</t>
  </si>
  <si>
    <t>Подпрограмма «Противодействие коррупции в Саратовской области»</t>
  </si>
  <si>
    <t>Подпрограмма «Создание условий для реализации установленных полномочий (функций) управления делами Правительства области»</t>
  </si>
  <si>
    <t>Подпрограмма «Развитие системы дошкольного образования»</t>
  </si>
  <si>
    <t>Подпрограмма  «Развитие системы общего и дополнительного образования»</t>
  </si>
  <si>
    <t>Подпрограмма  «Поддержка одаренных детей Саратовской области»</t>
  </si>
  <si>
    <t>Подпрограмма «Развитие профессионального образования»</t>
  </si>
  <si>
    <t>Подпрограмма «Развитие финансовой грамотности населения области»</t>
  </si>
  <si>
    <t>Подпрограмма  «Социальная поддержка граждан»</t>
  </si>
  <si>
    <t>Подпрограмма «Социальное обслуживание граждан»</t>
  </si>
  <si>
    <t>Подпрограмма  «Развитие системы социальной защиты граждан»</t>
  </si>
  <si>
    <t>Подпрограмма  «Старшее поколение»</t>
  </si>
  <si>
    <t>Подпрограмма «Развитие институтов гражданского общества и поддержка социально ориентированных некоммерческих организаций в Саратовской области»</t>
  </si>
  <si>
    <t>Подпрограмма «Обеспечение жилыми помещениями отдельных категорий граждан, установленных законодательством Саратовской области»</t>
  </si>
  <si>
    <t>Подпрограмма «Развитие ипотечного жилищного кредитования»</t>
  </si>
  <si>
    <t>Подпрограмма  «Содействие занятости населения и социальная поддержка безработных граждан»</t>
  </si>
  <si>
    <t>Подпрограмма «Регулирование трудовой миграции»</t>
  </si>
  <si>
    <t>Подпрограмма  «Музеи»</t>
  </si>
  <si>
    <t>Подпрограмма  «Театры»</t>
  </si>
  <si>
    <t>Подпрограмма «Концертные организации и коллективы»</t>
  </si>
  <si>
    <t>Подпрограмма  «Библиотеки»</t>
  </si>
  <si>
    <t>Подпрограмма  «Система образования в сфере культуры»</t>
  </si>
  <si>
    <t>Подпрограмма  «Культурно-досуговые учреждения»</t>
  </si>
  <si>
    <t>Подпрограмма  «Государственная охрана, сохранение и популяризация объектов культурного наследия»</t>
  </si>
  <si>
    <t>Подпрограмма  «Архивы»</t>
  </si>
  <si>
    <t>Подпрограмма  «Творческое развитие детей и молодежи в сфере культуры»</t>
  </si>
  <si>
    <t>Подпрограмма  «Развитие кадрового потенциала сферы культуры»</t>
  </si>
  <si>
    <t>Подпрограмма  «Популяризация культурных традиций»</t>
  </si>
  <si>
    <t>Подпрограмма  «Гармонизация межнациональных отношений и этнокультурное развитие народов Саратовской области»</t>
  </si>
  <si>
    <t>Подпрограмма  «Туризм»</t>
  </si>
  <si>
    <t>Подпрограмма  «Молодежная политика»</t>
  </si>
  <si>
    <t>Подпрограмма «Стратегическое планирование и оперативное управление социально-экономическим развитием региона»</t>
  </si>
  <si>
    <t>Подпрограмма «Развитие малого и среднего предпринимательства в Саратовской области»</t>
  </si>
  <si>
    <t>Подпрограмма  «Модернизация и развитие транспортного комплекса Саратовской области»</t>
  </si>
  <si>
    <t>Подпрограмма  «Повышение безопасности дорожного движения в Саратовской области»</t>
  </si>
  <si>
    <t>Доля документов архивов области, находящихся в условиях, обеспечивающих их нормативное хранение, в общем количестве архивных документов (%)</t>
  </si>
  <si>
    <t>Количество участников в областных, межрегиональных, всероссийских, международных конкурсах, фестивалях выставках, мастер-классах, творческих школах и других мероприятиях (чел.)</t>
  </si>
  <si>
    <t>Обустройство особо охраняемых природных территорий (га.)</t>
  </si>
  <si>
    <t>под проект</t>
  </si>
  <si>
    <t>Уровень обеспеченности населения спортивными сооружениями исходя из их единовременной пропускной способности (%)</t>
  </si>
  <si>
    <t>под  проект</t>
  </si>
  <si>
    <t>Количество/доля областных учреждений социальной сферы, оборудованных ограждениями территорий (ед./%)</t>
  </si>
  <si>
    <t>Количество/доля областных образовательных организаций, оборудованных системами видеонаблюдения (ед./%)</t>
  </si>
  <si>
    <t>Подпрограмма «Комплексное освоение и развитие территорий в целях жилищного строительства»</t>
  </si>
  <si>
    <t>Подпрограмма «Совершенствование социального партнерства»</t>
  </si>
  <si>
    <t>Подпрограмма «Улучшение условий и охраны труда»</t>
  </si>
  <si>
    <t>Подпрограмма «Материально-техническая база спорта»</t>
  </si>
  <si>
    <t>Уровень обеспечения доступности, качества и безопасности социального обслуживания населения (%)</t>
  </si>
  <si>
    <t>Обеспеченность стационарными учреждениями социального обслуживания для престарелых и инвалидов (мест на 10 тыс. населения)</t>
  </si>
  <si>
    <t>Уровень регистрируемой безработицы на конец года от численности экономически активного населения (%)</t>
  </si>
  <si>
    <t>не менее 
95,6</t>
  </si>
  <si>
    <t>26578/
9814/
16765</t>
  </si>
  <si>
    <t>1033/41</t>
  </si>
  <si>
    <t>96/101</t>
  </si>
  <si>
    <t>Количество/доля областных учреждений социальной сферы, оборудованных системами видеонаблюдения (ед./%)</t>
  </si>
  <si>
    <t>Доля информационной открытости органов местного самоуправления (%)</t>
  </si>
  <si>
    <t>Обеспеченность оперативным транспортным обслуживанием деятельности Губернатора области, Правительства области, иных органов государственной власти области и государственных органов области  (%)</t>
  </si>
  <si>
    <t>Наименование целевого показателя</t>
  </si>
  <si>
    <t>Среднее количество участников, допущенных к конкурентным процедурам определения поставщиков для государственных нужд области (подрядчиков, исполнителей) (ед.)</t>
  </si>
  <si>
    <t>Сокращение времени прибытия служб экстренного реагирования на территории Саратовской области, оборудованных системой ГЛОНАСС к месту происшествия (ежегодно) (мин)</t>
  </si>
  <si>
    <t>Повышение защищенности населения и объектов экономики от наводнений и другого негативного воздействия вод (тыс.чел.)</t>
  </si>
  <si>
    <t>% 
исполнения</t>
  </si>
  <si>
    <t>Доля населения области, охваченного мероприятиями по повышению уровня финансовой грамотности (%)</t>
  </si>
  <si>
    <t>Количество выставочных проектов, осуществляемых в Саратовской области (ед.)</t>
  </si>
  <si>
    <t>Количество новых постановок (ед.)</t>
  </si>
  <si>
    <t>Средняя зрительская посещаемость спектаклей (чел.на один спектакль)</t>
  </si>
  <si>
    <t>Количество пользователей архивной информацией (тыс.чел.)</t>
  </si>
  <si>
    <t>Количество победителей (1 - 3 места) в областных, межрегиональных, всероссийских международных конкурсах, фестивалях, выставках, мастер-классах, творческих школах и других мероприятиях (чел.)</t>
  </si>
  <si>
    <t>Количество отремонтированных, в том числе капитально отремонтированных зданий и помещений учреждений сферы культуры (ед.)</t>
  </si>
  <si>
    <t>Количество областных конкурсов, фестивалей, выставок, мастер-классов, творческих школ и других творческих мероприятий (ед.)</t>
  </si>
  <si>
    <t>Доля оптовой и розничной торговли, общественного питания и бытовых услуг в производстве валового регионального продукта (%)</t>
  </si>
  <si>
    <t>Подпрограмма «Развитие инвестиционной, внешнеэкономической деятельности, международного сотрудничества и межрегиональных связей Саратовской области»</t>
  </si>
  <si>
    <t>Подпрограмма «Развитие оптовой и розничной торговли, общественного питания и бытовых услуг Саратовской области»</t>
  </si>
  <si>
    <t>Подпрограмма «Сокращение административных барьеров, повышение доступности государственных и муниципальных услуг»</t>
  </si>
  <si>
    <t>Подпрограмма «Формирование и развитие контрактной системы в сфере закупок товаров, работ, услуг для обеспечения государственных нужд Саратовской области»</t>
  </si>
  <si>
    <t>Подпрограмма «Развитие предприятий оборонно-промышленного комплекса»</t>
  </si>
  <si>
    <t>Подпрограмма «Развитие предприятий транспортного машиностроения»</t>
  </si>
  <si>
    <t>Подпрограмма «Развитие предприятий нефтегазового и энергетического машиностроения»</t>
  </si>
  <si>
    <t>Подпрограмма «Развитие предприятий металлургии»</t>
  </si>
  <si>
    <t>Подпрограмма «Развитие предприятий химической, нефтехимической, композитной и стекольной промышленности»</t>
  </si>
  <si>
    <t>Подпрограмма «Развитие предприятий легкой, мебельной промышленности и полиграфии»</t>
  </si>
  <si>
    <t>Подпрограмма «Развитие предприятий - производителей медицинской техники и изделий медико-биологического назначения»</t>
  </si>
  <si>
    <t>Подпрограмма «Развитие и государственная поддержка промышленных предприятий обрабатывающих производств»</t>
  </si>
  <si>
    <t>Численность занятых на предприятиях металлургии с учетом предприятий спутников и аутсорсинга (чел.)</t>
  </si>
  <si>
    <t>Количество мероприятий, проведенных социально ориентированными некоммерческими организациями совместно с органами государственной власти (ед.)</t>
  </si>
  <si>
    <t>Подпрограмма «Повышение качества водоснабжения и водоотведения»</t>
  </si>
  <si>
    <t>Численность граждан, обеспеченных жильем в соответствии с Федеральным законом от 12 января 1995 года № 5-ФЗ «О ветеранах» в рамках исполнения Указа Президента Российской Федерации от 7 мая 2008 года № 714 «Об обеспечении жильем ветеранов Великой Отечественной войны 1941 - 1945 годов», в том числе социальные выплаты и капитальные вложения (чел.)</t>
  </si>
  <si>
    <t>Подпрограмма «Физическая культура и спорт. Подготовка спортивного резерва»</t>
  </si>
  <si>
    <t>Численность пострадавших в результате несчастных случаев на производстве со смертельным исходом (чел.)</t>
  </si>
  <si>
    <t>Подпрограмма «Внедрение спутниковых навигационных технологий с использованием системы ГЛОНАСС и других результатов космической деятельности в интересах социально-экономического и инновационного развития Саратовской области»</t>
  </si>
  <si>
    <t>Подпрограмма «Развитие рынка газового моторного топлива в Саратовской области»</t>
  </si>
  <si>
    <t>Количество молодых специалистов, получивших государственную поддержку (ед.)</t>
  </si>
  <si>
    <t>100,0/100,0</t>
  </si>
  <si>
    <t>100,0/
100,0</t>
  </si>
  <si>
    <t>Количество граждан, привлеченных к охране общественного порядка (чел.)</t>
  </si>
  <si>
    <t>Подпрограмма «О дополнительном профессиональном образовании лиц, включенных в управленческий кадровый резерв Саратовской области»</t>
  </si>
  <si>
    <t>№ п/п</t>
  </si>
  <si>
    <t>Защищенность населения от затоплений, подтоплений и влияния паводковых вод (%)</t>
  </si>
  <si>
    <t>Доля программных средств в структуре областного бюджета (%)</t>
  </si>
  <si>
    <t>1.1.</t>
  </si>
  <si>
    <t>1.2.</t>
  </si>
  <si>
    <t>5.</t>
  </si>
  <si>
    <t>1.</t>
  </si>
  <si>
    <t>1.3.</t>
  </si>
  <si>
    <t>2.</t>
  </si>
  <si>
    <t>2.1.</t>
  </si>
  <si>
    <t>2.2.</t>
  </si>
  <si>
    <t>2.3.</t>
  </si>
  <si>
    <t>2.4.</t>
  </si>
  <si>
    <t>2.5.</t>
  </si>
  <si>
    <t>2.6.</t>
  </si>
  <si>
    <t>3.</t>
  </si>
  <si>
    <t>3.1.</t>
  </si>
  <si>
    <t>3.2.</t>
  </si>
  <si>
    <t>3.3.</t>
  </si>
  <si>
    <t>3.4.</t>
  </si>
  <si>
    <t>3.5.</t>
  </si>
  <si>
    <t>3.6.</t>
  </si>
  <si>
    <t>4.</t>
  </si>
  <si>
    <t>4.1.</t>
  </si>
  <si>
    <t>4.2.</t>
  </si>
  <si>
    <t>4.3.</t>
  </si>
  <si>
    <t>4.4.</t>
  </si>
  <si>
    <t>4.5.</t>
  </si>
  <si>
    <t>5.1.</t>
  </si>
  <si>
    <t>5.2.</t>
  </si>
  <si>
    <t>5.3.</t>
  </si>
  <si>
    <t>5.5.</t>
  </si>
  <si>
    <t>5.6.</t>
  </si>
  <si>
    <t>5.7.</t>
  </si>
  <si>
    <t>6.</t>
  </si>
  <si>
    <t>6.1.</t>
  </si>
  <si>
    <t>6.2.</t>
  </si>
  <si>
    <t>6.3.</t>
  </si>
  <si>
    <t>6.4.</t>
  </si>
  <si>
    <t>7.</t>
  </si>
  <si>
    <t>7.1.</t>
  </si>
  <si>
    <t>7.2.</t>
  </si>
  <si>
    <t>7.3.</t>
  </si>
  <si>
    <t>8.</t>
  </si>
  <si>
    <t>8.1.</t>
  </si>
  <si>
    <t>8.2.</t>
  </si>
  <si>
    <t>8.3.</t>
  </si>
  <si>
    <t>8.4.</t>
  </si>
  <si>
    <t>8.5.</t>
  </si>
  <si>
    <t>8.6.</t>
  </si>
  <si>
    <t>10.</t>
  </si>
  <si>
    <t>10.1.</t>
  </si>
  <si>
    <t>10.2.</t>
  </si>
  <si>
    <t>10.3.</t>
  </si>
  <si>
    <t>11.</t>
  </si>
  <si>
    <t>11.1.</t>
  </si>
  <si>
    <t>11.2.</t>
  </si>
  <si>
    <t>11.3.</t>
  </si>
  <si>
    <t>11.4.</t>
  </si>
  <si>
    <t>12.</t>
  </si>
  <si>
    <t>12.1.</t>
  </si>
  <si>
    <t>13.</t>
  </si>
  <si>
    <t>13.1.</t>
  </si>
  <si>
    <t>14.</t>
  </si>
  <si>
    <t>14.1.</t>
  </si>
  <si>
    <t>14.2.</t>
  </si>
  <si>
    <t>15.</t>
  </si>
  <si>
    <t>15.1.</t>
  </si>
  <si>
    <t>15.2.</t>
  </si>
  <si>
    <t>15.3.</t>
  </si>
  <si>
    <t>15.4.</t>
  </si>
  <si>
    <t>16.</t>
  </si>
  <si>
    <t>16.1.</t>
  </si>
  <si>
    <t>16.2.</t>
  </si>
  <si>
    <t>16.3.</t>
  </si>
  <si>
    <t>17.</t>
  </si>
  <si>
    <t>17.1.</t>
  </si>
  <si>
    <t>17.2.</t>
  </si>
  <si>
    <t>Доля детей-сирот и детей, оставшихся без попечения родителей, переданных на воспитание в семьи граждан, в общем количестве детей-сирот и детей, оставшихся без попечения родителей (%)</t>
  </si>
  <si>
    <t>Доля общеобразовательных организаций, в которых создана универсальная безбарьерная среда для инклюзивного образования детей-инвалидов, в общем количестве общеобразовательных организаций (%)</t>
  </si>
  <si>
    <t>Количество мероприятий, направленных на популяризацию книги и чтения (тыс.ед.)</t>
  </si>
  <si>
    <t>Количество поступивших (контрольные точки приема) в образовательные организации сферы культуры (чел.)</t>
  </si>
  <si>
    <t>Количество членов казачьих обществ, официально зарегистрированных на территории Саратовской области (чел.)</t>
  </si>
  <si>
    <t>Доля доступных для инвалидов и других маломобильных групп населения приоритетных объектов социальной, транспортной, инженерной инфраструктуры в общем количестве приоритетных объектов (%)</t>
  </si>
  <si>
    <t>Подпрограмма «Градостроительное планирование, развитие территорий. Снижение административных барьеров в области строительства»</t>
  </si>
  <si>
    <t>Уровень трудоустройства граждан из числа обратившихся по вопросу трудоустройства в другой местности (%)</t>
  </si>
  <si>
    <t>Уровень регламентации государственных услуг (%)</t>
  </si>
  <si>
    <t>Доля лесных пожаров, ликвидированных в течение первых суток с момента обнаружения, в общем количестве лесных пожаров (%)</t>
  </si>
  <si>
    <t xml:space="preserve">Подпрограмма «Профилактика терроризма и экстремизма в Саратовской области» </t>
  </si>
  <si>
    <t>Количество/доля областных социальных учреждений, оборудованных ограждениями территорий (ед./%)</t>
  </si>
  <si>
    <t>Подпрограмма «Управление региональными финансами Саратовской области»</t>
  </si>
  <si>
    <t>Количество проведенных общерегиональных мероприятий, направленных на повышение бюджетной грамотности населения (единиц)</t>
  </si>
  <si>
    <t>16.4.</t>
  </si>
  <si>
    <t>Ожидаемая продолжительность жизни при рождениии (лет)</t>
  </si>
  <si>
    <t>план</t>
  </si>
  <si>
    <t>факт</t>
  </si>
  <si>
    <t>Количество участников муниципального этапа Всероссийской олимпиады школьников, выполнявших работы по единым заданиям повышенной сложности (с 7 по 11 классы) (чел.)</t>
  </si>
  <si>
    <t>Удельный вес численности занятого населения в возрасте 25 - 65 лет, прошедшего повышение квалификации и (или) переподготовку, от общей численности занятого в экономике населения данной возрастной группы (%)</t>
  </si>
  <si>
    <t>Количество социально ориентированных некоммерческих организаций, получивших финансовую поддержку по итогам конкурса общественно полезных (социальных) проектов (ед.)</t>
  </si>
  <si>
    <t>4.6.</t>
  </si>
  <si>
    <t>Подпрограмма «Сопровождение инвалидов молодого возраста при трудоустройстве»</t>
  </si>
  <si>
    <t>Доля трудоустроенных инвалидов молодого возраста в общей численности инвалидов молодого возраста, обратившихся за содействием в поиске подходящей работы в органы службы занятости (%)</t>
  </si>
  <si>
    <t>4.7.</t>
  </si>
  <si>
    <t>Подпрограмма «Материально-техническая база и кадровый потенциал сферы занятости, труда и миграции Саратовской области»</t>
  </si>
  <si>
    <t>Количество обслуженного населения библиотеками области (число посещений), в том числе нестационарными формами и в электронном виде, ежегодно (тыс.чел.)</t>
  </si>
  <si>
    <t>Доля выпускников в организациях среднего профессионального образования сферы культуры в соотношении с контрольными цифрами приема для данного выпуска (%)</t>
  </si>
  <si>
    <t>Количество участников областных конкурсов, фестивалей, выставок, мастер-классов, творческих школ и других мероприятий (чел.)</t>
  </si>
  <si>
    <t>Численность участников мероприятий, направленных на этнокультурное развитие народов Саратовской области (чел.)</t>
  </si>
  <si>
    <t>Количество посещений организаций культуры по отношению к уровню 2010 года (%)</t>
  </si>
  <si>
    <t>Количество заключенных инвестиционных соглашений (ед.)</t>
  </si>
  <si>
    <t>Количество объектов недвижимости, по которым осуществлены сбор и обработка информации, необходимой для проведения государственной кадастровой оценки объектов недвижимости (ед.)</t>
  </si>
  <si>
    <t>Доля товаров массового спроса местного производства (хлеб и хлебобулочные изделия, молоко и молокопродукты, колбасные изделия, масложировая продукция, макаронные изделия, плодоовощная продукция) в объеме продаж аналогов (%)</t>
  </si>
  <si>
    <t>Уровень удовлетворенности граждан качеством и доступностью государственных и муниципальных услуг, предоставляемых по принципу «одного окна» (%)</t>
  </si>
  <si>
    <t>Подпрограмма «Формирование электронного правительства»</t>
  </si>
  <si>
    <t>Протяженность расчищенных русел рек (км)</t>
  </si>
  <si>
    <t>Количество/доля учреждений сферы занятости населения области, приведенных в удовлетворительное противопожарное состояние (учр./%)</t>
  </si>
  <si>
    <t>14.3.</t>
  </si>
  <si>
    <t>Доля населения области, проживающего на территориях муниципальных образований области, в которых развернута система-112, в общем количестве населения области (%)</t>
  </si>
  <si>
    <t>Прикрытие территории и населения подразделениями противопожарной службы (% / тыс. чел.)</t>
  </si>
  <si>
    <t>Обеспечение надежного функционирования информационных систем органов исполнительной власти области, государственных органов области (%)</t>
  </si>
  <si>
    <t>Доля специалистов, включенных в резерв управленческих кадров Саратовской области, получивших дополнительное профессиональное образование в соответствии с законодательством в образовательных организациях (%)</t>
  </si>
  <si>
    <t>Государственная программа Саратовской области «Развитие промышленности в Саратовской области»</t>
  </si>
  <si>
    <t>Подпрограмма «Гражданско-патриотическое воспитание граждан»</t>
  </si>
  <si>
    <t>Доля граждан, участвующих в мероприятиях по гражданско-патриотическому воспитанию, в общей численности граждан области (%)</t>
  </si>
  <si>
    <t>Подпрограмма «Военно-патриотическое воспитание граждан»</t>
  </si>
  <si>
    <t>Доля граждан, участвующих в мероприятиях по допризывной подготовке к военной службе, в общей численности граждан области (%)</t>
  </si>
  <si>
    <t>Доля граждан, участвующих в мероприятиях по гражданско-патриотическому и военно-патриотическому воспитанию граждан, в общей численности граждан области (%)</t>
  </si>
  <si>
    <t>Подпрограмма «Создание комфортных условий проживания»</t>
  </si>
  <si>
    <t>Подпрограмма «Развитие современной городской среды»</t>
  </si>
  <si>
    <t>Количество благоустроенных дворовых территорий муниципальных образований области с использованием индивидуальных дизайн-проектов (ед.)</t>
  </si>
  <si>
    <t>2.7.</t>
  </si>
  <si>
    <t>4.8.</t>
  </si>
  <si>
    <t>4.9.</t>
  </si>
  <si>
    <t>4.10.</t>
  </si>
  <si>
    <t>6.5.</t>
  </si>
  <si>
    <t>6.6.</t>
  </si>
  <si>
    <t>6.7.</t>
  </si>
  <si>
    <t>6.8.</t>
  </si>
  <si>
    <t>6.9.</t>
  </si>
  <si>
    <t>6.10.</t>
  </si>
  <si>
    <t>6.11.</t>
  </si>
  <si>
    <t>6.12.</t>
  </si>
  <si>
    <t>6.13.</t>
  </si>
  <si>
    <t>7.4.</t>
  </si>
  <si>
    <t>9.</t>
  </si>
  <si>
    <t>9.1.</t>
  </si>
  <si>
    <t>9.2.</t>
  </si>
  <si>
    <t>9.3.</t>
  </si>
  <si>
    <t>9.4.</t>
  </si>
  <si>
    <t>9.5.</t>
  </si>
  <si>
    <t>13.2.</t>
  </si>
  <si>
    <t>13.3.</t>
  </si>
  <si>
    <t>14.4.</t>
  </si>
  <si>
    <t>16.5.</t>
  </si>
  <si>
    <t>16.6.</t>
  </si>
  <si>
    <t>16.7.</t>
  </si>
  <si>
    <t>16.8</t>
  </si>
  <si>
    <t>18.</t>
  </si>
  <si>
    <t>18.1.</t>
  </si>
  <si>
    <t>18.2.</t>
  </si>
  <si>
    <t>Подпрограмма «Совершенствование оказания медицинской помощи, включая профилактику заболеваний и формирование здорового образа жизни»</t>
  </si>
  <si>
    <t>Смертность от туберкулеза (чел. на 100 тыс. населения)</t>
  </si>
  <si>
    <t>Подпрограмма «Развитие кадровых ресурсов в здравоохранении»</t>
  </si>
  <si>
    <t>Обеспеченность врачами, работающими в государственных медицинских организациях (чел. на 10 тыс. населения)</t>
  </si>
  <si>
    <t>Количество обучающихся по основным профессиональным образовательным программам среднего профессионального образования - программам подготовки специалистов среднего звена (чел.)</t>
  </si>
  <si>
    <t>Подпрограмма «Информационные технологии и управление развитием отрасли»</t>
  </si>
  <si>
    <t>Государственная программа Саратовской области «Развитие образования в Саратовской области»</t>
  </si>
  <si>
    <t>Доля детей-инвалидов в возрасте от 1,5 до 7 лет, охваченных дошкольным образованием, от общей численности детей-инвалидов данного возраста, желающих посещать дошкольные образовательные организации (%)</t>
  </si>
  <si>
    <t>Удельный вес детей дошкольного возраста, имеющих возможность получать услуги дошкольного образования, от общего количества детей в возрасте от 3 до 7 лет (%)</t>
  </si>
  <si>
    <t>Число общеобразовательных организаций, расположенных в сельской местности и малых городах, обновивших материально-техническую базу для реализации основных и дополнительных общеобразовательных программ цифрового, естественнонаучного и гуманитарного профилей (ед.)</t>
  </si>
  <si>
    <t>Количество общеобразовательных организаций, расположенных в сельской местности и малых городах, в которых отремонтированы спортзалы (ед.)</t>
  </si>
  <si>
    <t>Доля детей в возрасте от 5 до 18 лет, охваченных дополнительным образованием (%)</t>
  </si>
  <si>
    <t>Подпрограмма «Социальная адаптация детей-сирот, детей, оставшихся без попечения родителей»</t>
  </si>
  <si>
    <t>Подпрограмма «Совершенствование управления системой образования»</t>
  </si>
  <si>
    <t>Обновление информационного наполнения и функциональных возможностей открытых и общедоступных информационных ресурсов в образовательных организациях, реализующих основные и дополнительные общеобразовательные программы, нарастающим итогом (%)</t>
  </si>
  <si>
    <t>Государственная программа Саратовской области «Социальная поддержка и социальное обслуживание населения Саратовской области»</t>
  </si>
  <si>
    <t>Доля приоритетных объектов, доступных для инвалидов и других маломобильных групп населения в сфере социальной защиты, в общем количестве приоритетных объектов в сфере социальной защиты (%)</t>
  </si>
  <si>
    <t>Государственная программа Саратовской области «Обеспечение населения доступным жильем и развитие жилищно-коммунальной инфраструктуры»</t>
  </si>
  <si>
    <t>Подпрограмма «Капитальный ремонт и ремонт в многоквартирных домах Саратовской области»</t>
  </si>
  <si>
    <t>Подпрограмма   «Обеспечение жилыми помещениями молодых семей»</t>
  </si>
  <si>
    <t>Количество молодых семей, улучшивших жилищные условия (в том числе с использованием заемных средств) при оказании содействия за счет бюджетных средств (семей)</t>
  </si>
  <si>
    <t>Подпрограмма «Обеспечение жилыми помещениями детей-сирот и детей, оставшихся без попечения родителей»</t>
  </si>
  <si>
    <t>Количество обеспеченных жильем детей-сирот и детей, оставшихся без попечения родителей, лиц из их числа на конец года (граждан)</t>
  </si>
  <si>
    <t>Число педагогических работников, в том числе учителей образовательных организаций, получивших компенсацию на частичное возмещение в течение десяти лет расходов на оплату процентов по ипотечному займу (кредиту) после получения ипотечного займа (кредита) на приобретение (строительство) жилого помещения в соответствии с Законом Саратовской области «О предоставлении меры социальной поддержки педагогическим работникам, проживающим и работающим в Саратовской области, на приобретение жилых помещений с привлечением заемных средств» (чел.)</t>
  </si>
  <si>
    <t>Подпрограмма «Обеспечение жильем отдельных категорий граждан, в соответствии с федеральным законодательством»</t>
  </si>
  <si>
    <t>Объем отводимых в реку Волга загрязненных сточных вод (куб. км)</t>
  </si>
  <si>
    <t>Подпрограмма «Обеспечение устойчивого сокращения непригодного для проживания жилищного фонда»</t>
  </si>
  <si>
    <t>Количество граждан, расселенных из аварийного жилищного фонда (тыс. чел.)</t>
  </si>
  <si>
    <t>Количество квадратных метров, расселенного аварийного жилищного фонда (тыс. кв.м.)</t>
  </si>
  <si>
    <t>Количество выданных ипотечных жилищных кредитов (договоров) (тыс. шт.)</t>
  </si>
  <si>
    <t>Государственная программа Саратовской области «Содействие занятости населения, совершенствование социально-трудовых отношений и регулирование трудовой миграции в Саратовской области»</t>
  </si>
  <si>
    <t>Подпрограмма  «Оказание содействия добровольному переселению в Саратовскую область соотечественников, проживающих за рубежом»</t>
  </si>
  <si>
    <t>Государственная программа Саратовской области «Культура Саратовской области»</t>
  </si>
  <si>
    <t>Количество обслуженного населения концертными организациями, в том числе нестационарными формами (тыс. чел.)</t>
  </si>
  <si>
    <t>Количество клубных формирований, в том числе вновь созданных, ежегодно (ед.)</t>
  </si>
  <si>
    <t>Количество объектов культурного наследия обеспеченных зонами охраны (ед.)</t>
  </si>
  <si>
    <t>Государственная программа Саратовской области «Развитие физической культуры, спорта, туризма и молодежной политики»</t>
  </si>
  <si>
    <t>Доля детей и молодежи (возраст 3 - 29 лет), систематически занимающихся физической культурой и спортом (%)</t>
  </si>
  <si>
    <t>Государственная программа Саратовской области «Развитие экономического потенциала и повышение инвестиционной привлекательности региона»</t>
  </si>
  <si>
    <t>19.</t>
  </si>
  <si>
    <t>19.1.</t>
  </si>
  <si>
    <t>19.2.</t>
  </si>
  <si>
    <t>Государственная программа Саратовской области «Информационное общество»</t>
  </si>
  <si>
    <t>Доля государственных и муниципальных услуг, переведенных в электронный вид (%)</t>
  </si>
  <si>
    <t>Подпрограмма «Повышение эффективности деятельности органов исполнительной и законодательной власти Саратовской области, государственных органов Саратовской области за счет использования информационно-коммуникационных технологий»</t>
  </si>
  <si>
    <t>Доля залов судебных заседаний, оснащенных в целях повышения качества работы судов, открытости, доступности и прозрачности их деятельности системой аудиовидеопротоколирования хода судебных заседаний (%)</t>
  </si>
  <si>
    <t>Уровень удовлетворенности граждан области качеством и доступностью государственных и муниципальных услуг (%)</t>
  </si>
  <si>
    <t>Государственная программа Саратовской области «Развитие транспортной системы»</t>
  </si>
  <si>
    <t>Подпрограмма «Развитие и обеспечение сохранности сети автомобильных дорог Саратовской области»</t>
  </si>
  <si>
    <t>Доля протяженности дорожной сети городской агломерации, соответствующая нормативным требованиям к их транспортно-эксплуатационному состоянию (%)</t>
  </si>
  <si>
    <t>Доля протяженности автомобильных дорог общего пользования регионального или межмуниципального значения, соответствующая нормативным требованиям к транспортно-эксплуатационному состоянию, на 31 декабря отчетного года (%)</t>
  </si>
  <si>
    <t>Доля всех видов транспортных средств, осуществляющих перевозки пассажиров на территории области, подключенных к региональному навигационно-информационному центру Саратовской области, (ежегодно) (%)</t>
  </si>
  <si>
    <t>Государственная программа Саратовской области «Развитие сельского хозяйства и регулирование рынков сельскохозяйственной продукции, сырья и продовольствия в Саратовской области»</t>
  </si>
  <si>
    <t>Подпрограмма «Развитие отраслей агропромышленного комплекса, обеспечивающих ускоренное импортозамещение основных видов сельскохозяйственной продукции, сырья и продовольствия»</t>
  </si>
  <si>
    <t>Индекс производства продукции растениеводства в хозяйствах всех категорий (в сопоставимых ценах) по отношению к уровню 2017 года (%)</t>
  </si>
  <si>
    <t>Индекс производства продукции животноводства в хозяйствах всех категорий (в сопоставимых ценах) по отношению к уровню 2017 года (%)</t>
  </si>
  <si>
    <t>Количество высокопроизводительных рабочих мест (ед.)</t>
  </si>
  <si>
    <t>Подпрограмма  «Развитие мелиорации земель сельскохозяйственного назначения Саратовской области»</t>
  </si>
  <si>
    <t>Ввод в эксплуатацию мелиорируемых земель, принадлежащих сельскохозяйственным товаропроизводителям на праве собственности или переданных им в пользование в установленном порядке (га)</t>
  </si>
  <si>
    <t>Подпрограмма «Обеспечение реализации государственной программы Саратовской области «Развитие сельского хозяйства и регулирование рынков сельскохозяйственной продукции, сырья и продовольствия в Саратовской области»</t>
  </si>
  <si>
    <t>Количество субъектов малого и среднего предпринимательства, получивших поддержку в виде передачи в пользование государственного имущества на льготных условиях (ед.)</t>
  </si>
  <si>
    <t>Индекс физического объема инвестиций в основной капитал сельского хозяйства по отношению к уровню 2017 года (%)</t>
  </si>
  <si>
    <t>Индекс производительности труда к предыдущему году (%)</t>
  </si>
  <si>
    <t>Государственная программа Саратовской области «Охрана окружающей среды, воспроизводство и рациональное использование природных ресурсов Саратовской области»</t>
  </si>
  <si>
    <t xml:space="preserve">Подпрограмма «Охрана окружающей среды, защита природных комплексов, объектов и ресурсов» </t>
  </si>
  <si>
    <t>Подпрограмма  «Развитие водохозяйственного комплекса Саратовской области»</t>
  </si>
  <si>
    <t xml:space="preserve">Подпрограмма «Развитие лесного хозяйства Саратовской области» </t>
  </si>
  <si>
    <t xml:space="preserve">Подпрограмма «Совершенствование системы обращения с отходами производства и потребления на территории Саратовской области» </t>
  </si>
  <si>
    <t>Лесистость территории Саратовской области (%)</t>
  </si>
  <si>
    <t>Государственная программа Саратовской области «Повышение энергоэффективности и энергосбережения в Саратовской области»</t>
  </si>
  <si>
    <t>Государственная программа Саратовской области «Защита населения и территорий от чрезвычайных ситуаций, обеспечение пожарной безопасности»</t>
  </si>
  <si>
    <t>Оснащенность поисково-спасательных подразделений средствами ведения аварийно-спасательных работ (%)</t>
  </si>
  <si>
    <t>Государственная программа Саратовской области «Профилактика правонарушений, терроризма, экстремизма и противодействие незаконному обороту наркотических средств»</t>
  </si>
  <si>
    <t>126/100</t>
  </si>
  <si>
    <t>Подпрограмма «Противодействие злоупотреблению наркотиками и их незаконному обороту в Саратовской области»</t>
  </si>
  <si>
    <t>Число лиц, охваченных социологическими исследованиями с целью выявления уровня наркотизации и анализа эффективности организации антинаркотической работы (чел.)</t>
  </si>
  <si>
    <t>14.5.</t>
  </si>
  <si>
    <t>Подпрограмма «Профилактика безнадзорности и правонарушений среди несовершеннолетних»</t>
  </si>
  <si>
    <t>Удельный вес преступлений, совершенных несовершеннолетними или при их соучастии, %</t>
  </si>
  <si>
    <t>Государственная программа Саратовской области «Развитие государственного и муниципального управления»</t>
  </si>
  <si>
    <t>Подпрограмма «Развитие местного самоуправления в Саратовской области»</t>
  </si>
  <si>
    <t>15.5.</t>
  </si>
  <si>
    <t>Подпрограмма «Информационная открытость органов государственной власти»</t>
  </si>
  <si>
    <t>Количество средств массовой информации, размещающих социально значимую информацию в рамках реализации мероприятий программы (единиц)</t>
  </si>
  <si>
    <t>Темп роста среднесписочной численности работников предприятий оборонно-промышленного комплекса (%)</t>
  </si>
  <si>
    <t>Государственная программа Саратовской области «Патриотическое воспитание граждан в Саратовской области»</t>
  </si>
  <si>
    <t>Государственная программа Саратовской области «Формирование комфортной городской среды»</t>
  </si>
  <si>
    <t>Доля граждан, принявших участие в решении вопросов развития городской среды от общего количества граждан в возрасте от 14 лет, проживающих в муниципальных образованиях, на территории которых реализуются проекты по созданию комфортной городской среды (%)</t>
  </si>
  <si>
    <t>Количество проведенных визитов различного уровня (ед.)</t>
  </si>
  <si>
    <t>Государственная программа Саратовской области «Развитие здравоохранения»</t>
  </si>
  <si>
    <t>Снижение количества лиц, погибших в результате дорожно-транспортных происшествий (ежегодно) (чел.)</t>
  </si>
  <si>
    <t>Количество погибших в ЧС (чел.)</t>
  </si>
  <si>
    <t>Количество проектов развития муниципальных образований области, основанных на местных инициативах, на реализацию которых предоставляются субсидии из областного бюджета (единиц)</t>
  </si>
  <si>
    <t>Уровень информационной открытости и оказания господдержки для обеспечения межмуниципального сотрудничества органов местного самоуправления (%)</t>
  </si>
  <si>
    <t>Отношение государственного долга Саратовской области к общему объему доходов областного бюджета без учета утвержденного объема безвозмездных поступлений (%)</t>
  </si>
  <si>
    <t>Количество благоустроенных общественных территорий муниципальных образований области с использованием индивидуальных дизайн-проектов (ед.)</t>
  </si>
  <si>
    <t>Количество проектов, победивших во Всероссийском конкурсе лучших проектов создания комфортной городской среды (ед.)</t>
  </si>
  <si>
    <t>Доля государственных общеобразовательных организаций, организаций, осуществляющих образовательную деятельность, в которых обучаются дети-сироты, дети, оставшиеся без попечения родителей, соответствующих нормам и требованиям правил противопожарной безопасности и санитарных норм и правил (%)</t>
  </si>
  <si>
    <t>Удельный вес выпускников государственных общеобразовательных организаций, организаций, осуществляющих образовательную деятельность, в которых обучаются дети-сироты и дети, оставшиеся без попечения родителей, обеспеченных социально-педагогическим сопровождением (%)</t>
  </si>
  <si>
    <t>Подпрограмма «Формирование системы комплексной реабилитации и абилитации инвалидов, в том числе детей-инвалидов»</t>
  </si>
  <si>
    <t>Доля инвалидов, в отношении которых осуществлялись мероприятия по реабилитации и (или) абилитации, в общей численности инвалидов, имеющих такие рекомендации в индивидуальной программе реабилитации или абилитации (взрослые) (%)</t>
  </si>
  <si>
    <t>Доля ввода стандартного жилья от общего ввода жилья (%)</t>
  </si>
  <si>
    <t>Подпрограмма  «Укрепление материально-технической базы и обеспечение деятельности учреждений в сфере культуры»</t>
  </si>
  <si>
    <t>Доля спортсменов-разрядников в общем количестве лиц, занимающихся в системе школ олимпийского резерва и училищ олимпийского резерва (%)</t>
  </si>
  <si>
    <t>Доля лиц с ограниченными возможностями здоровья и инвалидов, систематически занимающихся физической культурой и спортом, в общей численности указанной категории населения  (ежегодно) (%)</t>
  </si>
  <si>
    <t>Доля продукции, произведенной субъектами малого и среднего предпринима-тельства области, в общем объеме валового регионального продукта (%)</t>
  </si>
  <si>
    <t>Доля инвестиций в общем объеме валового регионального продукта области (%)</t>
  </si>
  <si>
    <t>Государственная программа Саратовской области «Комплексное развитие сельских территорий»</t>
  </si>
  <si>
    <t xml:space="preserve">Подпрограмма «Создание условий для обеспечения доступным и комфортным жильем сельского населения» </t>
  </si>
  <si>
    <t>Доля общей площади благоустроенных жилых помещений в сельских населенных пунктах (%)</t>
  </si>
  <si>
    <t>Количество реализованных проектов по благоустройству на сельских территориях  (ед.)</t>
  </si>
  <si>
    <t>Ввод в действие локальных водопроводов (км.)</t>
  </si>
  <si>
    <t>20.</t>
  </si>
  <si>
    <t>20.2.</t>
  </si>
  <si>
    <t>20.1.</t>
  </si>
  <si>
    <t xml:space="preserve">Доля утилизированных и обезвреженных отходов в общем объеме образовавшихся отходов в процессе производства и потребления (%) </t>
  </si>
  <si>
    <t>12.2.</t>
  </si>
  <si>
    <t>Подпрограмма «Обеспечение населения твердым топливом»</t>
  </si>
  <si>
    <t>Объем реализации твердого топлива населению области по фиксированной цене в натуральном выражении (т.у.т.)</t>
  </si>
  <si>
    <t>Экономия топливно-энергетичес-ких ресурсов на энергоемких объектах коммунально-го комплекса в натуральном выражении/
стоимостном выражении  (т. у. т./ тыс. руб.)</t>
  </si>
  <si>
    <t>38/100</t>
  </si>
  <si>
    <t>Охват медицинским освидетельствованием на ВИЧ-инфекцию населения (%)</t>
  </si>
  <si>
    <t>Охват населения и участников проектов в рамках реализации социальных проектов социально ориентированными некоммерческими организациями (чел.)</t>
  </si>
  <si>
    <t>Подпрограмма «Построение и развитие аппаратно-программного комплекса «Безопасный город» на территории Саратовской области»</t>
  </si>
  <si>
    <t>более 150</t>
  </si>
  <si>
    <t>Количество обучающихся, охваченных программами дополнительного образования в год в одном центре цифрового образования детей «IT-куб» (чел.)</t>
  </si>
  <si>
    <t>Доля инвалидов, в отношении которых осуществлялись мероприятия по реабилитации и (или) абилитации, в общей численности инвалидов, имеющих такие рекомендации в индивидуальной программе реабилитации или абилитации (дети) (%)</t>
  </si>
  <si>
    <t>Количество предоставленных жилых помещений по договорам социального найма из государственного жилищного фонда области гражданам, страдающим тяжелой формой хронического заболевания (чел.)</t>
  </si>
  <si>
    <t>Количество обеспеченных жильем граждан, установленных федеральным законодательством, подпрограммы 1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жильем и коммунальными услугами граждан Российской Федерации» (семей)</t>
  </si>
  <si>
    <t>Количество нестационарных (выездных) выставок музеев области для экспонирования в городах и населенных пунктах области (ед.)</t>
  </si>
  <si>
    <t>Количество обслуженного населения культурно-досуговыми учреждениями области (число посещений), в том числе нестационарными формами и в электронном виде, ежегодно (тыс. чел.)</t>
  </si>
  <si>
    <t>2021 год</t>
  </si>
  <si>
    <t>Количество приобретенных быстровозводимых модульных конструкций врачебных амбулаторий, центров (отделений) общей врачебной практики (семейной медицины), фельдшерско-акушерских пунктов, фельдшерских здравпунктов медицинских организаций, единиц</t>
  </si>
  <si>
    <t>Численность студентов, обучающихся по основным образовательным программам среднего профессионального образования в государственных и муниципальных образовательных организациях среднего профессионального образования, в расчете на одного работника, замещающего должности преподавателей и (или) мастеров производственного обучения, чел.</t>
  </si>
  <si>
    <t>Внесение изменений в Схему территориального планирования Саратовской области, %</t>
  </si>
  <si>
    <t>Количество трудоустроенных граждан, испытывающих трудности в поиске работы, и молодых специалистов с возмещением затрат работодателей, чел.</t>
  </si>
  <si>
    <t>Удельный вес граждан, признанных безработными, в общей численности граждан, завершивших профессиональное обучение или получивших дополнительное профессиональное образование по направлению органов службы занятости, %</t>
  </si>
  <si>
    <t>Доля трудоспособных участников государственной программы и членов их семей в общем числе прибывших участников государственной программы и членов их семей в Саратовскую область и поставленных на учет в ГУ МВД России по Саратовской области, %</t>
  </si>
  <si>
    <t>Подготовка информационных материалов о реализации подпрограммы для размещения в средствах массовой информации, в том числе в информационно-телекоммуникационной сети Интернет и на портале АИС «Соотечественники», ед.</t>
  </si>
  <si>
    <t xml:space="preserve">Удельный вес территориальных трехсторонних соглашений, включающих положение по ежегодному росту заработной платы во внебюджетном секторе экономики на уровне не ниже 10 процентов, % </t>
  </si>
  <si>
    <t>Доля объектов культурного наследия, находящихся в удовлетвори-тельном состоянии, в общем количестве объектов культурного наследия федерального, регионального и местного (муниципаль-ного) значения, %</t>
  </si>
  <si>
    <t>Доля населения области, систематически занимающегося физической культурой и спортом, в общей численности населения области в возрасте с 3 до 79 лет (ежегодно), %</t>
  </si>
  <si>
    <t>Количество субъектов малого и среднего предпринимательства, самозанятым гражданам, получивших государствен-ную поддержку, ед.</t>
  </si>
  <si>
    <t>Количество действующих микрозаймов (ежегодно), ед.</t>
  </si>
  <si>
    <t>Доля автоматизированных рабочих мест с безопасным доступом к государственным, муниципальным и иным информационным системам, государственным облачным сервисам и инфраструктуре от общего числа рабочих мест, необходимых для предоставления государственных услуг и функций, в комитете охотничьего хозяйства и рыболовства области, %</t>
  </si>
  <si>
    <t>Доля социально значимых объектов, имеющих широкополосный доступ к информационно-телекоммуникационной сети Интернет в соответствии с утвержденными требованиями, %</t>
  </si>
  <si>
    <t>Доля протяженности автомобильных дорог общего пользования регионального или межмуниципального, а также местного значения, соответствующих нормативным требованиям к транспортно-эксплуатационным показателям, %</t>
  </si>
  <si>
    <t xml:space="preserve">Подпрограмма «Развитие рынка труда (кадрового потенциала) на сельских территориях» </t>
  </si>
  <si>
    <t>Уровень занятости сельского населения трудоспособного возраста, %</t>
  </si>
  <si>
    <t>Ввод (приобретение) жилых помещений (жилых домов) для граждан, проживающих на сельских территориях, кв.м.</t>
  </si>
  <si>
    <t>Количество оказанных государственных услуг юридическим и (или) физическим лицам (тыс. ед.)</t>
  </si>
  <si>
    <t>20.3.</t>
  </si>
  <si>
    <t>5.4.</t>
  </si>
  <si>
    <t>Число пациентов, больных новой коронавирусной инфекцией, обеспеченных необходимыми лекарственными препаратами в амбулаторных условиях, человек</t>
  </si>
  <si>
    <t>Смертность от инфаркта миокарда (чел. на 100 тыс. населения)</t>
  </si>
  <si>
    <t>Число граждан, воспользовавшихся услугами (сервисами) в Личном кабинете пациента «Мое здоровье» на Едином портале государственных услуг и функций, тыс. чел.</t>
  </si>
  <si>
    <t>Доля медицинских организаций государственной системы здравоохранения, обеспечивающих преемственность оказания медицинской помощи путем организации информационного взаимодействия с централизованными подсистемами государственной информационной системы в сфере здравоохранения Саратовской области (%)</t>
  </si>
  <si>
    <t>Удельный вес граждан, получающих меры социальной поддержки с учетом адресности, в общей численности граждан, получающих меры социальной поддержки, %</t>
  </si>
  <si>
    <t>Число семей с тремя и более детьми, которые в отчетном году получат ежемесячную денежную выплату в случае рождения третьего ребенка или последующих детей до достижения ребенком возраста 3 лет, ед.</t>
  </si>
  <si>
    <t>Количество распространенных изданных рекламно-информационных материалов о турпотенциале области (ежегодное количество), экз.</t>
  </si>
  <si>
    <t xml:space="preserve">Число ночевок в гостиницах и аналогичных средствах размещения (единиц), ед. </t>
  </si>
  <si>
    <t xml:space="preserve">Количество рейсов, выполняемых по субсидируемым социально ориентированным маршрутам речного транспорта, осуществляющим перевозки пассажиров (ежегодно), ед. </t>
  </si>
  <si>
    <t>Количество рейсов, выполняемых по субсидируемым социально ориентированным маршрутам автомобильного транспорта, осуществляющим перевозки пассажиров (ежегодно), ед.</t>
  </si>
  <si>
    <t>Количество рейсов, выполняемых по субсидируемым социально ориентированным маршрутам железнодорожного транспорта, осуществляющим перевозки пассажиров (ежегодно), ед.</t>
  </si>
  <si>
    <t>Количество рейсов, выполняемых по субсидируемым маршрутам воздушного транспорта, осуществляющим перевозки пассажиров (ежегодно), ед.</t>
  </si>
  <si>
    <t>Доля пассажирских автотранспортных средств, использующих компримированный природный газ в качестве газомоторного топлива, %</t>
  </si>
  <si>
    <t>Удельный вес числа образовательных организаций среднего профессионального образования и высшего образования, здания которых приспособлены для обучения лиц с ограниченными возможностями здоровья (%)</t>
  </si>
  <si>
    <t>Количество газозаправочных станций, реализующих в качестве топлива компримированный природный газ (шт.)</t>
  </si>
  <si>
    <t>Информация о результатах реализации государственных программ (подпрограмм) Саратовской области</t>
  </si>
  <si>
    <t xml:space="preserve"> за 2021 год</t>
  </si>
  <si>
    <t>не менее       2 500</t>
  </si>
  <si>
    <t>Количество участников регионального и заключительного этапа всероссийской олимпиады школьников, научных конференций, конкурсов, фестивалей, интернет-марафонов (чел.)</t>
  </si>
  <si>
    <t>не менее      67 607</t>
  </si>
  <si>
    <t>Доля соотечественников в трудоспособном возрасте от общего количества граждан, добровольно переселившихся в Саратовскую область в рамках государственной программы (%)</t>
  </si>
  <si>
    <t>Увеличение объемов транспортных услуг (ежегодно) (млн руб.)</t>
  </si>
  <si>
    <t>Индекс производства продукции сельского хозяйства в хозяйствах всех категорий (в сопоставимых ценах) по отношению к уровню 2017 года (%)</t>
  </si>
  <si>
    <t>832 030,0/
9 144 526,0</t>
  </si>
  <si>
    <t>394/100,0</t>
  </si>
  <si>
    <t>351/100,0</t>
  </si>
  <si>
    <t>75/100,0</t>
  </si>
  <si>
    <t>126/100,0</t>
  </si>
  <si>
    <t>не более 66,0</t>
  </si>
  <si>
    <t>Объем отгруженных товаров собственного производства, выполненных работ и услуг собственными силами по видам деятельности, характеризующим промышленное производство (млрд руб)</t>
  </si>
  <si>
    <t>Объем отгруженных товаров собственного производства, выполненных работ и услуг собственными силами по предприятиям транспортного машиностроения (млрд  руб.)</t>
  </si>
  <si>
    <t>Объем отгруженных товаров собственного производства, выполненных работ и услуг собственными силами по предприятиям нефтегазового и энергетического машиностроения (млрд  руб.)</t>
  </si>
  <si>
    <t>Объем инвестиций в основной капитал предприятий химической, нефтехимической, композитной и стекольной промышленности (млрд рублей)</t>
  </si>
  <si>
    <t>Объем отгруженных товаров собственного производства, выполненных работ и услуг собственными силами по предприятиям легкой, мебельной промышленности и полиграфии (млрд рублей)</t>
  </si>
  <si>
    <t>Объем отгруженных товаров собственного производства, выполненных работ и услуг собственными силами по предприятиям - производителям медицинской техники и изделий медико-биологического назначения  (млн руб.)</t>
  </si>
  <si>
    <t>Объем отгруженных товаров собственного производства, выполненных работ и услуг собственными силами по виду экономической деятельности «обрабатывающие производства», млрд рублей</t>
  </si>
  <si>
    <t>Валовой региональный продукт по виду экономической деятельности «обрабатывающие производства», млрд рублей</t>
  </si>
  <si>
    <t xml:space="preserve">Подпрограмма «Создание и развитие инфраструктуры на сельских территориях» </t>
  </si>
  <si>
    <t>более 150,0</t>
  </si>
  <si>
    <t>63,0/
2 117,5</t>
  </si>
  <si>
    <t xml:space="preserve">Сведения об исполнении областного бюджета Саратовской области по расходам в разрезе государственных программ </t>
  </si>
  <si>
    <t>тыс. рублей</t>
  </si>
  <si>
    <t>Код целевой статьи расходов</t>
  </si>
  <si>
    <t>Наименование</t>
  </si>
  <si>
    <t xml:space="preserve">Утверждено в гос. программе (годовой план) </t>
  </si>
  <si>
    <t xml:space="preserve">Закон Саратовской области «Об областном бюджете на 2021 год и на плановый период 2022 и 2023 годов» </t>
  </si>
  <si>
    <t xml:space="preserve">Исполнение </t>
  </si>
  <si>
    <t xml:space="preserve">% исполнения </t>
  </si>
  <si>
    <t xml:space="preserve">первоначальный бюджет              (ред. 141-ЗСО      от 01.12.2020) </t>
  </si>
  <si>
    <t xml:space="preserve">уточненный бюджет           (ред. 154-ЗСО от 23.12.2021)  </t>
  </si>
  <si>
    <t>к первоначаль-ному бюджету</t>
  </si>
  <si>
    <t>к уточненному бюджету</t>
  </si>
  <si>
    <t>исполнения от уточненного бюджета</t>
  </si>
  <si>
    <t>7=6/4</t>
  </si>
  <si>
    <t>8=6/5</t>
  </si>
  <si>
    <t>52 0 00 00000</t>
  </si>
  <si>
    <r>
      <rPr>
        <b/>
        <sz val="12"/>
        <rFont val="Times New Roman"/>
        <family val="1"/>
        <charset val="204"/>
      </rPr>
      <t xml:space="preserve">Государственная программа Саратовской области «Социальная поддержка и социальное обслуживание населения Саратовской области»        </t>
    </r>
    <r>
      <rPr>
        <b/>
        <sz val="12"/>
        <color indexed="10"/>
        <rFont val="Times New Roman"/>
        <family val="1"/>
        <charset val="204"/>
      </rPr>
      <t xml:space="preserve">                                                   </t>
    </r>
  </si>
  <si>
    <t>52 1 00 00000</t>
  </si>
  <si>
    <t>Подпрограмма «Социальная поддержка граждан»</t>
  </si>
  <si>
    <t>52 2 00 00000</t>
  </si>
  <si>
    <t>52 3 00 00000</t>
  </si>
  <si>
    <t>52 4 00 00000</t>
  </si>
  <si>
    <t>Подпрограмма «Старшее поколение»</t>
  </si>
  <si>
    <t>52 5 00 00000</t>
  </si>
  <si>
    <t>52 6 00 00000</t>
  </si>
  <si>
    <t>Подпрограмма «Социальная программа Саратовской области, связанная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являющимся получателями трудовых пенсий по старости и по инвалидности, и обучением компьютерной грамотности неработающих пенсионеров»</t>
  </si>
  <si>
    <t>52 7 00 00000</t>
  </si>
  <si>
    <t xml:space="preserve">Подпрограмма «Социальная программа Саратовской области, связанная со строительством (реконструкцией) объектов организаций социального обслуживания населения, с ремонтом домов системы социального обслуживания граждан муниципального специализированного жилищного фонда, предоставляемых для проживания отдельных категорий граждан, а также с благоустройством прилегающей территории,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являющимся получателями страховых пенсий по старости и по инвалидности, и обучением компьютерной грамотности неработающих пенсионеров» </t>
  </si>
  <si>
    <t>52 8 00 00000</t>
  </si>
  <si>
    <t>55 0 00 00000</t>
  </si>
  <si>
    <r>
      <rPr>
        <b/>
        <sz val="12"/>
        <rFont val="Times New Roman"/>
        <family val="1"/>
        <charset val="204"/>
      </rPr>
      <t xml:space="preserve">Государственная программа Саратовской области «Культура Саратовской области»         </t>
    </r>
    <r>
      <rPr>
        <b/>
        <sz val="12"/>
        <color indexed="10"/>
        <rFont val="Times New Roman"/>
        <family val="1"/>
        <charset val="204"/>
      </rPr>
      <t xml:space="preserve">                                                                                                                                                       </t>
    </r>
  </si>
  <si>
    <t>55 1 00 00000</t>
  </si>
  <si>
    <t>Подпрограмма «Музеи»</t>
  </si>
  <si>
    <t>55 2 00 00000</t>
  </si>
  <si>
    <t>Подпрограмма «Театры»</t>
  </si>
  <si>
    <t>55 3 00 00000</t>
  </si>
  <si>
    <t>55 4 00 00000</t>
  </si>
  <si>
    <t>Подпрограмма «Библиотеки»</t>
  </si>
  <si>
    <t>55 5 00 00000</t>
  </si>
  <si>
    <t>Подпрограмма «Система образования в сфере культуры»</t>
  </si>
  <si>
    <t>55 6 00 00000</t>
  </si>
  <si>
    <t>Подпрограмма «Культурно-досуговые учреждения»</t>
  </si>
  <si>
    <t>55 7 00 00000</t>
  </si>
  <si>
    <t>Подпрограмма «Государственная охрана, сохранение и популяризация объектов культурного наследия»</t>
  </si>
  <si>
    <t>Перечисление межбюджетных трансфертов в пределах сумм, необходимых для оплаты денежных обязательств по расходам получателей средств соответствующего бюджета</t>
  </si>
  <si>
    <t>55 8 00 00000</t>
  </si>
  <si>
    <t>Подпрограмма «Архивы»</t>
  </si>
  <si>
    <t>55 9 00 00000</t>
  </si>
  <si>
    <t>Подпрограмма «Творческое развитие детей и молодежи в сфере культуры»</t>
  </si>
  <si>
    <t>55 А 00 00000</t>
  </si>
  <si>
    <t>Подпрограмма «Укрепление материально-технической базы учреждений в сфере культуры»</t>
  </si>
  <si>
    <t>55 Б 00 00000</t>
  </si>
  <si>
    <t>Подпрограмма «Развитие кадрового потенциала сферы культуры»</t>
  </si>
  <si>
    <t>55 Г 00 00000</t>
  </si>
  <si>
    <t>Подпрограмма «Популяризация культурных традиций»</t>
  </si>
  <si>
    <t>55 Д 00 00000</t>
  </si>
  <si>
    <t>Подпрограмма «Гармонизация межнациональных отношений и этнокультурное развитие народов Саратовской области»</t>
  </si>
  <si>
    <t>56 0 00 00000</t>
  </si>
  <si>
    <r>
      <rPr>
        <b/>
        <sz val="12"/>
        <rFont val="Times New Roman"/>
        <family val="1"/>
        <charset val="204"/>
      </rPr>
      <t xml:space="preserve">Государственная программа Саратовской области «Развитие физической культуры, спорта, туризма и молодежной политики»    </t>
    </r>
    <r>
      <rPr>
        <b/>
        <sz val="12"/>
        <color indexed="10"/>
        <rFont val="Times New Roman"/>
        <family val="1"/>
        <charset val="204"/>
      </rPr>
      <t xml:space="preserve">                                                                               </t>
    </r>
  </si>
  <si>
    <t>56 1 00 00000</t>
  </si>
  <si>
    <t>56 2 00 00000</t>
  </si>
  <si>
    <t>Подпрограмма «Туризм»</t>
  </si>
  <si>
    <t>56 3 00 00000</t>
  </si>
  <si>
    <t>Подпрограмма «Молодежная политика»</t>
  </si>
  <si>
    <t>56 4 00 00000</t>
  </si>
  <si>
    <t>58 0 00 00000</t>
  </si>
  <si>
    <r>
      <rPr>
        <b/>
        <sz val="12"/>
        <rFont val="Times New Roman"/>
        <family val="1"/>
        <charset val="204"/>
      </rPr>
      <t xml:space="preserve">Государственная программа Саратовской области «Развитие экономического потенциала и повышение инвестиционной привлекательности региона»        </t>
    </r>
    <r>
      <rPr>
        <b/>
        <sz val="12"/>
        <color indexed="10"/>
        <rFont val="Times New Roman"/>
        <family val="1"/>
        <charset val="204"/>
      </rPr>
      <t xml:space="preserve">                                   </t>
    </r>
  </si>
  <si>
    <t>58 1 00 00000</t>
  </si>
  <si>
    <t>58 2 00 00000</t>
  </si>
  <si>
    <t>58 3 00 00000</t>
  </si>
  <si>
    <t>Подпрограмма «Развитие малого и среднего предпринимательства в  Саратовской области»</t>
  </si>
  <si>
    <t>58 5 00 00000</t>
  </si>
  <si>
    <t>Подпрограмма «Сокращение административных барьеров, повышение доступности государственных услуг»</t>
  </si>
  <si>
    <t>5A 0 00 00000</t>
  </si>
  <si>
    <t>5А 1 00 00000</t>
  </si>
  <si>
    <t>5А 2 00 00000</t>
  </si>
  <si>
    <t>Подпрограмма «Развитие системы общего и дополнительного образования»</t>
  </si>
  <si>
    <t>5А 3 00 00000</t>
  </si>
  <si>
    <t>Подпрограмма «Поддержка одаренных детей Саратовской области»</t>
  </si>
  <si>
    <t>5А 4 00 00000</t>
  </si>
  <si>
    <t>5А 5 00 00000</t>
  </si>
  <si>
    <t>В связи с уточнением контингента детей, лишенных родительского попечения, устроенных в  семью и детей-сирот и детей, оставшихся без попечения родителей, переданных под опеку (попечительство).</t>
  </si>
  <si>
    <t>5А 6 00 00000</t>
  </si>
  <si>
    <t>5А 7 00 00000</t>
  </si>
  <si>
    <t>Подпрограмма «Создание в Саратовской области новых мест в общеобразовательных организациях»</t>
  </si>
  <si>
    <t>5А 8 00 00000</t>
  </si>
  <si>
    <t>5В0 00 00000</t>
  </si>
  <si>
    <t xml:space="preserve">Государственная программа Саратовской области «Содействие занятости населения, совершенствование социально-трудовых отношений и регулирование трудовой миграции в Саратовской области» </t>
  </si>
  <si>
    <t>5В 1 00 00000</t>
  </si>
  <si>
    <t>Подпрограмма «Содействие занятости населения и социальная поддержка безработных граждан»</t>
  </si>
  <si>
    <t>Уменьшение объема межбюджетных трансфертов, предоставляемых бюджету Саратовской области из федерального бюджета, в том числе на переобучение, повышение квалификации работников предприятий в целях поддержки занятости и повышения эффективности рынка труда;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 а также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</si>
  <si>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5В 2 00 00000</t>
  </si>
  <si>
    <t>Уменьшены расходы, связанные с перечислением финансовой поддержки безработным гражданам при переезде и переселении в другую местность для трудоустройства (фактическая численность участников мероприятий ниже прогнозной)</t>
  </si>
  <si>
    <t>5В 3 00 00000</t>
  </si>
  <si>
    <t>Подпрограмма «Оказание содействия добровольному переселению в Саратовскую область соотечественников, проживающих за рубежом»</t>
  </si>
  <si>
    <t>5В 4 00 00000</t>
  </si>
  <si>
    <t>Подпрограмма «Совершенствование социального партнерства</t>
  </si>
  <si>
    <t>5В 5 00 00000</t>
  </si>
  <si>
    <t>5В 6 00 00000</t>
  </si>
  <si>
    <t>Фактическая численность участников мероприятий ниже прогнозной. Фактический период участия в мероприятиях  меньше расчетного.</t>
  </si>
  <si>
    <t>5В 7 00 00000</t>
  </si>
  <si>
    <t>5Г 0 00 00000</t>
  </si>
  <si>
    <t>5Г 1 00 00000</t>
  </si>
  <si>
    <t>5Г 2 00 00000</t>
  </si>
  <si>
    <t>Подпрограмма «Развитие мелиорации земель сельскохозяйственного назначения Саратовской области»</t>
  </si>
  <si>
    <t>5Г 3 00 00000</t>
  </si>
  <si>
    <t>Подпрограмма «Устойчивое развитие сельских территорий Саратовской области»</t>
  </si>
  <si>
    <t>5Г 4 00 00000</t>
  </si>
  <si>
    <t>5Д 0 00 00000</t>
  </si>
  <si>
    <t>5Д 1 00 00000</t>
  </si>
  <si>
    <t>5Д 2 00 00000</t>
  </si>
  <si>
    <t xml:space="preserve">Уменьшение бюджетных ассигнований связано с экономией, сложившейся по выплатам на социальную поддержку детей-сирот и детей, оставшихся без попечения родителей (оплата производится по заявлениям) </t>
  </si>
  <si>
    <t>5Д 3 00 00000</t>
  </si>
  <si>
    <t>Увеличение бюджетных ассигнований на обеспечение деятельности областных государственных казенных учреждений (уплата земельного налога, налога на имущество организаций и транспортного налога областными казенными учреждениями)</t>
  </si>
  <si>
    <t>5Е 0 00 00000</t>
  </si>
  <si>
    <t>5Е 1 00 00000</t>
  </si>
  <si>
    <t>5Е 2 00 00000</t>
  </si>
  <si>
    <t>5Е 3 00 00000</t>
  </si>
  <si>
    <t>Подпрограмма «Обеспечение жилыми помещениями молодых семей»</t>
  </si>
  <si>
    <t>5Е 4 00 00000</t>
  </si>
  <si>
    <t>5Е 5 00 0000</t>
  </si>
  <si>
    <t>5Е 6 00 00000</t>
  </si>
  <si>
    <t>Подпрограмма  «Развитие ипотечного жилищного кредитования»</t>
  </si>
  <si>
    <t>5Е 7 00 00000</t>
  </si>
  <si>
    <t>Подпрограмма «Обеспечение жильем отдельных категорий граждан в соответствии с федеральным законодательством»</t>
  </si>
  <si>
    <t>Заявительный характер предоставления социальных выплат гражданам</t>
  </si>
  <si>
    <t>5Е 8 00 00000</t>
  </si>
  <si>
    <t>5Е 9 00 00000</t>
  </si>
  <si>
    <t>Выделены бюджетные ассигнования на актуализацию схемы территориального планирования Саратовской области в целях приведения в соответствие с  требованиями Градостроительного кодекса РФ.</t>
  </si>
  <si>
    <t>5Е А 00 00000</t>
  </si>
  <si>
    <t>Мероприятия программы не были исполнены в полном объеме в связи с имеющимися непредвиденными обстоятельствами (судебные разбирательства, наследственные дела и без вести пропавшие граждане).</t>
  </si>
  <si>
    <t>5Ж 0 00 00000</t>
  </si>
  <si>
    <t>5Ж 1 00 00000</t>
  </si>
  <si>
    <t>Подпрограмма «Модернизация и развитие транспортного комплекса Саратовской области»</t>
  </si>
  <si>
    <t>5Ж 2 00 00000</t>
  </si>
  <si>
    <t>Подпрограмма  «Развитие и обеспечение сохранности сети автомобильных дорог Саратовской области»</t>
  </si>
  <si>
    <t>В связи с увеличением объема ассигнований дорожного фонда за счет неиспользованных остатков прошлых лет и за счет межбюджетных трансфертов из федерального бюджета</t>
  </si>
  <si>
    <t>5Ж 3 00 00000</t>
  </si>
  <si>
    <t>Подпрограмма «Повышение безопасности дорожного движения в Саратовской области»</t>
  </si>
  <si>
    <t>Экономия средств (отпала необходимость приобретения программного обеспечения)</t>
  </si>
  <si>
    <t>5Ж 5 00 00000</t>
  </si>
  <si>
    <t>Подпрограмма  «Развитие рынка газового моторного топлива в Саратовской области»</t>
  </si>
  <si>
    <t>5И 0 00 00000</t>
  </si>
  <si>
    <t>5И 1 00 00000</t>
  </si>
  <si>
    <t>5И 2 00 00000</t>
  </si>
  <si>
    <t>62 0 00 00000</t>
  </si>
  <si>
    <r>
      <rPr>
        <b/>
        <sz val="12"/>
        <rFont val="Times New Roman"/>
        <family val="1"/>
        <charset val="204"/>
      </rPr>
      <t xml:space="preserve">Государственная программа Саратовской области «Охрана окружающей среды, воспроизводство и рациональное использование природных ресурсов Саратовской области»   </t>
    </r>
    <r>
      <rPr>
        <b/>
        <sz val="12"/>
        <color indexed="10"/>
        <rFont val="Times New Roman"/>
        <family val="1"/>
        <charset val="204"/>
      </rPr>
      <t xml:space="preserve">                                                                                                                                                                                                                                                                                                 </t>
    </r>
  </si>
  <si>
    <t>62 1 00 00000</t>
  </si>
  <si>
    <t xml:space="preserve">Подпрограмма «Охрана окружающей среды, защита природных комплексов, объектов и ресурсов»                                                                                                                                        </t>
  </si>
  <si>
    <t>62 2 00 00000</t>
  </si>
  <si>
    <t xml:space="preserve">Подпрограмма «Развитие водохозяйственного комплекса Саратовской области»                                                                                                                                                                             </t>
  </si>
  <si>
    <t>62 3 00 00000</t>
  </si>
  <si>
    <t xml:space="preserve">Подпрограмма «Развитие лесного хозяйства Саратовской области»                                                                                                                                                                                                         </t>
  </si>
  <si>
    <t>62 4 00 00000</t>
  </si>
  <si>
    <t xml:space="preserve">Подпрограмма «Совершенствование системы обращения с отходами производства и потребления на территории Саратовской области»                                        </t>
  </si>
  <si>
    <t>63 0 00 00000</t>
  </si>
  <si>
    <t>63 1 00 00000</t>
  </si>
  <si>
    <t>63 2 00 00000</t>
  </si>
  <si>
    <t>64 0 00 00000</t>
  </si>
  <si>
    <r>
      <rPr>
        <b/>
        <sz val="12"/>
        <rFont val="Times New Roman"/>
        <family val="1"/>
        <charset val="204"/>
      </rPr>
      <t>Государственная программа Саратовской области «Защита населения и территорий от чрезвычайных ситуаций, обеспечение пожарной безопасности»</t>
    </r>
    <r>
      <rPr>
        <b/>
        <sz val="12"/>
        <color indexed="10"/>
        <rFont val="Times New Roman"/>
        <family val="1"/>
        <charset val="204"/>
      </rPr>
      <t xml:space="preserve"> </t>
    </r>
  </si>
  <si>
    <t>64 1 00 00000</t>
  </si>
  <si>
    <t>64 2 00 00000</t>
  </si>
  <si>
    <t>64 3 00 00000</t>
  </si>
  <si>
    <t>Увеличение бюджетных ассигнований на  обеспечение функционирования Системы-112</t>
  </si>
  <si>
    <t>65 0 00 00000</t>
  </si>
  <si>
    <t xml:space="preserve">Государственная программа Саратовской области «Профилактика правонарушений, терроризма, экстремизма и противодействие незаконному обороту наркотических средств»                                                                                                                                                                                                                                                                                                     </t>
  </si>
  <si>
    <t>65 1 00 00000</t>
  </si>
  <si>
    <t>65 2 00 00000</t>
  </si>
  <si>
    <t>Подпрограмма «Профилактика терроризма и экстремизма в Саратовской области»</t>
  </si>
  <si>
    <t>65 3 00 00000</t>
  </si>
  <si>
    <t xml:space="preserve">Подпрограмма «Противодействие злоупотреблению наркотиками и их незаконному обороту в Саратовской области»                                                                                                  </t>
  </si>
  <si>
    <t>65 4 00 00000</t>
  </si>
  <si>
    <t>66 0 00 00000</t>
  </si>
  <si>
    <t xml:space="preserve">Государственная программа Саратовской области «Развитие государственного и муниципального управления» </t>
  </si>
  <si>
    <t>66 1 00 00000</t>
  </si>
  <si>
    <t>66 2 00 00000</t>
  </si>
  <si>
    <t>66 3 00 00000</t>
  </si>
  <si>
    <t>Экономия, сложившаяся по результатам проведения конкурсных процедур</t>
  </si>
  <si>
    <t>66 4 00 00000</t>
  </si>
  <si>
    <t>66 5 00 00000</t>
  </si>
  <si>
    <t>Подпрограмма «Информационная открытость органов государственной власти области»</t>
  </si>
  <si>
    <t>67 0 00 00000</t>
  </si>
  <si>
    <t>67 8 00 00000</t>
  </si>
  <si>
    <t>68 0 00 00000</t>
  </si>
  <si>
    <t xml:space="preserve">Государственная программа Саратовской области «Патриотическое воспитание граждан Саратовской области» </t>
  </si>
  <si>
    <t>68 1 00 00000</t>
  </si>
  <si>
    <t>68 2 00 00000</t>
  </si>
  <si>
    <t>69 0 00 00000</t>
  </si>
  <si>
    <r>
      <rPr>
        <b/>
        <sz val="12"/>
        <rFont val="Times New Roman"/>
        <family val="1"/>
        <charset val="204"/>
      </rPr>
      <t>Государственная программа Саратовской области «Формирование комфортной городской среды»</t>
    </r>
    <r>
      <rPr>
        <b/>
        <sz val="12"/>
        <color indexed="10"/>
        <rFont val="Times New Roman"/>
        <family val="1"/>
        <charset val="204"/>
      </rPr>
      <t xml:space="preserve"> </t>
    </r>
  </si>
  <si>
    <t>69 1 00 00000</t>
  </si>
  <si>
    <t>69 2 00 00000</t>
  </si>
  <si>
    <t>70 0 00 00000</t>
  </si>
  <si>
    <t>70 1 00 00000</t>
  </si>
  <si>
    <t>Подпрограмма «Создание условий для обеспечения доступным и комфортным жильем сельского населения»</t>
  </si>
  <si>
    <t>70 2 00 00000</t>
  </si>
  <si>
    <t>Подпрограмма «Развитие рынка труда (кадрового потенциала) на сельских территориях»</t>
  </si>
  <si>
    <t>Уменьшение бюджетных ассигнований, предусмотренных на возмещение части затрат сельскохозяйственных товаропроизводителей, связанных с оплатой труда и проживанием студентов, профессионально обучающихся по сельскохозяйственным специальностям, привлеченных для прохождения производственной практики, в связи с отсутствием претендентов</t>
  </si>
  <si>
    <t>70 3 00 00000</t>
  </si>
  <si>
    <t>Подпрограмма «Создание и развитие инфраструктуры на сельских территориях»</t>
  </si>
  <si>
    <t>ИТОГО ПО ПРОГРАММАМ</t>
  </si>
  <si>
    <t>Непрограммные расходы</t>
  </si>
  <si>
    <t>РАСХОДЫ всего</t>
  </si>
  <si>
    <t>Пояснения отклонений</t>
  </si>
  <si>
    <t>исполнения от первоначального бюджета</t>
  </si>
  <si>
    <t>Увеличение расходов связано с повышением минимального размера оплаты труда и индексацией заработной платы работникам государственных бюджетных учреждений власти в сфере сельского хозяйства и ветеринарии, предоставлением субсидий сельхозтоваропроизводителям на возмещение части произведенных затрат в области растениеводства и животноводства</t>
  </si>
  <si>
    <t xml:space="preserve">В течение 2021 года предусмотрены бюджетные ассигнования на предоставление субсидии публично-правовой компании «Фонд защиты прав граждан – участников долевого строительства» с целью последующей передачей части жилых помещений органам исполнительной власти Саратовской области для их предоставления отдельным категориям граждан, уменьшены бюджетные ассигнования на строительство детской поликлиники на 350 посещений в смену в микрорайоне № 11 жилого района «Солнечный-2» в Кировском районе г.Саратова </t>
  </si>
  <si>
    <t xml:space="preserve">В 2021 году за счет поступлений из  федерального бюджета увеличены бюджетные ассигнования на  мероприятия по обеспечению жилыми помещениями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t>
  </si>
  <si>
    <t>Предоставление в течение 2021 года иного межбюджетного трансферта из бюджета города Москвы бюджету Саратовской области в целях реализации социально значимых проектов в Саратовской области, на строительство объекта «Водогрязелечебница в Ершовском районе Саратовской области», субсидий из федерального бюджета  на  строительство домов-интернатов для престарелых и инвалидов</t>
  </si>
  <si>
    <t>Увеличение в течение 2021 года расходов на предоставление грантов в форме субсидий на финансовое обеспечение реализации общественно полезных (социальных) проектов социально ориентированными некоммерческими организациями за счет безвозмездных поступлений от Фонда президентских грантов.</t>
  </si>
  <si>
    <t>Увеличение   бюджетных ассигонований на финансовое обеспечение расходов Парка покорителей космоса имени Ю.А. Гагарина, повышение оплаты труда отдельным категориям работников бюджетной сферы с 1 августа 2021 года,  выплату заработной платы в связи с изменением среднесписочной численности списочного состава, а также в связи с выпадающими доходами от платных услуг, по причине введения ограничительных мероприятий в связи с угрозой распространения коронавирусной инфекции (COVID-19)</t>
  </si>
  <si>
    <t>Увеличение бюджетных ассигонований на повышение оплаты труда отдельным категориям работников бюджетной сферы с 1 августа 2021 года,  комплектование книжных фондов и создание модельных библиотек</t>
  </si>
  <si>
    <t>Увеличение бюджетных  ассигонований на повышение оплаты труда отдельным категориям работников бюджетной сферы с 1 августа 2021 года,  выплату заработной платы в связи с изменением среднесписочной численности списочного состава, а также в связи с выпадающими доходами от платных услуг, по причине введения ограничительных мероприятий в связи с угрозой распространения коронавирусной инфекции (COVID-19).</t>
  </si>
  <si>
    <t>Экономия, сложившаяся по результатам проведения конкурсных процедур, перечисление межбюджетных трансфертов в пределах сумм, необходимых для оплаты денежных обязательств по расходам получателей средств соответствующего бюджета</t>
  </si>
  <si>
    <t xml:space="preserve">В течение года предсмотрены дополнительные бюджетные ассигнования на строительство культурно-зрелищного комплекса для детской цирковой студии «Арт-Алле» в г.Маркс, на разработку проектно-сметной документации по объекту «Дом офицеров Красной Армии, арх.Каракис И.Ю.», г.Энгельс </t>
  </si>
  <si>
    <t>Нарушение подрядными организациями сроков исполнения и иных условий контрактов, не повлекшее судебные процедуры</t>
  </si>
  <si>
    <t>В течении года принято решение о выделении субсидии автономной некоммерческой организации «Туристский информационный центр Саратовской области», включая имущественный взнос и расходов на регистрацию создания.</t>
  </si>
  <si>
    <t>Уменьшены бюджетные ассигнования на проведение мероприятий среди молодежи в связи с отменой ряда мероприятий или перевода  в онлайн режим из-за ограничений, связанных с противоэпидемическими мероприятиями</t>
  </si>
  <si>
    <t>В течение года предсмотрены дополнительные бюджетные ассигнования на предоставление грантов некоммерческим организациям, имеющим в своем составе профессиональные спортивные команды, на обеспечение участия спортсменов области в соревнованиях различного уровня, увеличены расходы на доведение заработной платы работников государственных учреждений до минимального размера оплаты труда, увеличены расходы на исполнение мероприятйи программы</t>
  </si>
  <si>
    <t xml:space="preserve">В течение 2021 года предусмотрены бюджетные ассигнования на возмещение части затрат субъектам малого и среднего предпринимательства на развитие лизинга основных средств </t>
  </si>
  <si>
    <t>Уменьшение  объема субвенций, предоставляемых местным бюджетам, в том числе на: 
финансовое обеспечение образовательной деятельности муниципальных дошкольных образовательных организаций (для приведения в соответствие действующим методикам расчета объемов субвенций на финансовое обеспечение образовательной деятельности муниципальных дошкольных и общеобразовательных учреждений, так как формирование бюджета на 2021 год по указанным расходам осуществлялось на основании проектов законов области о порядках определения общего объема субвенции из областного бюджета по новым методикам расчета, которые не вступили в силу до настоящего времени);
компенсацию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 (сокращение количества фактических дней посещения ДОУ, связанного с распространением новой коронавирусной инфекции);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 (сокращение количества фактических дней посещения ДОУ, связанного с распространением новой коронавирусной инфекции).</t>
  </si>
  <si>
    <t>Предусмотрены бюджетные ассигнования на предоставление субсидии г. Саратову на создание новых мест в общеобразовательных организациях в связи с ростом числа обучающихся, вызванным демографическим фактором.                                                                                     Увеличение  объема межбюджетных трансфертов, предоставляемых: 
бюджету Саратовской области из федерального бюджета , в том числе на создание новых мест в общеобразовательных организациях в связи с ростом числа обучающихся, вызванным демографическим фактором;
местным бюджетам, в том числе на финансовое обеспечение образовательной деятельности муниципальных общеобразовательных учреждений (для приведения в соответствие действующим методикам расчета объемов субвенций на финансовое обеспечение образовательной деятельности муниципальных дошкольных и общеобразовательных учреждений, так как формирование бюджета на 2021 год по указанным расходам осуществлялось на основании проектов законов области о порядках определения общего объема субвенции из областного бюджета по новым методикам расчета, которые не вступили в силу до настоящего времени);</t>
  </si>
  <si>
    <t>В связи с введением ограничительных мер по борьбе с  с новой коронавирусной инфекцией (COVID-19) отменены  областные и всероссийские мероприятия с одаренными детьми</t>
  </si>
  <si>
    <t xml:space="preserve">В связи с введением ограничительных мер по борьбе с  с новой коронавирусной инфекцией (COVID-19) отменены  областные и всероссийские мероприятия с одаренными детьми </t>
  </si>
  <si>
    <t>Увеличение  объема межбюджетных трансфертов, предоставляемых бюджету Саратовской области из федерального бюджета, в том числе на 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Увеличены ассигнования на:
оснащение и укрепление материально-технической базы подведомственных профессиональных образовательных организаций;
реставрацию и приспособление к современному использованию здания, находящегося в муниципальной собственности, под размещение образовательного учреждения.</t>
  </si>
  <si>
    <t>Уменьшение  объема субвенции, предоставляемой бюджету Саратовской области из федерального бюджета на выплату единовременного пособия при всех формах устройства детей, лишенных родительского попечения, в семью, в связи с уточнением контингента детей, лишенных родительского попечения, устроенных в  семью и детей-сирот и детей, оставшихся без попечения родителей, переданных под опеку (попечительство).</t>
  </si>
  <si>
    <t>Уменьшение первоначальных плановых назначений обусловлено снижением численности участников мероприятий в рамках проведения конкурсов в соответствии с Соглашением между Правительством области, Федерацией профсоюзных организаций области и Союзом товаропроизводителей и работодателей области.</t>
  </si>
  <si>
    <t>Уменьшение бюджетных ассигнований в связи с сокращением количества участников программы</t>
  </si>
  <si>
    <t>Экономия, сложившаяся по результатам проведения конкурсных процедур, уменьшение  плановых назначений в связи с сокращением количества участников программы, в связи с введением ограничительных мероприятий по борьбе с коронавирусной инфекцией (COVID-19)</t>
  </si>
  <si>
    <t>Исполнение в соответствии с фактическими расходами и проведенными мероприятиями</t>
  </si>
  <si>
    <t>В течение года увеличены ассигнования на строительство областной инфекционной больницы, областного онкологического диспансера, на строительство поликлиники на 500 мест в п. Юбилейный в Волжском районе г. Саратова ,строительство поликлиники в микрорайоне «Звезда» в Кировском районе г. Саратова. На строительство детской поликлиники на 350 посещений в смену в микрорайоне № 11 жилого района «Солнечный-2» в Кировском районе г.Саратова ассигнования сокращены.                                                                                                  Увеличение бюджетных ассигнований связано с реализацией мероприятий, направленных на ликвидацию последствий распространения коронавирусной инфекции, устранением дефицита территориальной программы государственных гарантий оказания бесплатной медицинской помощи, за счет межбюджетных трансфертов и целевых дотаций, предоставленных бюджету Саратовской области из федерального бюджета  и средств областного бюджета, с повышением оплаты труда отдельным категориям работников бюджетной сферы с 1 августа 2021 года, с повышением заработной платы медицинским работникам скорой медицинской помощи и доведением до минимального размера оплаты труда</t>
  </si>
  <si>
    <t xml:space="preserve">В 2021 году увеличены бюджетные ассигнования на  мероприятия по обеспечению жилыми помещениями отдельных категорий граждан (многодетных семей, государственных гражданских служащих) и строительству жилых домов для обеспечения жильем отдельных категорий граждан  </t>
  </si>
  <si>
    <t>Экономия, сложившаяся по результатам проведения конкурсных процедур. Нарушение подрядными организациями сроков исполнения и иных условий контрактов, не повлекшее судебные процедуры, заявительный характер выплаты пособий и компенсаций</t>
  </si>
  <si>
    <t>В 2021 году  бюджетные ассигнования на  мероприятия по обеспечению жилыми помещениями детей-сирот увеличены за счет собственных доходов, за счет средств  дотации на поддержку мер по обеспечению сбалансированности бюджетов из федерального бюджета, поступивших из бюджета г.Москвы</t>
  </si>
  <si>
    <t xml:space="preserve">Увеличены бюджетные ассигнования на  2021 год   за счет средств государственной корпорации - Фонда содействия реформированию жилищно-коммунального хозяйства, средств резервного фонда Правительства РФ, собственных доходов </t>
  </si>
  <si>
    <t>Допонительные бюджетные ассигнования:
на приобретение автоматизированных комплексов фотовидеофиксации нарушений правил дорожного движения;
на организацию мероприятий по рассылке и доставке постановлений об административных правонарушениях, выявленных при помощи автоматизированной системы фотовидеофиксации нарушений правил дорожного движения.</t>
  </si>
  <si>
    <t xml:space="preserve">Выделение дополнительных бюджетных ассигнований на определение нормативов накопления твердых коммунальных отходов. </t>
  </si>
  <si>
    <t>В течение 2021 года бюджетам муниципальных районов области предусмотрен иной межбюджетный трансферт на оформление прав собственности на бесхозяйные объекты газораспределения</t>
  </si>
  <si>
    <t xml:space="preserve">Увеличение бюджетных ассигнований на повышение размера стимулирующих выплат спасателям, на приобретение аварийно-спасательной техники и оборудования, на приобретение горюче-смазочных материалов для спасательных машин, на возмещение затрат на предупреждение чрезвычайных ситуаций, которые могут привести к нарушению функционирования объектов жизнеобеспечения при предоставлении услуг населению по тепло-,  водоснабжению, водоотведению </t>
  </si>
  <si>
    <t>Перераспределение бюджетных ассигнований на реализацию мероприятий  ГП СО «Развитие транспортной системы» в связи с изменением плана дорожных работ, уменьшение бюджетных ассигнований в связи с сокращением количества участников программы</t>
  </si>
  <si>
    <t xml:space="preserve">Увеличены бюджентные ассигнования на предоставление местным бюджетам иных межбюджетных трансфертов на достижение надлежащего уровня оплаты труда в органах местного самоуправления </t>
  </si>
  <si>
    <t>В течение 2021 года предусмотрены дополнительные бюджетные ассигнования на докапитализацию регионального фонда развития промышленности, на возмещение части затрат промышленных предприятий, связанных с приобретением нового оборудования</t>
  </si>
  <si>
    <t xml:space="preserve">В 2021 году выделены бюджетные ассигнования на предоставление  иных межбюджетных трансфертов на реализацию мероприятий по благоустройству за счет средст дотации бюджетам субъектов РФ на поддержку мер по обеспечению сбалансированности бюджетов на обеспечение отдельных социально-значимых расходов и средств  помощи из бюджета г.Москвы </t>
  </si>
  <si>
    <t>Увеличение расходов связано с выделением дополнительных бюджетных ассигнований на:
предоставление межбюджетных трансфертов бюджету г. Саратова на обеспечение бесперебойного функционирования городского наземного электрического транспорта и на обновление наземного общественного пассажирского транспорта;
развитие инфраструктуры городского наземного электрического транспорта (ГКУ «Дирекция транспорта и дорожного хозяйства»);
возмещение недополученных  доходов, возникающих от применения регулируемых тарифов на пассажирские перевозки, осуществляемые железнодорожным транспортом в пригородном сообщении (в связи с увеличением регулируемых тарифов на пассажирские перевозки)</t>
  </si>
  <si>
    <t>Выделение дополнительных бюджетных ассигнований на уплату земельного налога ГУ СО «Природный парк «Кумысная поляна» за 2021 год (в связи с увеличением кадастровой стоимости земельных участков)</t>
  </si>
  <si>
    <t xml:space="preserve">В течение 2021 года предусмотрены бюджетные ассигнования на реконструкцию берегоукрепительных сооружений Волгоградского водохранилища в районе г.Саратова от ул.Б.Взвоз до ул.Б.Садовая, на берегоукрепление участка Волгоградского водохранилища от ул. Малыковская до ул. Комсомольская г. Вольска», на берегоукрепление Волгоградского водохранилища на участке от первого причала до солярия «Затон» </t>
  </si>
  <si>
    <t>Уменьшение расходов в связи с  отменой мероприятий, вызванной ограничительными мерами по борьбе с коронавирусной инфекцией</t>
  </si>
  <si>
    <t>В связи с введением ограничительных мер по борьбе с   новой коронавирусной инфекцией (COVID-19) сокращены мероприятия по развитию финансовой грамотности населения области в очном формате.</t>
  </si>
  <si>
    <t>Экономия, сложившейся по единовременным компенсационным выплатам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(фактическое количество прибывших человек меньше запланированного)</t>
  </si>
  <si>
    <t>Экономия, сложившейся по реализации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</si>
  <si>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В связи со снижением количества обращений граждан за новыми ипотечными кредитами уменьшены бюджетные ассигнования  на возмещение  гражданам части расходов по оплате процентов по ипотечным кредитам. </t>
  </si>
  <si>
    <t>Увеличение бюджетных аасигнованийна развитие информационных технологий органов государственной власти области  в связи с дополнительной потребностью</t>
  </si>
  <si>
    <t>Отсутствие потребности у муниципальных районов области исполнение по иному межбюджетному трансферту на оформление прав собственности на бесхозяйные объекты газораспределения</t>
  </si>
  <si>
    <t>Заявительный характер субсидии на возмещение недополученных доходов в связи с реализацией населению твердого топлива</t>
  </si>
  <si>
    <t xml:space="preserve">Увеличены субсидии бюджетам муниципальных образваний области на благоустройство сельских территорий, на реализацию проектов комплексного развития сельских территорий.  Запланировано софинансирование из областного бюджета, но заявки области не были согласованы Министерством сельского хозяйства РФ. </t>
  </si>
  <si>
    <t>Сокращение потребности в возмещении части затрат по строительству объектов заправки транспортных средств природным газом</t>
  </si>
  <si>
    <t xml:space="preserve">На конец года остались неиспользованные остатки бюджетных ассигнований, выделенных на строительство и реконструкцию спортивных объектов в рамках национального проекта «Демография» и государственной программы РФ «Развитие физической культуры и спорта»  в связи с расторжением контракта с недобросовестным подрядчиком в конце 2021 года и невыполнением работ в связи со спецификой технологии укладки искусственных покрытий в зимнее время.
</t>
  </si>
  <si>
    <t>Экономия, сложившейся в результате проведения конкурсных процедур в рамках исполнения мероприятий за счет межбюджетных трансфертов и целевых дотаций. Кроме того не исполнены бюджетные ассигнования  в связи с неисполнением подрядчиком обязательств по поставке оборудования для областной инфекционной больницы  по контрактам, заключенным в 2021 году, и приостановкой строительно-монтажных работ в онкологическом диспансере на время проведения корректировки проектно-сметной документации в части номенклатуры медицинского и инженерного оборудования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</si>
</sst>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0000"/>
    <numFmt numFmtId="165" formatCode="#,##0.0"/>
    <numFmt numFmtId="166" formatCode="0.0"/>
    <numFmt numFmtId="167" formatCode="000"/>
    <numFmt numFmtId="168" formatCode="#,##0.0_ ;[Red]\-#,##0.0\ "/>
    <numFmt numFmtId="169" formatCode="0.0%"/>
  </numFmts>
  <fonts count="28" x14ac:knownFonts="1">
    <font>
      <sz val="11"/>
      <color theme="1"/>
      <name val="Calibri"/>
      <family val="2"/>
      <charset val="204"/>
      <scheme val="minor"/>
    </font>
    <font>
      <sz val="10"/>
      <name val="Arial"/>
      <family val="2"/>
      <charset val="204"/>
    </font>
    <font>
      <sz val="11"/>
      <name val="Times New Roman"/>
      <family val="1"/>
      <charset val="204"/>
    </font>
    <font>
      <sz val="11"/>
      <name val="Calibri"/>
      <family val="2"/>
      <charset val="204"/>
      <scheme val="minor"/>
    </font>
    <font>
      <sz val="11"/>
      <color rgb="FFFF0000"/>
      <name val="Calibri"/>
      <family val="2"/>
      <charset val="204"/>
      <scheme val="minor"/>
    </font>
    <font>
      <b/>
      <sz val="11"/>
      <name val="Times New Roman"/>
      <family val="1"/>
      <charset val="204"/>
    </font>
    <font>
      <sz val="14"/>
      <name val="Times New Roman"/>
      <family val="1"/>
      <charset val="204"/>
    </font>
    <font>
      <b/>
      <sz val="14"/>
      <color theme="1"/>
      <name val="Times New Roman"/>
      <family val="1"/>
      <charset val="204"/>
    </font>
    <font>
      <b/>
      <sz val="11"/>
      <name val="Calibri"/>
      <family val="2"/>
      <charset val="204"/>
      <scheme val="minor"/>
    </font>
    <font>
      <sz val="11"/>
      <color theme="1"/>
      <name val="Calibri"/>
      <family val="2"/>
      <charset val="204"/>
      <scheme val="minor"/>
    </font>
    <font>
      <b/>
      <sz val="16"/>
      <name val="Times New Roman"/>
      <family val="1"/>
      <charset val="204"/>
    </font>
    <font>
      <sz val="10"/>
      <name val="Cambria"/>
      <family val="1"/>
      <charset val="204"/>
    </font>
    <font>
      <sz val="10"/>
      <color indexed="9"/>
      <name val="Cambria"/>
      <family val="1"/>
      <charset val="204"/>
    </font>
    <font>
      <b/>
      <sz val="12"/>
      <name val="Cambria"/>
      <family val="1"/>
      <charset val="204"/>
    </font>
    <font>
      <sz val="12"/>
      <name val="Cambria"/>
      <family val="1"/>
      <charset val="204"/>
    </font>
    <font>
      <b/>
      <sz val="12"/>
      <name val="Times New Roman"/>
      <family val="1"/>
      <charset val="204"/>
    </font>
    <font>
      <sz val="12"/>
      <color theme="1"/>
      <name val="Times New Roman"/>
      <family val="2"/>
      <charset val="204"/>
    </font>
    <font>
      <b/>
      <sz val="12"/>
      <color theme="1"/>
      <name val="Times New Roman"/>
      <family val="1"/>
      <charset val="204"/>
    </font>
    <font>
      <b/>
      <sz val="12"/>
      <color theme="0"/>
      <name val="Times New Roman"/>
      <family val="1"/>
      <charset val="204"/>
    </font>
    <font>
      <b/>
      <sz val="10"/>
      <name val="Times New Roman"/>
      <family val="1"/>
      <charset val="204"/>
    </font>
    <font>
      <b/>
      <sz val="12"/>
      <color rgb="FFFF0000"/>
      <name val="Times New Roman"/>
      <family val="1"/>
      <charset val="204"/>
    </font>
    <font>
      <b/>
      <sz val="12"/>
      <color indexed="10"/>
      <name val="Times New Roman"/>
      <family val="1"/>
      <charset val="204"/>
    </font>
    <font>
      <b/>
      <sz val="10"/>
      <name val="Cambria"/>
      <family val="1"/>
      <charset val="204"/>
    </font>
    <font>
      <b/>
      <sz val="10"/>
      <color rgb="FFFF0000"/>
      <name val="Cambria"/>
      <family val="1"/>
      <charset val="204"/>
    </font>
    <font>
      <sz val="12"/>
      <name val="Times New Roman"/>
      <family val="1"/>
      <charset val="204"/>
    </font>
    <font>
      <sz val="12"/>
      <color rgb="FFFF0000"/>
      <name val="Times New Roman"/>
      <family val="1"/>
      <charset val="204"/>
    </font>
    <font>
      <sz val="10"/>
      <color rgb="FFFF0000"/>
      <name val="Cambria"/>
      <family val="1"/>
      <charset val="204"/>
    </font>
    <font>
      <sz val="20"/>
      <color rgb="FFFF0000"/>
      <name val="Cambria"/>
      <family val="1"/>
      <charset val="204"/>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1" fillId="0" borderId="0"/>
    <xf numFmtId="0" fontId="1" fillId="0" borderId="0"/>
    <xf numFmtId="0" fontId="16" fillId="0" borderId="0"/>
    <xf numFmtId="0" fontId="9" fillId="0" borderId="0"/>
    <xf numFmtId="0" fontId="9" fillId="0" borderId="0"/>
  </cellStyleXfs>
  <cellXfs count="233">
    <xf numFmtId="0" fontId="0" fillId="0" borderId="0" xfId="0"/>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horizontal="left" vertical="top" wrapText="1"/>
    </xf>
    <xf numFmtId="0" fontId="4" fillId="0" borderId="0" xfId="0" applyFont="1" applyAlignment="1"/>
    <xf numFmtId="0" fontId="3" fillId="0" borderId="0" xfId="0" applyFont="1" applyFill="1" applyAlignment="1">
      <alignment wrapText="1"/>
    </xf>
    <xf numFmtId="0" fontId="3" fillId="0" borderId="0" xfId="0" applyFont="1" applyFill="1"/>
    <xf numFmtId="49" fontId="2" fillId="3" borderId="0" xfId="0" applyNumberFormat="1" applyFont="1" applyFill="1" applyAlignment="1">
      <alignment horizontal="center" vertical="top"/>
    </xf>
    <xf numFmtId="0" fontId="4" fillId="0" borderId="0" xfId="0" applyFont="1" applyAlignment="1">
      <alignment wrapText="1"/>
    </xf>
    <xf numFmtId="0" fontId="0" fillId="0" borderId="0" xfId="0" applyFont="1"/>
    <xf numFmtId="0" fontId="0" fillId="0" borderId="0" xfId="0" applyFont="1" applyAlignment="1">
      <alignment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wrapText="1"/>
    </xf>
    <xf numFmtId="0" fontId="0" fillId="0" borderId="0" xfId="0" applyFont="1" applyFill="1" applyAlignment="1">
      <alignment wrapText="1"/>
    </xf>
    <xf numFmtId="0" fontId="0" fillId="0" borderId="0" xfId="0" applyFont="1" applyFill="1"/>
    <xf numFmtId="0" fontId="2" fillId="0" borderId="0" xfId="0" applyFont="1"/>
    <xf numFmtId="0" fontId="2" fillId="0" borderId="0" xfId="0" applyFont="1" applyAlignment="1">
      <alignment horizontal="center"/>
    </xf>
    <xf numFmtId="49" fontId="6" fillId="0" borderId="0" xfId="0" applyNumberFormat="1" applyFont="1" applyFill="1" applyAlignment="1">
      <alignment horizontal="center" vertical="top"/>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166"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xf>
    <xf numFmtId="166" fontId="2" fillId="0" borderId="1" xfId="0" applyNumberFormat="1" applyFont="1" applyBorder="1" applyAlignment="1">
      <alignment horizontal="center" vertical="center" wrapText="1"/>
    </xf>
    <xf numFmtId="166" fontId="2" fillId="0" borderId="1" xfId="0" applyNumberFormat="1" applyFont="1" applyFill="1" applyBorder="1" applyAlignment="1">
      <alignment horizontal="center" vertical="center"/>
    </xf>
    <xf numFmtId="166" fontId="2" fillId="2" borderId="1" xfId="0" applyNumberFormat="1" applyFont="1" applyFill="1" applyBorder="1" applyAlignment="1">
      <alignment horizontal="center" vertical="center"/>
    </xf>
    <xf numFmtId="166" fontId="2"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2" fontId="3" fillId="0" borderId="1" xfId="0" applyNumberFormat="1" applyFont="1" applyBorder="1" applyAlignment="1">
      <alignment horizontal="left" vertical="center" wrapText="1"/>
    </xf>
    <xf numFmtId="166" fontId="2" fillId="0" borderId="4" xfId="0" applyNumberFormat="1" applyFont="1" applyFill="1" applyBorder="1" applyAlignment="1">
      <alignment horizontal="center" vertical="center" wrapText="1"/>
    </xf>
    <xf numFmtId="166" fontId="2" fillId="2"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Border="1" applyAlignment="1">
      <alignment vertical="center" wrapText="1"/>
    </xf>
    <xf numFmtId="0" fontId="2" fillId="0" borderId="4" xfId="0" applyFont="1" applyFill="1" applyBorder="1" applyAlignment="1">
      <alignment horizontal="left" vertical="center" wrapText="1"/>
    </xf>
    <xf numFmtId="0" fontId="2" fillId="2" borderId="1" xfId="0" applyFont="1" applyFill="1" applyBorder="1" applyAlignment="1">
      <alignment vertical="center" wrapText="1"/>
    </xf>
    <xf numFmtId="164" fontId="5" fillId="4" borderId="2" xfId="2" applyNumberFormat="1" applyFont="1" applyFill="1" applyBorder="1" applyAlignment="1" applyProtection="1">
      <alignment horizontal="center" vertical="center" wrapText="1"/>
      <protection hidden="1"/>
    </xf>
    <xf numFmtId="49" fontId="2" fillId="0" borderId="3"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164" fontId="5" fillId="4" borderId="2" xfId="2" applyNumberFormat="1" applyFont="1" applyFill="1" applyBorder="1" applyAlignment="1" applyProtection="1">
      <alignment vertical="center" wrapText="1"/>
      <protection hidden="1"/>
    </xf>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2" fillId="0" borderId="4" xfId="0" applyFont="1" applyBorder="1" applyAlignment="1">
      <alignment vertical="center" wrapText="1"/>
    </xf>
    <xf numFmtId="167" fontId="2" fillId="0" borderId="2" xfId="1" applyNumberFormat="1" applyFont="1" applyFill="1" applyBorder="1" applyAlignment="1" applyProtection="1">
      <alignment horizontal="left" vertical="center" wrapText="1"/>
      <protection hidden="1"/>
    </xf>
    <xf numFmtId="167" fontId="2" fillId="2" borderId="2" xfId="1" applyNumberFormat="1" applyFont="1" applyFill="1" applyBorder="1" applyAlignment="1" applyProtection="1">
      <alignment vertical="center" wrapText="1"/>
      <protection hidden="1"/>
    </xf>
    <xf numFmtId="167" fontId="2" fillId="0" borderId="1" xfId="1" applyNumberFormat="1" applyFont="1" applyFill="1" applyBorder="1" applyAlignment="1" applyProtection="1">
      <alignment vertical="center" wrapText="1"/>
      <protection hidden="1"/>
    </xf>
    <xf numFmtId="0" fontId="2" fillId="0" borderId="1" xfId="0" applyFont="1" applyFill="1" applyBorder="1" applyAlignment="1">
      <alignment vertical="center" wrapText="1"/>
    </xf>
    <xf numFmtId="0" fontId="5" fillId="4" borderId="1" xfId="0" applyFont="1" applyFill="1" applyBorder="1" applyAlignment="1">
      <alignment horizontal="left" vertical="center" wrapText="1"/>
    </xf>
    <xf numFmtId="166" fontId="5" fillId="4" borderId="1" xfId="0" applyNumberFormat="1" applyFont="1" applyFill="1" applyBorder="1" applyAlignment="1">
      <alignment horizontal="center" vertical="center"/>
    </xf>
    <xf numFmtId="3" fontId="2" fillId="0" borderId="1" xfId="0" applyNumberFormat="1" applyFont="1" applyBorder="1" applyAlignment="1">
      <alignment horizontal="center" vertical="center"/>
    </xf>
    <xf numFmtId="3" fontId="3" fillId="0" borderId="1" xfId="0" applyNumberFormat="1" applyFont="1" applyBorder="1" applyAlignment="1">
      <alignment horizontal="left" vertical="center" wrapText="1"/>
    </xf>
    <xf numFmtId="165" fontId="5" fillId="4" borderId="1" xfId="0" applyNumberFormat="1" applyFont="1" applyFill="1" applyBorder="1" applyAlignment="1">
      <alignment horizontal="center" vertical="center"/>
    </xf>
    <xf numFmtId="165" fontId="8" fillId="4" borderId="1" xfId="0" applyNumberFormat="1" applyFont="1" applyFill="1" applyBorder="1" applyAlignment="1">
      <alignment horizontal="left" vertical="center" wrapText="1"/>
    </xf>
    <xf numFmtId="165" fontId="2" fillId="0" borderId="1" xfId="0" applyNumberFormat="1" applyFont="1" applyBorder="1" applyAlignment="1">
      <alignment horizontal="center" vertical="center"/>
    </xf>
    <xf numFmtId="165" fontId="3" fillId="0" borderId="1" xfId="0" applyNumberFormat="1" applyFont="1" applyBorder="1" applyAlignment="1">
      <alignment horizontal="left" vertical="center" wrapText="1"/>
    </xf>
    <xf numFmtId="0" fontId="8" fillId="4" borderId="1" xfId="0" applyFont="1" applyFill="1" applyBorder="1" applyAlignment="1">
      <alignment horizontal="left" vertical="center" wrapText="1"/>
    </xf>
    <xf numFmtId="3" fontId="5" fillId="4" borderId="1" xfId="0" applyNumberFormat="1" applyFont="1" applyFill="1" applyBorder="1" applyAlignment="1">
      <alignment horizontal="center" vertical="center"/>
    </xf>
    <xf numFmtId="3" fontId="8" fillId="4" borderId="1" xfId="0" applyNumberFormat="1" applyFont="1" applyFill="1" applyBorder="1" applyAlignment="1">
      <alignment horizontal="left" vertical="center" wrapText="1"/>
    </xf>
    <xf numFmtId="165"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3" fontId="3" fillId="0" borderId="1" xfId="0" applyNumberFormat="1" applyFont="1" applyFill="1" applyBorder="1" applyAlignment="1">
      <alignment horizontal="left" vertical="center" wrapText="1"/>
    </xf>
    <xf numFmtId="165" fontId="2" fillId="0" borderId="1" xfId="0" applyNumberFormat="1" applyFont="1" applyBorder="1" applyAlignment="1">
      <alignment horizontal="center" vertical="center" wrapText="1"/>
    </xf>
    <xf numFmtId="164" fontId="5" fillId="4" borderId="1" xfId="2" applyNumberFormat="1" applyFont="1" applyFill="1" applyBorder="1" applyAlignment="1" applyProtection="1">
      <alignment horizontal="center" vertical="center" wrapText="1"/>
      <protection hidden="1"/>
    </xf>
    <xf numFmtId="164" fontId="5" fillId="4" borderId="1" xfId="2" applyNumberFormat="1" applyFont="1" applyFill="1" applyBorder="1" applyAlignment="1" applyProtection="1">
      <alignment vertical="center" wrapText="1"/>
      <protection hidden="1"/>
    </xf>
    <xf numFmtId="165" fontId="5" fillId="4" borderId="1" xfId="0" applyNumberFormat="1" applyFont="1" applyFill="1" applyBorder="1" applyAlignment="1">
      <alignment horizontal="center" vertical="center" wrapText="1"/>
    </xf>
    <xf numFmtId="166" fontId="5" fillId="4" borderId="1" xfId="0" applyNumberFormat="1"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left" vertical="center" wrapText="1"/>
    </xf>
    <xf numFmtId="167" fontId="5" fillId="4" borderId="1" xfId="1" applyNumberFormat="1" applyFont="1" applyFill="1" applyBorder="1" applyAlignment="1" applyProtection="1">
      <alignment horizontal="center" vertical="center" wrapText="1"/>
      <protection hidden="1"/>
    </xf>
    <xf numFmtId="167" fontId="5" fillId="4" borderId="1" xfId="1" applyNumberFormat="1" applyFont="1" applyFill="1" applyBorder="1" applyAlignment="1" applyProtection="1">
      <alignment vertical="center" wrapText="1"/>
      <protection hidden="1"/>
    </xf>
    <xf numFmtId="0" fontId="5" fillId="4" borderId="1" xfId="0" applyFont="1" applyFill="1" applyBorder="1" applyAlignment="1">
      <alignment horizontal="center" vertical="center" wrapText="1"/>
    </xf>
    <xf numFmtId="165" fontId="2" fillId="0" borderId="4" xfId="0" applyNumberFormat="1" applyFont="1" applyFill="1" applyBorder="1" applyAlignment="1">
      <alignment horizontal="center" vertical="center" wrapText="1"/>
    </xf>
    <xf numFmtId="167" fontId="5" fillId="4" borderId="2" xfId="1" applyNumberFormat="1" applyFont="1" applyFill="1" applyBorder="1" applyAlignment="1" applyProtection="1">
      <alignment horizontal="center" vertical="center" wrapText="1"/>
      <protection hidden="1"/>
    </xf>
    <xf numFmtId="167" fontId="5" fillId="4" borderId="2" xfId="1" applyNumberFormat="1" applyFont="1" applyFill="1" applyBorder="1" applyAlignment="1" applyProtection="1">
      <alignment vertical="center" wrapText="1"/>
      <protection hidden="1"/>
    </xf>
    <xf numFmtId="0" fontId="5" fillId="4" borderId="2" xfId="0" applyFont="1" applyFill="1" applyBorder="1" applyAlignment="1">
      <alignment horizontal="left" vertical="center" wrapText="1"/>
    </xf>
    <xf numFmtId="165" fontId="5" fillId="4" borderId="2" xfId="0" applyNumberFormat="1" applyFont="1" applyFill="1" applyBorder="1" applyAlignment="1">
      <alignment horizontal="center" vertical="center" wrapText="1"/>
    </xf>
    <xf numFmtId="166" fontId="5" fillId="4" borderId="2" xfId="0" applyNumberFormat="1" applyFont="1" applyFill="1" applyBorder="1" applyAlignment="1">
      <alignment horizontal="center" vertical="center" wrapText="1"/>
    </xf>
    <xf numFmtId="0" fontId="11" fillId="0" borderId="0" xfId="2" applyFont="1" applyFill="1"/>
    <xf numFmtId="0" fontId="12" fillId="0" borderId="0" xfId="2" applyFont="1" applyFill="1"/>
    <xf numFmtId="0" fontId="13" fillId="0" borderId="0" xfId="2" applyFont="1" applyFill="1" applyAlignment="1">
      <alignment horizontal="left"/>
    </xf>
    <xf numFmtId="0" fontId="14" fillId="0" borderId="0" xfId="2" applyFont="1" applyFill="1" applyBorder="1"/>
    <xf numFmtId="165" fontId="14" fillId="0" borderId="0" xfId="2" applyNumberFormat="1" applyFont="1" applyFill="1" applyBorder="1" applyAlignment="1">
      <alignment horizontal="right"/>
    </xf>
    <xf numFmtId="0" fontId="11" fillId="0" borderId="0" xfId="2" applyFont="1" applyFill="1" applyAlignment="1">
      <alignment horizontal="center" vertical="center" wrapText="1"/>
    </xf>
    <xf numFmtId="0" fontId="15" fillId="4" borderId="1" xfId="3" applyFont="1" applyFill="1" applyBorder="1" applyAlignment="1">
      <alignment horizontal="center" vertical="center" wrapText="1"/>
    </xf>
    <xf numFmtId="0" fontId="15" fillId="4" borderId="4" xfId="3" applyFont="1" applyFill="1" applyBorder="1" applyAlignment="1">
      <alignment horizontal="center" vertical="center" wrapText="1"/>
    </xf>
    <xf numFmtId="0" fontId="17" fillId="4" borderId="1" xfId="3" applyFont="1" applyFill="1" applyBorder="1" applyAlignment="1">
      <alignment horizontal="center" vertical="center" wrapText="1"/>
    </xf>
    <xf numFmtId="0" fontId="15" fillId="0" borderId="0" xfId="2" applyFont="1" applyFill="1" applyAlignment="1">
      <alignment vertical="top" wrapText="1"/>
    </xf>
    <xf numFmtId="0" fontId="18" fillId="0" borderId="0" xfId="2" applyFont="1" applyFill="1" applyAlignment="1">
      <alignment vertical="top" wrapText="1"/>
    </xf>
    <xf numFmtId="0" fontId="19" fillId="0" borderId="1" xfId="2" applyFont="1" applyFill="1" applyBorder="1" applyAlignment="1">
      <alignment horizontal="center" vertical="center"/>
    </xf>
    <xf numFmtId="0" fontId="19" fillId="0" borderId="1" xfId="2" applyFont="1" applyFill="1" applyBorder="1" applyAlignment="1">
      <alignment horizontal="center" vertical="center" wrapText="1"/>
    </xf>
    <xf numFmtId="164" fontId="15" fillId="5" borderId="1" xfId="2" applyNumberFormat="1" applyFont="1" applyFill="1" applyBorder="1" applyAlignment="1" applyProtection="1">
      <alignment horizontal="center" vertical="center"/>
      <protection hidden="1"/>
    </xf>
    <xf numFmtId="164" fontId="20" fillId="5" borderId="1" xfId="2" applyNumberFormat="1" applyFont="1" applyFill="1" applyBorder="1" applyAlignment="1" applyProtection="1">
      <alignment vertical="center" wrapText="1"/>
      <protection hidden="1"/>
    </xf>
    <xf numFmtId="165" fontId="20" fillId="5" borderId="1" xfId="2" applyNumberFormat="1" applyFont="1" applyFill="1" applyBorder="1" applyAlignment="1">
      <alignment horizontal="right" wrapText="1"/>
    </xf>
    <xf numFmtId="168" fontId="20" fillId="5" borderId="1" xfId="2" applyNumberFormat="1" applyFont="1" applyFill="1" applyBorder="1" applyAlignment="1">
      <alignment horizontal="right" wrapText="1"/>
    </xf>
    <xf numFmtId="0" fontId="22" fillId="0" borderId="0" xfId="2" applyFont="1" applyFill="1"/>
    <xf numFmtId="0" fontId="23" fillId="0" borderId="0" xfId="2" applyFont="1" applyFill="1"/>
    <xf numFmtId="164" fontId="24" fillId="2" borderId="1" xfId="2" applyNumberFormat="1" applyFont="1" applyFill="1" applyBorder="1" applyAlignment="1" applyProtection="1">
      <alignment horizontal="center" vertical="center"/>
      <protection hidden="1"/>
    </xf>
    <xf numFmtId="164" fontId="24" fillId="2" borderId="1" xfId="2" applyNumberFormat="1" applyFont="1" applyFill="1" applyBorder="1" applyAlignment="1" applyProtection="1">
      <alignment horizontal="left" vertical="center" wrapText="1"/>
      <protection hidden="1"/>
    </xf>
    <xf numFmtId="0" fontId="26" fillId="0" borderId="0" xfId="2" applyFont="1" applyFill="1"/>
    <xf numFmtId="168" fontId="24" fillId="0" borderId="1" xfId="2" applyNumberFormat="1" applyFont="1" applyFill="1" applyBorder="1" applyAlignment="1">
      <alignment horizontal="right" vertical="center"/>
    </xf>
    <xf numFmtId="0" fontId="20" fillId="5" borderId="1" xfId="2" applyNumberFormat="1" applyFont="1" applyFill="1" applyBorder="1" applyAlignment="1" applyProtection="1">
      <alignment vertical="center" wrapText="1"/>
      <protection hidden="1"/>
    </xf>
    <xf numFmtId="164" fontId="15" fillId="5" borderId="1" xfId="2" applyNumberFormat="1" applyFont="1" applyFill="1" applyBorder="1" applyAlignment="1" applyProtection="1">
      <alignment horizontal="center" vertical="center" wrapText="1"/>
      <protection hidden="1"/>
    </xf>
    <xf numFmtId="164" fontId="15" fillId="5" borderId="1" xfId="2" applyNumberFormat="1" applyFont="1" applyFill="1" applyBorder="1" applyAlignment="1" applyProtection="1">
      <alignment vertical="center" wrapText="1"/>
      <protection hidden="1"/>
    </xf>
    <xf numFmtId="0" fontId="15" fillId="5" borderId="1" xfId="2" applyNumberFormat="1" applyFont="1" applyFill="1" applyBorder="1" applyAlignment="1" applyProtection="1">
      <alignment vertical="center" wrapText="1"/>
      <protection hidden="1"/>
    </xf>
    <xf numFmtId="164" fontId="15" fillId="0" borderId="1" xfId="2" applyNumberFormat="1" applyFont="1" applyFill="1" applyBorder="1" applyAlignment="1" applyProtection="1">
      <alignment horizontal="center" vertical="center"/>
      <protection hidden="1"/>
    </xf>
    <xf numFmtId="164" fontId="15" fillId="0" borderId="1" xfId="2" applyNumberFormat="1" applyFont="1" applyFill="1" applyBorder="1" applyAlignment="1" applyProtection="1">
      <alignment vertical="center" wrapText="1"/>
      <protection hidden="1"/>
    </xf>
    <xf numFmtId="165" fontId="20" fillId="0" borderId="1" xfId="2" applyNumberFormat="1" applyFont="1" applyFill="1" applyBorder="1" applyAlignment="1">
      <alignment horizontal="right" wrapText="1"/>
    </xf>
    <xf numFmtId="168" fontId="20" fillId="0" borderId="1" xfId="2" applyNumberFormat="1" applyFont="1" applyFill="1" applyBorder="1" applyAlignment="1">
      <alignment horizontal="right" wrapText="1"/>
    </xf>
    <xf numFmtId="0" fontId="22" fillId="0" borderId="1" xfId="2" applyFont="1" applyFill="1" applyBorder="1" applyAlignment="1">
      <alignment vertical="center"/>
    </xf>
    <xf numFmtId="164" fontId="15" fillId="0" borderId="1" xfId="2" applyNumberFormat="1" applyFont="1" applyFill="1" applyBorder="1" applyAlignment="1" applyProtection="1">
      <alignment horizontal="left" vertical="center" wrapText="1"/>
      <protection hidden="1"/>
    </xf>
    <xf numFmtId="165" fontId="20" fillId="0" borderId="1" xfId="2" applyNumberFormat="1" applyFont="1" applyFill="1" applyBorder="1" applyAlignment="1">
      <alignment wrapText="1"/>
    </xf>
    <xf numFmtId="0" fontId="14" fillId="0" borderId="0" xfId="2" applyFont="1" applyFill="1"/>
    <xf numFmtId="165" fontId="15" fillId="0" borderId="0" xfId="2" applyNumberFormat="1" applyFont="1" applyFill="1"/>
    <xf numFmtId="165" fontId="11" fillId="0" borderId="0" xfId="2" applyNumberFormat="1" applyFont="1" applyFill="1" applyAlignment="1">
      <alignment horizontal="right"/>
    </xf>
    <xf numFmtId="165" fontId="15" fillId="0" borderId="0" xfId="2" applyNumberFormat="1" applyFont="1" applyFill="1" applyAlignment="1">
      <alignment horizontal="right"/>
    </xf>
    <xf numFmtId="165" fontId="11" fillId="0" borderId="0" xfId="2" applyNumberFormat="1" applyFont="1" applyFill="1"/>
    <xf numFmtId="0" fontId="17" fillId="0" borderId="0" xfId="3" applyFont="1" applyProtection="1">
      <protection locked="0"/>
    </xf>
    <xf numFmtId="168" fontId="6" fillId="0" borderId="0" xfId="2" applyNumberFormat="1" applyFont="1" applyFill="1" applyBorder="1" applyAlignment="1">
      <alignment horizontal="right"/>
    </xf>
    <xf numFmtId="165" fontId="15" fillId="5" borderId="1" xfId="2" applyNumberFormat="1" applyFont="1" applyFill="1" applyBorder="1" applyAlignment="1">
      <alignment horizontal="right" vertical="center"/>
    </xf>
    <xf numFmtId="169" fontId="15" fillId="5" borderId="1" xfId="2" applyNumberFormat="1" applyFont="1" applyFill="1" applyBorder="1" applyAlignment="1">
      <alignment horizontal="right" vertical="center"/>
    </xf>
    <xf numFmtId="169" fontId="24" fillId="0" borderId="1" xfId="2" applyNumberFormat="1" applyFont="1" applyFill="1" applyBorder="1" applyAlignment="1">
      <alignment horizontal="right" vertical="center"/>
    </xf>
    <xf numFmtId="168" fontId="25" fillId="0" borderId="1" xfId="2" applyNumberFormat="1" applyFont="1" applyFill="1" applyBorder="1" applyAlignment="1">
      <alignment horizontal="right" vertical="center"/>
    </xf>
    <xf numFmtId="168" fontId="15" fillId="5" borderId="1" xfId="2" applyNumberFormat="1" applyFont="1" applyFill="1" applyBorder="1" applyAlignment="1">
      <alignment horizontal="right" vertical="center"/>
    </xf>
    <xf numFmtId="165" fontId="24" fillId="2" borderId="1" xfId="2" applyNumberFormat="1" applyFont="1" applyFill="1" applyBorder="1" applyAlignment="1" applyProtection="1">
      <alignment horizontal="right" vertical="center"/>
      <protection hidden="1"/>
    </xf>
    <xf numFmtId="165" fontId="15" fillId="0" borderId="1" xfId="2" applyNumberFormat="1" applyFont="1" applyFill="1" applyBorder="1" applyAlignment="1">
      <alignment horizontal="right" vertical="center"/>
    </xf>
    <xf numFmtId="169" fontId="15" fillId="0" borderId="1" xfId="2" applyNumberFormat="1" applyFont="1" applyFill="1" applyBorder="1" applyAlignment="1">
      <alignment horizontal="right" vertical="center"/>
    </xf>
    <xf numFmtId="0" fontId="22" fillId="0" borderId="1" xfId="2" applyFont="1" applyFill="1" applyBorder="1" applyAlignment="1">
      <alignment horizontal="right" vertical="center"/>
    </xf>
    <xf numFmtId="165" fontId="15" fillId="0" borderId="1" xfId="2" applyNumberFormat="1" applyFont="1" applyFill="1" applyBorder="1" applyAlignment="1">
      <alignment vertical="center"/>
    </xf>
    <xf numFmtId="165" fontId="25" fillId="2" borderId="1" xfId="2" applyNumberFormat="1" applyFont="1" applyFill="1" applyBorder="1" applyAlignment="1">
      <alignment horizontal="justify" vertical="center" wrapText="1"/>
    </xf>
    <xf numFmtId="168" fontId="25" fillId="2" borderId="1" xfId="2" applyNumberFormat="1" applyFont="1" applyFill="1" applyBorder="1" applyAlignment="1">
      <alignment horizontal="justify" wrapText="1"/>
    </xf>
    <xf numFmtId="165" fontId="24" fillId="2" borderId="1" xfId="2" applyNumberFormat="1" applyFont="1" applyFill="1" applyBorder="1" applyAlignment="1">
      <alignment horizontal="justify" vertical="center" wrapText="1"/>
    </xf>
    <xf numFmtId="165" fontId="25" fillId="2" borderId="1" xfId="2" applyNumberFormat="1" applyFont="1" applyFill="1" applyBorder="1" applyAlignment="1">
      <alignment horizontal="justify" wrapText="1"/>
    </xf>
    <xf numFmtId="165" fontId="20" fillId="5" borderId="1" xfId="2" applyNumberFormat="1" applyFont="1" applyFill="1" applyBorder="1" applyAlignment="1">
      <alignment horizontal="justify" wrapText="1"/>
    </xf>
    <xf numFmtId="168" fontId="20" fillId="5" borderId="1" xfId="2" applyNumberFormat="1" applyFont="1" applyFill="1" applyBorder="1" applyAlignment="1">
      <alignment horizontal="justify" wrapText="1"/>
    </xf>
    <xf numFmtId="165" fontId="24" fillId="2" borderId="1" xfId="2" applyNumberFormat="1" applyFont="1" applyFill="1" applyBorder="1" applyAlignment="1">
      <alignment horizontal="justify" wrapText="1"/>
    </xf>
    <xf numFmtId="168" fontId="24" fillId="2" borderId="1" xfId="2" applyNumberFormat="1" applyFont="1" applyFill="1" applyBorder="1" applyAlignment="1">
      <alignment horizontal="justify" wrapText="1"/>
    </xf>
    <xf numFmtId="168" fontId="25" fillId="5" borderId="1" xfId="2" applyNumberFormat="1" applyFont="1" applyFill="1" applyBorder="1" applyAlignment="1">
      <alignment horizontal="justify" wrapText="1"/>
    </xf>
    <xf numFmtId="168" fontId="24" fillId="2" borderId="1" xfId="2" applyNumberFormat="1" applyFont="1" applyFill="1" applyBorder="1" applyAlignment="1">
      <alignment horizontal="right" vertical="center"/>
    </xf>
    <xf numFmtId="169" fontId="24" fillId="0" borderId="2" xfId="2" applyNumberFormat="1" applyFont="1" applyFill="1" applyBorder="1" applyAlignment="1">
      <alignment vertical="center"/>
    </xf>
    <xf numFmtId="168" fontId="24" fillId="0" borderId="2" xfId="2" applyNumberFormat="1" applyFont="1" applyFill="1" applyBorder="1" applyAlignment="1">
      <alignment vertical="center"/>
    </xf>
    <xf numFmtId="164" fontId="24" fillId="2" borderId="2" xfId="2" applyNumberFormat="1" applyFont="1" applyFill="1" applyBorder="1" applyAlignment="1" applyProtection="1">
      <alignment vertical="center" wrapText="1"/>
      <protection hidden="1"/>
    </xf>
    <xf numFmtId="164" fontId="24" fillId="2" borderId="2" xfId="2" applyNumberFormat="1" applyFont="1" applyFill="1" applyBorder="1" applyAlignment="1" applyProtection="1">
      <alignment horizontal="center" vertical="center"/>
      <protection hidden="1"/>
    </xf>
    <xf numFmtId="165" fontId="24" fillId="0" borderId="1" xfId="2" applyNumberFormat="1" applyFont="1" applyFill="1" applyBorder="1" applyAlignment="1">
      <alignment horizontal="justify" vertical="center" wrapText="1"/>
    </xf>
    <xf numFmtId="165" fontId="24" fillId="2" borderId="2" xfId="2" applyNumberFormat="1" applyFont="1" applyFill="1" applyBorder="1" applyAlignment="1">
      <alignment horizontal="justify" vertical="center" wrapText="1"/>
    </xf>
    <xf numFmtId="168" fontId="25" fillId="2" borderId="2" xfId="2" applyNumberFormat="1" applyFont="1" applyFill="1" applyBorder="1" applyAlignment="1">
      <alignment horizontal="justify" wrapText="1"/>
    </xf>
    <xf numFmtId="168" fontId="24" fillId="0" borderId="1" xfId="2" applyNumberFormat="1" applyFont="1" applyFill="1" applyBorder="1" applyAlignment="1">
      <alignment horizontal="justify" wrapText="1"/>
    </xf>
    <xf numFmtId="0" fontId="11" fillId="0" borderId="0" xfId="2" applyFont="1" applyFill="1" applyAlignment="1">
      <alignment wrapText="1"/>
    </xf>
    <xf numFmtId="0" fontId="27" fillId="0" borderId="0" xfId="2" applyFont="1" applyFill="1"/>
    <xf numFmtId="0" fontId="27" fillId="0" borderId="0" xfId="2" applyFont="1" applyFill="1" applyAlignment="1">
      <alignment horizontal="left" vertical="center"/>
    </xf>
    <xf numFmtId="165" fontId="24" fillId="0" borderId="0" xfId="2" applyNumberFormat="1" applyFont="1" applyFill="1" applyBorder="1" applyAlignment="1">
      <alignment horizontal="justify" vertical="center" wrapText="1"/>
    </xf>
    <xf numFmtId="0" fontId="24" fillId="0" borderId="0" xfId="2" applyFont="1" applyFill="1" applyAlignment="1">
      <alignment horizontal="left" vertical="center" wrapText="1"/>
    </xf>
    <xf numFmtId="0" fontId="15" fillId="0" borderId="0" xfId="2" applyFont="1" applyFill="1" applyAlignment="1">
      <alignment horizontal="left" vertical="center" wrapText="1"/>
    </xf>
    <xf numFmtId="0" fontId="24" fillId="0" borderId="0" xfId="2" applyFont="1" applyFill="1" applyAlignment="1">
      <alignment horizontal="left" vertical="center"/>
    </xf>
    <xf numFmtId="0" fontId="10" fillId="0" borderId="0" xfId="2" applyFont="1" applyFill="1" applyAlignment="1">
      <alignment horizontal="center" wrapText="1"/>
    </xf>
    <xf numFmtId="0" fontId="10" fillId="0" borderId="0" xfId="2" applyFont="1" applyFill="1" applyAlignment="1">
      <alignment horizontal="center"/>
    </xf>
    <xf numFmtId="0" fontId="15" fillId="4" borderId="2" xfId="2" applyFont="1" applyFill="1" applyBorder="1" applyAlignment="1">
      <alignment horizontal="center" vertical="center" wrapText="1"/>
    </xf>
    <xf numFmtId="0" fontId="15" fillId="4" borderId="4" xfId="2" applyFont="1" applyFill="1" applyBorder="1" applyAlignment="1">
      <alignment horizontal="center" vertical="center"/>
    </xf>
    <xf numFmtId="0" fontId="15" fillId="4" borderId="1" xfId="2" applyFont="1" applyFill="1" applyBorder="1" applyAlignment="1">
      <alignment horizontal="center" vertical="center"/>
    </xf>
    <xf numFmtId="0" fontId="15" fillId="4" borderId="6" xfId="2" applyFont="1" applyFill="1" applyBorder="1" applyAlignment="1">
      <alignment horizontal="center" vertical="center" wrapText="1"/>
    </xf>
    <xf numFmtId="0" fontId="15" fillId="4" borderId="9" xfId="2" applyFont="1" applyFill="1" applyBorder="1" applyAlignment="1">
      <alignment horizontal="center" vertical="center" wrapText="1"/>
    </xf>
    <xf numFmtId="0" fontId="17" fillId="4" borderId="7" xfId="3" applyFont="1" applyFill="1" applyBorder="1" applyAlignment="1">
      <alignment horizontal="center" vertical="center" wrapText="1"/>
    </xf>
    <xf numFmtId="0" fontId="17" fillId="4" borderId="8" xfId="3" applyFont="1" applyFill="1" applyBorder="1" applyAlignment="1">
      <alignment horizontal="center" vertical="center" wrapText="1"/>
    </xf>
    <xf numFmtId="0" fontId="15" fillId="4" borderId="1" xfId="2" applyFont="1" applyFill="1" applyBorder="1" applyAlignment="1">
      <alignment horizontal="center" vertical="center" wrapText="1"/>
    </xf>
    <xf numFmtId="0" fontId="17" fillId="4" borderId="1" xfId="4" applyFont="1" applyFill="1" applyBorder="1" applyAlignment="1">
      <alignment horizontal="center" vertical="center" wrapText="1"/>
    </xf>
    <xf numFmtId="0" fontId="17" fillId="4" borderId="1" xfId="3" applyFont="1" applyFill="1" applyBorder="1" applyAlignment="1">
      <alignment horizontal="center" vertical="center" wrapText="1"/>
    </xf>
    <xf numFmtId="49" fontId="2" fillId="0" borderId="2"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0" fontId="2" fillId="0" borderId="1" xfId="0" applyFont="1" applyBorder="1" applyAlignment="1">
      <alignment vertical="center" wrapText="1"/>
    </xf>
    <xf numFmtId="164" fontId="5" fillId="4" borderId="2" xfId="2" applyNumberFormat="1" applyFont="1" applyFill="1" applyBorder="1" applyAlignment="1" applyProtection="1">
      <alignment horizontal="left" vertical="center" wrapText="1"/>
      <protection hidden="1"/>
    </xf>
    <xf numFmtId="164" fontId="5" fillId="4" borderId="4" xfId="2" applyNumberFormat="1" applyFont="1" applyFill="1" applyBorder="1" applyAlignment="1" applyProtection="1">
      <alignment horizontal="left" vertical="center" wrapText="1"/>
      <protection hidden="1"/>
    </xf>
    <xf numFmtId="164" fontId="5" fillId="4" borderId="2" xfId="2" applyNumberFormat="1" applyFont="1" applyFill="1" applyBorder="1" applyAlignment="1" applyProtection="1">
      <alignment horizontal="center" vertical="center" wrapText="1"/>
      <protection hidden="1"/>
    </xf>
    <xf numFmtId="164" fontId="5" fillId="4" borderId="4" xfId="2" applyNumberFormat="1" applyFont="1" applyFill="1" applyBorder="1" applyAlignment="1" applyProtection="1">
      <alignment horizontal="center" vertical="center" wrapText="1"/>
      <protection hidden="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49" fontId="2" fillId="0" borderId="3"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164" fontId="5" fillId="4" borderId="1" xfId="2" applyNumberFormat="1" applyFont="1" applyFill="1" applyBorder="1" applyAlignment="1" applyProtection="1">
      <alignment horizontal="center" vertical="center" wrapText="1"/>
      <protection hidden="1"/>
    </xf>
    <xf numFmtId="164" fontId="5" fillId="4" borderId="1" xfId="2" applyNumberFormat="1" applyFont="1" applyFill="1" applyBorder="1" applyAlignment="1" applyProtection="1">
      <alignment vertical="center" wrapText="1"/>
      <protection hidden="1"/>
    </xf>
    <xf numFmtId="0" fontId="2" fillId="2" borderId="1" xfId="0" applyFont="1" applyFill="1" applyBorder="1" applyAlignment="1">
      <alignment vertical="center" wrapText="1"/>
    </xf>
    <xf numFmtId="0" fontId="2" fillId="0" borderId="1" xfId="0" applyFont="1" applyBorder="1" applyAlignment="1">
      <alignment horizontal="left" vertical="center" wrapText="1"/>
    </xf>
    <xf numFmtId="164" fontId="5" fillId="4" borderId="2" xfId="2" applyNumberFormat="1" applyFont="1" applyFill="1" applyBorder="1" applyAlignment="1" applyProtection="1">
      <alignment vertical="center" wrapText="1"/>
      <protection hidden="1"/>
    </xf>
    <xf numFmtId="164" fontId="5" fillId="4" borderId="4" xfId="2" applyNumberFormat="1" applyFont="1" applyFill="1" applyBorder="1" applyAlignment="1" applyProtection="1">
      <alignment vertical="center" wrapText="1"/>
      <protection hidden="1"/>
    </xf>
    <xf numFmtId="0" fontId="7" fillId="0" borderId="0" xfId="0" applyFont="1" applyAlignment="1">
      <alignment horizontal="center" vertical="center" wrapText="1"/>
    </xf>
    <xf numFmtId="0" fontId="5" fillId="0" borderId="1" xfId="0" applyFont="1" applyBorder="1" applyAlignment="1">
      <alignment horizontal="center" vertical="center" wrapText="1"/>
    </xf>
    <xf numFmtId="164" fontId="5" fillId="4" borderId="3" xfId="2" applyNumberFormat="1" applyFont="1" applyFill="1" applyBorder="1" applyAlignment="1" applyProtection="1">
      <alignment horizontal="left" vertical="center" wrapText="1"/>
      <protection hidden="1"/>
    </xf>
    <xf numFmtId="0" fontId="7" fillId="0" borderId="5" xfId="0" applyFont="1" applyBorder="1" applyAlignment="1">
      <alignment horizontal="center" vertical="top" wrapText="1"/>
    </xf>
    <xf numFmtId="49" fontId="5" fillId="0" borderId="1" xfId="0" applyNumberFormat="1" applyFont="1" applyFill="1" applyBorder="1" applyAlignment="1">
      <alignment horizontal="center" vertical="center" wrapText="1"/>
    </xf>
    <xf numFmtId="49" fontId="5" fillId="4" borderId="2" xfId="2" applyNumberFormat="1" applyFont="1" applyFill="1" applyBorder="1" applyAlignment="1" applyProtection="1">
      <alignment horizontal="center" vertical="center" wrapText="1"/>
      <protection hidden="1"/>
    </xf>
    <xf numFmtId="49" fontId="5" fillId="4" borderId="3" xfId="2" applyNumberFormat="1" applyFont="1" applyFill="1" applyBorder="1" applyAlignment="1" applyProtection="1">
      <alignment horizontal="center" vertical="center" wrapText="1"/>
      <protection hidden="1"/>
    </xf>
    <xf numFmtId="0" fontId="5" fillId="4" borderId="1" xfId="2" applyNumberFormat="1" applyFont="1" applyFill="1" applyBorder="1" applyAlignment="1" applyProtection="1">
      <alignment horizontal="center" vertical="center" wrapText="1"/>
      <protection hidden="1"/>
    </xf>
    <xf numFmtId="167" fontId="5" fillId="4" borderId="2" xfId="1" applyNumberFormat="1" applyFont="1" applyFill="1" applyBorder="1" applyAlignment="1" applyProtection="1">
      <alignment horizontal="left" vertical="center" wrapText="1"/>
      <protection hidden="1"/>
    </xf>
    <xf numFmtId="167" fontId="5" fillId="4" borderId="3" xfId="1" applyNumberFormat="1" applyFont="1" applyFill="1" applyBorder="1" applyAlignment="1" applyProtection="1">
      <alignment horizontal="left" vertical="center" wrapText="1"/>
      <protection hidden="1"/>
    </xf>
    <xf numFmtId="167" fontId="5" fillId="4" borderId="4" xfId="1" applyNumberFormat="1" applyFont="1" applyFill="1" applyBorder="1" applyAlignment="1" applyProtection="1">
      <alignment horizontal="left" vertical="center" wrapText="1"/>
      <protection hidden="1"/>
    </xf>
    <xf numFmtId="167" fontId="5" fillId="4" borderId="2" xfId="1" applyNumberFormat="1" applyFont="1" applyFill="1" applyBorder="1" applyAlignment="1" applyProtection="1">
      <alignment horizontal="center" vertical="center" wrapText="1"/>
      <protection hidden="1"/>
    </xf>
    <xf numFmtId="167" fontId="5" fillId="4" borderId="3" xfId="1" applyNumberFormat="1" applyFont="1" applyFill="1" applyBorder="1" applyAlignment="1" applyProtection="1">
      <alignment horizontal="center" vertical="center" wrapText="1"/>
      <protection hidden="1"/>
    </xf>
    <xf numFmtId="167" fontId="5" fillId="4" borderId="4" xfId="1" applyNumberFormat="1" applyFont="1" applyFill="1" applyBorder="1" applyAlignment="1" applyProtection="1">
      <alignment horizontal="center" vertical="center" wrapText="1"/>
      <protection hidden="1"/>
    </xf>
    <xf numFmtId="0" fontId="5" fillId="4" borderId="1" xfId="2" applyNumberFormat="1" applyFont="1" applyFill="1" applyBorder="1" applyAlignment="1" applyProtection="1">
      <alignment horizontal="left" vertical="center" wrapText="1"/>
      <protection hidden="1"/>
    </xf>
    <xf numFmtId="167" fontId="2" fillId="0" borderId="1" xfId="1" applyNumberFormat="1" applyFont="1" applyFill="1" applyBorder="1" applyAlignment="1" applyProtection="1">
      <alignment vertical="center" wrapText="1"/>
      <protection hidden="1"/>
    </xf>
    <xf numFmtId="0" fontId="5" fillId="4" borderId="1" xfId="2" applyNumberFormat="1" applyFont="1" applyFill="1" applyBorder="1" applyAlignment="1" applyProtection="1">
      <alignment vertical="center" wrapText="1"/>
      <protection hidden="1"/>
    </xf>
    <xf numFmtId="167" fontId="5" fillId="4" borderId="1" xfId="1" applyNumberFormat="1" applyFont="1" applyFill="1" applyBorder="1" applyAlignment="1" applyProtection="1">
      <alignment horizontal="center" vertical="center" wrapText="1"/>
      <protection hidden="1"/>
    </xf>
    <xf numFmtId="167" fontId="5" fillId="4" borderId="1" xfId="1" applyNumberFormat="1" applyFont="1" applyFill="1" applyBorder="1" applyAlignment="1" applyProtection="1">
      <alignment vertical="center" wrapText="1"/>
      <protection hidden="1"/>
    </xf>
    <xf numFmtId="167" fontId="2" fillId="0" borderId="2" xfId="1" applyNumberFormat="1" applyFont="1" applyFill="1" applyBorder="1" applyAlignment="1" applyProtection="1">
      <alignment horizontal="left" vertical="center" wrapText="1"/>
      <protection hidden="1"/>
    </xf>
    <xf numFmtId="167" fontId="2" fillId="0" borderId="4" xfId="1" applyNumberFormat="1" applyFont="1" applyFill="1" applyBorder="1" applyAlignment="1" applyProtection="1">
      <alignment horizontal="left" vertical="center" wrapText="1"/>
      <protection hidden="1"/>
    </xf>
    <xf numFmtId="0" fontId="3" fillId="0" borderId="1" xfId="0" applyFont="1" applyFill="1" applyBorder="1" applyAlignment="1">
      <alignment vertical="center"/>
    </xf>
    <xf numFmtId="16"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5" fillId="4" borderId="2" xfId="2" applyNumberFormat="1" applyFont="1" applyFill="1" applyBorder="1" applyAlignment="1" applyProtection="1">
      <alignment horizontal="left" vertical="center" wrapText="1"/>
      <protection hidden="1"/>
    </xf>
    <xf numFmtId="0" fontId="5" fillId="4" borderId="3" xfId="2" applyNumberFormat="1" applyFont="1" applyFill="1" applyBorder="1" applyAlignment="1" applyProtection="1">
      <alignment horizontal="left" vertical="center" wrapText="1"/>
      <protection hidden="1"/>
    </xf>
    <xf numFmtId="0" fontId="5" fillId="4" borderId="4" xfId="2" applyNumberFormat="1" applyFont="1" applyFill="1" applyBorder="1" applyAlignment="1" applyProtection="1">
      <alignment horizontal="left" vertical="center" wrapText="1"/>
      <protection hidden="1"/>
    </xf>
    <xf numFmtId="0" fontId="5" fillId="4" borderId="2" xfId="2" applyNumberFormat="1" applyFont="1" applyFill="1" applyBorder="1" applyAlignment="1" applyProtection="1">
      <alignment horizontal="center" vertical="center" wrapText="1"/>
      <protection hidden="1"/>
    </xf>
    <xf numFmtId="0" fontId="5" fillId="4" borderId="3" xfId="2" applyNumberFormat="1" applyFont="1" applyFill="1" applyBorder="1" applyAlignment="1" applyProtection="1">
      <alignment horizontal="center" vertical="center" wrapText="1"/>
      <protection hidden="1"/>
    </xf>
    <xf numFmtId="0" fontId="5" fillId="4" borderId="4" xfId="2" applyNumberFormat="1" applyFont="1" applyFill="1" applyBorder="1" applyAlignment="1" applyProtection="1">
      <alignment horizontal="center" vertical="center" wrapText="1"/>
      <protection hidden="1"/>
    </xf>
    <xf numFmtId="167" fontId="2" fillId="0" borderId="3" xfId="1" applyNumberFormat="1" applyFont="1" applyFill="1" applyBorder="1" applyAlignment="1" applyProtection="1">
      <alignment horizontal="left" vertical="center" wrapText="1"/>
      <protection hidden="1"/>
    </xf>
  </cellXfs>
  <cellStyles count="6">
    <cellStyle name="Обычный" xfId="0" builtinId="0"/>
    <cellStyle name="Обычный 2" xfId="3"/>
    <cellStyle name="Обычный 2 2" xfId="1"/>
    <cellStyle name="Обычный 3" xfId="4"/>
    <cellStyle name="Обычный 4" xfId="5"/>
    <cellStyle name="Обычный_tmp" xfId="2"/>
  </cellStyles>
  <dxfs count="0"/>
  <tableStyles count="0" defaultTableStyle="TableStyleMedium9" defaultPivotStyle="PivotStyleLight16"/>
  <colors>
    <mruColors>
      <color rgb="FF99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4"/>
  <sheetViews>
    <sheetView showZeros="0" tabSelected="1" view="pageBreakPreview" zoomScale="55" zoomScaleNormal="70" zoomScaleSheetLayoutView="55" zoomScalePageLayoutView="55" workbookViewId="0">
      <pane xSplit="2" ySplit="5" topLeftCell="C6" activePane="bottomRight" state="frozenSplit"/>
      <selection activeCell="B1" sqref="B1"/>
      <selection pane="topRight" activeCell="D1" sqref="D1"/>
      <selection pane="bottomLeft" activeCell="B8" sqref="B8"/>
      <selection pane="bottomRight" activeCell="O65" sqref="O65"/>
    </sheetView>
  </sheetViews>
  <sheetFormatPr defaultRowHeight="15.75" x14ac:dyDescent="0.25"/>
  <cols>
    <col min="1" max="1" width="18.28515625" style="89" customWidth="1"/>
    <col min="2" max="2" width="60.85546875" style="123" customWidth="1"/>
    <col min="3" max="3" width="18.28515625" style="89" customWidth="1"/>
    <col min="4" max="4" width="19.28515625" style="89" customWidth="1"/>
    <col min="5" max="5" width="17.28515625" style="89" customWidth="1"/>
    <col min="6" max="6" width="16.7109375" style="89" customWidth="1"/>
    <col min="7" max="7" width="18" style="89" customWidth="1"/>
    <col min="8" max="8" width="18.85546875" style="89" customWidth="1"/>
    <col min="9" max="9" width="71.85546875" style="125" customWidth="1"/>
    <col min="10" max="10" width="57" style="89" customWidth="1"/>
    <col min="11" max="11" width="15.85546875" style="89" customWidth="1"/>
    <col min="12" max="12" width="47.85546875" style="89" customWidth="1"/>
    <col min="13" max="16384" width="9.140625" style="89"/>
  </cols>
  <sheetData>
    <row r="1" spans="1:19" s="90" customFormat="1" ht="20.25" x14ac:dyDescent="0.3">
      <c r="A1" s="165" t="s">
        <v>468</v>
      </c>
      <c r="B1" s="166"/>
      <c r="C1" s="166"/>
      <c r="D1" s="166"/>
      <c r="E1" s="166"/>
      <c r="F1" s="166"/>
      <c r="G1" s="166"/>
      <c r="H1" s="166"/>
      <c r="I1" s="166"/>
      <c r="J1" s="166"/>
      <c r="K1" s="89"/>
      <c r="L1" s="89"/>
    </row>
    <row r="2" spans="1:19" ht="18.75" x14ac:dyDescent="0.3">
      <c r="B2" s="91"/>
      <c r="C2" s="92"/>
      <c r="D2" s="92"/>
      <c r="E2" s="92"/>
      <c r="F2" s="92"/>
      <c r="G2" s="92"/>
      <c r="H2" s="92"/>
      <c r="I2" s="93"/>
      <c r="J2" s="129" t="s">
        <v>469</v>
      </c>
    </row>
    <row r="3" spans="1:19" s="94" customFormat="1" ht="63.75" customHeight="1" x14ac:dyDescent="0.25">
      <c r="A3" s="167" t="s">
        <v>470</v>
      </c>
      <c r="B3" s="169" t="s">
        <v>471</v>
      </c>
      <c r="C3" s="170" t="s">
        <v>472</v>
      </c>
      <c r="D3" s="172" t="s">
        <v>473</v>
      </c>
      <c r="E3" s="173"/>
      <c r="F3" s="174" t="s">
        <v>474</v>
      </c>
      <c r="G3" s="175" t="s">
        <v>475</v>
      </c>
      <c r="H3" s="175"/>
      <c r="I3" s="176" t="s">
        <v>670</v>
      </c>
      <c r="J3" s="176"/>
    </row>
    <row r="4" spans="1:19" s="94" customFormat="1" ht="76.5" customHeight="1" x14ac:dyDescent="0.25">
      <c r="A4" s="168"/>
      <c r="B4" s="169"/>
      <c r="C4" s="171"/>
      <c r="D4" s="95" t="s">
        <v>476</v>
      </c>
      <c r="E4" s="95" t="s">
        <v>477</v>
      </c>
      <c r="F4" s="174"/>
      <c r="G4" s="96" t="s">
        <v>478</v>
      </c>
      <c r="H4" s="96" t="s">
        <v>479</v>
      </c>
      <c r="I4" s="97" t="s">
        <v>671</v>
      </c>
      <c r="J4" s="97" t="s">
        <v>480</v>
      </c>
      <c r="L4" s="98"/>
      <c r="M4" s="99"/>
      <c r="N4" s="99"/>
      <c r="O4" s="99"/>
      <c r="P4" s="99"/>
      <c r="Q4" s="99"/>
      <c r="R4" s="99"/>
      <c r="S4" s="99"/>
    </row>
    <row r="5" spans="1:19" x14ac:dyDescent="0.2">
      <c r="A5" s="100">
        <v>1</v>
      </c>
      <c r="B5" s="100">
        <v>2</v>
      </c>
      <c r="C5" s="100">
        <v>3</v>
      </c>
      <c r="D5" s="100">
        <v>4</v>
      </c>
      <c r="E5" s="100">
        <v>5</v>
      </c>
      <c r="F5" s="100">
        <v>6</v>
      </c>
      <c r="G5" s="100" t="s">
        <v>481</v>
      </c>
      <c r="H5" s="100" t="s">
        <v>482</v>
      </c>
      <c r="I5" s="101">
        <v>9</v>
      </c>
      <c r="J5" s="101">
        <v>10</v>
      </c>
      <c r="L5" s="98"/>
      <c r="M5" s="99"/>
      <c r="N5" s="99"/>
      <c r="O5" s="99"/>
      <c r="P5" s="99"/>
      <c r="Q5" s="99"/>
      <c r="R5" s="99"/>
      <c r="S5" s="99"/>
    </row>
    <row r="6" spans="1:19" s="107" customFormat="1" ht="47.25" x14ac:dyDescent="0.25">
      <c r="A6" s="102" t="s">
        <v>483</v>
      </c>
      <c r="B6" s="103" t="s">
        <v>484</v>
      </c>
      <c r="C6" s="130">
        <f>SUM(C7:C14)</f>
        <v>26834018.699999999</v>
      </c>
      <c r="D6" s="130">
        <f>SUM(D7:D14)</f>
        <v>26692893.400000002</v>
      </c>
      <c r="E6" s="130">
        <f>SUM(E7:E14)</f>
        <v>26934018.699999999</v>
      </c>
      <c r="F6" s="130">
        <f>SUM(F7:F14)</f>
        <v>26733309.300000001</v>
      </c>
      <c r="G6" s="131">
        <f>F6/D6</f>
        <v>1.0015141071218603</v>
      </c>
      <c r="H6" s="131">
        <f t="shared" ref="H6:H11" si="0">F6/E6</f>
        <v>0.99254810794350568</v>
      </c>
      <c r="I6" s="104"/>
      <c r="J6" s="105"/>
      <c r="K6" s="106"/>
      <c r="L6" s="106"/>
    </row>
    <row r="7" spans="1:19" s="110" customFormat="1" x14ac:dyDescent="0.25">
      <c r="A7" s="108" t="s">
        <v>485</v>
      </c>
      <c r="B7" s="109" t="s">
        <v>486</v>
      </c>
      <c r="C7" s="111">
        <v>19951461.399999999</v>
      </c>
      <c r="D7" s="111">
        <v>20134983.199999999</v>
      </c>
      <c r="E7" s="111">
        <v>19951461.399999999</v>
      </c>
      <c r="F7" s="111">
        <v>19765506.399999999</v>
      </c>
      <c r="G7" s="132">
        <f t="shared" ref="G7:G70" si="1">F7/D7</f>
        <v>0.98165000703849603</v>
      </c>
      <c r="H7" s="132">
        <f t="shared" si="0"/>
        <v>0.99067963011471427</v>
      </c>
      <c r="I7" s="140"/>
      <c r="J7" s="141"/>
      <c r="K7" s="89"/>
      <c r="L7" s="89"/>
    </row>
    <row r="8" spans="1:19" s="110" customFormat="1" x14ac:dyDescent="0.25">
      <c r="A8" s="108" t="s">
        <v>487</v>
      </c>
      <c r="B8" s="109" t="s">
        <v>28</v>
      </c>
      <c r="C8" s="111">
        <v>6340029.9000000004</v>
      </c>
      <c r="D8" s="111">
        <v>6128283.5</v>
      </c>
      <c r="E8" s="111">
        <v>6340029.9000000004</v>
      </c>
      <c r="F8" s="111">
        <v>6334068.2999999998</v>
      </c>
      <c r="G8" s="132">
        <f t="shared" si="1"/>
        <v>1.0335795170050472</v>
      </c>
      <c r="H8" s="132">
        <f t="shared" si="0"/>
        <v>0.99905968897717645</v>
      </c>
      <c r="I8" s="140"/>
      <c r="J8" s="141"/>
      <c r="K8" s="89"/>
      <c r="L8" s="89"/>
    </row>
    <row r="9" spans="1:19" s="110" customFormat="1" ht="31.5" x14ac:dyDescent="0.25">
      <c r="A9" s="108" t="s">
        <v>488</v>
      </c>
      <c r="B9" s="109" t="s">
        <v>29</v>
      </c>
      <c r="C9" s="111">
        <v>391348.5</v>
      </c>
      <c r="D9" s="111">
        <v>402512.5</v>
      </c>
      <c r="E9" s="111">
        <v>391348.5</v>
      </c>
      <c r="F9" s="111">
        <v>387287.1</v>
      </c>
      <c r="G9" s="132">
        <f t="shared" si="1"/>
        <v>0.96217409397223685</v>
      </c>
      <c r="H9" s="132">
        <f t="shared" si="0"/>
        <v>0.98962203764675216</v>
      </c>
      <c r="I9" s="140"/>
      <c r="J9" s="141"/>
      <c r="K9" s="89"/>
      <c r="L9" s="89"/>
    </row>
    <row r="10" spans="1:19" s="110" customFormat="1" ht="118.5" customHeight="1" x14ac:dyDescent="0.25">
      <c r="A10" s="108" t="s">
        <v>489</v>
      </c>
      <c r="B10" s="109" t="s">
        <v>490</v>
      </c>
      <c r="C10" s="111">
        <v>100807.6</v>
      </c>
      <c r="D10" s="111">
        <v>7955.5</v>
      </c>
      <c r="E10" s="111">
        <v>200807.6</v>
      </c>
      <c r="F10" s="111">
        <v>196080.9</v>
      </c>
      <c r="G10" s="132">
        <f t="shared" si="1"/>
        <v>24.647212620199863</v>
      </c>
      <c r="H10" s="132">
        <f t="shared" si="0"/>
        <v>0.97646154826809339</v>
      </c>
      <c r="I10" s="142" t="s">
        <v>675</v>
      </c>
      <c r="J10" s="141"/>
      <c r="K10" s="89"/>
      <c r="L10" s="89"/>
    </row>
    <row r="11" spans="1:19" s="110" customFormat="1" ht="81" customHeight="1" x14ac:dyDescent="0.25">
      <c r="A11" s="108" t="s">
        <v>491</v>
      </c>
      <c r="B11" s="109" t="s">
        <v>31</v>
      </c>
      <c r="C11" s="111">
        <v>31563.200000000001</v>
      </c>
      <c r="D11" s="111">
        <v>350.6</v>
      </c>
      <c r="E11" s="111">
        <v>31563.200000000001</v>
      </c>
      <c r="F11" s="111">
        <v>31563.1</v>
      </c>
      <c r="G11" s="132">
        <f t="shared" si="1"/>
        <v>90.025955504848824</v>
      </c>
      <c r="H11" s="132">
        <f t="shared" si="0"/>
        <v>0.99999683175343435</v>
      </c>
      <c r="I11" s="142" t="s">
        <v>676</v>
      </c>
      <c r="J11" s="141"/>
      <c r="K11" s="89"/>
      <c r="L11" s="89"/>
    </row>
    <row r="12" spans="1:19" s="110" customFormat="1" ht="126" x14ac:dyDescent="0.25">
      <c r="A12" s="108" t="s">
        <v>492</v>
      </c>
      <c r="B12" s="109" t="s">
        <v>493</v>
      </c>
      <c r="C12" s="111"/>
      <c r="D12" s="133"/>
      <c r="E12" s="111"/>
      <c r="F12" s="111"/>
      <c r="G12" s="132"/>
      <c r="H12" s="132"/>
      <c r="I12" s="140"/>
      <c r="J12" s="141"/>
      <c r="K12" s="89"/>
      <c r="L12" s="89"/>
    </row>
    <row r="13" spans="1:19" s="110" customFormat="1" ht="231.75" customHeight="1" x14ac:dyDescent="0.25">
      <c r="A13" s="108" t="s">
        <v>494</v>
      </c>
      <c r="B13" s="109" t="s">
        <v>495</v>
      </c>
      <c r="C13" s="111"/>
      <c r="D13" s="133"/>
      <c r="E13" s="111"/>
      <c r="F13" s="111"/>
      <c r="G13" s="132"/>
      <c r="H13" s="132"/>
      <c r="I13" s="140"/>
      <c r="J13" s="141"/>
      <c r="K13" s="89"/>
      <c r="L13" s="89"/>
    </row>
    <row r="14" spans="1:19" s="110" customFormat="1" ht="47.25" x14ac:dyDescent="0.25">
      <c r="A14" s="108" t="s">
        <v>496</v>
      </c>
      <c r="B14" s="109" t="s">
        <v>374</v>
      </c>
      <c r="C14" s="111">
        <v>18808.099999999999</v>
      </c>
      <c r="D14" s="111">
        <v>18808.099999999999</v>
      </c>
      <c r="E14" s="111">
        <v>18808.099999999999</v>
      </c>
      <c r="F14" s="111">
        <v>18803.5</v>
      </c>
      <c r="G14" s="132">
        <f t="shared" si="1"/>
        <v>0.99975542452454003</v>
      </c>
      <c r="H14" s="132">
        <f t="shared" ref="H14:H45" si="2">F14/E14</f>
        <v>0.99975542452454003</v>
      </c>
      <c r="I14" s="143"/>
      <c r="J14" s="141"/>
      <c r="K14" s="89"/>
      <c r="L14" s="89"/>
    </row>
    <row r="15" spans="1:19" s="107" customFormat="1" ht="31.5" x14ac:dyDescent="0.25">
      <c r="A15" s="102" t="s">
        <v>497</v>
      </c>
      <c r="B15" s="103" t="s">
        <v>498</v>
      </c>
      <c r="C15" s="130">
        <f>SUM(C16:C28)</f>
        <v>3610700.3</v>
      </c>
      <c r="D15" s="130">
        <f>SUM(D16:D28)</f>
        <v>2939504.9</v>
      </c>
      <c r="E15" s="130">
        <f>SUM(E16:E28)</f>
        <v>3613732.3</v>
      </c>
      <c r="F15" s="130">
        <f>SUM(F16:F28)</f>
        <v>3265836.4999999995</v>
      </c>
      <c r="G15" s="131">
        <f t="shared" si="1"/>
        <v>1.1110158380753166</v>
      </c>
      <c r="H15" s="131">
        <f t="shared" si="2"/>
        <v>0.90372950425796617</v>
      </c>
      <c r="I15" s="144"/>
      <c r="J15" s="145"/>
      <c r="K15" s="106"/>
      <c r="L15" s="106"/>
    </row>
    <row r="16" spans="1:19" s="110" customFormat="1" ht="151.5" customHeight="1" x14ac:dyDescent="0.25">
      <c r="A16" s="108" t="s">
        <v>499</v>
      </c>
      <c r="B16" s="109" t="s">
        <v>500</v>
      </c>
      <c r="C16" s="111">
        <v>212684</v>
      </c>
      <c r="D16" s="111">
        <v>187432.6</v>
      </c>
      <c r="E16" s="111">
        <v>212684</v>
      </c>
      <c r="F16" s="111">
        <v>212681.7</v>
      </c>
      <c r="G16" s="132">
        <f t="shared" si="1"/>
        <v>1.1347102905257678</v>
      </c>
      <c r="H16" s="132">
        <f t="shared" si="2"/>
        <v>0.99998918583438345</v>
      </c>
      <c r="I16" s="142" t="s">
        <v>677</v>
      </c>
      <c r="J16" s="141"/>
      <c r="K16" s="89"/>
      <c r="L16" s="89"/>
    </row>
    <row r="17" spans="1:12" s="110" customFormat="1" x14ac:dyDescent="0.25">
      <c r="A17" s="108" t="s">
        <v>501</v>
      </c>
      <c r="B17" s="109" t="s">
        <v>502</v>
      </c>
      <c r="C17" s="111">
        <v>591597.69999999995</v>
      </c>
      <c r="D17" s="111">
        <v>606212.30000000005</v>
      </c>
      <c r="E17" s="111">
        <v>591597.69999999995</v>
      </c>
      <c r="F17" s="111">
        <v>591468.80000000005</v>
      </c>
      <c r="G17" s="132">
        <f t="shared" si="1"/>
        <v>0.97567931234651628</v>
      </c>
      <c r="H17" s="132">
        <f t="shared" si="2"/>
        <v>0.99978211544771067</v>
      </c>
      <c r="I17" s="140"/>
      <c r="J17" s="141"/>
      <c r="K17" s="89"/>
      <c r="L17" s="89"/>
    </row>
    <row r="18" spans="1:12" s="110" customFormat="1" x14ac:dyDescent="0.25">
      <c r="A18" s="108" t="s">
        <v>503</v>
      </c>
      <c r="B18" s="109" t="s">
        <v>38</v>
      </c>
      <c r="C18" s="111">
        <v>148898.9</v>
      </c>
      <c r="D18" s="111">
        <v>144897.29999999999</v>
      </c>
      <c r="E18" s="111">
        <v>148898.9</v>
      </c>
      <c r="F18" s="111">
        <v>148898.70000000001</v>
      </c>
      <c r="G18" s="132">
        <f t="shared" si="1"/>
        <v>1.0276154214053679</v>
      </c>
      <c r="H18" s="132">
        <f t="shared" si="2"/>
        <v>0.99999865680673272</v>
      </c>
      <c r="I18" s="143"/>
      <c r="J18" s="141"/>
      <c r="K18" s="89"/>
      <c r="L18" s="89"/>
    </row>
    <row r="19" spans="1:12" s="110" customFormat="1" ht="72.75" customHeight="1" x14ac:dyDescent="0.25">
      <c r="A19" s="108" t="s">
        <v>504</v>
      </c>
      <c r="B19" s="109" t="s">
        <v>505</v>
      </c>
      <c r="C19" s="111">
        <v>132041.29999999999</v>
      </c>
      <c r="D19" s="111">
        <v>118154.3</v>
      </c>
      <c r="E19" s="111">
        <v>132041.29999999999</v>
      </c>
      <c r="F19" s="111">
        <v>132041.29999999999</v>
      </c>
      <c r="G19" s="132">
        <f t="shared" si="1"/>
        <v>1.1175327516645606</v>
      </c>
      <c r="H19" s="132">
        <f t="shared" si="2"/>
        <v>1</v>
      </c>
      <c r="I19" s="142" t="s">
        <v>678</v>
      </c>
      <c r="J19" s="141"/>
      <c r="K19" s="89"/>
      <c r="L19" s="89"/>
    </row>
    <row r="20" spans="1:12" s="110" customFormat="1" ht="123.75" customHeight="1" x14ac:dyDescent="0.25">
      <c r="A20" s="108" t="s">
        <v>506</v>
      </c>
      <c r="B20" s="109" t="s">
        <v>507</v>
      </c>
      <c r="C20" s="111">
        <v>784450.4</v>
      </c>
      <c r="D20" s="111">
        <v>733747.6</v>
      </c>
      <c r="E20" s="111">
        <v>784450.4</v>
      </c>
      <c r="F20" s="111">
        <v>784205.9</v>
      </c>
      <c r="G20" s="132">
        <f t="shared" si="1"/>
        <v>1.0687679251012201</v>
      </c>
      <c r="H20" s="132">
        <f t="shared" si="2"/>
        <v>0.99968831681391201</v>
      </c>
      <c r="I20" s="142" t="s">
        <v>679</v>
      </c>
      <c r="J20" s="141"/>
      <c r="K20" s="89"/>
      <c r="L20" s="89"/>
    </row>
    <row r="21" spans="1:12" s="110" customFormat="1" x14ac:dyDescent="0.25">
      <c r="A21" s="108" t="s">
        <v>508</v>
      </c>
      <c r="B21" s="109" t="s">
        <v>509</v>
      </c>
      <c r="C21" s="111">
        <v>162986.79999999999</v>
      </c>
      <c r="D21" s="111">
        <v>155633.70000000001</v>
      </c>
      <c r="E21" s="111">
        <v>162986.79999999999</v>
      </c>
      <c r="F21" s="111">
        <v>162986.20000000001</v>
      </c>
      <c r="G21" s="132">
        <f t="shared" si="1"/>
        <v>1.0472423389021785</v>
      </c>
      <c r="H21" s="132">
        <f t="shared" si="2"/>
        <v>0.99999631872028916</v>
      </c>
      <c r="I21" s="143"/>
      <c r="J21" s="141"/>
      <c r="K21" s="89"/>
      <c r="L21" s="89"/>
    </row>
    <row r="22" spans="1:12" s="110" customFormat="1" ht="89.25" customHeight="1" x14ac:dyDescent="0.2">
      <c r="A22" s="108" t="s">
        <v>510</v>
      </c>
      <c r="B22" s="109" t="s">
        <v>511</v>
      </c>
      <c r="C22" s="111">
        <v>238713.2</v>
      </c>
      <c r="D22" s="111">
        <v>38713.199999999997</v>
      </c>
      <c r="E22" s="111">
        <v>238713.2</v>
      </c>
      <c r="F22" s="111">
        <v>226719.7</v>
      </c>
      <c r="G22" s="132">
        <f t="shared" si="1"/>
        <v>5.8563926516020386</v>
      </c>
      <c r="H22" s="132">
        <f t="shared" si="2"/>
        <v>0.94975770087284661</v>
      </c>
      <c r="I22" s="142" t="s">
        <v>512</v>
      </c>
      <c r="J22" s="142" t="s">
        <v>680</v>
      </c>
      <c r="K22" s="89"/>
      <c r="L22" s="89"/>
    </row>
    <row r="23" spans="1:12" s="110" customFormat="1" x14ac:dyDescent="0.25">
      <c r="A23" s="108" t="s">
        <v>513</v>
      </c>
      <c r="B23" s="109" t="s">
        <v>514</v>
      </c>
      <c r="C23" s="111">
        <v>96834.9</v>
      </c>
      <c r="D23" s="111">
        <v>93408.3</v>
      </c>
      <c r="E23" s="111">
        <v>96834.9</v>
      </c>
      <c r="F23" s="111">
        <v>96834.9</v>
      </c>
      <c r="G23" s="132">
        <f t="shared" si="1"/>
        <v>1.0366841062303884</v>
      </c>
      <c r="H23" s="132">
        <f t="shared" si="2"/>
        <v>1</v>
      </c>
      <c r="I23" s="143"/>
      <c r="J23" s="141"/>
      <c r="K23" s="89"/>
      <c r="L23" s="89"/>
    </row>
    <row r="24" spans="1:12" s="110" customFormat="1" ht="55.5" customHeight="1" x14ac:dyDescent="0.25">
      <c r="A24" s="108" t="s">
        <v>515</v>
      </c>
      <c r="B24" s="109" t="s">
        <v>516</v>
      </c>
      <c r="C24" s="111">
        <v>6034.2</v>
      </c>
      <c r="D24" s="111">
        <v>6450</v>
      </c>
      <c r="E24" s="111">
        <v>6034.2</v>
      </c>
      <c r="F24" s="111">
        <v>6034.2</v>
      </c>
      <c r="G24" s="132">
        <f t="shared" si="1"/>
        <v>0.93553488372093019</v>
      </c>
      <c r="H24" s="132">
        <f t="shared" si="2"/>
        <v>1</v>
      </c>
      <c r="I24" s="142" t="s">
        <v>713</v>
      </c>
      <c r="J24" s="147"/>
      <c r="K24" s="89"/>
      <c r="L24" s="89"/>
    </row>
    <row r="25" spans="1:12" s="110" customFormat="1" ht="90.75" customHeight="1" x14ac:dyDescent="0.2">
      <c r="A25" s="108" t="s">
        <v>517</v>
      </c>
      <c r="B25" s="109" t="s">
        <v>518</v>
      </c>
      <c r="C25" s="111">
        <v>1217735.5</v>
      </c>
      <c r="D25" s="111">
        <v>834608.9</v>
      </c>
      <c r="E25" s="111">
        <v>1220767.5</v>
      </c>
      <c r="F25" s="111">
        <v>885241.7</v>
      </c>
      <c r="G25" s="132">
        <f t="shared" si="1"/>
        <v>1.0606664990033055</v>
      </c>
      <c r="H25" s="132">
        <f t="shared" si="2"/>
        <v>0.72515175903683537</v>
      </c>
      <c r="I25" s="142" t="s">
        <v>681</v>
      </c>
      <c r="J25" s="154" t="s">
        <v>682</v>
      </c>
      <c r="K25" s="89"/>
      <c r="L25" s="89"/>
    </row>
    <row r="26" spans="1:12" s="110" customFormat="1" ht="31.5" x14ac:dyDescent="0.25">
      <c r="A26" s="108" t="s">
        <v>519</v>
      </c>
      <c r="B26" s="109" t="s">
        <v>520</v>
      </c>
      <c r="C26" s="111">
        <v>7375.6</v>
      </c>
      <c r="D26" s="111">
        <v>8319.4</v>
      </c>
      <c r="E26" s="111">
        <v>7375.6</v>
      </c>
      <c r="F26" s="111">
        <v>7375.6</v>
      </c>
      <c r="G26" s="132">
        <f t="shared" si="1"/>
        <v>0.88655431882106894</v>
      </c>
      <c r="H26" s="132">
        <f t="shared" si="2"/>
        <v>1</v>
      </c>
      <c r="I26" s="142" t="s">
        <v>713</v>
      </c>
      <c r="J26" s="141"/>
      <c r="K26" s="89"/>
      <c r="L26" s="89"/>
    </row>
    <row r="27" spans="1:12" s="110" customFormat="1" ht="31.5" x14ac:dyDescent="0.2">
      <c r="A27" s="108" t="s">
        <v>521</v>
      </c>
      <c r="B27" s="109" t="s">
        <v>522</v>
      </c>
      <c r="C27" s="111">
        <v>9420.5</v>
      </c>
      <c r="D27" s="111">
        <v>10000</v>
      </c>
      <c r="E27" s="111">
        <v>9420.5</v>
      </c>
      <c r="F27" s="111">
        <v>9420.5</v>
      </c>
      <c r="G27" s="132">
        <f t="shared" si="1"/>
        <v>0.94205000000000005</v>
      </c>
      <c r="H27" s="132">
        <f t="shared" si="2"/>
        <v>1</v>
      </c>
      <c r="I27" s="142" t="s">
        <v>713</v>
      </c>
      <c r="J27" s="140"/>
      <c r="K27" s="89"/>
      <c r="L27" s="89"/>
    </row>
    <row r="28" spans="1:12" s="110" customFormat="1" ht="47.25" x14ac:dyDescent="0.25">
      <c r="A28" s="108" t="s">
        <v>523</v>
      </c>
      <c r="B28" s="109" t="s">
        <v>524</v>
      </c>
      <c r="C28" s="111">
        <v>1927.3</v>
      </c>
      <c r="D28" s="111">
        <v>1927.3</v>
      </c>
      <c r="E28" s="111">
        <v>1927.3</v>
      </c>
      <c r="F28" s="111">
        <v>1927.3</v>
      </c>
      <c r="G28" s="132">
        <f t="shared" si="1"/>
        <v>1</v>
      </c>
      <c r="H28" s="132">
        <f t="shared" si="2"/>
        <v>1</v>
      </c>
      <c r="I28" s="143"/>
      <c r="J28" s="141"/>
      <c r="K28" s="89"/>
      <c r="L28" s="89"/>
    </row>
    <row r="29" spans="1:12" s="107" customFormat="1" ht="47.25" x14ac:dyDescent="0.25">
      <c r="A29" s="102" t="s">
        <v>525</v>
      </c>
      <c r="B29" s="112" t="s">
        <v>526</v>
      </c>
      <c r="C29" s="130">
        <f>SUM(C30:C33)</f>
        <v>2289629.4</v>
      </c>
      <c r="D29" s="130">
        <f>SUM(D30:D33)</f>
        <v>1869835.7000000002</v>
      </c>
      <c r="E29" s="130">
        <f>SUM(E30:E33)</f>
        <v>2290285.4</v>
      </c>
      <c r="F29" s="130">
        <f>SUM(F30:F33)</f>
        <v>1932489.2000000002</v>
      </c>
      <c r="G29" s="131">
        <f t="shared" si="1"/>
        <v>1.0335074894548222</v>
      </c>
      <c r="H29" s="131">
        <f t="shared" si="2"/>
        <v>0.84377658784359377</v>
      </c>
      <c r="I29" s="144"/>
      <c r="J29" s="145"/>
      <c r="K29" s="106"/>
      <c r="L29" s="106"/>
    </row>
    <row r="30" spans="1:12" s="110" customFormat="1" ht="131.25" customHeight="1" x14ac:dyDescent="0.25">
      <c r="A30" s="108" t="s">
        <v>527</v>
      </c>
      <c r="B30" s="109" t="s">
        <v>106</v>
      </c>
      <c r="C30" s="111">
        <v>1337562</v>
      </c>
      <c r="D30" s="111">
        <v>1210224.8</v>
      </c>
      <c r="E30" s="111">
        <v>1337562</v>
      </c>
      <c r="F30" s="111">
        <v>1337395.8</v>
      </c>
      <c r="G30" s="132">
        <f t="shared" si="1"/>
        <v>1.1050804776104406</v>
      </c>
      <c r="H30" s="132">
        <f t="shared" si="2"/>
        <v>0.99987574407765778</v>
      </c>
      <c r="I30" s="142" t="s">
        <v>685</v>
      </c>
      <c r="J30" s="147"/>
      <c r="K30" s="89"/>
      <c r="L30" s="89"/>
    </row>
    <row r="31" spans="1:12" s="110" customFormat="1" ht="77.25" customHeight="1" x14ac:dyDescent="0.25">
      <c r="A31" s="108" t="s">
        <v>528</v>
      </c>
      <c r="B31" s="109" t="s">
        <v>529</v>
      </c>
      <c r="C31" s="111">
        <v>8936.5</v>
      </c>
      <c r="D31" s="111">
        <v>3936.5</v>
      </c>
      <c r="E31" s="111">
        <v>8936.5</v>
      </c>
      <c r="F31" s="111">
        <v>8562.7999999999993</v>
      </c>
      <c r="G31" s="132">
        <f t="shared" si="1"/>
        <v>2.1752318049028321</v>
      </c>
      <c r="H31" s="132">
        <f t="shared" si="2"/>
        <v>0.95818273373244556</v>
      </c>
      <c r="I31" s="142" t="s">
        <v>683</v>
      </c>
      <c r="J31" s="147"/>
      <c r="K31" s="89"/>
      <c r="L31" s="89"/>
    </row>
    <row r="32" spans="1:12" s="110" customFormat="1" ht="72.75" customHeight="1" x14ac:dyDescent="0.25">
      <c r="A32" s="108" t="s">
        <v>530</v>
      </c>
      <c r="B32" s="109" t="s">
        <v>531</v>
      </c>
      <c r="C32" s="111">
        <v>32971.5</v>
      </c>
      <c r="D32" s="111">
        <v>37729.599999999999</v>
      </c>
      <c r="E32" s="111">
        <v>32971.5</v>
      </c>
      <c r="F32" s="111">
        <v>32971.5</v>
      </c>
      <c r="G32" s="132">
        <f t="shared" si="1"/>
        <v>0.87388946609558549</v>
      </c>
      <c r="H32" s="132">
        <f t="shared" si="2"/>
        <v>1</v>
      </c>
      <c r="I32" s="142" t="s">
        <v>684</v>
      </c>
      <c r="J32" s="147"/>
      <c r="K32" s="89"/>
      <c r="L32" s="89"/>
    </row>
    <row r="33" spans="1:12" s="110" customFormat="1" ht="152.25" customHeight="1" x14ac:dyDescent="0.35">
      <c r="A33" s="108" t="s">
        <v>532</v>
      </c>
      <c r="B33" s="109" t="s">
        <v>65</v>
      </c>
      <c r="C33" s="111">
        <v>910159.4</v>
      </c>
      <c r="D33" s="111">
        <v>617944.80000000005</v>
      </c>
      <c r="E33" s="111">
        <v>910815.4</v>
      </c>
      <c r="F33" s="111">
        <v>553559.1</v>
      </c>
      <c r="G33" s="132">
        <f t="shared" si="1"/>
        <v>0.89580671283260238</v>
      </c>
      <c r="H33" s="132">
        <f t="shared" si="2"/>
        <v>0.60776212172082289</v>
      </c>
      <c r="I33" s="142" t="s">
        <v>723</v>
      </c>
      <c r="J33" s="142" t="s">
        <v>723</v>
      </c>
      <c r="K33" s="159"/>
      <c r="L33" s="89"/>
    </row>
    <row r="34" spans="1:12" s="107" customFormat="1" ht="47.25" x14ac:dyDescent="0.25">
      <c r="A34" s="102" t="s">
        <v>533</v>
      </c>
      <c r="B34" s="112" t="s">
        <v>534</v>
      </c>
      <c r="C34" s="130">
        <f>SUM(C35:C38)</f>
        <v>815582.5</v>
      </c>
      <c r="D34" s="130">
        <f>SUM(D35:D38)</f>
        <v>776496.3</v>
      </c>
      <c r="E34" s="130">
        <f>SUM(E35:E38)</f>
        <v>815582.5</v>
      </c>
      <c r="F34" s="130">
        <f>SUM(F35:F38)</f>
        <v>798501.10000000009</v>
      </c>
      <c r="G34" s="131">
        <f t="shared" si="1"/>
        <v>1.0283385767581894</v>
      </c>
      <c r="H34" s="131">
        <f t="shared" si="2"/>
        <v>0.97905619603167071</v>
      </c>
      <c r="I34" s="144"/>
      <c r="J34" s="145"/>
      <c r="K34" s="106"/>
      <c r="L34" s="106"/>
    </row>
    <row r="35" spans="1:12" s="110" customFormat="1" ht="71.25" customHeight="1" x14ac:dyDescent="0.2">
      <c r="A35" s="108" t="s">
        <v>535</v>
      </c>
      <c r="B35" s="109" t="s">
        <v>50</v>
      </c>
      <c r="C35" s="111">
        <v>39187.5</v>
      </c>
      <c r="D35" s="111">
        <v>39187.699999999997</v>
      </c>
      <c r="E35" s="111">
        <v>39187.5</v>
      </c>
      <c r="F35" s="111">
        <v>23107.4</v>
      </c>
      <c r="G35" s="132">
        <f t="shared" si="1"/>
        <v>0.58965951050967536</v>
      </c>
      <c r="H35" s="132">
        <f t="shared" si="2"/>
        <v>0.58966251993620422</v>
      </c>
      <c r="I35" s="142" t="s">
        <v>512</v>
      </c>
      <c r="J35" s="142" t="s">
        <v>512</v>
      </c>
      <c r="K35" s="89"/>
      <c r="L35" s="89"/>
    </row>
    <row r="36" spans="1:12" s="110" customFormat="1" ht="63" x14ac:dyDescent="0.25">
      <c r="A36" s="108" t="s">
        <v>536</v>
      </c>
      <c r="B36" s="109" t="s">
        <v>90</v>
      </c>
      <c r="C36" s="111">
        <v>70408.899999999994</v>
      </c>
      <c r="D36" s="111">
        <v>67791.3</v>
      </c>
      <c r="E36" s="111">
        <v>70408.899999999994</v>
      </c>
      <c r="F36" s="111">
        <v>69415.100000000006</v>
      </c>
      <c r="G36" s="132">
        <f t="shared" si="1"/>
        <v>1.0239529261129379</v>
      </c>
      <c r="H36" s="132">
        <f t="shared" si="2"/>
        <v>0.98588530711316347</v>
      </c>
      <c r="I36" s="140"/>
      <c r="J36" s="141"/>
      <c r="K36" s="89"/>
      <c r="L36" s="89"/>
    </row>
    <row r="37" spans="1:12" s="110" customFormat="1" ht="47.25" x14ac:dyDescent="0.25">
      <c r="A37" s="108" t="s">
        <v>537</v>
      </c>
      <c r="B37" s="109" t="s">
        <v>538</v>
      </c>
      <c r="C37" s="111">
        <v>232950.2</v>
      </c>
      <c r="D37" s="111">
        <v>202470.2</v>
      </c>
      <c r="E37" s="111">
        <v>232950.2</v>
      </c>
      <c r="F37" s="111">
        <v>232942.7</v>
      </c>
      <c r="G37" s="132">
        <f t="shared" si="1"/>
        <v>1.1505036296699465</v>
      </c>
      <c r="H37" s="132">
        <f t="shared" si="2"/>
        <v>0.99996780427748078</v>
      </c>
      <c r="I37" s="142" t="s">
        <v>686</v>
      </c>
      <c r="J37" s="141"/>
      <c r="K37" s="89"/>
      <c r="L37" s="89"/>
    </row>
    <row r="38" spans="1:12" s="110" customFormat="1" ht="31.5" x14ac:dyDescent="0.25">
      <c r="A38" s="108" t="s">
        <v>539</v>
      </c>
      <c r="B38" s="109" t="s">
        <v>540</v>
      </c>
      <c r="C38" s="111">
        <v>473035.9</v>
      </c>
      <c r="D38" s="111">
        <v>467047.1</v>
      </c>
      <c r="E38" s="111">
        <v>473035.9</v>
      </c>
      <c r="F38" s="111">
        <v>473035.9</v>
      </c>
      <c r="G38" s="132">
        <f t="shared" si="1"/>
        <v>1.0128226896173855</v>
      </c>
      <c r="H38" s="132">
        <f t="shared" si="2"/>
        <v>1</v>
      </c>
      <c r="I38" s="143"/>
      <c r="J38" s="141"/>
      <c r="K38" s="89"/>
      <c r="L38" s="89"/>
    </row>
    <row r="39" spans="1:12" s="107" customFormat="1" ht="31.5" x14ac:dyDescent="0.25">
      <c r="A39" s="113" t="s">
        <v>541</v>
      </c>
      <c r="B39" s="114" t="s">
        <v>281</v>
      </c>
      <c r="C39" s="130">
        <f>SUM(C40:C47)</f>
        <v>31337263.699999999</v>
      </c>
      <c r="D39" s="130">
        <f>SUM(D40:D47)</f>
        <v>29666259.5</v>
      </c>
      <c r="E39" s="130">
        <f>SUM(E40:E47)</f>
        <v>31631911.699999999</v>
      </c>
      <c r="F39" s="130">
        <f>SUM(F40:F47)</f>
        <v>31146491.800000004</v>
      </c>
      <c r="G39" s="131">
        <f t="shared" si="1"/>
        <v>1.0498961555972368</v>
      </c>
      <c r="H39" s="131">
        <f t="shared" si="2"/>
        <v>0.98465410802218456</v>
      </c>
      <c r="I39" s="144"/>
      <c r="J39" s="145"/>
      <c r="K39" s="106"/>
      <c r="L39" s="106"/>
    </row>
    <row r="40" spans="1:12" s="110" customFormat="1" ht="378.75" customHeight="1" x14ac:dyDescent="0.25">
      <c r="A40" s="153" t="s">
        <v>542</v>
      </c>
      <c r="B40" s="152" t="s">
        <v>22</v>
      </c>
      <c r="C40" s="151">
        <v>7508115.0999999996</v>
      </c>
      <c r="D40" s="151">
        <v>7919156.2999999998</v>
      </c>
      <c r="E40" s="151">
        <v>7559942.0999999996</v>
      </c>
      <c r="F40" s="151">
        <v>7486783.2000000002</v>
      </c>
      <c r="G40" s="150">
        <f t="shared" si="1"/>
        <v>0.94540162062466182</v>
      </c>
      <c r="H40" s="150">
        <f t="shared" si="2"/>
        <v>0.99032282271050731</v>
      </c>
      <c r="I40" s="155" t="s">
        <v>687</v>
      </c>
      <c r="J40" s="156"/>
      <c r="K40" s="89"/>
      <c r="L40" s="89"/>
    </row>
    <row r="41" spans="1:12" s="110" customFormat="1" ht="350.25" customHeight="1" x14ac:dyDescent="0.25">
      <c r="A41" s="108" t="s">
        <v>543</v>
      </c>
      <c r="B41" s="109" t="s">
        <v>544</v>
      </c>
      <c r="C41" s="111">
        <v>19823650.399999999</v>
      </c>
      <c r="D41" s="111">
        <v>17762265.100000001</v>
      </c>
      <c r="E41" s="111">
        <v>19966823.399999999</v>
      </c>
      <c r="F41" s="111">
        <v>19690461.100000001</v>
      </c>
      <c r="G41" s="132">
        <f t="shared" si="1"/>
        <v>1.1085557494578775</v>
      </c>
      <c r="H41" s="132">
        <f t="shared" si="2"/>
        <v>0.98615892500957381</v>
      </c>
      <c r="I41" s="142" t="s">
        <v>688</v>
      </c>
      <c r="J41" s="141"/>
      <c r="K41" s="89"/>
      <c r="L41" s="89"/>
    </row>
    <row r="42" spans="1:12" s="110" customFormat="1" ht="69.75" customHeight="1" x14ac:dyDescent="0.2">
      <c r="A42" s="108" t="s">
        <v>545</v>
      </c>
      <c r="B42" s="109" t="s">
        <v>546</v>
      </c>
      <c r="C42" s="111">
        <v>9258.9</v>
      </c>
      <c r="D42" s="111">
        <v>10479.299999999999</v>
      </c>
      <c r="E42" s="111">
        <v>9258.9</v>
      </c>
      <c r="F42" s="111">
        <v>8705.2000000000007</v>
      </c>
      <c r="G42" s="132">
        <f t="shared" si="1"/>
        <v>0.8307043409388033</v>
      </c>
      <c r="H42" s="132">
        <f t="shared" si="2"/>
        <v>0.94019807968549196</v>
      </c>
      <c r="I42" s="142" t="s">
        <v>689</v>
      </c>
      <c r="J42" s="142" t="s">
        <v>690</v>
      </c>
      <c r="K42" s="89"/>
      <c r="L42" s="89"/>
    </row>
    <row r="43" spans="1:12" s="110" customFormat="1" ht="248.25" customHeight="1" x14ac:dyDescent="0.25">
      <c r="A43" s="108" t="s">
        <v>547</v>
      </c>
      <c r="B43" s="109" t="s">
        <v>25</v>
      </c>
      <c r="C43" s="111">
        <v>2516671.2000000002</v>
      </c>
      <c r="D43" s="111">
        <v>2480455.2000000002</v>
      </c>
      <c r="E43" s="111">
        <v>2616319.2000000002</v>
      </c>
      <c r="F43" s="111">
        <v>2611082.1</v>
      </c>
      <c r="G43" s="132">
        <f t="shared" si="1"/>
        <v>1.0526624709851642</v>
      </c>
      <c r="H43" s="132">
        <f t="shared" si="2"/>
        <v>0.99799829470349022</v>
      </c>
      <c r="I43" s="142" t="s">
        <v>691</v>
      </c>
      <c r="J43" s="147"/>
      <c r="K43" s="89"/>
      <c r="L43" s="89"/>
    </row>
    <row r="44" spans="1:12" s="110" customFormat="1" ht="125.25" customHeight="1" x14ac:dyDescent="0.2">
      <c r="A44" s="108" t="s">
        <v>548</v>
      </c>
      <c r="B44" s="109" t="s">
        <v>287</v>
      </c>
      <c r="C44" s="111">
        <v>1155125</v>
      </c>
      <c r="D44" s="111">
        <v>1158839.7</v>
      </c>
      <c r="E44" s="111">
        <v>1155125</v>
      </c>
      <c r="F44" s="111">
        <v>1028301.1</v>
      </c>
      <c r="G44" s="132">
        <f t="shared" si="1"/>
        <v>0.88735404905441195</v>
      </c>
      <c r="H44" s="132">
        <f t="shared" si="2"/>
        <v>0.89020763986581541</v>
      </c>
      <c r="I44" s="142" t="s">
        <v>692</v>
      </c>
      <c r="J44" s="142" t="s">
        <v>549</v>
      </c>
      <c r="K44" s="89"/>
      <c r="L44" s="89"/>
    </row>
    <row r="45" spans="1:12" s="110" customFormat="1" ht="81.75" customHeight="1" x14ac:dyDescent="0.25">
      <c r="A45" s="108" t="s">
        <v>550</v>
      </c>
      <c r="B45" s="109" t="s">
        <v>26</v>
      </c>
      <c r="C45" s="111">
        <v>1346</v>
      </c>
      <c r="D45" s="111">
        <v>5000</v>
      </c>
      <c r="E45" s="111">
        <v>1346</v>
      </c>
      <c r="F45" s="111">
        <v>1346</v>
      </c>
      <c r="G45" s="132">
        <f t="shared" si="1"/>
        <v>0.26919999999999999</v>
      </c>
      <c r="H45" s="132">
        <f t="shared" si="2"/>
        <v>1</v>
      </c>
      <c r="I45" s="142" t="s">
        <v>714</v>
      </c>
      <c r="J45" s="147"/>
      <c r="K45" s="89"/>
      <c r="L45" s="89"/>
    </row>
    <row r="46" spans="1:12" s="110" customFormat="1" ht="31.5" x14ac:dyDescent="0.25">
      <c r="A46" s="108" t="s">
        <v>551</v>
      </c>
      <c r="B46" s="109" t="s">
        <v>552</v>
      </c>
      <c r="C46" s="111"/>
      <c r="D46" s="111"/>
      <c r="E46" s="111"/>
      <c r="F46" s="111"/>
      <c r="G46" s="132"/>
      <c r="H46" s="132"/>
      <c r="I46" s="143"/>
      <c r="J46" s="141"/>
      <c r="K46" s="89"/>
      <c r="L46" s="89"/>
    </row>
    <row r="47" spans="1:12" s="110" customFormat="1" ht="31.5" x14ac:dyDescent="0.25">
      <c r="A47" s="108" t="s">
        <v>553</v>
      </c>
      <c r="B47" s="109" t="s">
        <v>288</v>
      </c>
      <c r="C47" s="111">
        <v>323097.09999999998</v>
      </c>
      <c r="D47" s="111">
        <v>330063.90000000002</v>
      </c>
      <c r="E47" s="111">
        <v>323097.09999999998</v>
      </c>
      <c r="F47" s="111">
        <v>319813.09999999998</v>
      </c>
      <c r="G47" s="132">
        <f t="shared" si="1"/>
        <v>0.96894298346471686</v>
      </c>
      <c r="H47" s="132">
        <f>F47/E47</f>
        <v>0.98983587286917774</v>
      </c>
      <c r="I47" s="140"/>
      <c r="J47" s="141"/>
      <c r="K47" s="89"/>
      <c r="L47" s="89"/>
    </row>
    <row r="48" spans="1:12" s="110" customFormat="1" ht="63" x14ac:dyDescent="0.25">
      <c r="A48" s="113" t="s">
        <v>554</v>
      </c>
      <c r="B48" s="114" t="s">
        <v>555</v>
      </c>
      <c r="C48" s="130">
        <f>SUM(C49:C55)</f>
        <v>1304313.5999999999</v>
      </c>
      <c r="D48" s="130">
        <f t="shared" ref="D48:F48" si="3">SUM(D49:D55)</f>
        <v>2196660.7999999998</v>
      </c>
      <c r="E48" s="130">
        <f t="shared" si="3"/>
        <v>1304313.5999999999</v>
      </c>
      <c r="F48" s="130">
        <f t="shared" si="3"/>
        <v>1294731.6000000001</v>
      </c>
      <c r="G48" s="131">
        <f t="shared" si="1"/>
        <v>0.58940897930167468</v>
      </c>
      <c r="H48" s="131">
        <f t="shared" ref="H48:H55" si="4">F48/E48</f>
        <v>0.99265360723065388</v>
      </c>
      <c r="I48" s="144"/>
      <c r="J48" s="144"/>
      <c r="K48" s="89"/>
      <c r="L48" s="89"/>
    </row>
    <row r="49" spans="1:12" s="110" customFormat="1" ht="202.5" customHeight="1" x14ac:dyDescent="0.25">
      <c r="A49" s="108" t="s">
        <v>556</v>
      </c>
      <c r="B49" s="109" t="s">
        <v>557</v>
      </c>
      <c r="C49" s="111">
        <v>1290489.2</v>
      </c>
      <c r="D49" s="111">
        <v>2169495.5</v>
      </c>
      <c r="E49" s="111">
        <v>1290489.2</v>
      </c>
      <c r="F49" s="111">
        <v>1281143.2</v>
      </c>
      <c r="G49" s="132">
        <f t="shared" si="1"/>
        <v>0.59052586188816703</v>
      </c>
      <c r="H49" s="132">
        <f t="shared" si="4"/>
        <v>0.99275778518719882</v>
      </c>
      <c r="I49" s="142" t="s">
        <v>558</v>
      </c>
      <c r="J49" s="141"/>
      <c r="K49" s="89"/>
      <c r="L49" s="89"/>
    </row>
    <row r="50" spans="1:12" s="110" customFormat="1" ht="72.75" customHeight="1" x14ac:dyDescent="0.25">
      <c r="A50" s="108" t="s">
        <v>559</v>
      </c>
      <c r="B50" s="109" t="s">
        <v>35</v>
      </c>
      <c r="C50" s="111">
        <v>871.3</v>
      </c>
      <c r="D50" s="111">
        <v>1326</v>
      </c>
      <c r="E50" s="111">
        <v>871.3</v>
      </c>
      <c r="F50" s="111">
        <v>871.3</v>
      </c>
      <c r="G50" s="132">
        <f t="shared" si="1"/>
        <v>0.65708898944193062</v>
      </c>
      <c r="H50" s="132">
        <f t="shared" si="4"/>
        <v>1</v>
      </c>
      <c r="I50" s="142" t="s">
        <v>560</v>
      </c>
      <c r="J50" s="141"/>
      <c r="K50" s="89"/>
      <c r="L50" s="89"/>
    </row>
    <row r="51" spans="1:12" s="110" customFormat="1" ht="47.25" x14ac:dyDescent="0.25">
      <c r="A51" s="108" t="s">
        <v>561</v>
      </c>
      <c r="B51" s="109" t="s">
        <v>562</v>
      </c>
      <c r="C51" s="111">
        <v>9000</v>
      </c>
      <c r="D51" s="111">
        <v>9000</v>
      </c>
      <c r="E51" s="111">
        <v>9000</v>
      </c>
      <c r="F51" s="111">
        <v>9000</v>
      </c>
      <c r="G51" s="132">
        <f t="shared" si="1"/>
        <v>1</v>
      </c>
      <c r="H51" s="132">
        <f t="shared" si="4"/>
        <v>1</v>
      </c>
      <c r="I51" s="140"/>
      <c r="J51" s="141"/>
      <c r="K51" s="89"/>
      <c r="L51" s="89"/>
    </row>
    <row r="52" spans="1:12" s="110" customFormat="1" ht="99.75" customHeight="1" x14ac:dyDescent="0.25">
      <c r="A52" s="108" t="s">
        <v>563</v>
      </c>
      <c r="B52" s="109" t="s">
        <v>564</v>
      </c>
      <c r="C52" s="111">
        <v>46</v>
      </c>
      <c r="D52" s="111">
        <v>109.3</v>
      </c>
      <c r="E52" s="111">
        <v>46</v>
      </c>
      <c r="F52" s="111">
        <v>46</v>
      </c>
      <c r="G52" s="132">
        <f t="shared" si="1"/>
        <v>0.4208600182982617</v>
      </c>
      <c r="H52" s="132">
        <f t="shared" si="4"/>
        <v>1</v>
      </c>
      <c r="I52" s="142" t="s">
        <v>693</v>
      </c>
      <c r="J52" s="147"/>
      <c r="K52" s="89"/>
      <c r="L52" s="89"/>
    </row>
    <row r="53" spans="1:12" s="110" customFormat="1" ht="98.25" customHeight="1" x14ac:dyDescent="0.2">
      <c r="A53" s="108" t="s">
        <v>565</v>
      </c>
      <c r="B53" s="109" t="s">
        <v>64</v>
      </c>
      <c r="C53" s="111">
        <v>1741.7</v>
      </c>
      <c r="D53" s="111">
        <v>2470</v>
      </c>
      <c r="E53" s="111">
        <v>1741.7</v>
      </c>
      <c r="F53" s="111">
        <v>1506.6</v>
      </c>
      <c r="G53" s="132">
        <f t="shared" si="1"/>
        <v>0.60995951417004046</v>
      </c>
      <c r="H53" s="132">
        <f t="shared" si="4"/>
        <v>0.86501693747488084</v>
      </c>
      <c r="I53" s="142" t="s">
        <v>694</v>
      </c>
      <c r="J53" s="142" t="s">
        <v>695</v>
      </c>
      <c r="K53" s="89"/>
      <c r="L53" s="89"/>
    </row>
    <row r="54" spans="1:12" s="110" customFormat="1" ht="47.25" x14ac:dyDescent="0.25">
      <c r="A54" s="108" t="s">
        <v>566</v>
      </c>
      <c r="B54" s="109" t="s">
        <v>215</v>
      </c>
      <c r="C54" s="111">
        <v>750</v>
      </c>
      <c r="D54" s="111">
        <v>1000</v>
      </c>
      <c r="E54" s="111">
        <v>750</v>
      </c>
      <c r="F54" s="111">
        <v>750</v>
      </c>
      <c r="G54" s="132">
        <f t="shared" si="1"/>
        <v>0.75</v>
      </c>
      <c r="H54" s="132">
        <f t="shared" si="4"/>
        <v>1</v>
      </c>
      <c r="I54" s="142" t="s">
        <v>567</v>
      </c>
      <c r="J54" s="141"/>
      <c r="K54" s="89"/>
      <c r="L54" s="89"/>
    </row>
    <row r="55" spans="1:12" s="110" customFormat="1" ht="47.25" x14ac:dyDescent="0.25">
      <c r="A55" s="108" t="s">
        <v>568</v>
      </c>
      <c r="B55" s="109" t="s">
        <v>218</v>
      </c>
      <c r="C55" s="111">
        <v>1415.4</v>
      </c>
      <c r="D55" s="111">
        <v>13260</v>
      </c>
      <c r="E55" s="111">
        <v>1415.4</v>
      </c>
      <c r="F55" s="111">
        <v>1414.5</v>
      </c>
      <c r="G55" s="132">
        <f t="shared" si="1"/>
        <v>0.10667420814479638</v>
      </c>
      <c r="H55" s="132">
        <f t="shared" si="4"/>
        <v>0.99936413734633311</v>
      </c>
      <c r="I55" s="142" t="s">
        <v>696</v>
      </c>
      <c r="J55" s="141"/>
      <c r="K55" s="89"/>
      <c r="L55" s="89"/>
    </row>
    <row r="56" spans="1:12" s="107" customFormat="1" ht="63" x14ac:dyDescent="0.25">
      <c r="A56" s="102" t="s">
        <v>569</v>
      </c>
      <c r="B56" s="114" t="s">
        <v>327</v>
      </c>
      <c r="C56" s="130">
        <f>SUM(C57:C60)</f>
        <v>2976631.6999999997</v>
      </c>
      <c r="D56" s="130">
        <f>SUM(D57:D60)</f>
        <v>2258038.7999999998</v>
      </c>
      <c r="E56" s="130">
        <f>SUM(E57:E60)</f>
        <v>2976809.4</v>
      </c>
      <c r="F56" s="130">
        <f>SUM(F57:F60)</f>
        <v>2961665.4</v>
      </c>
      <c r="G56" s="131">
        <f t="shared" si="1"/>
        <v>1.3116096145026384</v>
      </c>
      <c r="H56" s="131">
        <f>F56/E56</f>
        <v>0.99491267395218519</v>
      </c>
      <c r="I56" s="144"/>
      <c r="J56" s="145"/>
      <c r="K56" s="106"/>
      <c r="L56" s="106"/>
    </row>
    <row r="57" spans="1:12" s="110" customFormat="1" ht="99.75" customHeight="1" x14ac:dyDescent="0.2">
      <c r="A57" s="108" t="s">
        <v>570</v>
      </c>
      <c r="B57" s="109" t="s">
        <v>328</v>
      </c>
      <c r="C57" s="111">
        <v>2312635</v>
      </c>
      <c r="D57" s="111">
        <v>1597821.5</v>
      </c>
      <c r="E57" s="111">
        <v>2312812.7000000002</v>
      </c>
      <c r="F57" s="111">
        <v>2297702.9</v>
      </c>
      <c r="G57" s="132">
        <f t="shared" si="1"/>
        <v>1.4380222696965836</v>
      </c>
      <c r="H57" s="132">
        <f>F57/E57</f>
        <v>0.99346691584666569</v>
      </c>
      <c r="I57" s="142" t="s">
        <v>672</v>
      </c>
      <c r="J57" s="142"/>
      <c r="K57" s="89"/>
      <c r="L57" s="89"/>
    </row>
    <row r="58" spans="1:12" s="110" customFormat="1" ht="31.5" x14ac:dyDescent="0.2">
      <c r="A58" s="108" t="s">
        <v>571</v>
      </c>
      <c r="B58" s="109" t="s">
        <v>572</v>
      </c>
      <c r="C58" s="111">
        <v>229184.3</v>
      </c>
      <c r="D58" s="111">
        <v>229184.3</v>
      </c>
      <c r="E58" s="111">
        <v>229184.3</v>
      </c>
      <c r="F58" s="111">
        <v>229184.3</v>
      </c>
      <c r="G58" s="132">
        <f t="shared" si="1"/>
        <v>1</v>
      </c>
      <c r="H58" s="132">
        <f>F58/E58</f>
        <v>1</v>
      </c>
      <c r="I58" s="142"/>
      <c r="J58" s="142"/>
      <c r="K58" s="89"/>
      <c r="L58" s="89"/>
    </row>
    <row r="59" spans="1:12" ht="31.5" x14ac:dyDescent="0.25">
      <c r="A59" s="108" t="s">
        <v>573</v>
      </c>
      <c r="B59" s="109" t="s">
        <v>574</v>
      </c>
      <c r="C59" s="111"/>
      <c r="D59" s="111"/>
      <c r="E59" s="111"/>
      <c r="F59" s="111"/>
      <c r="G59" s="132"/>
      <c r="H59" s="132"/>
      <c r="I59" s="146"/>
      <c r="J59" s="147"/>
    </row>
    <row r="60" spans="1:12" s="110" customFormat="1" ht="78.75" x14ac:dyDescent="0.25">
      <c r="A60" s="108" t="s">
        <v>575</v>
      </c>
      <c r="B60" s="109" t="s">
        <v>334</v>
      </c>
      <c r="C60" s="111">
        <v>434812.4</v>
      </c>
      <c r="D60" s="111">
        <v>431033</v>
      </c>
      <c r="E60" s="111">
        <v>434812.4</v>
      </c>
      <c r="F60" s="111">
        <v>434778.2</v>
      </c>
      <c r="G60" s="132">
        <f t="shared" si="1"/>
        <v>1.0086888938897951</v>
      </c>
      <c r="H60" s="132">
        <f t="shared" ref="H60:H121" si="5">F60/E60</f>
        <v>0.99992134538941391</v>
      </c>
      <c r="I60" s="146"/>
      <c r="J60" s="147"/>
      <c r="K60" s="89"/>
      <c r="L60" s="89"/>
    </row>
    <row r="61" spans="1:12" s="107" customFormat="1" ht="31.5" x14ac:dyDescent="0.25">
      <c r="A61" s="113" t="s">
        <v>576</v>
      </c>
      <c r="B61" s="114" t="s">
        <v>364</v>
      </c>
      <c r="C61" s="130">
        <f>SUM(C62:C64)</f>
        <v>33461322.300000004</v>
      </c>
      <c r="D61" s="130">
        <f>SUM(D62:D64)</f>
        <v>22152835.900000002</v>
      </c>
      <c r="E61" s="130">
        <f>SUM(E62:E64)</f>
        <v>33485813.500000004</v>
      </c>
      <c r="F61" s="130">
        <f>SUM(F62:F64)</f>
        <v>31552437.300000001</v>
      </c>
      <c r="G61" s="131">
        <f t="shared" si="1"/>
        <v>1.4243069123262904</v>
      </c>
      <c r="H61" s="131">
        <f t="shared" si="5"/>
        <v>0.9422628272118877</v>
      </c>
      <c r="I61" s="144"/>
      <c r="J61" s="145"/>
      <c r="K61" s="106"/>
      <c r="L61" s="106"/>
    </row>
    <row r="62" spans="1:12" s="110" customFormat="1" ht="327" customHeight="1" x14ac:dyDescent="0.2">
      <c r="A62" s="108" t="s">
        <v>577</v>
      </c>
      <c r="B62" s="109" t="s">
        <v>275</v>
      </c>
      <c r="C62" s="111">
        <v>32753071.100000001</v>
      </c>
      <c r="D62" s="111">
        <v>21510359.700000003</v>
      </c>
      <c r="E62" s="111">
        <v>32767498.300000001</v>
      </c>
      <c r="F62" s="111">
        <v>30906664</v>
      </c>
      <c r="G62" s="132">
        <f t="shared" si="1"/>
        <v>1.436826925771957</v>
      </c>
      <c r="H62" s="132">
        <f t="shared" si="5"/>
        <v>0.94321097439409951</v>
      </c>
      <c r="I62" s="142" t="s">
        <v>697</v>
      </c>
      <c r="J62" s="142" t="s">
        <v>724</v>
      </c>
      <c r="K62" s="160"/>
      <c r="L62" s="161"/>
    </row>
    <row r="63" spans="1:12" s="110" customFormat="1" ht="150.75" customHeight="1" x14ac:dyDescent="0.2">
      <c r="A63" s="108" t="s">
        <v>578</v>
      </c>
      <c r="B63" s="109" t="s">
        <v>277</v>
      </c>
      <c r="C63" s="111">
        <v>291100.59999999998</v>
      </c>
      <c r="D63" s="111">
        <v>287421.90000000002</v>
      </c>
      <c r="E63" s="111">
        <v>301164.59999999998</v>
      </c>
      <c r="F63" s="111">
        <v>257143.8</v>
      </c>
      <c r="G63" s="132">
        <f t="shared" si="1"/>
        <v>0.89465625270725702</v>
      </c>
      <c r="H63" s="132">
        <f t="shared" si="5"/>
        <v>0.85383142640270471</v>
      </c>
      <c r="I63" s="142" t="s">
        <v>579</v>
      </c>
      <c r="J63" s="142" t="s">
        <v>715</v>
      </c>
      <c r="K63" s="89"/>
      <c r="L63" s="89"/>
    </row>
    <row r="64" spans="1:12" s="110" customFormat="1" ht="105" customHeight="1" x14ac:dyDescent="0.2">
      <c r="A64" s="108" t="s">
        <v>580</v>
      </c>
      <c r="B64" s="109" t="s">
        <v>280</v>
      </c>
      <c r="C64" s="111">
        <v>417150.6</v>
      </c>
      <c r="D64" s="111">
        <v>355054.30000000005</v>
      </c>
      <c r="E64" s="111">
        <v>417150.6</v>
      </c>
      <c r="F64" s="111">
        <v>388629.5</v>
      </c>
      <c r="G64" s="132">
        <f t="shared" si="1"/>
        <v>1.0945635639393747</v>
      </c>
      <c r="H64" s="132">
        <f t="shared" si="5"/>
        <v>0.93162876908243697</v>
      </c>
      <c r="I64" s="142" t="s">
        <v>581</v>
      </c>
      <c r="J64" s="142" t="s">
        <v>716</v>
      </c>
      <c r="K64" s="89"/>
      <c r="L64" s="89"/>
    </row>
    <row r="65" spans="1:12" s="107" customFormat="1" ht="47.25" x14ac:dyDescent="0.25">
      <c r="A65" s="102" t="s">
        <v>582</v>
      </c>
      <c r="B65" s="114" t="s">
        <v>292</v>
      </c>
      <c r="C65" s="130">
        <f>SUM(C66:C75)</f>
        <v>7454199.2999999998</v>
      </c>
      <c r="D65" s="130">
        <f>SUM(D66:D75)</f>
        <v>2764448</v>
      </c>
      <c r="E65" s="130">
        <f>SUM(E66:E75)</f>
        <v>7779199.2999999998</v>
      </c>
      <c r="F65" s="130">
        <f>SUM(F66:F75)</f>
        <v>6514123.3999999994</v>
      </c>
      <c r="G65" s="131">
        <f t="shared" si="1"/>
        <v>2.3563920898494017</v>
      </c>
      <c r="H65" s="131">
        <f t="shared" si="5"/>
        <v>0.83737710640733931</v>
      </c>
      <c r="I65" s="144"/>
      <c r="J65" s="145"/>
      <c r="K65" s="106"/>
      <c r="L65" s="106"/>
    </row>
    <row r="66" spans="1:12" s="110" customFormat="1" ht="167.25" customHeight="1" x14ac:dyDescent="0.2">
      <c r="A66" s="108" t="s">
        <v>583</v>
      </c>
      <c r="B66" s="109" t="s">
        <v>62</v>
      </c>
      <c r="C66" s="111">
        <v>601501.69999999995</v>
      </c>
      <c r="D66" s="111">
        <v>442840.8</v>
      </c>
      <c r="E66" s="111">
        <v>601501.69999999995</v>
      </c>
      <c r="F66" s="111">
        <v>591148.5</v>
      </c>
      <c r="G66" s="132">
        <f t="shared" si="1"/>
        <v>1.3349007137553721</v>
      </c>
      <c r="H66" s="132">
        <f t="shared" si="5"/>
        <v>0.98278774606954566</v>
      </c>
      <c r="I66" s="142" t="s">
        <v>673</v>
      </c>
      <c r="J66" s="140"/>
      <c r="K66" s="89"/>
      <c r="L66" s="89"/>
    </row>
    <row r="67" spans="1:12" s="110" customFormat="1" ht="31.5" x14ac:dyDescent="0.2">
      <c r="A67" s="108" t="s">
        <v>584</v>
      </c>
      <c r="B67" s="109" t="s">
        <v>293</v>
      </c>
      <c r="C67" s="111">
        <v>171029.6</v>
      </c>
      <c r="D67" s="111">
        <v>168573.7</v>
      </c>
      <c r="E67" s="111">
        <v>171029.6</v>
      </c>
      <c r="F67" s="111">
        <v>170712.6</v>
      </c>
      <c r="G67" s="132">
        <f t="shared" si="1"/>
        <v>1.0126882188621356</v>
      </c>
      <c r="H67" s="132">
        <f t="shared" si="5"/>
        <v>0.99814651966677115</v>
      </c>
      <c r="I67" s="140"/>
      <c r="J67" s="140"/>
      <c r="K67" s="89"/>
      <c r="L67" s="89"/>
    </row>
    <row r="68" spans="1:12" s="110" customFormat="1" ht="31.5" x14ac:dyDescent="0.25">
      <c r="A68" s="108" t="s">
        <v>585</v>
      </c>
      <c r="B68" s="109" t="s">
        <v>586</v>
      </c>
      <c r="C68" s="111">
        <v>63313.1</v>
      </c>
      <c r="D68" s="111">
        <v>62941.5</v>
      </c>
      <c r="E68" s="111">
        <v>63313.1</v>
      </c>
      <c r="F68" s="111">
        <v>62169.5</v>
      </c>
      <c r="G68" s="132">
        <f t="shared" si="1"/>
        <v>0.98773464248548259</v>
      </c>
      <c r="H68" s="132">
        <f t="shared" si="5"/>
        <v>0.98193738736533198</v>
      </c>
      <c r="I68" s="143"/>
      <c r="J68" s="141"/>
      <c r="K68" s="89"/>
      <c r="L68" s="89"/>
    </row>
    <row r="69" spans="1:12" s="110" customFormat="1" ht="102.75" customHeight="1" x14ac:dyDescent="0.2">
      <c r="A69" s="108" t="s">
        <v>587</v>
      </c>
      <c r="B69" s="109" t="s">
        <v>296</v>
      </c>
      <c r="C69" s="111">
        <v>2224053.6</v>
      </c>
      <c r="D69" s="111">
        <v>774693.7</v>
      </c>
      <c r="E69" s="111">
        <v>2448953.6</v>
      </c>
      <c r="F69" s="111">
        <v>1443514.8</v>
      </c>
      <c r="G69" s="132">
        <f t="shared" si="1"/>
        <v>1.8633361804801047</v>
      </c>
      <c r="H69" s="132">
        <f t="shared" si="5"/>
        <v>0.58944146593875846</v>
      </c>
      <c r="I69" s="154" t="s">
        <v>700</v>
      </c>
      <c r="J69" s="154" t="s">
        <v>699</v>
      </c>
      <c r="K69" s="89"/>
      <c r="L69" s="89"/>
    </row>
    <row r="70" spans="1:12" s="110" customFormat="1" ht="84" customHeight="1" x14ac:dyDescent="0.2">
      <c r="A70" s="108" t="s">
        <v>588</v>
      </c>
      <c r="B70" s="109" t="s">
        <v>32</v>
      </c>
      <c r="C70" s="111">
        <v>366706.9</v>
      </c>
      <c r="D70" s="111">
        <v>245413.1</v>
      </c>
      <c r="E70" s="111">
        <v>466806.9</v>
      </c>
      <c r="F70" s="111">
        <v>457999.4</v>
      </c>
      <c r="G70" s="132">
        <f t="shared" si="1"/>
        <v>1.866238599324975</v>
      </c>
      <c r="H70" s="132">
        <f t="shared" si="5"/>
        <v>0.98113245541143457</v>
      </c>
      <c r="I70" s="154" t="s">
        <v>698</v>
      </c>
      <c r="J70" s="154"/>
      <c r="K70" s="89"/>
      <c r="L70" s="89"/>
    </row>
    <row r="71" spans="1:12" s="110" customFormat="1" ht="63" x14ac:dyDescent="0.25">
      <c r="A71" s="108" t="s">
        <v>589</v>
      </c>
      <c r="B71" s="109" t="s">
        <v>590</v>
      </c>
      <c r="C71" s="111">
        <v>143615.79999999999</v>
      </c>
      <c r="D71" s="111">
        <v>166496.5</v>
      </c>
      <c r="E71" s="111">
        <v>143615.79999999999</v>
      </c>
      <c r="F71" s="111">
        <v>143398.79999999999</v>
      </c>
      <c r="G71" s="132">
        <f t="shared" ref="G71:G121" si="6">F71/D71</f>
        <v>0.86127215887421049</v>
      </c>
      <c r="H71" s="132">
        <f t="shared" si="5"/>
        <v>0.99848902418814645</v>
      </c>
      <c r="I71" s="142" t="s">
        <v>717</v>
      </c>
      <c r="J71" s="147"/>
      <c r="K71" s="89"/>
      <c r="L71" s="89"/>
    </row>
    <row r="72" spans="1:12" s="110" customFormat="1" ht="131.25" customHeight="1" x14ac:dyDescent="0.2">
      <c r="A72" s="108" t="s">
        <v>591</v>
      </c>
      <c r="B72" s="109" t="s">
        <v>592</v>
      </c>
      <c r="C72" s="111">
        <v>45056.4</v>
      </c>
      <c r="D72" s="111">
        <v>42134.8</v>
      </c>
      <c r="E72" s="111">
        <v>45056.4</v>
      </c>
      <c r="F72" s="111">
        <v>15443.9</v>
      </c>
      <c r="G72" s="132">
        <f t="shared" si="6"/>
        <v>0.36653550034650689</v>
      </c>
      <c r="H72" s="132">
        <f t="shared" si="5"/>
        <v>0.34276817499844636</v>
      </c>
      <c r="I72" s="142" t="s">
        <v>674</v>
      </c>
      <c r="J72" s="142" t="s">
        <v>593</v>
      </c>
      <c r="K72" s="89"/>
      <c r="L72" s="89"/>
    </row>
    <row r="73" spans="1:12" s="110" customFormat="1" ht="31.5" x14ac:dyDescent="0.25">
      <c r="A73" s="108" t="s">
        <v>594</v>
      </c>
      <c r="B73" s="109" t="s">
        <v>104</v>
      </c>
      <c r="C73" s="111">
        <v>479829.2</v>
      </c>
      <c r="D73" s="111">
        <v>462033</v>
      </c>
      <c r="E73" s="111">
        <v>479829.2</v>
      </c>
      <c r="F73" s="111">
        <v>475273.4</v>
      </c>
      <c r="G73" s="132">
        <f t="shared" si="6"/>
        <v>1.0286568275426216</v>
      </c>
      <c r="H73" s="132">
        <f t="shared" si="5"/>
        <v>0.9905053714946902</v>
      </c>
      <c r="I73" s="143"/>
      <c r="J73" s="141"/>
      <c r="K73" s="89"/>
      <c r="L73" s="89"/>
    </row>
    <row r="74" spans="1:12" s="110" customFormat="1" ht="63" x14ac:dyDescent="0.25">
      <c r="A74" s="108" t="s">
        <v>595</v>
      </c>
      <c r="B74" s="109" t="s">
        <v>199</v>
      </c>
      <c r="C74" s="111">
        <v>1171.5</v>
      </c>
      <c r="D74" s="111"/>
      <c r="E74" s="111">
        <v>1171.5</v>
      </c>
      <c r="F74" s="111">
        <v>1171.5</v>
      </c>
      <c r="G74" s="132"/>
      <c r="H74" s="132">
        <f t="shared" si="5"/>
        <v>1</v>
      </c>
      <c r="I74" s="142" t="s">
        <v>596</v>
      </c>
      <c r="J74" s="147"/>
      <c r="K74" s="89"/>
      <c r="L74" s="89"/>
    </row>
    <row r="75" spans="1:12" s="110" customFormat="1" ht="82.5" customHeight="1" x14ac:dyDescent="0.2">
      <c r="A75" s="108" t="s">
        <v>597</v>
      </c>
      <c r="B75" s="109" t="s">
        <v>301</v>
      </c>
      <c r="C75" s="111">
        <v>3357921.5</v>
      </c>
      <c r="D75" s="111">
        <v>399320.9</v>
      </c>
      <c r="E75" s="111">
        <v>3357921.5</v>
      </c>
      <c r="F75" s="111">
        <v>3153291</v>
      </c>
      <c r="G75" s="132">
        <f t="shared" si="6"/>
        <v>7.896634010391141</v>
      </c>
      <c r="H75" s="132">
        <f t="shared" si="5"/>
        <v>0.93906036814737925</v>
      </c>
      <c r="I75" s="154" t="s">
        <v>701</v>
      </c>
      <c r="J75" s="142" t="s">
        <v>598</v>
      </c>
      <c r="K75" s="89"/>
      <c r="L75" s="89"/>
    </row>
    <row r="76" spans="1:12" s="107" customFormat="1" ht="31.5" x14ac:dyDescent="0.25">
      <c r="A76" s="102" t="s">
        <v>599</v>
      </c>
      <c r="B76" s="115" t="s">
        <v>322</v>
      </c>
      <c r="C76" s="130">
        <f>SUM(C77:C80)</f>
        <v>16453161.700000001</v>
      </c>
      <c r="D76" s="130">
        <f>SUM(D77:D80)</f>
        <v>13225988.799999999</v>
      </c>
      <c r="E76" s="130">
        <f>SUM(E77:E80)</f>
        <v>16453161.700000001</v>
      </c>
      <c r="F76" s="130">
        <f>SUM(F77:F80)</f>
        <v>15847739.799999999</v>
      </c>
      <c r="G76" s="131">
        <f t="shared" si="6"/>
        <v>1.1982272206369931</v>
      </c>
      <c r="H76" s="131">
        <f t="shared" si="5"/>
        <v>0.96320330942836341</v>
      </c>
      <c r="I76" s="144"/>
      <c r="J76" s="145"/>
      <c r="K76" s="106"/>
      <c r="L76" s="106"/>
    </row>
    <row r="77" spans="1:12" s="110" customFormat="1" ht="222" customHeight="1" x14ac:dyDescent="0.25">
      <c r="A77" s="108" t="s">
        <v>600</v>
      </c>
      <c r="B77" s="109" t="s">
        <v>601</v>
      </c>
      <c r="C77" s="111">
        <v>836673.4</v>
      </c>
      <c r="D77" s="111">
        <v>218021.1</v>
      </c>
      <c r="E77" s="111">
        <v>836673.4</v>
      </c>
      <c r="F77" s="111">
        <v>833879.9</v>
      </c>
      <c r="G77" s="132">
        <f t="shared" si="6"/>
        <v>3.8247669606290402</v>
      </c>
      <c r="H77" s="132">
        <f t="shared" si="5"/>
        <v>0.99666118224865285</v>
      </c>
      <c r="I77" s="154" t="s">
        <v>710</v>
      </c>
      <c r="J77" s="157"/>
      <c r="K77" s="89"/>
      <c r="L77" s="89"/>
    </row>
    <row r="78" spans="1:12" s="110" customFormat="1" ht="55.5" customHeight="1" x14ac:dyDescent="0.25">
      <c r="A78" s="108" t="s">
        <v>602</v>
      </c>
      <c r="B78" s="109" t="s">
        <v>603</v>
      </c>
      <c r="C78" s="111">
        <v>15111064.800000001</v>
      </c>
      <c r="D78" s="111">
        <v>12592835</v>
      </c>
      <c r="E78" s="111">
        <v>15111064.800000001</v>
      </c>
      <c r="F78" s="111">
        <v>14623630.6</v>
      </c>
      <c r="G78" s="132">
        <f t="shared" si="6"/>
        <v>1.1612659579832501</v>
      </c>
      <c r="H78" s="132">
        <f t="shared" si="5"/>
        <v>0.96774322614247532</v>
      </c>
      <c r="I78" s="154" t="s">
        <v>604</v>
      </c>
      <c r="J78" s="157"/>
      <c r="K78" s="89"/>
      <c r="L78" s="89"/>
    </row>
    <row r="79" spans="1:12" s="110" customFormat="1" ht="120.75" customHeight="1" x14ac:dyDescent="0.2">
      <c r="A79" s="108" t="s">
        <v>605</v>
      </c>
      <c r="B79" s="109" t="s">
        <v>606</v>
      </c>
      <c r="C79" s="111">
        <v>340160.6</v>
      </c>
      <c r="D79" s="111">
        <v>249869.7</v>
      </c>
      <c r="E79" s="111">
        <v>340160.6</v>
      </c>
      <c r="F79" s="111">
        <v>305253.2</v>
      </c>
      <c r="G79" s="132">
        <f t="shared" si="6"/>
        <v>1.221649523731769</v>
      </c>
      <c r="H79" s="132">
        <f t="shared" si="5"/>
        <v>0.89737964949497395</v>
      </c>
      <c r="I79" s="154" t="s">
        <v>702</v>
      </c>
      <c r="J79" s="154" t="s">
        <v>607</v>
      </c>
      <c r="K79" s="89"/>
      <c r="L79" s="89"/>
    </row>
    <row r="80" spans="1:12" s="110" customFormat="1" ht="66" customHeight="1" x14ac:dyDescent="0.2">
      <c r="A80" s="108" t="s">
        <v>608</v>
      </c>
      <c r="B80" s="109" t="s">
        <v>609</v>
      </c>
      <c r="C80" s="111">
        <v>165262.9</v>
      </c>
      <c r="D80" s="111">
        <v>165263</v>
      </c>
      <c r="E80" s="111">
        <v>165262.9</v>
      </c>
      <c r="F80" s="111">
        <v>84976.1</v>
      </c>
      <c r="G80" s="132">
        <f t="shared" si="6"/>
        <v>0.51418708361823284</v>
      </c>
      <c r="H80" s="132">
        <f t="shared" si="5"/>
        <v>0.51418739475103004</v>
      </c>
      <c r="I80" s="154" t="s">
        <v>722</v>
      </c>
      <c r="J80" s="154" t="s">
        <v>722</v>
      </c>
      <c r="K80" s="89"/>
      <c r="L80" s="89"/>
    </row>
    <row r="81" spans="1:12" s="107" customFormat="1" ht="31.5" x14ac:dyDescent="0.25">
      <c r="A81" s="102" t="s">
        <v>610</v>
      </c>
      <c r="B81" s="115" t="s">
        <v>317</v>
      </c>
      <c r="C81" s="130">
        <f>SUM(C82:C83)</f>
        <v>90038.9</v>
      </c>
      <c r="D81" s="130">
        <f>SUM(D82:D83)</f>
        <v>83261.3</v>
      </c>
      <c r="E81" s="130">
        <f>SUM(E82:E83)</f>
        <v>90038.9</v>
      </c>
      <c r="F81" s="130">
        <f>SUM(F82:F83)</f>
        <v>89821.799999999988</v>
      </c>
      <c r="G81" s="131">
        <f t="shared" si="6"/>
        <v>1.0787941096283626</v>
      </c>
      <c r="H81" s="131">
        <f t="shared" si="5"/>
        <v>0.99758881994338</v>
      </c>
      <c r="I81" s="144"/>
      <c r="J81" s="145"/>
      <c r="K81" s="106"/>
      <c r="L81" s="106"/>
    </row>
    <row r="82" spans="1:12" s="110" customFormat="1" ht="31.5" x14ac:dyDescent="0.25">
      <c r="A82" s="108" t="s">
        <v>611</v>
      </c>
      <c r="B82" s="109" t="s">
        <v>228</v>
      </c>
      <c r="C82" s="111">
        <v>32946.1</v>
      </c>
      <c r="D82" s="111">
        <v>32946.1</v>
      </c>
      <c r="E82" s="111">
        <v>32946.1</v>
      </c>
      <c r="F82" s="111">
        <v>32946.1</v>
      </c>
      <c r="G82" s="132">
        <f t="shared" si="6"/>
        <v>1</v>
      </c>
      <c r="H82" s="132">
        <f t="shared" si="5"/>
        <v>1</v>
      </c>
      <c r="I82" s="143"/>
      <c r="J82" s="141"/>
      <c r="K82" s="89"/>
      <c r="L82" s="89"/>
    </row>
    <row r="83" spans="1:12" s="110" customFormat="1" ht="99.75" customHeight="1" x14ac:dyDescent="0.25">
      <c r="A83" s="108" t="s">
        <v>612</v>
      </c>
      <c r="B83" s="109" t="s">
        <v>319</v>
      </c>
      <c r="C83" s="111">
        <v>57092.800000000003</v>
      </c>
      <c r="D83" s="111">
        <v>50315.200000000004</v>
      </c>
      <c r="E83" s="111">
        <v>57092.800000000003</v>
      </c>
      <c r="F83" s="111">
        <v>56875.7</v>
      </c>
      <c r="G83" s="132">
        <f t="shared" si="6"/>
        <v>1.1303880338347059</v>
      </c>
      <c r="H83" s="132">
        <f t="shared" si="5"/>
        <v>0.9961974189389905</v>
      </c>
      <c r="I83" s="142" t="s">
        <v>718</v>
      </c>
      <c r="J83" s="141"/>
      <c r="K83" s="89"/>
      <c r="L83" s="89"/>
    </row>
    <row r="84" spans="1:12" s="107" customFormat="1" ht="63" x14ac:dyDescent="0.25">
      <c r="A84" s="102" t="s">
        <v>613</v>
      </c>
      <c r="B84" s="103" t="s">
        <v>614</v>
      </c>
      <c r="C84" s="130">
        <f>SUM(C85:C88)</f>
        <v>1792238.9000000001</v>
      </c>
      <c r="D84" s="130">
        <f>SUM(D85:D88)</f>
        <v>327243.8</v>
      </c>
      <c r="E84" s="130">
        <f>SUM(E85:E88)</f>
        <v>1792656.9000000001</v>
      </c>
      <c r="F84" s="130">
        <f>SUM(F85:F88)</f>
        <v>1792038.9999999998</v>
      </c>
      <c r="G84" s="131">
        <f t="shared" si="6"/>
        <v>5.47615875380985</v>
      </c>
      <c r="H84" s="131">
        <f t="shared" si="5"/>
        <v>0.99965531608418745</v>
      </c>
      <c r="I84" s="144"/>
      <c r="J84" s="145"/>
      <c r="K84" s="106"/>
      <c r="L84" s="106"/>
    </row>
    <row r="85" spans="1:12" s="110" customFormat="1" ht="63" x14ac:dyDescent="0.25">
      <c r="A85" s="108" t="s">
        <v>615</v>
      </c>
      <c r="B85" s="109" t="s">
        <v>616</v>
      </c>
      <c r="C85" s="111">
        <v>79300</v>
      </c>
      <c r="D85" s="111">
        <v>52103.1</v>
      </c>
      <c r="E85" s="111">
        <v>79779.3</v>
      </c>
      <c r="F85" s="111">
        <v>79299.899999999994</v>
      </c>
      <c r="G85" s="132">
        <f t="shared" si="6"/>
        <v>1.5219804579765888</v>
      </c>
      <c r="H85" s="132">
        <f t="shared" si="5"/>
        <v>0.99399092245732901</v>
      </c>
      <c r="I85" s="142" t="s">
        <v>711</v>
      </c>
      <c r="J85" s="141"/>
      <c r="K85" s="89"/>
      <c r="L85" s="89"/>
    </row>
    <row r="86" spans="1:12" s="110" customFormat="1" ht="130.5" customHeight="1" x14ac:dyDescent="0.25">
      <c r="A86" s="108" t="s">
        <v>617</v>
      </c>
      <c r="B86" s="109" t="s">
        <v>618</v>
      </c>
      <c r="C86" s="111">
        <v>1403413.1</v>
      </c>
      <c r="D86" s="111">
        <v>600</v>
      </c>
      <c r="E86" s="111">
        <v>1403413.1</v>
      </c>
      <c r="F86" s="111">
        <v>1403413.2</v>
      </c>
      <c r="G86" s="132">
        <f t="shared" si="6"/>
        <v>2339.0219999999999</v>
      </c>
      <c r="H86" s="132">
        <f t="shared" si="5"/>
        <v>1.0000000712548571</v>
      </c>
      <c r="I86" s="142" t="s">
        <v>712</v>
      </c>
      <c r="J86" s="141"/>
      <c r="K86" s="89"/>
      <c r="L86" s="89"/>
    </row>
    <row r="87" spans="1:12" s="110" customFormat="1" ht="31.5" x14ac:dyDescent="0.25">
      <c r="A87" s="108" t="s">
        <v>619</v>
      </c>
      <c r="B87" s="109" t="s">
        <v>620</v>
      </c>
      <c r="C87" s="111">
        <v>273322.09999999998</v>
      </c>
      <c r="D87" s="111">
        <v>273240.7</v>
      </c>
      <c r="E87" s="111">
        <v>273260.79999999999</v>
      </c>
      <c r="F87" s="111">
        <v>273122.2</v>
      </c>
      <c r="G87" s="132">
        <f t="shared" si="6"/>
        <v>0.99956631643821725</v>
      </c>
      <c r="H87" s="132">
        <f t="shared" si="5"/>
        <v>0.99949279223364651</v>
      </c>
      <c r="I87" s="146"/>
      <c r="J87" s="141"/>
      <c r="K87" s="89"/>
      <c r="L87" s="89"/>
    </row>
    <row r="88" spans="1:12" s="110" customFormat="1" ht="107.25" customHeight="1" x14ac:dyDescent="0.25">
      <c r="A88" s="108" t="s">
        <v>621</v>
      </c>
      <c r="B88" s="109" t="s">
        <v>622</v>
      </c>
      <c r="C88" s="111">
        <v>36203.699999999997</v>
      </c>
      <c r="D88" s="111">
        <v>1300</v>
      </c>
      <c r="E88" s="111">
        <v>36203.699999999997</v>
      </c>
      <c r="F88" s="111">
        <v>36203.699999999997</v>
      </c>
      <c r="G88" s="132">
        <f t="shared" si="6"/>
        <v>27.848999999999997</v>
      </c>
      <c r="H88" s="132">
        <f t="shared" si="5"/>
        <v>1</v>
      </c>
      <c r="I88" s="142" t="s">
        <v>703</v>
      </c>
      <c r="J88" s="141"/>
      <c r="K88" s="89"/>
      <c r="L88" s="89"/>
    </row>
    <row r="89" spans="1:12" s="107" customFormat="1" ht="47.25" x14ac:dyDescent="0.25">
      <c r="A89" s="102" t="s">
        <v>623</v>
      </c>
      <c r="B89" s="114" t="s">
        <v>344</v>
      </c>
      <c r="C89" s="130">
        <f>SUM(C90:C91)</f>
        <v>163107.5</v>
      </c>
      <c r="D89" s="130">
        <f>SUM(D90:D91)</f>
        <v>113400</v>
      </c>
      <c r="E89" s="130">
        <f>SUM(E90:E91)</f>
        <v>163107.5</v>
      </c>
      <c r="F89" s="130">
        <f>SUM(F90:F91)</f>
        <v>151369.70000000001</v>
      </c>
      <c r="G89" s="131">
        <f t="shared" si="6"/>
        <v>1.3348298059964727</v>
      </c>
      <c r="H89" s="131">
        <f t="shared" si="5"/>
        <v>0.92803641769998324</v>
      </c>
      <c r="I89" s="144"/>
      <c r="J89" s="145"/>
      <c r="K89" s="106"/>
      <c r="L89" s="106"/>
    </row>
    <row r="90" spans="1:12" s="110" customFormat="1" ht="47.25" x14ac:dyDescent="0.2">
      <c r="A90" s="108" t="s">
        <v>624</v>
      </c>
      <c r="B90" s="109" t="s">
        <v>392</v>
      </c>
      <c r="C90" s="111">
        <v>410.4</v>
      </c>
      <c r="D90" s="111">
        <v>1500</v>
      </c>
      <c r="E90" s="111">
        <v>410.4</v>
      </c>
      <c r="F90" s="111"/>
      <c r="G90" s="132">
        <f t="shared" si="6"/>
        <v>0</v>
      </c>
      <c r="H90" s="132">
        <f t="shared" si="5"/>
        <v>0</v>
      </c>
      <c r="I90" s="154" t="s">
        <v>720</v>
      </c>
      <c r="J90" s="154" t="s">
        <v>720</v>
      </c>
      <c r="K90" s="158"/>
      <c r="L90" s="89"/>
    </row>
    <row r="91" spans="1:12" s="110" customFormat="1" ht="83.25" customHeight="1" x14ac:dyDescent="0.2">
      <c r="A91" s="108" t="s">
        <v>625</v>
      </c>
      <c r="B91" s="109" t="s">
        <v>12</v>
      </c>
      <c r="C91" s="111">
        <v>162697.1</v>
      </c>
      <c r="D91" s="111">
        <v>111900</v>
      </c>
      <c r="E91" s="111">
        <v>162697.1</v>
      </c>
      <c r="F91" s="111">
        <v>151369.70000000001</v>
      </c>
      <c r="G91" s="132">
        <f>F91/D91</f>
        <v>1.3527229669347633</v>
      </c>
      <c r="H91" s="132">
        <f t="shared" si="5"/>
        <v>0.93037736997156073</v>
      </c>
      <c r="I91" s="154" t="s">
        <v>704</v>
      </c>
      <c r="J91" s="154" t="s">
        <v>719</v>
      </c>
      <c r="K91" s="89"/>
      <c r="L91" s="89"/>
    </row>
    <row r="92" spans="1:12" s="107" customFormat="1" ht="47.25" x14ac:dyDescent="0.25">
      <c r="A92" s="102" t="s">
        <v>626</v>
      </c>
      <c r="B92" s="103" t="s">
        <v>627</v>
      </c>
      <c r="C92" s="130">
        <f>SUM(C93:C95)</f>
        <v>944012.79999999993</v>
      </c>
      <c r="D92" s="130">
        <f>SUM(D93:D95)</f>
        <v>720273.9</v>
      </c>
      <c r="E92" s="130">
        <f>SUM(E93:E95)</f>
        <v>944012.79999999993</v>
      </c>
      <c r="F92" s="130">
        <f>SUM(F93:F95)</f>
        <v>940008.2</v>
      </c>
      <c r="G92" s="131">
        <f t="shared" si="6"/>
        <v>1.3050704738850039</v>
      </c>
      <c r="H92" s="131">
        <f t="shared" si="5"/>
        <v>0.99575789650309832</v>
      </c>
      <c r="I92" s="144"/>
      <c r="J92" s="145"/>
      <c r="K92" s="106"/>
      <c r="L92" s="106"/>
    </row>
    <row r="93" spans="1:12" s="110" customFormat="1" ht="137.25" customHeight="1" x14ac:dyDescent="0.25">
      <c r="A93" s="108" t="s">
        <v>628</v>
      </c>
      <c r="B93" s="109" t="s">
        <v>15</v>
      </c>
      <c r="C93" s="111">
        <v>683596.2</v>
      </c>
      <c r="D93" s="111">
        <v>487661.8</v>
      </c>
      <c r="E93" s="111">
        <v>683596.2</v>
      </c>
      <c r="F93" s="111">
        <v>683227.2</v>
      </c>
      <c r="G93" s="132">
        <f t="shared" si="6"/>
        <v>1.4010266951399515</v>
      </c>
      <c r="H93" s="132">
        <f t="shared" si="5"/>
        <v>0.99946020764890153</v>
      </c>
      <c r="I93" s="142" t="s">
        <v>705</v>
      </c>
      <c r="J93" s="141"/>
      <c r="K93" s="89"/>
      <c r="L93" s="89"/>
    </row>
    <row r="94" spans="1:12" s="110" customFormat="1" x14ac:dyDescent="0.25">
      <c r="A94" s="108" t="s">
        <v>629</v>
      </c>
      <c r="B94" s="109" t="s">
        <v>16</v>
      </c>
      <c r="C94" s="111">
        <v>229785.2</v>
      </c>
      <c r="D94" s="111">
        <v>218721.2</v>
      </c>
      <c r="E94" s="111">
        <v>229785.2</v>
      </c>
      <c r="F94" s="111">
        <v>226149.6</v>
      </c>
      <c r="G94" s="132">
        <f t="shared" si="6"/>
        <v>1.033962871454619</v>
      </c>
      <c r="H94" s="132">
        <f t="shared" si="5"/>
        <v>0.98417826735577396</v>
      </c>
      <c r="I94" s="142"/>
      <c r="J94" s="141"/>
      <c r="K94" s="89"/>
      <c r="L94" s="89"/>
    </row>
    <row r="95" spans="1:12" s="110" customFormat="1" ht="47.25" x14ac:dyDescent="0.25">
      <c r="A95" s="108" t="s">
        <v>630</v>
      </c>
      <c r="B95" s="109" t="s">
        <v>398</v>
      </c>
      <c r="C95" s="111">
        <v>30631.4</v>
      </c>
      <c r="D95" s="111">
        <v>13890.9</v>
      </c>
      <c r="E95" s="111">
        <v>30631.4</v>
      </c>
      <c r="F95" s="111">
        <v>30631.4</v>
      </c>
      <c r="G95" s="132">
        <f t="shared" si="6"/>
        <v>2.2051414955114499</v>
      </c>
      <c r="H95" s="132">
        <f t="shared" si="5"/>
        <v>1</v>
      </c>
      <c r="I95" s="142" t="s">
        <v>631</v>
      </c>
      <c r="J95" s="141"/>
      <c r="K95" s="89"/>
      <c r="L95" s="89"/>
    </row>
    <row r="96" spans="1:12" s="107" customFormat="1" ht="63" x14ac:dyDescent="0.25">
      <c r="A96" s="102" t="s">
        <v>632</v>
      </c>
      <c r="B96" s="114" t="s">
        <v>633</v>
      </c>
      <c r="C96" s="130">
        <f>SUM(C97:C100)</f>
        <v>167327</v>
      </c>
      <c r="D96" s="130">
        <f>SUM(D97:D100)</f>
        <v>263760.39999999997</v>
      </c>
      <c r="E96" s="130">
        <f>SUM(E97:E100)</f>
        <v>167327</v>
      </c>
      <c r="F96" s="130">
        <f>SUM(F97:F100)</f>
        <v>163521</v>
      </c>
      <c r="G96" s="131">
        <f t="shared" si="6"/>
        <v>0.61996038829179823</v>
      </c>
      <c r="H96" s="131">
        <f t="shared" si="5"/>
        <v>0.97725411917980964</v>
      </c>
      <c r="I96" s="144"/>
      <c r="J96" s="145"/>
      <c r="K96" s="106"/>
      <c r="L96" s="106"/>
    </row>
    <row r="97" spans="1:12" s="110" customFormat="1" ht="47.25" x14ac:dyDescent="0.25">
      <c r="A97" s="108" t="s">
        <v>634</v>
      </c>
      <c r="B97" s="109" t="s">
        <v>19</v>
      </c>
      <c r="C97" s="111">
        <v>49342.8</v>
      </c>
      <c r="D97" s="111">
        <v>46382.1</v>
      </c>
      <c r="E97" s="111">
        <v>49342.8</v>
      </c>
      <c r="F97" s="111">
        <v>47445.7</v>
      </c>
      <c r="G97" s="132">
        <f t="shared" si="6"/>
        <v>1.0229312601197444</v>
      </c>
      <c r="H97" s="132">
        <f t="shared" si="5"/>
        <v>0.96155264800538265</v>
      </c>
      <c r="I97" s="143"/>
      <c r="J97" s="141"/>
      <c r="K97" s="89"/>
      <c r="L97" s="89"/>
    </row>
    <row r="98" spans="1:12" s="110" customFormat="1" ht="85.5" customHeight="1" x14ac:dyDescent="0.25">
      <c r="A98" s="108" t="s">
        <v>635</v>
      </c>
      <c r="B98" s="109" t="s">
        <v>636</v>
      </c>
      <c r="C98" s="111">
        <v>117473.9</v>
      </c>
      <c r="D98" s="111">
        <v>216847</v>
      </c>
      <c r="E98" s="111">
        <v>117473.9</v>
      </c>
      <c r="F98" s="149">
        <v>115565.6</v>
      </c>
      <c r="G98" s="132">
        <f t="shared" si="6"/>
        <v>0.53293612547095415</v>
      </c>
      <c r="H98" s="132">
        <f t="shared" si="5"/>
        <v>0.9837555405924211</v>
      </c>
      <c r="I98" s="142" t="s">
        <v>706</v>
      </c>
      <c r="J98" s="141"/>
      <c r="K98" s="89"/>
      <c r="L98" s="89"/>
    </row>
    <row r="99" spans="1:12" s="110" customFormat="1" ht="47.25" x14ac:dyDescent="0.2">
      <c r="A99" s="108" t="s">
        <v>637</v>
      </c>
      <c r="B99" s="109" t="s">
        <v>638</v>
      </c>
      <c r="C99" s="111">
        <v>280.3</v>
      </c>
      <c r="D99" s="111">
        <v>301.3</v>
      </c>
      <c r="E99" s="111">
        <v>280.3</v>
      </c>
      <c r="F99" s="111">
        <v>279.7</v>
      </c>
      <c r="G99" s="132">
        <f t="shared" si="6"/>
        <v>0.92831065383338862</v>
      </c>
      <c r="H99" s="132">
        <f t="shared" si="5"/>
        <v>0.99785943631823038</v>
      </c>
      <c r="I99" s="140"/>
      <c r="J99" s="140"/>
      <c r="K99" s="89"/>
      <c r="L99" s="89"/>
    </row>
    <row r="100" spans="1:12" s="110" customFormat="1" ht="31.5" x14ac:dyDescent="0.25">
      <c r="A100" s="108" t="s">
        <v>639</v>
      </c>
      <c r="B100" s="109" t="s">
        <v>20</v>
      </c>
      <c r="C100" s="111">
        <v>230</v>
      </c>
      <c r="D100" s="111">
        <v>230</v>
      </c>
      <c r="E100" s="111">
        <v>230</v>
      </c>
      <c r="F100" s="111">
        <v>230</v>
      </c>
      <c r="G100" s="132">
        <f t="shared" si="6"/>
        <v>1</v>
      </c>
      <c r="H100" s="132">
        <f t="shared" si="5"/>
        <v>1</v>
      </c>
      <c r="I100" s="140"/>
      <c r="J100" s="141"/>
      <c r="K100" s="89"/>
      <c r="L100" s="89"/>
    </row>
    <row r="101" spans="1:12" s="107" customFormat="1" ht="47.25" x14ac:dyDescent="0.25">
      <c r="A101" s="102" t="s">
        <v>640</v>
      </c>
      <c r="B101" s="114" t="s">
        <v>641</v>
      </c>
      <c r="C101" s="130">
        <f>SUM(C102:C106)</f>
        <v>9137483.7999999989</v>
      </c>
      <c r="D101" s="130">
        <f>SUM(D102:D106)</f>
        <v>8787009.5999999996</v>
      </c>
      <c r="E101" s="130">
        <f>SUM(E102:E106)</f>
        <v>9137483.7999999989</v>
      </c>
      <c r="F101" s="130">
        <f>SUM(F102:F106)</f>
        <v>8799632</v>
      </c>
      <c r="G101" s="131">
        <f t="shared" si="6"/>
        <v>1.0014364841481453</v>
      </c>
      <c r="H101" s="131">
        <f t="shared" si="5"/>
        <v>0.96302572924944618</v>
      </c>
      <c r="I101" s="144"/>
      <c r="J101" s="145"/>
      <c r="K101" s="106"/>
      <c r="L101" s="106"/>
    </row>
    <row r="102" spans="1:12" s="110" customFormat="1" ht="66.75" customHeight="1" x14ac:dyDescent="0.25">
      <c r="A102" s="108" t="s">
        <v>642</v>
      </c>
      <c r="B102" s="109" t="s">
        <v>355</v>
      </c>
      <c r="C102" s="111">
        <v>99826.2</v>
      </c>
      <c r="D102" s="111">
        <v>18620.7</v>
      </c>
      <c r="E102" s="111">
        <v>99826.2</v>
      </c>
      <c r="F102" s="111">
        <v>95549.3</v>
      </c>
      <c r="G102" s="132">
        <f t="shared" si="6"/>
        <v>5.1313484455471601</v>
      </c>
      <c r="H102" s="132">
        <f t="shared" si="5"/>
        <v>0.95715653806315382</v>
      </c>
      <c r="I102" s="142" t="s">
        <v>707</v>
      </c>
      <c r="J102" s="147"/>
      <c r="K102" s="89"/>
      <c r="L102" s="89"/>
    </row>
    <row r="103" spans="1:12" s="110" customFormat="1" ht="47.25" x14ac:dyDescent="0.25">
      <c r="A103" s="108" t="s">
        <v>643</v>
      </c>
      <c r="B103" s="109" t="s">
        <v>21</v>
      </c>
      <c r="C103" s="111">
        <v>388029.9</v>
      </c>
      <c r="D103" s="111">
        <v>381450.8</v>
      </c>
      <c r="E103" s="111">
        <v>388029.9</v>
      </c>
      <c r="F103" s="111">
        <v>387883.4</v>
      </c>
      <c r="G103" s="132">
        <f t="shared" si="6"/>
        <v>1.0168635116245661</v>
      </c>
      <c r="H103" s="132">
        <f t="shared" si="5"/>
        <v>0.99962245177497921</v>
      </c>
      <c r="I103" s="142"/>
      <c r="J103" s="147"/>
      <c r="K103" s="89"/>
      <c r="L103" s="89"/>
    </row>
    <row r="104" spans="1:12" s="110" customFormat="1" ht="47.25" x14ac:dyDescent="0.35">
      <c r="A104" s="108" t="s">
        <v>644</v>
      </c>
      <c r="B104" s="109" t="s">
        <v>114</v>
      </c>
      <c r="C104" s="111">
        <v>230.4</v>
      </c>
      <c r="D104" s="111">
        <v>230.4</v>
      </c>
      <c r="E104" s="111">
        <v>230.4</v>
      </c>
      <c r="F104" s="111">
        <v>107.1</v>
      </c>
      <c r="G104" s="132">
        <f t="shared" si="6"/>
        <v>0.46484374999999994</v>
      </c>
      <c r="H104" s="132">
        <f t="shared" si="5"/>
        <v>0.46484374999999994</v>
      </c>
      <c r="I104" s="154" t="s">
        <v>645</v>
      </c>
      <c r="J104" s="154" t="s">
        <v>645</v>
      </c>
      <c r="K104" s="159"/>
      <c r="L104" s="89"/>
    </row>
    <row r="105" spans="1:12" s="110" customFormat="1" ht="31.5" x14ac:dyDescent="0.25">
      <c r="A105" s="108" t="s">
        <v>646</v>
      </c>
      <c r="B105" s="109" t="s">
        <v>205</v>
      </c>
      <c r="C105" s="111">
        <v>8547921.1999999993</v>
      </c>
      <c r="D105" s="111">
        <v>8285322.2000000002</v>
      </c>
      <c r="E105" s="111">
        <v>8547921.1999999993</v>
      </c>
      <c r="F105" s="111">
        <v>8214622.2000000002</v>
      </c>
      <c r="G105" s="132">
        <f t="shared" si="6"/>
        <v>0.99146683758417986</v>
      </c>
      <c r="H105" s="132">
        <f t="shared" si="5"/>
        <v>0.96100818056207638</v>
      </c>
      <c r="I105" s="140"/>
      <c r="J105" s="141"/>
      <c r="K105" s="89"/>
      <c r="L105" s="89"/>
    </row>
    <row r="106" spans="1:12" s="110" customFormat="1" ht="31.5" x14ac:dyDescent="0.25">
      <c r="A106" s="108" t="s">
        <v>647</v>
      </c>
      <c r="B106" s="109" t="s">
        <v>648</v>
      </c>
      <c r="C106" s="111">
        <v>101476.1</v>
      </c>
      <c r="D106" s="111">
        <v>101385.5</v>
      </c>
      <c r="E106" s="111">
        <v>101476.1</v>
      </c>
      <c r="F106" s="111">
        <v>101470</v>
      </c>
      <c r="G106" s="132">
        <f t="shared" si="6"/>
        <v>1.0008334525153992</v>
      </c>
      <c r="H106" s="132">
        <f t="shared" si="5"/>
        <v>0.99993988732322181</v>
      </c>
      <c r="I106" s="140"/>
      <c r="J106" s="141"/>
      <c r="K106" s="89"/>
      <c r="L106" s="89"/>
    </row>
    <row r="107" spans="1:12" s="107" customFormat="1" ht="31.5" x14ac:dyDescent="0.25">
      <c r="A107" s="102" t="s">
        <v>649</v>
      </c>
      <c r="B107" s="114" t="s">
        <v>236</v>
      </c>
      <c r="C107" s="134">
        <f>SUM(C108)</f>
        <v>79675.3</v>
      </c>
      <c r="D107" s="134">
        <f>SUM(D108)</f>
        <v>17363.7</v>
      </c>
      <c r="E107" s="134">
        <f>SUM(E108)</f>
        <v>79675.3</v>
      </c>
      <c r="F107" s="134">
        <f>SUM(F108)</f>
        <v>79675.3</v>
      </c>
      <c r="G107" s="131">
        <f t="shared" si="6"/>
        <v>4.5886130260255591</v>
      </c>
      <c r="H107" s="131">
        <f t="shared" si="5"/>
        <v>1</v>
      </c>
      <c r="I107" s="145"/>
      <c r="J107" s="145"/>
      <c r="K107" s="106"/>
      <c r="L107" s="106"/>
    </row>
    <row r="108" spans="1:12" s="110" customFormat="1" ht="79.5" customHeight="1" x14ac:dyDescent="0.25">
      <c r="A108" s="108" t="s">
        <v>650</v>
      </c>
      <c r="B108" s="109" t="s">
        <v>101</v>
      </c>
      <c r="C108" s="111">
        <v>79675.3</v>
      </c>
      <c r="D108" s="111">
        <v>17363.7</v>
      </c>
      <c r="E108" s="111">
        <v>79675.3</v>
      </c>
      <c r="F108" s="111">
        <v>79675.3</v>
      </c>
      <c r="G108" s="132">
        <f t="shared" si="6"/>
        <v>4.5886130260255591</v>
      </c>
      <c r="H108" s="132">
        <f t="shared" si="5"/>
        <v>1</v>
      </c>
      <c r="I108" s="142" t="s">
        <v>708</v>
      </c>
      <c r="J108" s="141"/>
      <c r="K108" s="89"/>
      <c r="L108" s="89"/>
    </row>
    <row r="109" spans="1:12" s="107" customFormat="1" ht="47.25" x14ac:dyDescent="0.25">
      <c r="A109" s="102" t="s">
        <v>651</v>
      </c>
      <c r="B109" s="114" t="s">
        <v>652</v>
      </c>
      <c r="C109" s="130">
        <f>SUM(C110:C111)</f>
        <v>1138.2</v>
      </c>
      <c r="D109" s="130">
        <f>SUM(D110:D111)</f>
        <v>1140</v>
      </c>
      <c r="E109" s="130">
        <f>SUM(E110:E111)</f>
        <v>1138.2</v>
      </c>
      <c r="F109" s="130">
        <f>SUM(F110:F111)</f>
        <v>1105.5999999999999</v>
      </c>
      <c r="G109" s="131">
        <f t="shared" si="6"/>
        <v>0.9698245614035087</v>
      </c>
      <c r="H109" s="131">
        <f t="shared" si="5"/>
        <v>0.97135828501142141</v>
      </c>
      <c r="I109" s="144"/>
      <c r="J109" s="145"/>
      <c r="K109" s="106"/>
      <c r="L109" s="106"/>
    </row>
    <row r="110" spans="1:12" s="110" customFormat="1" ht="31.5" x14ac:dyDescent="0.2">
      <c r="A110" s="108" t="s">
        <v>653</v>
      </c>
      <c r="B110" s="109" t="s">
        <v>237</v>
      </c>
      <c r="C110" s="111">
        <v>378.2</v>
      </c>
      <c r="D110" s="111">
        <v>380</v>
      </c>
      <c r="E110" s="111">
        <v>378.2</v>
      </c>
      <c r="F110" s="111">
        <v>367.7</v>
      </c>
      <c r="G110" s="132">
        <f t="shared" si="6"/>
        <v>0.9676315789473684</v>
      </c>
      <c r="H110" s="132">
        <f t="shared" si="5"/>
        <v>0.97223691168693815</v>
      </c>
      <c r="I110" s="140"/>
      <c r="J110" s="140"/>
      <c r="K110" s="89"/>
      <c r="L110" s="89"/>
    </row>
    <row r="111" spans="1:12" s="110" customFormat="1" ht="31.5" x14ac:dyDescent="0.2">
      <c r="A111" s="108" t="s">
        <v>654</v>
      </c>
      <c r="B111" s="109" t="s">
        <v>239</v>
      </c>
      <c r="C111" s="111">
        <v>760</v>
      </c>
      <c r="D111" s="111">
        <v>760</v>
      </c>
      <c r="E111" s="111">
        <v>760</v>
      </c>
      <c r="F111" s="111">
        <v>737.9</v>
      </c>
      <c r="G111" s="132">
        <f t="shared" si="6"/>
        <v>0.97092105263157891</v>
      </c>
      <c r="H111" s="132">
        <f t="shared" si="5"/>
        <v>0.97092105263157891</v>
      </c>
      <c r="I111" s="140"/>
      <c r="J111" s="140"/>
      <c r="K111" s="89"/>
      <c r="L111" s="89"/>
    </row>
    <row r="112" spans="1:12" s="107" customFormat="1" ht="31.5" x14ac:dyDescent="0.25">
      <c r="A112" s="102" t="s">
        <v>655</v>
      </c>
      <c r="B112" s="103" t="s">
        <v>656</v>
      </c>
      <c r="C112" s="130">
        <f>SUM(C113:C114)</f>
        <v>2404932.6</v>
      </c>
      <c r="D112" s="130">
        <f>SUM(D113:D114)</f>
        <v>1047405</v>
      </c>
      <c r="E112" s="130">
        <f>SUM(E113:E114)</f>
        <v>2705972.7</v>
      </c>
      <c r="F112" s="130">
        <f>SUM(F113:F114)</f>
        <v>2686821.6</v>
      </c>
      <c r="G112" s="131">
        <f t="shared" si="6"/>
        <v>2.5652174660231717</v>
      </c>
      <c r="H112" s="131">
        <f t="shared" si="5"/>
        <v>0.99292265587158357</v>
      </c>
      <c r="I112" s="144"/>
      <c r="J112" s="145"/>
      <c r="K112" s="106"/>
      <c r="L112" s="106"/>
    </row>
    <row r="113" spans="1:12" s="110" customFormat="1" ht="31.5" x14ac:dyDescent="0.25">
      <c r="A113" s="108" t="s">
        <v>657</v>
      </c>
      <c r="B113" s="109" t="s">
        <v>242</v>
      </c>
      <c r="C113" s="111">
        <v>726694.40000000002</v>
      </c>
      <c r="D113" s="135">
        <v>707405</v>
      </c>
      <c r="E113" s="111">
        <v>726694.40000000002</v>
      </c>
      <c r="F113" s="111">
        <v>726691</v>
      </c>
      <c r="G113" s="132">
        <f t="shared" si="6"/>
        <v>1.0272630247170997</v>
      </c>
      <c r="H113" s="132">
        <f t="shared" si="5"/>
        <v>0.99999532127948143</v>
      </c>
      <c r="I113" s="140"/>
      <c r="J113" s="141"/>
      <c r="K113" s="89"/>
      <c r="L113" s="89"/>
    </row>
    <row r="114" spans="1:12" s="110" customFormat="1" ht="99.75" customHeight="1" x14ac:dyDescent="0.2">
      <c r="A114" s="108" t="s">
        <v>658</v>
      </c>
      <c r="B114" s="109" t="s">
        <v>243</v>
      </c>
      <c r="C114" s="135">
        <v>1678238.2</v>
      </c>
      <c r="D114" s="135">
        <v>340000</v>
      </c>
      <c r="E114" s="111">
        <v>1979278.3</v>
      </c>
      <c r="F114" s="111">
        <v>1960130.6</v>
      </c>
      <c r="G114" s="132">
        <f t="shared" si="6"/>
        <v>5.7650900000000007</v>
      </c>
      <c r="H114" s="132">
        <f t="shared" si="5"/>
        <v>0.99032591829052041</v>
      </c>
      <c r="I114" s="142" t="s">
        <v>709</v>
      </c>
      <c r="J114" s="140"/>
      <c r="K114" s="89"/>
      <c r="L114" s="89"/>
    </row>
    <row r="115" spans="1:12" s="107" customFormat="1" ht="31.5" x14ac:dyDescent="0.25">
      <c r="A115" s="102" t="s">
        <v>659</v>
      </c>
      <c r="B115" s="114" t="s">
        <v>382</v>
      </c>
      <c r="C115" s="134">
        <f>SUM(C116:C118)</f>
        <v>347390.69999999995</v>
      </c>
      <c r="D115" s="134">
        <f>SUM(D116:D118)</f>
        <v>277125.40000000002</v>
      </c>
      <c r="E115" s="134">
        <f>SUM(E116:E118)</f>
        <v>347390.69999999995</v>
      </c>
      <c r="F115" s="134">
        <f>SUM(F116:F118)</f>
        <v>346101.6</v>
      </c>
      <c r="G115" s="131">
        <f t="shared" si="6"/>
        <v>1.2488988739393789</v>
      </c>
      <c r="H115" s="131">
        <f t="shared" si="5"/>
        <v>0.99628919254315107</v>
      </c>
      <c r="I115" s="145"/>
      <c r="J115" s="148"/>
      <c r="K115" s="106"/>
      <c r="L115" s="106"/>
    </row>
    <row r="116" spans="1:12" s="110" customFormat="1" ht="31.5" x14ac:dyDescent="0.25">
      <c r="A116" s="108" t="s">
        <v>660</v>
      </c>
      <c r="B116" s="109" t="s">
        <v>661</v>
      </c>
      <c r="C116" s="135">
        <v>69048.3</v>
      </c>
      <c r="D116" s="135">
        <v>69048.3</v>
      </c>
      <c r="E116" s="111">
        <v>69048.3</v>
      </c>
      <c r="F116" s="111">
        <v>69048.3</v>
      </c>
      <c r="G116" s="132">
        <f t="shared" si="6"/>
        <v>1</v>
      </c>
      <c r="H116" s="132">
        <f t="shared" si="5"/>
        <v>1</v>
      </c>
      <c r="I116" s="140"/>
      <c r="J116" s="141"/>
      <c r="K116" s="89"/>
      <c r="L116" s="89"/>
    </row>
    <row r="117" spans="1:12" s="110" customFormat="1" ht="115.5" customHeight="1" x14ac:dyDescent="0.2">
      <c r="A117" s="108" t="s">
        <v>662</v>
      </c>
      <c r="B117" s="109" t="s">
        <v>663</v>
      </c>
      <c r="C117" s="135">
        <v>2035.8</v>
      </c>
      <c r="D117" s="135">
        <v>4780.8</v>
      </c>
      <c r="E117" s="111">
        <v>2035.8</v>
      </c>
      <c r="F117" s="111">
        <v>2035.8</v>
      </c>
      <c r="G117" s="132">
        <f t="shared" si="6"/>
        <v>0.42582831325301201</v>
      </c>
      <c r="H117" s="132">
        <f t="shared" si="5"/>
        <v>1</v>
      </c>
      <c r="I117" s="154" t="s">
        <v>664</v>
      </c>
      <c r="J117" s="140"/>
      <c r="K117" s="89"/>
      <c r="L117" s="89"/>
    </row>
    <row r="118" spans="1:12" s="110" customFormat="1" ht="97.5" customHeight="1" x14ac:dyDescent="0.2">
      <c r="A118" s="108" t="s">
        <v>665</v>
      </c>
      <c r="B118" s="109" t="s">
        <v>666</v>
      </c>
      <c r="C118" s="135">
        <v>276306.59999999998</v>
      </c>
      <c r="D118" s="135">
        <v>203296.3</v>
      </c>
      <c r="E118" s="111">
        <v>276306.59999999998</v>
      </c>
      <c r="F118" s="111">
        <v>275017.5</v>
      </c>
      <c r="G118" s="132">
        <f t="shared" si="6"/>
        <v>1.3527914674295598</v>
      </c>
      <c r="H118" s="132">
        <f t="shared" si="5"/>
        <v>0.99533453055410193</v>
      </c>
      <c r="I118" s="154" t="s">
        <v>721</v>
      </c>
      <c r="J118" s="140"/>
      <c r="K118" s="89"/>
      <c r="L118" s="89"/>
    </row>
    <row r="119" spans="1:12" s="106" customFormat="1" x14ac:dyDescent="0.25">
      <c r="A119" s="116"/>
      <c r="B119" s="117" t="s">
        <v>667</v>
      </c>
      <c r="C119" s="136">
        <f>SUM(C6+C15+C29+C34+C39+C48+C56+C61+C65+C76+C81+C84+C89+C92+C96+C101+C107+C109+C112+C115)</f>
        <v>141664168.89999998</v>
      </c>
      <c r="D119" s="136">
        <f>SUM(D6+D15+D29+D34+D39+D48+D56+D61+D65+D76+D81+D84+D89+D92+D96+D101+D107+D109+D112+D115)</f>
        <v>116180945.2</v>
      </c>
      <c r="E119" s="136">
        <f>SUM(E6+E15+E29+E34+E39+E48+E56+E61+E65+E76+E81+E84+E89+E92+E96+E101+E107+E109+E112+E115)</f>
        <v>142713631.89999998</v>
      </c>
      <c r="F119" s="136">
        <f>SUM(F6+F15+F29+F34+F39+F48+F56+F61+F65+F76+F81+F84+F89+F92+F96+F101+F107+F109+F112+F115)</f>
        <v>137097421.19999999</v>
      </c>
      <c r="G119" s="137">
        <f t="shared" si="6"/>
        <v>1.18003361880034</v>
      </c>
      <c r="H119" s="137">
        <f t="shared" si="5"/>
        <v>0.96064699198507342</v>
      </c>
      <c r="I119" s="118"/>
      <c r="J119" s="119"/>
    </row>
    <row r="120" spans="1:12" s="106" customFormat="1" x14ac:dyDescent="0.25">
      <c r="A120" s="120"/>
      <c r="B120" s="121" t="s">
        <v>668</v>
      </c>
      <c r="C120" s="138"/>
      <c r="D120" s="136">
        <v>4862283.8999999911</v>
      </c>
      <c r="E120" s="139">
        <v>4411710.0000000298</v>
      </c>
      <c r="F120" s="139">
        <v>4196018.7</v>
      </c>
      <c r="G120" s="137">
        <f t="shared" si="6"/>
        <v>0.86297278939224586</v>
      </c>
      <c r="H120" s="137">
        <f t="shared" si="5"/>
        <v>0.95110936575612903</v>
      </c>
      <c r="I120" s="118"/>
      <c r="J120" s="119"/>
    </row>
    <row r="121" spans="1:12" s="106" customFormat="1" x14ac:dyDescent="0.25">
      <c r="A121" s="120"/>
      <c r="B121" s="117" t="s">
        <v>669</v>
      </c>
      <c r="C121" s="136">
        <f>SUM(C119:C120)</f>
        <v>141664168.89999998</v>
      </c>
      <c r="D121" s="136">
        <f>SUM(D119:D120)</f>
        <v>121043229.09999999</v>
      </c>
      <c r="E121" s="139">
        <f>SUM(E119:E120)</f>
        <v>147125341.90000001</v>
      </c>
      <c r="F121" s="139">
        <f>SUM(F119:F120)</f>
        <v>141293439.89999998</v>
      </c>
      <c r="G121" s="137">
        <f t="shared" si="6"/>
        <v>1.1672973445154065</v>
      </c>
      <c r="H121" s="137">
        <f t="shared" si="5"/>
        <v>0.96036099610926351</v>
      </c>
      <c r="I121" s="122"/>
      <c r="J121" s="119"/>
    </row>
    <row r="123" spans="1:12" s="110" customFormat="1" x14ac:dyDescent="0.2">
      <c r="A123" s="162"/>
      <c r="B123" s="162"/>
      <c r="C123" s="162"/>
      <c r="D123" s="162"/>
      <c r="E123" s="162"/>
      <c r="F123" s="162"/>
      <c r="G123" s="162"/>
      <c r="H123" s="162"/>
      <c r="I123" s="162"/>
      <c r="J123" s="162"/>
      <c r="K123" s="89"/>
      <c r="L123" s="89"/>
    </row>
    <row r="132" spans="1:10" x14ac:dyDescent="0.2">
      <c r="A132" s="163"/>
      <c r="B132" s="163"/>
      <c r="C132" s="163"/>
      <c r="D132" s="163"/>
      <c r="E132" s="163"/>
      <c r="F132" s="163"/>
      <c r="G132" s="163"/>
      <c r="H132" s="163"/>
      <c r="I132" s="163"/>
      <c r="J132" s="163"/>
    </row>
    <row r="133" spans="1:10" x14ac:dyDescent="0.2">
      <c r="A133" s="164"/>
      <c r="B133" s="164"/>
      <c r="C133" s="164"/>
      <c r="D133" s="164"/>
      <c r="E133" s="164"/>
      <c r="F133" s="164"/>
      <c r="G133" s="164"/>
      <c r="H133" s="164"/>
      <c r="I133" s="164"/>
      <c r="J133" s="164"/>
    </row>
    <row r="136" spans="1:10" x14ac:dyDescent="0.25">
      <c r="E136" s="124"/>
      <c r="F136" s="124"/>
      <c r="G136" s="124"/>
      <c r="I136" s="124"/>
    </row>
    <row r="137" spans="1:10" x14ac:dyDescent="0.25">
      <c r="E137" s="124"/>
      <c r="F137" s="124"/>
      <c r="G137" s="124"/>
    </row>
    <row r="138" spans="1:10" x14ac:dyDescent="0.25">
      <c r="E138" s="124"/>
      <c r="F138" s="124"/>
      <c r="G138" s="124"/>
      <c r="I138" s="126"/>
    </row>
    <row r="142" spans="1:10" x14ac:dyDescent="0.25">
      <c r="E142" s="127"/>
      <c r="F142" s="127"/>
      <c r="G142" s="127"/>
    </row>
    <row r="144" spans="1:10" x14ac:dyDescent="0.25">
      <c r="A144" s="128"/>
    </row>
  </sheetData>
  <mergeCells count="11">
    <mergeCell ref="A123:J123"/>
    <mergeCell ref="A132:J132"/>
    <mergeCell ref="A133:J133"/>
    <mergeCell ref="A1:J1"/>
    <mergeCell ref="A3:A4"/>
    <mergeCell ref="B3:B4"/>
    <mergeCell ref="C3:C4"/>
    <mergeCell ref="D3:E3"/>
    <mergeCell ref="F3:F4"/>
    <mergeCell ref="G3:H3"/>
    <mergeCell ref="I3:J3"/>
  </mergeCells>
  <printOptions horizontalCentered="1"/>
  <pageMargins left="0.19685039370078741" right="0.19685039370078741" top="0.15748031496062992" bottom="0.15748031496062992" header="0" footer="0"/>
  <pageSetup paperSize="9" scale="45" fitToHeight="0" orientation="landscape" r:id="rId1"/>
  <headerFooter alignWithMargins="0">
    <oddFooter>&amp;C&amp;P</oddFooter>
  </headerFooter>
  <rowBreaks count="7" manualBreakCount="7">
    <brk id="19" max="9" man="1"/>
    <brk id="36" max="9" man="1"/>
    <brk id="43" max="9" man="1"/>
    <brk id="58" max="9" man="1"/>
    <brk id="69" max="9" man="1"/>
    <brk id="83" max="9" man="1"/>
    <brk id="100"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view="pageBreakPreview" zoomScale="85" zoomScaleNormal="90" zoomScaleSheetLayoutView="85" workbookViewId="0">
      <selection activeCell="F157" sqref="F157"/>
    </sheetView>
  </sheetViews>
  <sheetFormatPr defaultColWidth="8.85546875" defaultRowHeight="15" x14ac:dyDescent="0.25"/>
  <cols>
    <col min="1" max="1" width="9.140625" style="8" customWidth="1"/>
    <col min="2" max="2" width="39" style="5" customWidth="1"/>
    <col min="3" max="3" width="64.140625" style="3" customWidth="1"/>
    <col min="4" max="4" width="10.42578125" style="3" customWidth="1"/>
    <col min="5" max="5" width="16" style="4" hidden="1" customWidth="1"/>
    <col min="6" max="6" width="11.5703125" style="3" customWidth="1"/>
    <col min="7" max="7" width="11.42578125" style="3" customWidth="1"/>
    <col min="8" max="8" width="30" style="11" customWidth="1"/>
    <col min="9" max="16384" width="8.85546875" style="10"/>
  </cols>
  <sheetData>
    <row r="1" spans="1:8" ht="36.6" customHeight="1" x14ac:dyDescent="0.25">
      <c r="A1" s="19"/>
      <c r="B1" s="195" t="s">
        <v>443</v>
      </c>
      <c r="C1" s="195"/>
      <c r="D1" s="195"/>
      <c r="E1" s="195"/>
      <c r="F1" s="195"/>
      <c r="G1" s="195"/>
    </row>
    <row r="2" spans="1:8" ht="27" customHeight="1" x14ac:dyDescent="0.25">
      <c r="A2" s="198" t="s">
        <v>444</v>
      </c>
      <c r="B2" s="198"/>
      <c r="C2" s="198"/>
      <c r="D2" s="198"/>
      <c r="E2" s="198"/>
      <c r="F2" s="198"/>
      <c r="G2" s="198"/>
    </row>
    <row r="3" spans="1:8" s="2" customFormat="1" ht="15" customHeight="1" x14ac:dyDescent="0.25">
      <c r="A3" s="199" t="s">
        <v>115</v>
      </c>
      <c r="B3" s="196" t="s">
        <v>0</v>
      </c>
      <c r="C3" s="196" t="s">
        <v>76</v>
      </c>
      <c r="D3" s="196" t="s">
        <v>406</v>
      </c>
      <c r="E3" s="196"/>
      <c r="F3" s="196"/>
      <c r="G3" s="196"/>
      <c r="H3" s="1"/>
    </row>
    <row r="4" spans="1:8" s="2" customFormat="1" ht="42.75" x14ac:dyDescent="0.25">
      <c r="A4" s="199"/>
      <c r="B4" s="196"/>
      <c r="C4" s="196"/>
      <c r="D4" s="12" t="s">
        <v>209</v>
      </c>
      <c r="E4" s="13"/>
      <c r="F4" s="12" t="s">
        <v>210</v>
      </c>
      <c r="G4" s="12" t="s">
        <v>80</v>
      </c>
      <c r="H4" s="1"/>
    </row>
    <row r="5" spans="1:8" ht="38.25" customHeight="1" x14ac:dyDescent="0.25">
      <c r="A5" s="42" t="s">
        <v>121</v>
      </c>
      <c r="B5" s="49" t="s">
        <v>364</v>
      </c>
      <c r="C5" s="57" t="s">
        <v>208</v>
      </c>
      <c r="D5" s="61">
        <v>71.599999999999994</v>
      </c>
      <c r="E5" s="62"/>
      <c r="F5" s="61">
        <v>69.900000000000006</v>
      </c>
      <c r="G5" s="58">
        <f>F5/D5*100</f>
        <v>97.625698324022352</v>
      </c>
    </row>
    <row r="6" spans="1:8" ht="30" customHeight="1" x14ac:dyDescent="0.25">
      <c r="A6" s="177" t="s">
        <v>118</v>
      </c>
      <c r="B6" s="184" t="s">
        <v>275</v>
      </c>
      <c r="C6" s="36" t="s">
        <v>396</v>
      </c>
      <c r="D6" s="63">
        <v>25</v>
      </c>
      <c r="E6" s="64"/>
      <c r="F6" s="63">
        <v>30</v>
      </c>
      <c r="G6" s="22">
        <f t="shared" ref="G6" si="0">F6/D6*100</f>
        <v>120</v>
      </c>
    </row>
    <row r="7" spans="1:8" ht="49.5" customHeight="1" x14ac:dyDescent="0.25">
      <c r="A7" s="187"/>
      <c r="B7" s="185"/>
      <c r="C7" s="37" t="s">
        <v>428</v>
      </c>
      <c r="D7" s="23" t="s">
        <v>447</v>
      </c>
      <c r="E7" s="21"/>
      <c r="F7" s="59">
        <v>84657</v>
      </c>
      <c r="G7" s="22">
        <v>125.2</v>
      </c>
    </row>
    <row r="8" spans="1:8" ht="60.75" customHeight="1" x14ac:dyDescent="0.25">
      <c r="A8" s="187"/>
      <c r="B8" s="185"/>
      <c r="C8" s="36" t="s">
        <v>407</v>
      </c>
      <c r="D8" s="59">
        <v>34</v>
      </c>
      <c r="E8" s="60"/>
      <c r="F8" s="59">
        <v>34</v>
      </c>
      <c r="G8" s="22">
        <f>D8/F8*100</f>
        <v>100</v>
      </c>
    </row>
    <row r="9" spans="1:8" ht="15.75" customHeight="1" x14ac:dyDescent="0.25">
      <c r="A9" s="187"/>
      <c r="B9" s="185"/>
      <c r="C9" s="36" t="s">
        <v>276</v>
      </c>
      <c r="D9" s="63">
        <v>4.5</v>
      </c>
      <c r="E9" s="63"/>
      <c r="F9" s="63">
        <v>2.7</v>
      </c>
      <c r="G9" s="22" t="s">
        <v>466</v>
      </c>
    </row>
    <row r="10" spans="1:8" ht="15.75" customHeight="1" x14ac:dyDescent="0.25">
      <c r="A10" s="178"/>
      <c r="B10" s="186"/>
      <c r="C10" s="36" t="s">
        <v>429</v>
      </c>
      <c r="D10" s="63">
        <v>41</v>
      </c>
      <c r="E10" s="63"/>
      <c r="F10" s="63">
        <v>38</v>
      </c>
      <c r="G10" s="22">
        <f>D10*100/F10</f>
        <v>107.89473684210526</v>
      </c>
    </row>
    <row r="11" spans="1:8" s="2" customFormat="1" ht="30" x14ac:dyDescent="0.25">
      <c r="A11" s="188" t="s">
        <v>119</v>
      </c>
      <c r="B11" s="179" t="s">
        <v>277</v>
      </c>
      <c r="C11" s="36" t="s">
        <v>278</v>
      </c>
      <c r="D11" s="20">
        <v>41.2</v>
      </c>
      <c r="E11" s="21"/>
      <c r="F11" s="20">
        <v>37.700000000000003</v>
      </c>
      <c r="G11" s="22">
        <f>F11/D11*100</f>
        <v>91.504854368932044</v>
      </c>
      <c r="H11" s="1"/>
    </row>
    <row r="12" spans="1:8" s="2" customFormat="1" ht="52.5" customHeight="1" x14ac:dyDescent="0.25">
      <c r="A12" s="188"/>
      <c r="B12" s="179"/>
      <c r="C12" s="36" t="s">
        <v>279</v>
      </c>
      <c r="D12" s="23" t="s">
        <v>445</v>
      </c>
      <c r="E12" s="21"/>
      <c r="F12" s="59">
        <v>2515</v>
      </c>
      <c r="G12" s="22">
        <v>100.6</v>
      </c>
      <c r="H12" s="1"/>
    </row>
    <row r="13" spans="1:8" ht="45" customHeight="1" x14ac:dyDescent="0.25">
      <c r="A13" s="177" t="s">
        <v>122</v>
      </c>
      <c r="B13" s="184" t="s">
        <v>280</v>
      </c>
      <c r="C13" s="37" t="s">
        <v>430</v>
      </c>
      <c r="D13" s="63">
        <v>379.89</v>
      </c>
      <c r="E13" s="63"/>
      <c r="F13" s="63">
        <v>433.9</v>
      </c>
      <c r="G13" s="22">
        <f>F13/D13*100</f>
        <v>114.21727342125352</v>
      </c>
    </row>
    <row r="14" spans="1:8" ht="89.25" customHeight="1" x14ac:dyDescent="0.25">
      <c r="A14" s="178"/>
      <c r="B14" s="186"/>
      <c r="C14" s="36" t="s">
        <v>431</v>
      </c>
      <c r="D14" s="63">
        <v>85</v>
      </c>
      <c r="E14" s="63"/>
      <c r="F14" s="63">
        <v>100</v>
      </c>
      <c r="G14" s="22">
        <f>F14/D14*100</f>
        <v>117.64705882352942</v>
      </c>
    </row>
    <row r="15" spans="1:8" ht="45.75" customHeight="1" x14ac:dyDescent="0.25">
      <c r="A15" s="200" t="s">
        <v>123</v>
      </c>
      <c r="B15" s="180" t="s">
        <v>281</v>
      </c>
      <c r="C15" s="57" t="s">
        <v>446</v>
      </c>
      <c r="D15" s="66">
        <v>5100</v>
      </c>
      <c r="E15" s="67"/>
      <c r="F15" s="66">
        <v>5105</v>
      </c>
      <c r="G15" s="58">
        <f>F15/D15*100</f>
        <v>100.09803921568627</v>
      </c>
    </row>
    <row r="16" spans="1:8" ht="50.25" customHeight="1" x14ac:dyDescent="0.25">
      <c r="A16" s="201"/>
      <c r="B16" s="197"/>
      <c r="C16" s="57" t="s">
        <v>193</v>
      </c>
      <c r="D16" s="61">
        <v>92.5</v>
      </c>
      <c r="E16" s="62"/>
      <c r="F16" s="61">
        <v>92.5</v>
      </c>
      <c r="G16" s="58">
        <f>F16/D16*100</f>
        <v>100</v>
      </c>
    </row>
    <row r="17" spans="1:8" ht="61.5" customHeight="1" x14ac:dyDescent="0.25">
      <c r="A17" s="201"/>
      <c r="B17" s="197"/>
      <c r="C17" s="57" t="s">
        <v>1</v>
      </c>
      <c r="D17" s="61">
        <v>62.4</v>
      </c>
      <c r="E17" s="62"/>
      <c r="F17" s="61">
        <v>73.02</v>
      </c>
      <c r="G17" s="58">
        <f>F17/D17*100</f>
        <v>117.01923076923077</v>
      </c>
    </row>
    <row r="18" spans="1:8" s="2" customFormat="1" ht="45" x14ac:dyDescent="0.25">
      <c r="A18" s="177" t="s">
        <v>124</v>
      </c>
      <c r="B18" s="184" t="s">
        <v>22</v>
      </c>
      <c r="C18" s="36" t="s">
        <v>283</v>
      </c>
      <c r="D18" s="63">
        <v>100</v>
      </c>
      <c r="E18" s="64"/>
      <c r="F18" s="63">
        <v>100</v>
      </c>
      <c r="G18" s="22">
        <f t="shared" ref="G18:G36" si="1">F18/D18*100</f>
        <v>100</v>
      </c>
      <c r="H18" s="1"/>
    </row>
    <row r="19" spans="1:8" ht="47.25" customHeight="1" x14ac:dyDescent="0.25">
      <c r="A19" s="178"/>
      <c r="B19" s="186"/>
      <c r="C19" s="36" t="s">
        <v>282</v>
      </c>
      <c r="D19" s="63">
        <v>100</v>
      </c>
      <c r="E19" s="64"/>
      <c r="F19" s="63">
        <v>100</v>
      </c>
      <c r="G19" s="22">
        <f t="shared" si="1"/>
        <v>100</v>
      </c>
    </row>
    <row r="20" spans="1:8" ht="76.5" customHeight="1" x14ac:dyDescent="0.25">
      <c r="A20" s="177" t="s">
        <v>125</v>
      </c>
      <c r="B20" s="184" t="s">
        <v>23</v>
      </c>
      <c r="C20" s="36" t="s">
        <v>284</v>
      </c>
      <c r="D20" s="59">
        <v>175</v>
      </c>
      <c r="E20" s="60"/>
      <c r="F20" s="59">
        <v>175</v>
      </c>
      <c r="G20" s="22">
        <f t="shared" si="1"/>
        <v>100</v>
      </c>
    </row>
    <row r="21" spans="1:8" s="2" customFormat="1" ht="41.25" customHeight="1" x14ac:dyDescent="0.25">
      <c r="A21" s="187"/>
      <c r="B21" s="185"/>
      <c r="C21" s="36" t="s">
        <v>285</v>
      </c>
      <c r="D21" s="59">
        <v>44</v>
      </c>
      <c r="E21" s="60"/>
      <c r="F21" s="59">
        <v>44</v>
      </c>
      <c r="G21" s="22">
        <f t="shared" si="1"/>
        <v>100</v>
      </c>
      <c r="H21" s="1"/>
    </row>
    <row r="22" spans="1:8" s="2" customFormat="1" ht="33.75" customHeight="1" x14ac:dyDescent="0.25">
      <c r="A22" s="187"/>
      <c r="B22" s="185"/>
      <c r="C22" s="36" t="s">
        <v>286</v>
      </c>
      <c r="D22" s="63">
        <v>76</v>
      </c>
      <c r="E22" s="64"/>
      <c r="F22" s="63">
        <v>76</v>
      </c>
      <c r="G22" s="22">
        <f t="shared" si="1"/>
        <v>100</v>
      </c>
      <c r="H22" s="1"/>
    </row>
    <row r="23" spans="1:8" s="2" customFormat="1" ht="50.25" customHeight="1" x14ac:dyDescent="0.25">
      <c r="A23" s="178"/>
      <c r="B23" s="186"/>
      <c r="C23" s="36" t="s">
        <v>194</v>
      </c>
      <c r="D23" s="63">
        <v>22.9</v>
      </c>
      <c r="E23" s="64"/>
      <c r="F23" s="63">
        <v>23</v>
      </c>
      <c r="G23" s="22">
        <f t="shared" si="1"/>
        <v>100.43668122270743</v>
      </c>
      <c r="H23" s="1"/>
    </row>
    <row r="24" spans="1:8" s="2" customFormat="1" ht="30" x14ac:dyDescent="0.25">
      <c r="A24" s="177" t="s">
        <v>126</v>
      </c>
      <c r="B24" s="184" t="s">
        <v>24</v>
      </c>
      <c r="C24" s="36" t="s">
        <v>2</v>
      </c>
      <c r="D24" s="59">
        <v>27</v>
      </c>
      <c r="E24" s="60"/>
      <c r="F24" s="59">
        <v>32</v>
      </c>
      <c r="G24" s="22">
        <f t="shared" si="1"/>
        <v>118.5185185185185</v>
      </c>
      <c r="H24" s="1"/>
    </row>
    <row r="25" spans="1:8" s="2" customFormat="1" ht="45" x14ac:dyDescent="0.25">
      <c r="A25" s="178"/>
      <c r="B25" s="186"/>
      <c r="C25" s="36" t="s">
        <v>211</v>
      </c>
      <c r="D25" s="59">
        <v>27200</v>
      </c>
      <c r="E25" s="60"/>
      <c r="F25" s="59">
        <v>27250</v>
      </c>
      <c r="G25" s="22">
        <f t="shared" si="1"/>
        <v>100.18382352941177</v>
      </c>
      <c r="H25" s="1"/>
    </row>
    <row r="26" spans="1:8" s="2" customFormat="1" ht="60.75" customHeight="1" x14ac:dyDescent="0.25">
      <c r="A26" s="188" t="s">
        <v>127</v>
      </c>
      <c r="B26" s="179" t="s">
        <v>25</v>
      </c>
      <c r="C26" s="36" t="s">
        <v>212</v>
      </c>
      <c r="D26" s="63">
        <v>43.5</v>
      </c>
      <c r="E26" s="64"/>
      <c r="F26" s="63">
        <v>43.5</v>
      </c>
      <c r="G26" s="22">
        <f t="shared" si="1"/>
        <v>100</v>
      </c>
      <c r="H26" s="1"/>
    </row>
    <row r="27" spans="1:8" s="2" customFormat="1" ht="63.75" customHeight="1" x14ac:dyDescent="0.25">
      <c r="A27" s="188"/>
      <c r="B27" s="179"/>
      <c r="C27" s="37" t="s">
        <v>441</v>
      </c>
      <c r="D27" s="68">
        <v>25.5</v>
      </c>
      <c r="E27" s="64"/>
      <c r="F27" s="63">
        <v>25.5</v>
      </c>
      <c r="G27" s="22">
        <f t="shared" si="1"/>
        <v>100</v>
      </c>
      <c r="H27" s="1"/>
    </row>
    <row r="28" spans="1:8" s="2" customFormat="1" ht="92.25" customHeight="1" x14ac:dyDescent="0.25">
      <c r="A28" s="188"/>
      <c r="B28" s="179"/>
      <c r="C28" s="36" t="s">
        <v>408</v>
      </c>
      <c r="D28" s="20">
        <v>12.5</v>
      </c>
      <c r="E28" s="21"/>
      <c r="F28" s="20">
        <v>12.5</v>
      </c>
      <c r="G28" s="22">
        <f t="shared" si="1"/>
        <v>100</v>
      </c>
      <c r="H28" s="1"/>
    </row>
    <row r="29" spans="1:8" s="2" customFormat="1" ht="75" customHeight="1" x14ac:dyDescent="0.25">
      <c r="A29" s="43" t="s">
        <v>128</v>
      </c>
      <c r="B29" s="184" t="s">
        <v>287</v>
      </c>
      <c r="C29" s="36" t="s">
        <v>372</v>
      </c>
      <c r="D29" s="68">
        <v>89</v>
      </c>
      <c r="E29" s="68"/>
      <c r="F29" s="68">
        <v>90</v>
      </c>
      <c r="G29" s="22">
        <f t="shared" si="1"/>
        <v>101.12359550561798</v>
      </c>
      <c r="H29" s="1"/>
    </row>
    <row r="30" spans="1:8" s="2" customFormat="1" ht="74.25" customHeight="1" x14ac:dyDescent="0.25">
      <c r="A30" s="44"/>
      <c r="B30" s="186"/>
      <c r="C30" s="36" t="s">
        <v>373</v>
      </c>
      <c r="D30" s="68">
        <v>79</v>
      </c>
      <c r="E30" s="68"/>
      <c r="F30" s="68">
        <v>79</v>
      </c>
      <c r="G30" s="22">
        <f t="shared" si="1"/>
        <v>100</v>
      </c>
      <c r="H30" s="1"/>
    </row>
    <row r="31" spans="1:8" s="2" customFormat="1" ht="30" x14ac:dyDescent="0.25">
      <c r="A31" s="45" t="s">
        <v>129</v>
      </c>
      <c r="B31" s="39" t="s">
        <v>26</v>
      </c>
      <c r="C31" s="36" t="s">
        <v>81</v>
      </c>
      <c r="D31" s="68">
        <v>45</v>
      </c>
      <c r="E31" s="68"/>
      <c r="F31" s="68">
        <v>55</v>
      </c>
      <c r="G31" s="22">
        <f t="shared" si="1"/>
        <v>122.22222222222223</v>
      </c>
      <c r="H31" s="1"/>
    </row>
    <row r="32" spans="1:8" s="2" customFormat="1" ht="75" x14ac:dyDescent="0.25">
      <c r="A32" s="177" t="s">
        <v>245</v>
      </c>
      <c r="B32" s="184" t="s">
        <v>288</v>
      </c>
      <c r="C32" s="36" t="s">
        <v>289</v>
      </c>
      <c r="D32" s="68">
        <v>70</v>
      </c>
      <c r="E32" s="68"/>
      <c r="F32" s="68">
        <v>70</v>
      </c>
      <c r="G32" s="22">
        <f t="shared" si="1"/>
        <v>100</v>
      </c>
      <c r="H32" s="1"/>
    </row>
    <row r="33" spans="1:8" s="2" customFormat="1" ht="45" x14ac:dyDescent="0.25">
      <c r="A33" s="178"/>
      <c r="B33" s="186"/>
      <c r="C33" s="36" t="s">
        <v>400</v>
      </c>
      <c r="D33" s="20">
        <v>400</v>
      </c>
      <c r="E33" s="21"/>
      <c r="F33" s="20">
        <v>400</v>
      </c>
      <c r="G33" s="22">
        <f t="shared" si="1"/>
        <v>100</v>
      </c>
      <c r="H33" s="1"/>
    </row>
    <row r="34" spans="1:8" ht="42.75" x14ac:dyDescent="0.25">
      <c r="A34" s="189" t="s">
        <v>130</v>
      </c>
      <c r="B34" s="190" t="s">
        <v>290</v>
      </c>
      <c r="C34" s="57" t="s">
        <v>397</v>
      </c>
      <c r="D34" s="66">
        <v>37000</v>
      </c>
      <c r="E34" s="66"/>
      <c r="F34" s="66">
        <v>37000</v>
      </c>
      <c r="G34" s="58">
        <v>100</v>
      </c>
    </row>
    <row r="35" spans="1:8" ht="62.25" customHeight="1" x14ac:dyDescent="0.25">
      <c r="A35" s="189"/>
      <c r="B35" s="190"/>
      <c r="C35" s="57" t="s">
        <v>3</v>
      </c>
      <c r="D35" s="61">
        <v>100</v>
      </c>
      <c r="E35" s="61">
        <v>100</v>
      </c>
      <c r="F35" s="61">
        <v>100</v>
      </c>
      <c r="G35" s="58">
        <f t="shared" si="1"/>
        <v>100</v>
      </c>
    </row>
    <row r="36" spans="1:8" s="2" customFormat="1" ht="45.75" customHeight="1" x14ac:dyDescent="0.25">
      <c r="A36" s="177" t="s">
        <v>131</v>
      </c>
      <c r="B36" s="184" t="s">
        <v>27</v>
      </c>
      <c r="C36" s="36" t="s">
        <v>432</v>
      </c>
      <c r="D36" s="68">
        <v>23</v>
      </c>
      <c r="E36" s="68">
        <v>71473</v>
      </c>
      <c r="F36" s="68">
        <v>28</v>
      </c>
      <c r="G36" s="25">
        <f t="shared" si="1"/>
        <v>121.73913043478262</v>
      </c>
      <c r="H36" s="1"/>
    </row>
    <row r="37" spans="1:8" s="2" customFormat="1" ht="45.75" customHeight="1" x14ac:dyDescent="0.25">
      <c r="A37" s="178"/>
      <c r="B37" s="186"/>
      <c r="C37" s="36" t="s">
        <v>433</v>
      </c>
      <c r="D37" s="59">
        <v>13443</v>
      </c>
      <c r="E37" s="59">
        <v>71473</v>
      </c>
      <c r="F37" s="59">
        <v>14056</v>
      </c>
      <c r="G37" s="25">
        <f t="shared" ref="G37" si="2">F37/D37*100</f>
        <v>104.5599940489474</v>
      </c>
      <c r="H37" s="1"/>
    </row>
    <row r="38" spans="1:8" s="2" customFormat="1" ht="28.5" customHeight="1" x14ac:dyDescent="0.25">
      <c r="A38" s="188" t="s">
        <v>132</v>
      </c>
      <c r="B38" s="179" t="s">
        <v>28</v>
      </c>
      <c r="C38" s="36" t="s">
        <v>66</v>
      </c>
      <c r="D38" s="68">
        <v>100</v>
      </c>
      <c r="E38" s="68"/>
      <c r="F38" s="68">
        <v>100</v>
      </c>
      <c r="G38" s="25">
        <f t="shared" ref="G38:G60" si="3">F38/D38*100</f>
        <v>100</v>
      </c>
      <c r="H38" s="1"/>
    </row>
    <row r="39" spans="1:8" s="2" customFormat="1" ht="59.25" customHeight="1" x14ac:dyDescent="0.25">
      <c r="A39" s="188"/>
      <c r="B39" s="179"/>
      <c r="C39" s="36" t="s">
        <v>4</v>
      </c>
      <c r="D39" s="68">
        <v>18</v>
      </c>
      <c r="E39" s="68"/>
      <c r="F39" s="68">
        <v>19</v>
      </c>
      <c r="G39" s="25">
        <f t="shared" si="3"/>
        <v>105.55555555555556</v>
      </c>
      <c r="H39" s="1"/>
    </row>
    <row r="40" spans="1:8" s="2" customFormat="1" ht="60" x14ac:dyDescent="0.25">
      <c r="A40" s="188" t="s">
        <v>133</v>
      </c>
      <c r="B40" s="179" t="s">
        <v>29</v>
      </c>
      <c r="C40" s="36" t="s">
        <v>291</v>
      </c>
      <c r="D40" s="68">
        <v>91.8</v>
      </c>
      <c r="E40" s="68"/>
      <c r="F40" s="68">
        <v>91.8</v>
      </c>
      <c r="G40" s="25">
        <f t="shared" si="3"/>
        <v>100</v>
      </c>
      <c r="H40" s="14"/>
    </row>
    <row r="41" spans="1:8" s="2" customFormat="1" ht="60" customHeight="1" x14ac:dyDescent="0.25">
      <c r="A41" s="188"/>
      <c r="B41" s="179"/>
      <c r="C41" s="36" t="s">
        <v>198</v>
      </c>
      <c r="D41" s="68">
        <v>80</v>
      </c>
      <c r="E41" s="68"/>
      <c r="F41" s="68">
        <v>80</v>
      </c>
      <c r="G41" s="25">
        <f t="shared" si="3"/>
        <v>100</v>
      </c>
      <c r="H41" s="1"/>
    </row>
    <row r="42" spans="1:8" s="2" customFormat="1" ht="33.75" customHeight="1" x14ac:dyDescent="0.25">
      <c r="A42" s="45" t="s">
        <v>134</v>
      </c>
      <c r="B42" s="39" t="s">
        <v>30</v>
      </c>
      <c r="C42" s="36" t="s">
        <v>67</v>
      </c>
      <c r="D42" s="68">
        <v>20.7</v>
      </c>
      <c r="E42" s="68"/>
      <c r="F42" s="68">
        <v>20.7</v>
      </c>
      <c r="G42" s="22">
        <f t="shared" ref="G42" si="4">F42/D42*100</f>
        <v>100</v>
      </c>
      <c r="H42" s="1"/>
    </row>
    <row r="43" spans="1:8" ht="45" x14ac:dyDescent="0.25">
      <c r="A43" s="177" t="s">
        <v>135</v>
      </c>
      <c r="B43" s="184" t="s">
        <v>31</v>
      </c>
      <c r="C43" s="37" t="s">
        <v>103</v>
      </c>
      <c r="D43" s="59">
        <v>30</v>
      </c>
      <c r="E43" s="59"/>
      <c r="F43" s="59">
        <v>240</v>
      </c>
      <c r="G43" s="22" t="s">
        <v>399</v>
      </c>
    </row>
    <row r="44" spans="1:8" ht="45" x14ac:dyDescent="0.25">
      <c r="A44" s="178"/>
      <c r="B44" s="186"/>
      <c r="C44" s="36" t="s">
        <v>213</v>
      </c>
      <c r="D44" s="59">
        <v>50</v>
      </c>
      <c r="E44" s="59"/>
      <c r="F44" s="59">
        <v>66</v>
      </c>
      <c r="G44" s="22">
        <v>120</v>
      </c>
    </row>
    <row r="45" spans="1:8" ht="61.5" customHeight="1" x14ac:dyDescent="0.25">
      <c r="A45" s="188" t="s">
        <v>136</v>
      </c>
      <c r="B45" s="191" t="s">
        <v>374</v>
      </c>
      <c r="C45" s="37" t="s">
        <v>375</v>
      </c>
      <c r="D45" s="68">
        <v>75</v>
      </c>
      <c r="E45" s="68"/>
      <c r="F45" s="68">
        <v>80</v>
      </c>
      <c r="G45" s="22">
        <f t="shared" si="3"/>
        <v>106.66666666666667</v>
      </c>
    </row>
    <row r="46" spans="1:8" ht="64.5" customHeight="1" x14ac:dyDescent="0.25">
      <c r="A46" s="188"/>
      <c r="B46" s="191"/>
      <c r="C46" s="37" t="s">
        <v>401</v>
      </c>
      <c r="D46" s="68">
        <v>79</v>
      </c>
      <c r="E46" s="68"/>
      <c r="F46" s="68">
        <v>86</v>
      </c>
      <c r="G46" s="22">
        <f t="shared" si="3"/>
        <v>108.86075949367088</v>
      </c>
    </row>
    <row r="47" spans="1:8" ht="30" customHeight="1" x14ac:dyDescent="0.25">
      <c r="A47" s="182" t="s">
        <v>137</v>
      </c>
      <c r="B47" s="180" t="s">
        <v>292</v>
      </c>
      <c r="C47" s="57" t="s">
        <v>303</v>
      </c>
      <c r="D47" s="61">
        <v>110.73</v>
      </c>
      <c r="E47" s="61"/>
      <c r="F47" s="61">
        <v>124.84</v>
      </c>
      <c r="G47" s="58">
        <f t="shared" si="3"/>
        <v>112.74270748667932</v>
      </c>
    </row>
    <row r="48" spans="1:8" ht="44.25" customHeight="1" x14ac:dyDescent="0.25">
      <c r="A48" s="183"/>
      <c r="B48" s="181"/>
      <c r="C48" s="57" t="s">
        <v>304</v>
      </c>
      <c r="D48" s="61">
        <v>23</v>
      </c>
      <c r="E48" s="61"/>
      <c r="F48" s="61">
        <v>25.7</v>
      </c>
      <c r="G48" s="58">
        <f>F48/D48*100</f>
        <v>111.73913043478261</v>
      </c>
    </row>
    <row r="49" spans="1:8" s="7" customFormat="1" ht="45" customHeight="1" x14ac:dyDescent="0.25">
      <c r="A49" s="45" t="s">
        <v>138</v>
      </c>
      <c r="B49" s="39" t="s">
        <v>62</v>
      </c>
      <c r="C49" s="37" t="s">
        <v>376</v>
      </c>
      <c r="D49" s="68">
        <v>64</v>
      </c>
      <c r="E49" s="68"/>
      <c r="F49" s="68">
        <v>64.2</v>
      </c>
      <c r="G49" s="26">
        <f t="shared" si="3"/>
        <v>100.3125</v>
      </c>
      <c r="H49" s="6"/>
    </row>
    <row r="50" spans="1:8" s="16" customFormat="1" ht="60.75" customHeight="1" x14ac:dyDescent="0.25">
      <c r="A50" s="46" t="s">
        <v>139</v>
      </c>
      <c r="B50" s="50" t="s">
        <v>199</v>
      </c>
      <c r="C50" s="38" t="s">
        <v>409</v>
      </c>
      <c r="D50" s="68">
        <v>100</v>
      </c>
      <c r="E50" s="68"/>
      <c r="F50" s="68">
        <v>100</v>
      </c>
      <c r="G50" s="26">
        <f t="shared" si="3"/>
        <v>100</v>
      </c>
      <c r="H50" s="15"/>
    </row>
    <row r="51" spans="1:8" s="2" customFormat="1" ht="45" x14ac:dyDescent="0.25">
      <c r="A51" s="45" t="s">
        <v>140</v>
      </c>
      <c r="B51" s="39" t="s">
        <v>293</v>
      </c>
      <c r="C51" s="36" t="s">
        <v>6</v>
      </c>
      <c r="D51" s="59">
        <v>500</v>
      </c>
      <c r="E51" s="59" t="s">
        <v>57</v>
      </c>
      <c r="F51" s="59">
        <v>542</v>
      </c>
      <c r="G51" s="22">
        <f>F51*100/D51</f>
        <v>108.4</v>
      </c>
      <c r="H51" s="1"/>
    </row>
    <row r="52" spans="1:8" s="2" customFormat="1" ht="45" x14ac:dyDescent="0.25">
      <c r="A52" s="45" t="s">
        <v>141</v>
      </c>
      <c r="B52" s="39" t="s">
        <v>294</v>
      </c>
      <c r="C52" s="37" t="s">
        <v>295</v>
      </c>
      <c r="D52" s="59">
        <v>94</v>
      </c>
      <c r="E52" s="59"/>
      <c r="F52" s="59">
        <v>94</v>
      </c>
      <c r="G52" s="27">
        <f t="shared" si="3"/>
        <v>100</v>
      </c>
      <c r="H52" s="1"/>
    </row>
    <row r="53" spans="1:8" s="2" customFormat="1" ht="45" x14ac:dyDescent="0.25">
      <c r="A53" s="46" t="s">
        <v>142</v>
      </c>
      <c r="B53" s="51" t="s">
        <v>296</v>
      </c>
      <c r="C53" s="36" t="s">
        <v>297</v>
      </c>
      <c r="D53" s="59">
        <v>1269</v>
      </c>
      <c r="E53" s="59" t="s">
        <v>57</v>
      </c>
      <c r="F53" s="59">
        <v>1365</v>
      </c>
      <c r="G53" s="22">
        <f t="shared" si="3"/>
        <v>107.56501182033098</v>
      </c>
      <c r="H53" s="1"/>
    </row>
    <row r="54" spans="1:8" s="2" customFormat="1" ht="30" x14ac:dyDescent="0.25">
      <c r="A54" s="177" t="s">
        <v>214</v>
      </c>
      <c r="B54" s="184" t="s">
        <v>32</v>
      </c>
      <c r="C54" s="36" t="s">
        <v>5</v>
      </c>
      <c r="D54" s="59">
        <v>56</v>
      </c>
      <c r="E54" s="59" t="s">
        <v>57</v>
      </c>
      <c r="F54" s="59">
        <v>62</v>
      </c>
      <c r="G54" s="22">
        <f t="shared" si="3"/>
        <v>110.71428571428572</v>
      </c>
      <c r="H54" s="1"/>
    </row>
    <row r="55" spans="1:8" s="2" customFormat="1" ht="60" x14ac:dyDescent="0.25">
      <c r="A55" s="178"/>
      <c r="B55" s="186"/>
      <c r="C55" s="36" t="s">
        <v>402</v>
      </c>
      <c r="D55" s="59">
        <v>46</v>
      </c>
      <c r="E55" s="59"/>
      <c r="F55" s="59">
        <v>44</v>
      </c>
      <c r="G55" s="22">
        <f>F55*100/D55</f>
        <v>95.652173913043484</v>
      </c>
      <c r="H55" s="1"/>
    </row>
    <row r="56" spans="1:8" s="2" customFormat="1" ht="139.5" customHeight="1" x14ac:dyDescent="0.25">
      <c r="A56" s="44" t="s">
        <v>217</v>
      </c>
      <c r="B56" s="52" t="s">
        <v>33</v>
      </c>
      <c r="C56" s="36" t="s">
        <v>298</v>
      </c>
      <c r="D56" s="59">
        <v>32</v>
      </c>
      <c r="E56" s="59"/>
      <c r="F56" s="59">
        <v>32</v>
      </c>
      <c r="G56" s="22">
        <f t="shared" si="3"/>
        <v>100</v>
      </c>
      <c r="H56" s="1"/>
    </row>
    <row r="57" spans="1:8" s="2" customFormat="1" ht="78" customHeight="1" x14ac:dyDescent="0.25">
      <c r="A57" s="177" t="s">
        <v>246</v>
      </c>
      <c r="B57" s="184" t="s">
        <v>299</v>
      </c>
      <c r="C57" s="36" t="s">
        <v>403</v>
      </c>
      <c r="D57" s="59">
        <v>8</v>
      </c>
      <c r="E57" s="59"/>
      <c r="F57" s="59">
        <v>8</v>
      </c>
      <c r="G57" s="22">
        <f t="shared" si="3"/>
        <v>100</v>
      </c>
      <c r="H57" s="1"/>
    </row>
    <row r="58" spans="1:8" s="2" customFormat="1" ht="90" x14ac:dyDescent="0.25">
      <c r="A58" s="178"/>
      <c r="B58" s="186"/>
      <c r="C58" s="36" t="s">
        <v>105</v>
      </c>
      <c r="D58" s="59">
        <v>7</v>
      </c>
      <c r="E58" s="59"/>
      <c r="F58" s="59">
        <v>9</v>
      </c>
      <c r="G58" s="22">
        <f t="shared" si="3"/>
        <v>128.57142857142858</v>
      </c>
      <c r="H58" s="1"/>
    </row>
    <row r="59" spans="1:8" s="2" customFormat="1" ht="30" x14ac:dyDescent="0.25">
      <c r="A59" s="45" t="s">
        <v>247</v>
      </c>
      <c r="B59" s="39" t="s">
        <v>104</v>
      </c>
      <c r="C59" s="36" t="s">
        <v>300</v>
      </c>
      <c r="D59" s="20">
        <v>3.0000000000000001E-3</v>
      </c>
      <c r="E59" s="21"/>
      <c r="F59" s="20">
        <v>3.0000000000000001E-3</v>
      </c>
      <c r="G59" s="22">
        <f t="shared" si="3"/>
        <v>100</v>
      </c>
      <c r="H59" s="1"/>
    </row>
    <row r="60" spans="1:8" s="2" customFormat="1" ht="45" x14ac:dyDescent="0.25">
      <c r="A60" s="46" t="s">
        <v>248</v>
      </c>
      <c r="B60" s="51" t="s">
        <v>301</v>
      </c>
      <c r="C60" s="36" t="s">
        <v>302</v>
      </c>
      <c r="D60" s="68">
        <v>7.1</v>
      </c>
      <c r="E60" s="68"/>
      <c r="F60" s="68">
        <v>8.0879999999999992</v>
      </c>
      <c r="G60" s="22">
        <f t="shared" si="3"/>
        <v>113.91549295774648</v>
      </c>
      <c r="H60" s="1"/>
    </row>
    <row r="61" spans="1:8" ht="34.5" customHeight="1" x14ac:dyDescent="0.25">
      <c r="A61" s="189" t="s">
        <v>120</v>
      </c>
      <c r="B61" s="190" t="s">
        <v>305</v>
      </c>
      <c r="C61" s="57" t="s">
        <v>68</v>
      </c>
      <c r="D61" s="61">
        <v>2</v>
      </c>
      <c r="E61" s="61"/>
      <c r="F61" s="61">
        <v>0.8</v>
      </c>
      <c r="G61" s="58" t="s">
        <v>399</v>
      </c>
    </row>
    <row r="62" spans="1:8" s="2" customFormat="1" ht="56.25" customHeight="1" x14ac:dyDescent="0.25">
      <c r="A62" s="189"/>
      <c r="B62" s="190"/>
      <c r="C62" s="57" t="s">
        <v>448</v>
      </c>
      <c r="D62" s="61">
        <v>70</v>
      </c>
      <c r="E62" s="61">
        <v>70</v>
      </c>
      <c r="F62" s="61">
        <v>71</v>
      </c>
      <c r="G62" s="58">
        <f>F62/D62*100</f>
        <v>101.42857142857142</v>
      </c>
      <c r="H62" s="1"/>
    </row>
    <row r="63" spans="1:8" s="16" customFormat="1" ht="64.5" customHeight="1" x14ac:dyDescent="0.25">
      <c r="A63" s="177" t="s">
        <v>143</v>
      </c>
      <c r="B63" s="184" t="s">
        <v>34</v>
      </c>
      <c r="C63" s="38" t="s">
        <v>411</v>
      </c>
      <c r="D63" s="68">
        <v>3.9</v>
      </c>
      <c r="E63" s="68"/>
      <c r="F63" s="68">
        <v>0.6</v>
      </c>
      <c r="G63" s="27" t="s">
        <v>399</v>
      </c>
      <c r="H63" s="15"/>
    </row>
    <row r="64" spans="1:8" s="2" customFormat="1" ht="48.75" customHeight="1" x14ac:dyDescent="0.25">
      <c r="A64" s="187"/>
      <c r="B64" s="185"/>
      <c r="C64" s="36" t="s">
        <v>7</v>
      </c>
      <c r="D64" s="68">
        <v>75</v>
      </c>
      <c r="E64" s="68">
        <v>75</v>
      </c>
      <c r="F64" s="68">
        <v>73.599999999999994</v>
      </c>
      <c r="G64" s="26">
        <f t="shared" ref="G64:G67" si="5">F64/D64*100</f>
        <v>98.133333333333326</v>
      </c>
      <c r="H64" s="1"/>
    </row>
    <row r="65" spans="1:8" s="2" customFormat="1" ht="43.5" customHeight="1" x14ac:dyDescent="0.25">
      <c r="A65" s="178"/>
      <c r="B65" s="186"/>
      <c r="C65" s="36" t="s">
        <v>410</v>
      </c>
      <c r="D65" s="59">
        <v>30</v>
      </c>
      <c r="E65" s="59"/>
      <c r="F65" s="59">
        <v>36</v>
      </c>
      <c r="G65" s="26">
        <f t="shared" si="5"/>
        <v>120</v>
      </c>
      <c r="H65" s="1"/>
    </row>
    <row r="66" spans="1:8" s="2" customFormat="1" ht="33.75" customHeight="1" x14ac:dyDescent="0.25">
      <c r="A66" s="45" t="s">
        <v>144</v>
      </c>
      <c r="B66" s="39" t="s">
        <v>35</v>
      </c>
      <c r="C66" s="36" t="s">
        <v>200</v>
      </c>
      <c r="D66" s="68">
        <v>90</v>
      </c>
      <c r="E66" s="68"/>
      <c r="F66" s="68">
        <v>90.1</v>
      </c>
      <c r="G66" s="26">
        <f t="shared" si="5"/>
        <v>100.1111111111111</v>
      </c>
      <c r="H66" s="1"/>
    </row>
    <row r="67" spans="1:8" ht="63.75" customHeight="1" x14ac:dyDescent="0.25">
      <c r="A67" s="188" t="s">
        <v>145</v>
      </c>
      <c r="B67" s="179" t="s">
        <v>306</v>
      </c>
      <c r="C67" s="36" t="s">
        <v>412</v>
      </c>
      <c r="D67" s="68">
        <v>70</v>
      </c>
      <c r="E67" s="68">
        <v>70</v>
      </c>
      <c r="F67" s="68">
        <v>71</v>
      </c>
      <c r="G67" s="26">
        <f t="shared" si="5"/>
        <v>101.42857142857142</v>
      </c>
    </row>
    <row r="68" spans="1:8" ht="60.75" customHeight="1" x14ac:dyDescent="0.25">
      <c r="A68" s="188"/>
      <c r="B68" s="179"/>
      <c r="C68" s="36" t="s">
        <v>413</v>
      </c>
      <c r="D68" s="59">
        <v>200</v>
      </c>
      <c r="E68" s="59">
        <v>20</v>
      </c>
      <c r="F68" s="59">
        <v>552</v>
      </c>
      <c r="G68" s="27" t="s">
        <v>399</v>
      </c>
    </row>
    <row r="69" spans="1:8" ht="43.5" customHeight="1" x14ac:dyDescent="0.25">
      <c r="A69" s="45" t="s">
        <v>427</v>
      </c>
      <c r="B69" s="39" t="s">
        <v>63</v>
      </c>
      <c r="C69" s="36" t="s">
        <v>414</v>
      </c>
      <c r="D69" s="68">
        <v>74</v>
      </c>
      <c r="E69" s="68"/>
      <c r="F69" s="68">
        <v>81.099999999999994</v>
      </c>
      <c r="G69" s="27">
        <f>F69*100/D69</f>
        <v>109.59459459459458</v>
      </c>
    </row>
    <row r="70" spans="1:8" s="2" customFormat="1" ht="28.9" customHeight="1" x14ac:dyDescent="0.25">
      <c r="A70" s="45" t="s">
        <v>146</v>
      </c>
      <c r="B70" s="39" t="s">
        <v>64</v>
      </c>
      <c r="C70" s="37" t="s">
        <v>107</v>
      </c>
      <c r="D70" s="59">
        <v>29</v>
      </c>
      <c r="E70" s="59"/>
      <c r="F70" s="59">
        <v>12</v>
      </c>
      <c r="G70" s="27" t="s">
        <v>399</v>
      </c>
      <c r="H70" s="1"/>
    </row>
    <row r="71" spans="1:8" s="2" customFormat="1" ht="48" customHeight="1" x14ac:dyDescent="0.25">
      <c r="A71" s="45" t="s">
        <v>147</v>
      </c>
      <c r="B71" s="39" t="s">
        <v>215</v>
      </c>
      <c r="C71" s="37" t="s">
        <v>216</v>
      </c>
      <c r="D71" s="68">
        <v>50</v>
      </c>
      <c r="E71" s="68"/>
      <c r="F71" s="68">
        <v>70.599999999999994</v>
      </c>
      <c r="G71" s="27">
        <f>F71/D71*100</f>
        <v>141.19999999999999</v>
      </c>
      <c r="H71" s="1"/>
    </row>
    <row r="72" spans="1:8" s="2" customFormat="1" ht="61.5" customHeight="1" x14ac:dyDescent="0.25">
      <c r="A72" s="45" t="s">
        <v>148</v>
      </c>
      <c r="B72" s="39" t="s">
        <v>218</v>
      </c>
      <c r="C72" s="37" t="s">
        <v>425</v>
      </c>
      <c r="D72" s="68">
        <v>137</v>
      </c>
      <c r="E72" s="68"/>
      <c r="F72" s="68">
        <v>174.4</v>
      </c>
      <c r="G72" s="27">
        <f>F72/D72*100</f>
        <v>127.29927007299271</v>
      </c>
      <c r="H72" s="1"/>
    </row>
    <row r="73" spans="1:8" ht="34.5" customHeight="1" x14ac:dyDescent="0.25">
      <c r="A73" s="189" t="s">
        <v>149</v>
      </c>
      <c r="B73" s="193" t="s">
        <v>307</v>
      </c>
      <c r="C73" s="57" t="s">
        <v>223</v>
      </c>
      <c r="D73" s="61">
        <v>89</v>
      </c>
      <c r="E73" s="61"/>
      <c r="F73" s="61">
        <v>89</v>
      </c>
      <c r="G73" s="58">
        <f t="shared" ref="G73:G100" si="6">F73/D73*100</f>
        <v>100</v>
      </c>
    </row>
    <row r="74" spans="1:8" ht="58.5" customHeight="1" x14ac:dyDescent="0.25">
      <c r="A74" s="189"/>
      <c r="B74" s="194"/>
      <c r="C74" s="57" t="s">
        <v>415</v>
      </c>
      <c r="D74" s="61">
        <v>13.02</v>
      </c>
      <c r="E74" s="61"/>
      <c r="F74" s="61">
        <v>13.02</v>
      </c>
      <c r="G74" s="58">
        <f t="shared" si="6"/>
        <v>100</v>
      </c>
    </row>
    <row r="75" spans="1:8" s="2" customFormat="1" ht="29.25" customHeight="1" x14ac:dyDescent="0.25">
      <c r="A75" s="188" t="s">
        <v>150</v>
      </c>
      <c r="B75" s="179" t="s">
        <v>36</v>
      </c>
      <c r="C75" s="36" t="s">
        <v>404</v>
      </c>
      <c r="D75" s="20">
        <v>96</v>
      </c>
      <c r="E75" s="21"/>
      <c r="F75" s="20">
        <v>96</v>
      </c>
      <c r="G75" s="22">
        <f t="shared" si="6"/>
        <v>100</v>
      </c>
      <c r="H75" s="1"/>
    </row>
    <row r="76" spans="1:8" s="2" customFormat="1" ht="28.5" customHeight="1" x14ac:dyDescent="0.25">
      <c r="A76" s="188"/>
      <c r="B76" s="179"/>
      <c r="C76" s="36" t="s">
        <v>82</v>
      </c>
      <c r="D76" s="20">
        <v>475</v>
      </c>
      <c r="E76" s="21"/>
      <c r="F76" s="20">
        <v>475</v>
      </c>
      <c r="G76" s="22">
        <f t="shared" si="6"/>
        <v>100</v>
      </c>
      <c r="H76" s="1"/>
    </row>
    <row r="77" spans="1:8" s="2" customFormat="1" x14ac:dyDescent="0.25">
      <c r="A77" s="177" t="s">
        <v>151</v>
      </c>
      <c r="B77" s="184" t="s">
        <v>37</v>
      </c>
      <c r="C77" s="36" t="s">
        <v>83</v>
      </c>
      <c r="D77" s="20">
        <v>48</v>
      </c>
      <c r="E77" s="21" t="s">
        <v>57</v>
      </c>
      <c r="F77" s="20">
        <v>50</v>
      </c>
      <c r="G77" s="22">
        <f t="shared" si="6"/>
        <v>104.16666666666667</v>
      </c>
      <c r="H77" s="1"/>
    </row>
    <row r="78" spans="1:8" s="2" customFormat="1" ht="14.25" customHeight="1" x14ac:dyDescent="0.25">
      <c r="A78" s="187"/>
      <c r="B78" s="185"/>
      <c r="C78" s="37" t="s">
        <v>84</v>
      </c>
      <c r="D78" s="20">
        <v>144</v>
      </c>
      <c r="E78" s="21"/>
      <c r="F78" s="20">
        <v>144</v>
      </c>
      <c r="G78" s="22">
        <f t="shared" si="6"/>
        <v>100</v>
      </c>
      <c r="H78" s="1"/>
    </row>
    <row r="79" spans="1:8" s="2" customFormat="1" ht="28.5" customHeight="1" x14ac:dyDescent="0.25">
      <c r="A79" s="45" t="s">
        <v>152</v>
      </c>
      <c r="B79" s="39" t="s">
        <v>38</v>
      </c>
      <c r="C79" s="37" t="s">
        <v>308</v>
      </c>
      <c r="D79" s="68">
        <v>58</v>
      </c>
      <c r="E79" s="68" t="s">
        <v>59</v>
      </c>
      <c r="F79" s="68">
        <v>65.900000000000006</v>
      </c>
      <c r="G79" s="22">
        <f t="shared" si="6"/>
        <v>113.62068965517243</v>
      </c>
      <c r="H79" s="1"/>
    </row>
    <row r="80" spans="1:8" s="2" customFormat="1" ht="30" x14ac:dyDescent="0.25">
      <c r="A80" s="177" t="s">
        <v>153</v>
      </c>
      <c r="B80" s="184" t="s">
        <v>39</v>
      </c>
      <c r="C80" s="36" t="s">
        <v>195</v>
      </c>
      <c r="D80" s="68">
        <v>86</v>
      </c>
      <c r="E80" s="68">
        <v>8398.2999999999993</v>
      </c>
      <c r="F80" s="68">
        <v>86</v>
      </c>
      <c r="G80" s="27">
        <v>100</v>
      </c>
      <c r="H80" s="1"/>
    </row>
    <row r="81" spans="1:8" s="2" customFormat="1" ht="45" x14ac:dyDescent="0.25">
      <c r="A81" s="178"/>
      <c r="B81" s="186"/>
      <c r="C81" s="36" t="s">
        <v>219</v>
      </c>
      <c r="D81" s="68">
        <v>8552</v>
      </c>
      <c r="E81" s="68"/>
      <c r="F81" s="68">
        <v>8736</v>
      </c>
      <c r="G81" s="27">
        <f>F81*100/D81</f>
        <v>102.15154349859682</v>
      </c>
      <c r="H81" s="1"/>
    </row>
    <row r="82" spans="1:8" s="2" customFormat="1" ht="32.25" customHeight="1" x14ac:dyDescent="0.25">
      <c r="A82" s="188" t="s">
        <v>249</v>
      </c>
      <c r="B82" s="179" t="s">
        <v>40</v>
      </c>
      <c r="C82" s="36" t="s">
        <v>196</v>
      </c>
      <c r="D82" s="20">
        <v>385</v>
      </c>
      <c r="E82" s="21"/>
      <c r="F82" s="20">
        <v>385</v>
      </c>
      <c r="G82" s="22">
        <f t="shared" si="6"/>
        <v>100</v>
      </c>
      <c r="H82" s="1"/>
    </row>
    <row r="83" spans="1:8" s="2" customFormat="1" ht="47.25" customHeight="1" x14ac:dyDescent="0.25">
      <c r="A83" s="188"/>
      <c r="B83" s="179"/>
      <c r="C83" s="36" t="s">
        <v>220</v>
      </c>
      <c r="D83" s="68">
        <v>66.599999999999994</v>
      </c>
      <c r="E83" s="68"/>
      <c r="F83" s="68">
        <v>66.599999999999994</v>
      </c>
      <c r="G83" s="22">
        <f t="shared" si="6"/>
        <v>100</v>
      </c>
      <c r="H83" s="1"/>
    </row>
    <row r="84" spans="1:8" s="2" customFormat="1" ht="28.15" customHeight="1" x14ac:dyDescent="0.25">
      <c r="A84" s="177" t="s">
        <v>250</v>
      </c>
      <c r="B84" s="184" t="s">
        <v>41</v>
      </c>
      <c r="C84" s="36" t="s">
        <v>309</v>
      </c>
      <c r="D84" s="20">
        <v>7500</v>
      </c>
      <c r="E84" s="20">
        <v>257132</v>
      </c>
      <c r="F84" s="20">
        <v>7838</v>
      </c>
      <c r="G84" s="22">
        <f t="shared" si="6"/>
        <v>104.50666666666666</v>
      </c>
      <c r="H84" s="1"/>
    </row>
    <row r="85" spans="1:8" s="2" customFormat="1" ht="45" customHeight="1" x14ac:dyDescent="0.25">
      <c r="A85" s="178"/>
      <c r="B85" s="186"/>
      <c r="C85" s="36" t="s">
        <v>405</v>
      </c>
      <c r="D85" s="68">
        <v>4600</v>
      </c>
      <c r="E85" s="68"/>
      <c r="F85" s="68">
        <v>4600</v>
      </c>
      <c r="G85" s="22">
        <f t="shared" si="6"/>
        <v>100</v>
      </c>
      <c r="H85" s="1"/>
    </row>
    <row r="86" spans="1:8" s="2" customFormat="1" ht="45" x14ac:dyDescent="0.25">
      <c r="A86" s="45" t="s">
        <v>251</v>
      </c>
      <c r="B86" s="39" t="s">
        <v>42</v>
      </c>
      <c r="C86" s="36" t="s">
        <v>310</v>
      </c>
      <c r="D86" s="20">
        <v>8</v>
      </c>
      <c r="E86" s="21"/>
      <c r="F86" s="20">
        <v>8</v>
      </c>
      <c r="G86" s="22">
        <f t="shared" si="6"/>
        <v>100</v>
      </c>
      <c r="H86" s="1"/>
    </row>
    <row r="87" spans="1:8" s="2" customFormat="1" ht="43.5" customHeight="1" x14ac:dyDescent="0.25">
      <c r="A87" s="188" t="s">
        <v>252</v>
      </c>
      <c r="B87" s="179" t="s">
        <v>43</v>
      </c>
      <c r="C87" s="36" t="s">
        <v>54</v>
      </c>
      <c r="D87" s="68">
        <v>97.5</v>
      </c>
      <c r="E87" s="68"/>
      <c r="F87" s="68">
        <v>97.5</v>
      </c>
      <c r="G87" s="22">
        <f t="shared" si="6"/>
        <v>100</v>
      </c>
      <c r="H87" s="1"/>
    </row>
    <row r="88" spans="1:8" s="2" customFormat="1" ht="15.75" customHeight="1" x14ac:dyDescent="0.25">
      <c r="A88" s="188"/>
      <c r="B88" s="179"/>
      <c r="C88" s="36" t="s">
        <v>85</v>
      </c>
      <c r="D88" s="68">
        <v>88</v>
      </c>
      <c r="E88" s="68"/>
      <c r="F88" s="68">
        <v>90</v>
      </c>
      <c r="G88" s="22">
        <f t="shared" si="6"/>
        <v>102.27272727272727</v>
      </c>
      <c r="H88" s="1"/>
    </row>
    <row r="89" spans="1:8" s="2" customFormat="1" ht="46.5" customHeight="1" x14ac:dyDescent="0.25">
      <c r="A89" s="188" t="s">
        <v>253</v>
      </c>
      <c r="B89" s="179" t="s">
        <v>44</v>
      </c>
      <c r="C89" s="37" t="s">
        <v>55</v>
      </c>
      <c r="D89" s="59">
        <v>14440</v>
      </c>
      <c r="E89" s="59">
        <v>14440</v>
      </c>
      <c r="F89" s="59">
        <v>14440</v>
      </c>
      <c r="G89" s="22">
        <f t="shared" si="6"/>
        <v>100</v>
      </c>
      <c r="H89" s="1"/>
    </row>
    <row r="90" spans="1:8" s="2" customFormat="1" ht="48" customHeight="1" x14ac:dyDescent="0.25">
      <c r="A90" s="188"/>
      <c r="B90" s="179"/>
      <c r="C90" s="36" t="s">
        <v>86</v>
      </c>
      <c r="D90" s="59">
        <v>7890</v>
      </c>
      <c r="E90" s="59"/>
      <c r="F90" s="59">
        <v>7890</v>
      </c>
      <c r="G90" s="22">
        <f t="shared" si="6"/>
        <v>100</v>
      </c>
      <c r="H90" s="1"/>
    </row>
    <row r="91" spans="1:8" s="2" customFormat="1" ht="62.25" customHeight="1" x14ac:dyDescent="0.25">
      <c r="A91" s="45" t="s">
        <v>254</v>
      </c>
      <c r="B91" s="39" t="s">
        <v>377</v>
      </c>
      <c r="C91" s="36" t="s">
        <v>87</v>
      </c>
      <c r="D91" s="59">
        <v>22</v>
      </c>
      <c r="E91" s="59">
        <v>10</v>
      </c>
      <c r="F91" s="59">
        <v>29</v>
      </c>
      <c r="G91" s="22">
        <f t="shared" si="6"/>
        <v>131.81818181818181</v>
      </c>
      <c r="H91" s="1"/>
    </row>
    <row r="92" spans="1:8" s="2" customFormat="1" ht="30" x14ac:dyDescent="0.25">
      <c r="A92" s="188" t="s">
        <v>255</v>
      </c>
      <c r="B92" s="179" t="s">
        <v>45</v>
      </c>
      <c r="C92" s="38" t="s">
        <v>88</v>
      </c>
      <c r="D92" s="69">
        <v>25</v>
      </c>
      <c r="E92" s="70"/>
      <c r="F92" s="69">
        <v>25</v>
      </c>
      <c r="G92" s="26">
        <f>F92/D92*100</f>
        <v>100</v>
      </c>
      <c r="H92" s="1"/>
    </row>
    <row r="93" spans="1:8" s="2" customFormat="1" ht="45" x14ac:dyDescent="0.25">
      <c r="A93" s="188"/>
      <c r="B93" s="179"/>
      <c r="C93" s="38" t="s">
        <v>221</v>
      </c>
      <c r="D93" s="69">
        <v>1300</v>
      </c>
      <c r="E93" s="69">
        <v>8103</v>
      </c>
      <c r="F93" s="69">
        <v>1300</v>
      </c>
      <c r="G93" s="26">
        <f>F93/D93*100</f>
        <v>100</v>
      </c>
      <c r="H93" s="1"/>
    </row>
    <row r="94" spans="1:8" s="2" customFormat="1" ht="45" customHeight="1" x14ac:dyDescent="0.25">
      <c r="A94" s="45" t="s">
        <v>256</v>
      </c>
      <c r="B94" s="39" t="s">
        <v>46</v>
      </c>
      <c r="C94" s="36" t="s">
        <v>8</v>
      </c>
      <c r="D94" s="59">
        <v>20</v>
      </c>
      <c r="E94" s="59">
        <v>26</v>
      </c>
      <c r="F94" s="59">
        <v>20</v>
      </c>
      <c r="G94" s="22">
        <f t="shared" si="6"/>
        <v>100</v>
      </c>
      <c r="H94" s="1"/>
    </row>
    <row r="95" spans="1:8" s="2" customFormat="1" ht="30.6" customHeight="1" x14ac:dyDescent="0.25">
      <c r="A95" s="177" t="s">
        <v>257</v>
      </c>
      <c r="B95" s="184" t="s">
        <v>47</v>
      </c>
      <c r="C95" s="36" t="s">
        <v>222</v>
      </c>
      <c r="D95" s="59">
        <v>76000</v>
      </c>
      <c r="E95" s="59"/>
      <c r="F95" s="59">
        <v>76000</v>
      </c>
      <c r="G95" s="22">
        <f t="shared" si="6"/>
        <v>100</v>
      </c>
      <c r="H95" s="1"/>
    </row>
    <row r="96" spans="1:8" s="2" customFormat="1" ht="30" x14ac:dyDescent="0.25">
      <c r="A96" s="178"/>
      <c r="B96" s="186"/>
      <c r="C96" s="36" t="s">
        <v>197</v>
      </c>
      <c r="D96" s="59">
        <v>1210</v>
      </c>
      <c r="E96" s="59"/>
      <c r="F96" s="59">
        <v>1210</v>
      </c>
      <c r="G96" s="22">
        <f t="shared" si="6"/>
        <v>100</v>
      </c>
      <c r="H96" s="1"/>
    </row>
    <row r="97" spans="1:8" s="2" customFormat="1" ht="47.25" customHeight="1" x14ac:dyDescent="0.25">
      <c r="A97" s="202" t="s">
        <v>154</v>
      </c>
      <c r="B97" s="211" t="s">
        <v>311</v>
      </c>
      <c r="C97" s="57" t="s">
        <v>378</v>
      </c>
      <c r="D97" s="61">
        <v>62.4</v>
      </c>
      <c r="E97" s="62"/>
      <c r="F97" s="61">
        <v>63.15</v>
      </c>
      <c r="G97" s="58">
        <f t="shared" si="6"/>
        <v>101.20192307692308</v>
      </c>
      <c r="H97" s="1"/>
    </row>
    <row r="98" spans="1:8" s="2" customFormat="1" ht="47.25" customHeight="1" x14ac:dyDescent="0.25">
      <c r="A98" s="202"/>
      <c r="B98" s="211"/>
      <c r="C98" s="57" t="s">
        <v>416</v>
      </c>
      <c r="D98" s="61">
        <v>45.1</v>
      </c>
      <c r="E98" s="62"/>
      <c r="F98" s="61">
        <v>48.2</v>
      </c>
      <c r="G98" s="58">
        <f t="shared" si="6"/>
        <v>106.87361419068738</v>
      </c>
      <c r="H98" s="1"/>
    </row>
    <row r="99" spans="1:8" s="2" customFormat="1" ht="42.75" customHeight="1" x14ac:dyDescent="0.25">
      <c r="A99" s="188" t="s">
        <v>155</v>
      </c>
      <c r="B99" s="179" t="s">
        <v>106</v>
      </c>
      <c r="C99" s="36" t="s">
        <v>379</v>
      </c>
      <c r="D99" s="63">
        <v>22</v>
      </c>
      <c r="E99" s="64"/>
      <c r="F99" s="63">
        <v>29.2</v>
      </c>
      <c r="G99" s="22">
        <f t="shared" si="6"/>
        <v>132.72727272727272</v>
      </c>
      <c r="H99" s="1"/>
    </row>
    <row r="100" spans="1:8" s="2" customFormat="1" ht="30" customHeight="1" x14ac:dyDescent="0.25">
      <c r="A100" s="188"/>
      <c r="B100" s="179"/>
      <c r="C100" s="36" t="s">
        <v>312</v>
      </c>
      <c r="D100" s="63">
        <v>92.8</v>
      </c>
      <c r="E100" s="64"/>
      <c r="F100" s="63">
        <v>94.7</v>
      </c>
      <c r="G100" s="22">
        <f t="shared" si="6"/>
        <v>102.04741379310344</v>
      </c>
      <c r="H100" s="1"/>
    </row>
    <row r="101" spans="1:8" s="2" customFormat="1" ht="28.5" customHeight="1" x14ac:dyDescent="0.25">
      <c r="A101" s="177" t="s">
        <v>156</v>
      </c>
      <c r="B101" s="184" t="s">
        <v>48</v>
      </c>
      <c r="C101" s="37" t="s">
        <v>434</v>
      </c>
      <c r="D101" s="59">
        <v>400</v>
      </c>
      <c r="E101" s="59"/>
      <c r="F101" s="59">
        <v>634</v>
      </c>
      <c r="G101" s="27" t="s">
        <v>399</v>
      </c>
      <c r="H101" s="1"/>
    </row>
    <row r="102" spans="1:8" s="2" customFormat="1" ht="28.5" customHeight="1" x14ac:dyDescent="0.25">
      <c r="A102" s="178"/>
      <c r="B102" s="186"/>
      <c r="C102" s="37" t="s">
        <v>435</v>
      </c>
      <c r="D102" s="59">
        <v>420000</v>
      </c>
      <c r="E102" s="59"/>
      <c r="F102" s="59">
        <v>420000</v>
      </c>
      <c r="G102" s="27">
        <v>100</v>
      </c>
      <c r="H102" s="1"/>
    </row>
    <row r="103" spans="1:8" s="2" customFormat="1" ht="45" x14ac:dyDescent="0.25">
      <c r="A103" s="188" t="s">
        <v>157</v>
      </c>
      <c r="B103" s="179" t="s">
        <v>49</v>
      </c>
      <c r="C103" s="37" t="s">
        <v>9</v>
      </c>
      <c r="D103" s="59">
        <v>481</v>
      </c>
      <c r="E103" s="59"/>
      <c r="F103" s="59">
        <v>481</v>
      </c>
      <c r="G103" s="22">
        <f>F103/D103*100</f>
        <v>100</v>
      </c>
      <c r="H103" s="1"/>
    </row>
    <row r="104" spans="1:8" s="2" customFormat="1" ht="45" x14ac:dyDescent="0.25">
      <c r="A104" s="188"/>
      <c r="B104" s="179"/>
      <c r="C104" s="36" t="s">
        <v>10</v>
      </c>
      <c r="D104" s="63">
        <v>15.3</v>
      </c>
      <c r="E104" s="63"/>
      <c r="F104" s="63">
        <v>15.3</v>
      </c>
      <c r="G104" s="22">
        <f>F104/D104*100</f>
        <v>100</v>
      </c>
      <c r="H104" s="1"/>
    </row>
    <row r="105" spans="1:8" s="2" customFormat="1" ht="33.75" customHeight="1" x14ac:dyDescent="0.25">
      <c r="A105" s="45" t="s">
        <v>258</v>
      </c>
      <c r="B105" s="39" t="s">
        <v>65</v>
      </c>
      <c r="C105" s="36" t="s">
        <v>58</v>
      </c>
      <c r="D105" s="63">
        <v>68.39</v>
      </c>
      <c r="E105" s="63"/>
      <c r="F105" s="63">
        <v>69.2</v>
      </c>
      <c r="G105" s="22">
        <f>F105/D105*100</f>
        <v>101.18438368182483</v>
      </c>
      <c r="H105" s="1"/>
    </row>
    <row r="106" spans="1:8" s="2" customFormat="1" ht="45.75" customHeight="1" x14ac:dyDescent="0.25">
      <c r="A106" s="202" t="s">
        <v>158</v>
      </c>
      <c r="B106" s="209" t="s">
        <v>313</v>
      </c>
      <c r="C106" s="57" t="s">
        <v>380</v>
      </c>
      <c r="D106" s="61">
        <v>35.6</v>
      </c>
      <c r="E106" s="61"/>
      <c r="F106" s="61">
        <v>35.6</v>
      </c>
      <c r="G106" s="58">
        <f t="shared" ref="G106:G116" si="7">F106/D106*100</f>
        <v>100</v>
      </c>
      <c r="H106" s="1"/>
    </row>
    <row r="107" spans="1:8" s="2" customFormat="1" ht="33.75" customHeight="1" x14ac:dyDescent="0.25">
      <c r="A107" s="202"/>
      <c r="B107" s="209"/>
      <c r="C107" s="57" t="s">
        <v>89</v>
      </c>
      <c r="D107" s="61">
        <v>13</v>
      </c>
      <c r="E107" s="61"/>
      <c r="F107" s="61">
        <v>13</v>
      </c>
      <c r="G107" s="58">
        <f t="shared" si="7"/>
        <v>100</v>
      </c>
      <c r="H107" s="1"/>
    </row>
    <row r="108" spans="1:8" s="2" customFormat="1" ht="31.5" customHeight="1" x14ac:dyDescent="0.25">
      <c r="A108" s="202"/>
      <c r="B108" s="209"/>
      <c r="C108" s="57" t="s">
        <v>381</v>
      </c>
      <c r="D108" s="61">
        <v>19.399999999999999</v>
      </c>
      <c r="E108" s="61"/>
      <c r="F108" s="61">
        <v>18.100000000000001</v>
      </c>
      <c r="G108" s="58">
        <f t="shared" si="7"/>
        <v>93.298969072164965</v>
      </c>
      <c r="H108" s="1"/>
    </row>
    <row r="109" spans="1:8" ht="30" customHeight="1" x14ac:dyDescent="0.25">
      <c r="A109" s="188" t="s">
        <v>159</v>
      </c>
      <c r="B109" s="192" t="s">
        <v>50</v>
      </c>
      <c r="C109" s="36" t="s">
        <v>11</v>
      </c>
      <c r="D109" s="63">
        <v>96</v>
      </c>
      <c r="E109" s="63"/>
      <c r="F109" s="63">
        <v>96</v>
      </c>
      <c r="G109" s="22">
        <f t="shared" si="7"/>
        <v>100</v>
      </c>
    </row>
    <row r="110" spans="1:8" ht="31.5" customHeight="1" x14ac:dyDescent="0.25">
      <c r="A110" s="188"/>
      <c r="B110" s="192"/>
      <c r="C110" s="36" t="s">
        <v>117</v>
      </c>
      <c r="D110" s="63">
        <v>90</v>
      </c>
      <c r="E110" s="63"/>
      <c r="F110" s="63">
        <v>97</v>
      </c>
      <c r="G110" s="22">
        <f t="shared" si="7"/>
        <v>107.77777777777777</v>
      </c>
    </row>
    <row r="111" spans="1:8" x14ac:dyDescent="0.25">
      <c r="A111" s="177" t="s">
        <v>160</v>
      </c>
      <c r="B111" s="184" t="s">
        <v>90</v>
      </c>
      <c r="C111" s="36" t="s">
        <v>363</v>
      </c>
      <c r="D111" s="20">
        <v>27</v>
      </c>
      <c r="E111" s="21"/>
      <c r="F111" s="20">
        <v>28</v>
      </c>
      <c r="G111" s="22">
        <f t="shared" si="7"/>
        <v>103.7037037037037</v>
      </c>
    </row>
    <row r="112" spans="1:8" x14ac:dyDescent="0.25">
      <c r="A112" s="187"/>
      <c r="B112" s="185"/>
      <c r="C112" s="36" t="s">
        <v>224</v>
      </c>
      <c r="D112" s="20">
        <v>10</v>
      </c>
      <c r="E112" s="21"/>
      <c r="F112" s="20">
        <v>10</v>
      </c>
      <c r="G112" s="22">
        <f t="shared" si="7"/>
        <v>100</v>
      </c>
    </row>
    <row r="113" spans="1:8" ht="44.25" customHeight="1" x14ac:dyDescent="0.25">
      <c r="A113" s="178"/>
      <c r="B113" s="186"/>
      <c r="C113" s="36" t="s">
        <v>225</v>
      </c>
      <c r="D113" s="20">
        <v>2928753</v>
      </c>
      <c r="E113" s="21"/>
      <c r="F113" s="20">
        <v>2928753</v>
      </c>
      <c r="G113" s="22">
        <f t="shared" si="7"/>
        <v>100</v>
      </c>
    </row>
    <row r="114" spans="1:8" s="2" customFormat="1" ht="30" customHeight="1" x14ac:dyDescent="0.25">
      <c r="A114" s="188" t="s">
        <v>161</v>
      </c>
      <c r="B114" s="179" t="s">
        <v>51</v>
      </c>
      <c r="C114" s="37" t="s">
        <v>417</v>
      </c>
      <c r="D114" s="59">
        <v>3315</v>
      </c>
      <c r="E114" s="60"/>
      <c r="F114" s="59">
        <v>3962</v>
      </c>
      <c r="G114" s="27">
        <f>F114*100/D114</f>
        <v>119.51734539969834</v>
      </c>
      <c r="H114" s="1"/>
    </row>
    <row r="115" spans="1:8" s="2" customFormat="1" x14ac:dyDescent="0.25">
      <c r="A115" s="188"/>
      <c r="B115" s="179"/>
      <c r="C115" s="36" t="s">
        <v>418</v>
      </c>
      <c r="D115" s="59">
        <v>269</v>
      </c>
      <c r="E115" s="60" t="s">
        <v>57</v>
      </c>
      <c r="F115" s="59">
        <v>272</v>
      </c>
      <c r="G115" s="22">
        <f t="shared" si="7"/>
        <v>101.11524163568772</v>
      </c>
      <c r="H115" s="1"/>
    </row>
    <row r="116" spans="1:8" s="2" customFormat="1" ht="60" x14ac:dyDescent="0.25">
      <c r="A116" s="45" t="s">
        <v>162</v>
      </c>
      <c r="B116" s="39" t="s">
        <v>91</v>
      </c>
      <c r="C116" s="36" t="s">
        <v>226</v>
      </c>
      <c r="D116" s="63">
        <v>65</v>
      </c>
      <c r="E116" s="63"/>
      <c r="F116" s="63">
        <v>70</v>
      </c>
      <c r="G116" s="22">
        <f t="shared" si="7"/>
        <v>107.69230769230769</v>
      </c>
      <c r="H116" s="1"/>
    </row>
    <row r="117" spans="1:8" s="2" customFormat="1" x14ac:dyDescent="0.25">
      <c r="A117" s="177" t="s">
        <v>163</v>
      </c>
      <c r="B117" s="184" t="s">
        <v>92</v>
      </c>
      <c r="C117" s="36" t="s">
        <v>201</v>
      </c>
      <c r="D117" s="63">
        <v>98</v>
      </c>
      <c r="E117" s="63"/>
      <c r="F117" s="63">
        <v>98</v>
      </c>
      <c r="G117" s="22">
        <f t="shared" ref="G117:G119" si="8">F117/D117*100</f>
        <v>100</v>
      </c>
      <c r="H117" s="1"/>
    </row>
    <row r="118" spans="1:8" s="2" customFormat="1" ht="45.75" customHeight="1" x14ac:dyDescent="0.25">
      <c r="A118" s="178"/>
      <c r="B118" s="186"/>
      <c r="C118" s="36" t="s">
        <v>227</v>
      </c>
      <c r="D118" s="63">
        <v>95</v>
      </c>
      <c r="E118" s="63"/>
      <c r="F118" s="63">
        <v>99.99</v>
      </c>
      <c r="G118" s="22">
        <f t="shared" si="8"/>
        <v>105.25263157894736</v>
      </c>
      <c r="H118" s="1"/>
    </row>
    <row r="119" spans="1:8" s="2" customFormat="1" ht="77.25" customHeight="1" x14ac:dyDescent="0.25">
      <c r="A119" s="45" t="s">
        <v>164</v>
      </c>
      <c r="B119" s="39" t="s">
        <v>93</v>
      </c>
      <c r="C119" s="36" t="s">
        <v>77</v>
      </c>
      <c r="D119" s="63">
        <v>3</v>
      </c>
      <c r="E119" s="63"/>
      <c r="F119" s="63">
        <v>3.1</v>
      </c>
      <c r="G119" s="22">
        <f t="shared" si="8"/>
        <v>103.33333333333334</v>
      </c>
      <c r="H119" s="1"/>
    </row>
    <row r="120" spans="1:8" s="2" customFormat="1" ht="18.75" customHeight="1" x14ac:dyDescent="0.25">
      <c r="A120" s="229" t="s">
        <v>259</v>
      </c>
      <c r="B120" s="226" t="s">
        <v>322</v>
      </c>
      <c r="C120" s="57" t="s">
        <v>449</v>
      </c>
      <c r="D120" s="61">
        <v>57299.8</v>
      </c>
      <c r="E120" s="61"/>
      <c r="F120" s="61">
        <v>55300</v>
      </c>
      <c r="G120" s="58">
        <f t="shared" ref="G120:G131" si="9">F120/D120*100</f>
        <v>96.509935462252912</v>
      </c>
      <c r="H120" s="1"/>
    </row>
    <row r="121" spans="1:8" s="2" customFormat="1" ht="62.25" customHeight="1" x14ac:dyDescent="0.25">
      <c r="A121" s="230"/>
      <c r="B121" s="227"/>
      <c r="C121" s="57" t="s">
        <v>325</v>
      </c>
      <c r="D121" s="61">
        <v>19</v>
      </c>
      <c r="E121" s="61"/>
      <c r="F121" s="61">
        <v>21.2</v>
      </c>
      <c r="G121" s="58">
        <f t="shared" si="9"/>
        <v>111.57894736842104</v>
      </c>
      <c r="H121" s="1"/>
    </row>
    <row r="122" spans="1:8" s="2" customFormat="1" ht="57.75" customHeight="1" x14ac:dyDescent="0.25">
      <c r="A122" s="231"/>
      <c r="B122" s="228"/>
      <c r="C122" s="57" t="s">
        <v>326</v>
      </c>
      <c r="D122" s="61">
        <v>96</v>
      </c>
      <c r="E122" s="61"/>
      <c r="F122" s="61">
        <v>98</v>
      </c>
      <c r="G122" s="58">
        <f t="shared" si="9"/>
        <v>102.08333333333333</v>
      </c>
      <c r="H122" s="1"/>
    </row>
    <row r="123" spans="1:8" s="2" customFormat="1" ht="45.75" customHeight="1" x14ac:dyDescent="0.25">
      <c r="A123" s="177" t="s">
        <v>260</v>
      </c>
      <c r="B123" s="184" t="s">
        <v>52</v>
      </c>
      <c r="C123" s="36" t="s">
        <v>436</v>
      </c>
      <c r="D123" s="59">
        <v>1060</v>
      </c>
      <c r="E123" s="60"/>
      <c r="F123" s="59">
        <v>1092</v>
      </c>
      <c r="G123" s="22">
        <f t="shared" si="9"/>
        <v>103.01886792452831</v>
      </c>
      <c r="H123" s="1"/>
    </row>
    <row r="124" spans="1:8" s="2" customFormat="1" ht="45" x14ac:dyDescent="0.25">
      <c r="A124" s="187"/>
      <c r="B124" s="185"/>
      <c r="C124" s="36" t="s">
        <v>437</v>
      </c>
      <c r="D124" s="59">
        <v>11680</v>
      </c>
      <c r="E124" s="60"/>
      <c r="F124" s="59">
        <v>11680</v>
      </c>
      <c r="G124" s="22">
        <f t="shared" si="9"/>
        <v>100</v>
      </c>
      <c r="H124" s="1"/>
    </row>
    <row r="125" spans="1:8" s="2" customFormat="1" ht="45" x14ac:dyDescent="0.25">
      <c r="A125" s="187"/>
      <c r="B125" s="185"/>
      <c r="C125" s="36" t="s">
        <v>438</v>
      </c>
      <c r="D125" s="59">
        <v>19096</v>
      </c>
      <c r="E125" s="60"/>
      <c r="F125" s="59">
        <v>18984</v>
      </c>
      <c r="G125" s="22">
        <f t="shared" ref="G125:G126" si="10">F125/D125*100</f>
        <v>99.413489736070375</v>
      </c>
      <c r="H125" s="1"/>
    </row>
    <row r="126" spans="1:8" s="2" customFormat="1" ht="45" x14ac:dyDescent="0.25">
      <c r="A126" s="178"/>
      <c r="B126" s="186"/>
      <c r="C126" s="36" t="s">
        <v>439</v>
      </c>
      <c r="D126" s="59">
        <v>720</v>
      </c>
      <c r="E126" s="60"/>
      <c r="F126" s="59">
        <v>758</v>
      </c>
      <c r="G126" s="22">
        <f t="shared" si="10"/>
        <v>105.27777777777779</v>
      </c>
      <c r="H126" s="1"/>
    </row>
    <row r="127" spans="1:8" s="2" customFormat="1" ht="47.25" customHeight="1" x14ac:dyDescent="0.25">
      <c r="A127" s="177" t="s">
        <v>261</v>
      </c>
      <c r="B127" s="184" t="s">
        <v>323</v>
      </c>
      <c r="C127" s="36" t="s">
        <v>324</v>
      </c>
      <c r="D127" s="71">
        <v>77.099999999999994</v>
      </c>
      <c r="E127" s="71" t="s">
        <v>70</v>
      </c>
      <c r="F127" s="71">
        <v>77.099999999999994</v>
      </c>
      <c r="G127" s="22">
        <f t="shared" si="9"/>
        <v>100</v>
      </c>
      <c r="H127" s="1"/>
    </row>
    <row r="128" spans="1:8" s="2" customFormat="1" ht="61.5" customHeight="1" x14ac:dyDescent="0.25">
      <c r="A128" s="178"/>
      <c r="B128" s="186"/>
      <c r="C128" s="37" t="s">
        <v>421</v>
      </c>
      <c r="D128" s="71">
        <v>44.78</v>
      </c>
      <c r="E128" s="71"/>
      <c r="F128" s="71">
        <v>44.78</v>
      </c>
      <c r="G128" s="22">
        <f t="shared" si="9"/>
        <v>100</v>
      </c>
      <c r="H128" s="1"/>
    </row>
    <row r="129" spans="1:8" s="2" customFormat="1" ht="47.25" customHeight="1" x14ac:dyDescent="0.25">
      <c r="A129" s="45" t="s">
        <v>262</v>
      </c>
      <c r="B129" s="39" t="s">
        <v>53</v>
      </c>
      <c r="C129" s="36" t="s">
        <v>365</v>
      </c>
      <c r="D129" s="59">
        <v>336</v>
      </c>
      <c r="E129" s="60"/>
      <c r="F129" s="59">
        <v>319</v>
      </c>
      <c r="G129" s="22">
        <f>D129/F129*100</f>
        <v>105.32915360501566</v>
      </c>
      <c r="H129" s="1"/>
    </row>
    <row r="130" spans="1:8" s="2" customFormat="1" ht="107.25" customHeight="1" x14ac:dyDescent="0.25">
      <c r="A130" s="45" t="s">
        <v>263</v>
      </c>
      <c r="B130" s="39" t="s">
        <v>108</v>
      </c>
      <c r="C130" s="36" t="s">
        <v>78</v>
      </c>
      <c r="D130" s="59">
        <v>15</v>
      </c>
      <c r="E130" s="60"/>
      <c r="F130" s="59">
        <v>15</v>
      </c>
      <c r="G130" s="22">
        <f t="shared" si="9"/>
        <v>100</v>
      </c>
      <c r="H130" s="1"/>
    </row>
    <row r="131" spans="1:8" s="2" customFormat="1" ht="31.5" customHeight="1" x14ac:dyDescent="0.25">
      <c r="A131" s="177" t="s">
        <v>264</v>
      </c>
      <c r="B131" s="184" t="s">
        <v>109</v>
      </c>
      <c r="C131" s="36" t="s">
        <v>440</v>
      </c>
      <c r="D131" s="63">
        <v>20</v>
      </c>
      <c r="E131" s="64"/>
      <c r="F131" s="63">
        <v>20</v>
      </c>
      <c r="G131" s="22">
        <f t="shared" si="9"/>
        <v>100</v>
      </c>
      <c r="H131" s="1"/>
    </row>
    <row r="132" spans="1:8" s="2" customFormat="1" ht="33" customHeight="1" x14ac:dyDescent="0.25">
      <c r="A132" s="178"/>
      <c r="B132" s="186"/>
      <c r="C132" s="36" t="s">
        <v>442</v>
      </c>
      <c r="D132" s="59">
        <v>16</v>
      </c>
      <c r="E132" s="60"/>
      <c r="F132" s="59">
        <v>14</v>
      </c>
      <c r="G132" s="22">
        <f t="shared" ref="G132" si="11">F132/D132*100</f>
        <v>87.5</v>
      </c>
      <c r="H132" s="1"/>
    </row>
    <row r="133" spans="1:8" s="2" customFormat="1" ht="45.75" customHeight="1" x14ac:dyDescent="0.25">
      <c r="A133" s="206" t="s">
        <v>165</v>
      </c>
      <c r="B133" s="203" t="s">
        <v>327</v>
      </c>
      <c r="C133" s="57" t="s">
        <v>450</v>
      </c>
      <c r="D133" s="74">
        <v>96</v>
      </c>
      <c r="E133" s="62"/>
      <c r="F133" s="74">
        <v>99.8</v>
      </c>
      <c r="G133" s="75">
        <f t="shared" ref="G133:G141" si="12">F133/D133*100</f>
        <v>103.95833333333333</v>
      </c>
      <c r="H133" s="1"/>
    </row>
    <row r="134" spans="1:8" s="2" customFormat="1" ht="34.5" customHeight="1" x14ac:dyDescent="0.25">
      <c r="A134" s="207"/>
      <c r="B134" s="204"/>
      <c r="C134" s="57" t="s">
        <v>336</v>
      </c>
      <c r="D134" s="74">
        <v>111.1</v>
      </c>
      <c r="E134" s="62"/>
      <c r="F134" s="74">
        <v>130.1</v>
      </c>
      <c r="G134" s="75">
        <f t="shared" si="12"/>
        <v>117.10171017101709</v>
      </c>
      <c r="H134" s="1"/>
    </row>
    <row r="135" spans="1:8" s="2" customFormat="1" ht="20.25" customHeight="1" x14ac:dyDescent="0.25">
      <c r="A135" s="208"/>
      <c r="B135" s="205"/>
      <c r="C135" s="57" t="s">
        <v>337</v>
      </c>
      <c r="D135" s="74">
        <v>101.5</v>
      </c>
      <c r="E135" s="62"/>
      <c r="F135" s="74">
        <v>103.4</v>
      </c>
      <c r="G135" s="75">
        <f t="shared" si="12"/>
        <v>101.87192118226602</v>
      </c>
      <c r="H135" s="1"/>
    </row>
    <row r="136" spans="1:8" s="2" customFormat="1" ht="30" customHeight="1" x14ac:dyDescent="0.25">
      <c r="A136" s="177" t="s">
        <v>166</v>
      </c>
      <c r="B136" s="214" t="s">
        <v>328</v>
      </c>
      <c r="C136" s="36" t="s">
        <v>329</v>
      </c>
      <c r="D136" s="76">
        <v>97.3</v>
      </c>
      <c r="E136" s="64" t="s">
        <v>57</v>
      </c>
      <c r="F136" s="76">
        <v>100.4</v>
      </c>
      <c r="G136" s="28">
        <f t="shared" si="12"/>
        <v>103.18602261048304</v>
      </c>
      <c r="H136" s="1"/>
    </row>
    <row r="137" spans="1:8" s="2" customFormat="1" ht="35.25" customHeight="1" x14ac:dyDescent="0.25">
      <c r="A137" s="187"/>
      <c r="B137" s="232"/>
      <c r="C137" s="36" t="s">
        <v>330</v>
      </c>
      <c r="D137" s="76">
        <v>93.4</v>
      </c>
      <c r="E137" s="76">
        <v>400</v>
      </c>
      <c r="F137" s="76">
        <v>99.1</v>
      </c>
      <c r="G137" s="28">
        <f t="shared" si="12"/>
        <v>106.10278372591004</v>
      </c>
      <c r="H137" s="1"/>
    </row>
    <row r="138" spans="1:8" s="2" customFormat="1" ht="25.9" customHeight="1" x14ac:dyDescent="0.25">
      <c r="A138" s="178"/>
      <c r="B138" s="215"/>
      <c r="C138" s="36" t="s">
        <v>331</v>
      </c>
      <c r="D138" s="77">
        <v>9200</v>
      </c>
      <c r="E138" s="77"/>
      <c r="F138" s="77">
        <v>9350</v>
      </c>
      <c r="G138" s="28">
        <f t="shared" si="12"/>
        <v>101.63043478260869</v>
      </c>
      <c r="H138" s="1"/>
    </row>
    <row r="139" spans="1:8" s="2" customFormat="1" ht="60" x14ac:dyDescent="0.25">
      <c r="A139" s="46" t="s">
        <v>167</v>
      </c>
      <c r="B139" s="53" t="s">
        <v>332</v>
      </c>
      <c r="C139" s="36" t="s">
        <v>333</v>
      </c>
      <c r="D139" s="76">
        <v>4021</v>
      </c>
      <c r="E139" s="64" t="s">
        <v>57</v>
      </c>
      <c r="F139" s="76">
        <v>5536.8</v>
      </c>
      <c r="G139" s="27" t="s">
        <v>399</v>
      </c>
      <c r="H139" s="1"/>
    </row>
    <row r="140" spans="1:8" s="2" customFormat="1" ht="33" customHeight="1" x14ac:dyDescent="0.25">
      <c r="A140" s="188" t="s">
        <v>168</v>
      </c>
      <c r="B140" s="210" t="s">
        <v>334</v>
      </c>
      <c r="C140" s="36" t="s">
        <v>110</v>
      </c>
      <c r="D140" s="77">
        <v>31</v>
      </c>
      <c r="E140" s="60"/>
      <c r="F140" s="77">
        <v>41</v>
      </c>
      <c r="G140" s="28">
        <f t="shared" si="12"/>
        <v>132.25806451612902</v>
      </c>
      <c r="H140" s="1"/>
    </row>
    <row r="141" spans="1:8" s="2" customFormat="1" ht="60.75" customHeight="1" x14ac:dyDescent="0.25">
      <c r="A141" s="188"/>
      <c r="B141" s="210"/>
      <c r="C141" s="36" t="s">
        <v>335</v>
      </c>
      <c r="D141" s="77">
        <v>600</v>
      </c>
      <c r="E141" s="77">
        <v>135</v>
      </c>
      <c r="F141" s="77">
        <v>971</v>
      </c>
      <c r="G141" s="28">
        <f t="shared" si="12"/>
        <v>161.83333333333334</v>
      </c>
      <c r="H141" s="1"/>
    </row>
    <row r="142" spans="1:8" s="2" customFormat="1" ht="85.5" x14ac:dyDescent="0.25">
      <c r="A142" s="72" t="s">
        <v>169</v>
      </c>
      <c r="B142" s="73" t="s">
        <v>338</v>
      </c>
      <c r="C142" s="57" t="s">
        <v>343</v>
      </c>
      <c r="D142" s="74">
        <v>6.3</v>
      </c>
      <c r="E142" s="62"/>
      <c r="F142" s="74">
        <v>6.3</v>
      </c>
      <c r="G142" s="75">
        <f>F142/D142*100</f>
        <v>100</v>
      </c>
      <c r="H142" s="1"/>
    </row>
    <row r="143" spans="1:8" s="2" customFormat="1" ht="21.75" customHeight="1" x14ac:dyDescent="0.25">
      <c r="A143" s="188" t="s">
        <v>170</v>
      </c>
      <c r="B143" s="179" t="s">
        <v>339</v>
      </c>
      <c r="C143" s="36" t="s">
        <v>229</v>
      </c>
      <c r="D143" s="63">
        <v>77.180000000000007</v>
      </c>
      <c r="E143" s="64"/>
      <c r="F143" s="63">
        <v>77.28</v>
      </c>
      <c r="G143" s="22">
        <f t="shared" ref="G143:G146" si="13">F143/D143*100</f>
        <v>100.12956724540037</v>
      </c>
      <c r="H143" s="1"/>
    </row>
    <row r="144" spans="1:8" s="2" customFormat="1" ht="21" customHeight="1" x14ac:dyDescent="0.25">
      <c r="A144" s="188"/>
      <c r="B144" s="179"/>
      <c r="C144" s="37" t="s">
        <v>56</v>
      </c>
      <c r="D144" s="63">
        <v>4519.3999999999996</v>
      </c>
      <c r="E144" s="64"/>
      <c r="F144" s="63">
        <v>4519.3999999999996</v>
      </c>
      <c r="G144" s="22">
        <f t="shared" si="13"/>
        <v>100</v>
      </c>
      <c r="H144" s="1"/>
    </row>
    <row r="145" spans="1:8" s="2" customFormat="1" ht="45.75" customHeight="1" x14ac:dyDescent="0.25">
      <c r="A145" s="45" t="s">
        <v>171</v>
      </c>
      <c r="B145" s="39" t="s">
        <v>340</v>
      </c>
      <c r="C145" s="36" t="s">
        <v>79</v>
      </c>
      <c r="D145" s="63">
        <v>200.7</v>
      </c>
      <c r="E145" s="64"/>
      <c r="F145" s="63">
        <v>200.7</v>
      </c>
      <c r="G145" s="22">
        <f t="shared" si="13"/>
        <v>100</v>
      </c>
      <c r="H145" s="1"/>
    </row>
    <row r="146" spans="1:8" s="2" customFormat="1" ht="28.9" customHeight="1" x14ac:dyDescent="0.25">
      <c r="A146" s="45" t="s">
        <v>172</v>
      </c>
      <c r="B146" s="39" t="s">
        <v>341</v>
      </c>
      <c r="C146" s="36" t="s">
        <v>202</v>
      </c>
      <c r="D146" s="71">
        <v>88.6</v>
      </c>
      <c r="E146" s="71" t="s">
        <v>69</v>
      </c>
      <c r="F146" s="71">
        <v>100</v>
      </c>
      <c r="G146" s="25">
        <f t="shared" si="13"/>
        <v>112.86681715575622</v>
      </c>
      <c r="H146" s="1"/>
    </row>
    <row r="147" spans="1:8" s="2" customFormat="1" ht="63" customHeight="1" x14ac:dyDescent="0.25">
      <c r="A147" s="46" t="s">
        <v>173</v>
      </c>
      <c r="B147" s="51" t="s">
        <v>342</v>
      </c>
      <c r="C147" s="37" t="s">
        <v>390</v>
      </c>
      <c r="D147" s="63">
        <v>40</v>
      </c>
      <c r="E147" s="64"/>
      <c r="F147" s="63">
        <v>40</v>
      </c>
      <c r="G147" s="22">
        <f t="shared" ref="G147" si="14">F147/D147*100</f>
        <v>100</v>
      </c>
      <c r="H147" s="1"/>
    </row>
    <row r="148" spans="1:8" s="2" customFormat="1" ht="76.5" customHeight="1" x14ac:dyDescent="0.25">
      <c r="A148" s="80" t="s">
        <v>174</v>
      </c>
      <c r="B148" s="81" t="s">
        <v>344</v>
      </c>
      <c r="C148" s="57" t="s">
        <v>13</v>
      </c>
      <c r="D148" s="74">
        <v>28.1</v>
      </c>
      <c r="E148" s="62" t="s">
        <v>57</v>
      </c>
      <c r="F148" s="74">
        <v>28.1</v>
      </c>
      <c r="G148" s="75">
        <f>D148/F148*100</f>
        <v>100</v>
      </c>
      <c r="H148" s="1"/>
    </row>
    <row r="149" spans="1:8" s="2" customFormat="1" ht="30" x14ac:dyDescent="0.25">
      <c r="A149" s="47" t="s">
        <v>175</v>
      </c>
      <c r="B149" s="54" t="s">
        <v>392</v>
      </c>
      <c r="C149" s="37" t="s">
        <v>393</v>
      </c>
      <c r="D149" s="78">
        <v>250</v>
      </c>
      <c r="E149" s="79"/>
      <c r="F149" s="78">
        <v>0</v>
      </c>
      <c r="G149" s="29">
        <v>0</v>
      </c>
      <c r="H149" s="18"/>
    </row>
    <row r="150" spans="1:8" s="2" customFormat="1" ht="45" x14ac:dyDescent="0.25">
      <c r="A150" s="188" t="s">
        <v>391</v>
      </c>
      <c r="B150" s="210" t="s">
        <v>12</v>
      </c>
      <c r="C150" s="38" t="s">
        <v>394</v>
      </c>
      <c r="D150" s="30" t="s">
        <v>451</v>
      </c>
      <c r="E150" s="21"/>
      <c r="F150" s="30" t="s">
        <v>451</v>
      </c>
      <c r="G150" s="30" t="s">
        <v>112</v>
      </c>
      <c r="H150" s="18"/>
    </row>
    <row r="151" spans="1:8" s="2" customFormat="1" ht="45" x14ac:dyDescent="0.25">
      <c r="A151" s="188"/>
      <c r="B151" s="216"/>
      <c r="C151" s="38" t="s">
        <v>14</v>
      </c>
      <c r="D151" s="76">
        <v>43.8</v>
      </c>
      <c r="E151" s="64"/>
      <c r="F151" s="76">
        <v>43.8</v>
      </c>
      <c r="G151" s="28">
        <f>F151/D151*100</f>
        <v>100</v>
      </c>
      <c r="H151" s="17"/>
    </row>
    <row r="152" spans="1:8" s="2" customFormat="1" ht="36.75" customHeight="1" x14ac:dyDescent="0.25">
      <c r="A152" s="212" t="s">
        <v>176</v>
      </c>
      <c r="B152" s="213" t="s">
        <v>345</v>
      </c>
      <c r="C152" s="57" t="s">
        <v>116</v>
      </c>
      <c r="D152" s="74">
        <v>91</v>
      </c>
      <c r="E152" s="74">
        <v>91</v>
      </c>
      <c r="F152" s="74">
        <v>91</v>
      </c>
      <c r="G152" s="75">
        <f>F152/D152*100</f>
        <v>100</v>
      </c>
      <c r="H152" s="1"/>
    </row>
    <row r="153" spans="1:8" s="2" customFormat="1" ht="34.5" customHeight="1" x14ac:dyDescent="0.25">
      <c r="A153" s="212"/>
      <c r="B153" s="213"/>
      <c r="C153" s="57" t="s">
        <v>233</v>
      </c>
      <c r="D153" s="74" t="s">
        <v>467</v>
      </c>
      <c r="E153" s="74"/>
      <c r="F153" s="74" t="s">
        <v>467</v>
      </c>
      <c r="G153" s="75" t="s">
        <v>111</v>
      </c>
      <c r="H153" s="1"/>
    </row>
    <row r="154" spans="1:8" s="2" customFormat="1" ht="25.15" customHeight="1" x14ac:dyDescent="0.25">
      <c r="A154" s="177" t="s">
        <v>177</v>
      </c>
      <c r="B154" s="214" t="s">
        <v>15</v>
      </c>
      <c r="C154" s="38" t="s">
        <v>366</v>
      </c>
      <c r="D154" s="30">
        <v>12</v>
      </c>
      <c r="E154" s="30" t="s">
        <v>71</v>
      </c>
      <c r="F154" s="30">
        <v>5</v>
      </c>
      <c r="G154" s="28" t="s">
        <v>399</v>
      </c>
      <c r="H154" s="1"/>
    </row>
    <row r="155" spans="1:8" s="2" customFormat="1" ht="37.5" customHeight="1" x14ac:dyDescent="0.25">
      <c r="A155" s="178"/>
      <c r="B155" s="215"/>
      <c r="C155" s="38" t="s">
        <v>346</v>
      </c>
      <c r="D155" s="30">
        <v>55</v>
      </c>
      <c r="E155" s="30" t="s">
        <v>71</v>
      </c>
      <c r="F155" s="30">
        <v>55</v>
      </c>
      <c r="G155" s="28">
        <f>D155/F155*100</f>
        <v>100</v>
      </c>
      <c r="H155" s="1"/>
    </row>
    <row r="156" spans="1:8" s="2" customFormat="1" ht="33.75" customHeight="1" x14ac:dyDescent="0.25">
      <c r="A156" s="188" t="s">
        <v>265</v>
      </c>
      <c r="B156" s="210" t="s">
        <v>16</v>
      </c>
      <c r="C156" s="38" t="s">
        <v>17</v>
      </c>
      <c r="D156" s="30" t="s">
        <v>348</v>
      </c>
      <c r="E156" s="30" t="s">
        <v>72</v>
      </c>
      <c r="F156" s="30" t="s">
        <v>348</v>
      </c>
      <c r="G156" s="30" t="s">
        <v>111</v>
      </c>
      <c r="H156" s="1"/>
    </row>
    <row r="157" spans="1:8" s="2" customFormat="1" ht="30" customHeight="1" x14ac:dyDescent="0.25">
      <c r="A157" s="188"/>
      <c r="B157" s="216"/>
      <c r="C157" s="38" t="s">
        <v>230</v>
      </c>
      <c r="D157" s="31" t="s">
        <v>395</v>
      </c>
      <c r="E157" s="21"/>
      <c r="F157" s="31" t="s">
        <v>395</v>
      </c>
      <c r="G157" s="31" t="s">
        <v>111</v>
      </c>
      <c r="H157" s="1"/>
    </row>
    <row r="158" spans="1:8" s="2" customFormat="1" ht="60" x14ac:dyDescent="0.25">
      <c r="A158" s="45" t="s">
        <v>266</v>
      </c>
      <c r="B158" s="53" t="s">
        <v>398</v>
      </c>
      <c r="C158" s="38" t="s">
        <v>232</v>
      </c>
      <c r="D158" s="32">
        <v>95</v>
      </c>
      <c r="E158" s="33"/>
      <c r="F158" s="32">
        <v>95</v>
      </c>
      <c r="G158" s="28">
        <f>F158/D158*100</f>
        <v>100</v>
      </c>
      <c r="H158" s="1"/>
    </row>
    <row r="159" spans="1:8" ht="48" customHeight="1" x14ac:dyDescent="0.25">
      <c r="A159" s="212" t="s">
        <v>178</v>
      </c>
      <c r="B159" s="213" t="s">
        <v>347</v>
      </c>
      <c r="C159" s="57" t="s">
        <v>73</v>
      </c>
      <c r="D159" s="82" t="s">
        <v>452</v>
      </c>
      <c r="E159" s="82"/>
      <c r="F159" s="82" t="s">
        <v>452</v>
      </c>
      <c r="G159" s="82" t="s">
        <v>111</v>
      </c>
    </row>
    <row r="160" spans="1:8" ht="36.75" customHeight="1" x14ac:dyDescent="0.25">
      <c r="A160" s="212"/>
      <c r="B160" s="213"/>
      <c r="C160" s="57" t="s">
        <v>60</v>
      </c>
      <c r="D160" s="82" t="s">
        <v>453</v>
      </c>
      <c r="E160" s="65"/>
      <c r="F160" s="82" t="s">
        <v>453</v>
      </c>
      <c r="G160" s="82" t="s">
        <v>111</v>
      </c>
    </row>
    <row r="161" spans="1:8" s="2" customFormat="1" ht="60" x14ac:dyDescent="0.25">
      <c r="A161" s="45" t="s">
        <v>179</v>
      </c>
      <c r="B161" s="55" t="s">
        <v>19</v>
      </c>
      <c r="C161" s="38" t="s">
        <v>113</v>
      </c>
      <c r="D161" s="77">
        <v>2900</v>
      </c>
      <c r="E161" s="60"/>
      <c r="F161" s="77">
        <v>2974</v>
      </c>
      <c r="G161" s="28">
        <f>F161/D161*100</f>
        <v>102.55172413793103</v>
      </c>
      <c r="H161" s="1"/>
    </row>
    <row r="162" spans="1:8" s="2" customFormat="1" ht="30" x14ac:dyDescent="0.25">
      <c r="A162" s="188" t="s">
        <v>180</v>
      </c>
      <c r="B162" s="210" t="s">
        <v>203</v>
      </c>
      <c r="C162" s="38" t="s">
        <v>61</v>
      </c>
      <c r="D162" s="30" t="s">
        <v>454</v>
      </c>
      <c r="E162" s="21"/>
      <c r="F162" s="30" t="s">
        <v>454</v>
      </c>
      <c r="G162" s="30" t="s">
        <v>111</v>
      </c>
      <c r="H162" s="1"/>
    </row>
    <row r="163" spans="1:8" s="2" customFormat="1" ht="30" customHeight="1" x14ac:dyDescent="0.25">
      <c r="A163" s="188"/>
      <c r="B163" s="210"/>
      <c r="C163" s="38" t="s">
        <v>204</v>
      </c>
      <c r="D163" s="30" t="s">
        <v>455</v>
      </c>
      <c r="E163" s="21" t="s">
        <v>57</v>
      </c>
      <c r="F163" s="30" t="s">
        <v>455</v>
      </c>
      <c r="G163" s="30" t="s">
        <v>111</v>
      </c>
      <c r="H163" s="1"/>
    </row>
    <row r="164" spans="1:8" s="2" customFormat="1" ht="64.5" customHeight="1" x14ac:dyDescent="0.25">
      <c r="A164" s="45" t="s">
        <v>231</v>
      </c>
      <c r="B164" s="55" t="s">
        <v>349</v>
      </c>
      <c r="C164" s="38" t="s">
        <v>350</v>
      </c>
      <c r="D164" s="77">
        <v>30000</v>
      </c>
      <c r="E164" s="77"/>
      <c r="F164" s="77">
        <v>97733</v>
      </c>
      <c r="G164" s="26" t="s">
        <v>399</v>
      </c>
      <c r="H164" s="1"/>
    </row>
    <row r="165" spans="1:8" s="2" customFormat="1" ht="29.25" customHeight="1" x14ac:dyDescent="0.25">
      <c r="A165" s="45" t="s">
        <v>267</v>
      </c>
      <c r="B165" s="55" t="s">
        <v>20</v>
      </c>
      <c r="C165" s="38" t="s">
        <v>18</v>
      </c>
      <c r="D165" s="77">
        <v>1550</v>
      </c>
      <c r="E165" s="60"/>
      <c r="F165" s="77">
        <v>1842</v>
      </c>
      <c r="G165" s="28">
        <f t="shared" ref="G165:G175" si="15">F165/D165*100</f>
        <v>118.83870967741936</v>
      </c>
      <c r="H165" s="1"/>
    </row>
    <row r="166" spans="1:8" s="2" customFormat="1" ht="44.25" customHeight="1" x14ac:dyDescent="0.25">
      <c r="A166" s="45" t="s">
        <v>351</v>
      </c>
      <c r="B166" s="55" t="s">
        <v>352</v>
      </c>
      <c r="C166" s="38" t="s">
        <v>353</v>
      </c>
      <c r="D166" s="30">
        <v>3.5</v>
      </c>
      <c r="E166" s="21"/>
      <c r="F166" s="30">
        <v>2.9</v>
      </c>
      <c r="G166" s="28">
        <f>D166/F166*100</f>
        <v>120.68965517241379</v>
      </c>
      <c r="H166" s="1"/>
    </row>
    <row r="167" spans="1:8" s="2" customFormat="1" ht="43.5" customHeight="1" x14ac:dyDescent="0.25">
      <c r="A167" s="206" t="s">
        <v>181</v>
      </c>
      <c r="B167" s="203" t="s">
        <v>354</v>
      </c>
      <c r="C167" s="57" t="s">
        <v>368</v>
      </c>
      <c r="D167" s="74">
        <v>100</v>
      </c>
      <c r="E167" s="74">
        <v>100</v>
      </c>
      <c r="F167" s="74">
        <v>100</v>
      </c>
      <c r="G167" s="75">
        <f t="shared" si="15"/>
        <v>100</v>
      </c>
      <c r="H167" s="1"/>
    </row>
    <row r="168" spans="1:8" s="2" customFormat="1" ht="45" customHeight="1" x14ac:dyDescent="0.25">
      <c r="A168" s="208"/>
      <c r="B168" s="205"/>
      <c r="C168" s="57" t="s">
        <v>369</v>
      </c>
      <c r="D168" s="74" t="s">
        <v>456</v>
      </c>
      <c r="E168" s="74"/>
      <c r="F168" s="74">
        <v>63.7</v>
      </c>
      <c r="G168" s="75">
        <v>103.6</v>
      </c>
      <c r="H168" s="1"/>
    </row>
    <row r="169" spans="1:8" s="2" customFormat="1" ht="30" x14ac:dyDescent="0.25">
      <c r="A169" s="45" t="s">
        <v>182</v>
      </c>
      <c r="B169" s="55" t="s">
        <v>355</v>
      </c>
      <c r="C169" s="38" t="s">
        <v>74</v>
      </c>
      <c r="D169" s="68">
        <v>100</v>
      </c>
      <c r="E169" s="68">
        <v>100</v>
      </c>
      <c r="F169" s="68">
        <v>100</v>
      </c>
      <c r="G169" s="26">
        <f t="shared" si="15"/>
        <v>100</v>
      </c>
      <c r="H169" s="1"/>
    </row>
    <row r="170" spans="1:8" s="2" customFormat="1" ht="45" customHeight="1" x14ac:dyDescent="0.25">
      <c r="A170" s="188" t="s">
        <v>183</v>
      </c>
      <c r="B170" s="210" t="s">
        <v>21</v>
      </c>
      <c r="C170" s="38" t="s">
        <v>75</v>
      </c>
      <c r="D170" s="68">
        <v>100</v>
      </c>
      <c r="E170" s="68">
        <v>100</v>
      </c>
      <c r="F170" s="68">
        <v>100</v>
      </c>
      <c r="G170" s="26">
        <f t="shared" si="15"/>
        <v>100</v>
      </c>
      <c r="H170" s="1"/>
    </row>
    <row r="171" spans="1:8" s="2" customFormat="1" ht="43.5" customHeight="1" x14ac:dyDescent="0.25">
      <c r="A171" s="188"/>
      <c r="B171" s="210"/>
      <c r="C171" s="38" t="s">
        <v>234</v>
      </c>
      <c r="D171" s="68">
        <v>99.25</v>
      </c>
      <c r="E171" s="68">
        <v>100</v>
      </c>
      <c r="F171" s="68">
        <v>99.25</v>
      </c>
      <c r="G171" s="26">
        <f t="shared" si="15"/>
        <v>100</v>
      </c>
      <c r="H171" s="1"/>
    </row>
    <row r="172" spans="1:8" s="2" customFormat="1" ht="60" x14ac:dyDescent="0.25">
      <c r="A172" s="45" t="s">
        <v>184</v>
      </c>
      <c r="B172" s="55" t="s">
        <v>114</v>
      </c>
      <c r="C172" s="38" t="s">
        <v>235</v>
      </c>
      <c r="D172" s="68">
        <v>40</v>
      </c>
      <c r="E172" s="64"/>
      <c r="F172" s="68">
        <v>45.45</v>
      </c>
      <c r="G172" s="26">
        <f t="shared" si="15"/>
        <v>113.625</v>
      </c>
      <c r="H172" s="1"/>
    </row>
    <row r="173" spans="1:8" s="2" customFormat="1" ht="30" customHeight="1" x14ac:dyDescent="0.25">
      <c r="A173" s="177" t="s">
        <v>185</v>
      </c>
      <c r="B173" s="214" t="s">
        <v>205</v>
      </c>
      <c r="C173" s="38" t="s">
        <v>206</v>
      </c>
      <c r="D173" s="24">
        <v>165</v>
      </c>
      <c r="E173" s="21"/>
      <c r="F173" s="24">
        <v>183</v>
      </c>
      <c r="G173" s="26">
        <f t="shared" si="15"/>
        <v>110.90909090909091</v>
      </c>
      <c r="H173" s="1"/>
    </row>
    <row r="174" spans="1:8" s="2" customFormat="1" ht="60" x14ac:dyDescent="0.25">
      <c r="A174" s="178"/>
      <c r="B174" s="215"/>
      <c r="C174" s="38" t="s">
        <v>367</v>
      </c>
      <c r="D174" s="24">
        <v>100</v>
      </c>
      <c r="E174" s="21"/>
      <c r="F174" s="24">
        <v>150</v>
      </c>
      <c r="G174" s="26">
        <f t="shared" si="15"/>
        <v>150</v>
      </c>
      <c r="H174" s="1"/>
    </row>
    <row r="175" spans="1:8" s="2" customFormat="1" ht="46.5" customHeight="1" x14ac:dyDescent="0.25">
      <c r="A175" s="45" t="s">
        <v>356</v>
      </c>
      <c r="B175" s="55" t="s">
        <v>357</v>
      </c>
      <c r="C175" s="38" t="s">
        <v>358</v>
      </c>
      <c r="D175" s="24">
        <v>73</v>
      </c>
      <c r="E175" s="21"/>
      <c r="F175" s="24">
        <v>73</v>
      </c>
      <c r="G175" s="26">
        <f t="shared" si="15"/>
        <v>100</v>
      </c>
      <c r="H175" s="1"/>
    </row>
    <row r="176" spans="1:8" s="2" customFormat="1" ht="57.75" customHeight="1" x14ac:dyDescent="0.25">
      <c r="A176" s="80" t="s">
        <v>186</v>
      </c>
      <c r="B176" s="81" t="s">
        <v>236</v>
      </c>
      <c r="C176" s="57" t="s">
        <v>457</v>
      </c>
      <c r="D176" s="74">
        <v>645</v>
      </c>
      <c r="E176" s="74">
        <v>460</v>
      </c>
      <c r="F176" s="74">
        <v>767</v>
      </c>
      <c r="G176" s="75">
        <f t="shared" ref="G176:G185" si="16">F176/D176*100</f>
        <v>118.91472868217055</v>
      </c>
      <c r="H176" s="1"/>
    </row>
    <row r="177" spans="1:8" s="2" customFormat="1" ht="30" x14ac:dyDescent="0.25">
      <c r="A177" s="45" t="s">
        <v>187</v>
      </c>
      <c r="B177" s="56" t="s">
        <v>94</v>
      </c>
      <c r="C177" s="38" t="s">
        <v>359</v>
      </c>
      <c r="D177" s="76">
        <v>94</v>
      </c>
      <c r="E177" s="76">
        <v>110</v>
      </c>
      <c r="F177" s="76">
        <v>94</v>
      </c>
      <c r="G177" s="28">
        <f t="shared" si="16"/>
        <v>100</v>
      </c>
      <c r="H177" s="1"/>
    </row>
    <row r="178" spans="1:8" s="2" customFormat="1" ht="45" x14ac:dyDescent="0.25">
      <c r="A178" s="45" t="s">
        <v>188</v>
      </c>
      <c r="B178" s="56" t="s">
        <v>95</v>
      </c>
      <c r="C178" s="38" t="s">
        <v>458</v>
      </c>
      <c r="D178" s="76">
        <v>30</v>
      </c>
      <c r="E178" s="76"/>
      <c r="F178" s="76">
        <v>33.6</v>
      </c>
      <c r="G178" s="28">
        <f t="shared" si="16"/>
        <v>112.00000000000001</v>
      </c>
      <c r="H178" s="1"/>
    </row>
    <row r="179" spans="1:8" s="2" customFormat="1" ht="45" x14ac:dyDescent="0.25">
      <c r="A179" s="45" t="s">
        <v>189</v>
      </c>
      <c r="B179" s="56" t="s">
        <v>96</v>
      </c>
      <c r="C179" s="38" t="s">
        <v>459</v>
      </c>
      <c r="D179" s="76">
        <v>7.5</v>
      </c>
      <c r="E179" s="76"/>
      <c r="F179" s="76">
        <v>10.5</v>
      </c>
      <c r="G179" s="28">
        <f t="shared" si="16"/>
        <v>140</v>
      </c>
      <c r="H179" s="1"/>
    </row>
    <row r="180" spans="1:8" s="2" customFormat="1" ht="30" x14ac:dyDescent="0.25">
      <c r="A180" s="45" t="s">
        <v>207</v>
      </c>
      <c r="B180" s="56" t="s">
        <v>97</v>
      </c>
      <c r="C180" s="38" t="s">
        <v>102</v>
      </c>
      <c r="D180" s="77">
        <v>2950</v>
      </c>
      <c r="E180" s="77"/>
      <c r="F180" s="77">
        <v>2959</v>
      </c>
      <c r="G180" s="28">
        <f t="shared" si="16"/>
        <v>100.30508474576271</v>
      </c>
      <c r="H180" s="1"/>
    </row>
    <row r="181" spans="1:8" s="2" customFormat="1" ht="59.25" customHeight="1" x14ac:dyDescent="0.25">
      <c r="A181" s="45" t="s">
        <v>268</v>
      </c>
      <c r="B181" s="56" t="s">
        <v>98</v>
      </c>
      <c r="C181" s="38" t="s">
        <v>460</v>
      </c>
      <c r="D181" s="76">
        <v>3.5</v>
      </c>
      <c r="E181" s="76"/>
      <c r="F181" s="76">
        <v>4.5</v>
      </c>
      <c r="G181" s="28">
        <f>F181/D181*100</f>
        <v>128.57142857142858</v>
      </c>
      <c r="H181" s="1"/>
    </row>
    <row r="182" spans="1:8" s="2" customFormat="1" ht="44.25" customHeight="1" x14ac:dyDescent="0.25">
      <c r="A182" s="45" t="s">
        <v>269</v>
      </c>
      <c r="B182" s="56" t="s">
        <v>99</v>
      </c>
      <c r="C182" s="38" t="s">
        <v>461</v>
      </c>
      <c r="D182" s="76">
        <v>17</v>
      </c>
      <c r="E182" s="76"/>
      <c r="F182" s="76">
        <v>18</v>
      </c>
      <c r="G182" s="28">
        <f t="shared" si="16"/>
        <v>105.88235294117648</v>
      </c>
      <c r="H182" s="1"/>
    </row>
    <row r="183" spans="1:8" s="2" customFormat="1" ht="63.75" customHeight="1" x14ac:dyDescent="0.25">
      <c r="A183" s="45" t="s">
        <v>270</v>
      </c>
      <c r="B183" s="56" t="s">
        <v>100</v>
      </c>
      <c r="C183" s="38" t="s">
        <v>462</v>
      </c>
      <c r="D183" s="76">
        <v>2900</v>
      </c>
      <c r="E183" s="76"/>
      <c r="F183" s="76">
        <v>3415.4</v>
      </c>
      <c r="G183" s="28">
        <f t="shared" si="16"/>
        <v>117.77241379310345</v>
      </c>
      <c r="H183" s="1"/>
    </row>
    <row r="184" spans="1:8" s="2" customFormat="1" ht="47.25" customHeight="1" x14ac:dyDescent="0.25">
      <c r="A184" s="188" t="s">
        <v>271</v>
      </c>
      <c r="B184" s="210" t="s">
        <v>101</v>
      </c>
      <c r="C184" s="38" t="s">
        <v>463</v>
      </c>
      <c r="D184" s="76">
        <v>500</v>
      </c>
      <c r="E184" s="76"/>
      <c r="F184" s="76">
        <v>588.5</v>
      </c>
      <c r="G184" s="26">
        <f t="shared" si="16"/>
        <v>117.7</v>
      </c>
      <c r="H184" s="1"/>
    </row>
    <row r="185" spans="1:8" s="2" customFormat="1" ht="30" x14ac:dyDescent="0.25">
      <c r="A185" s="188"/>
      <c r="B185" s="210"/>
      <c r="C185" s="38" t="s">
        <v>464</v>
      </c>
      <c r="D185" s="76">
        <v>166</v>
      </c>
      <c r="E185" s="76"/>
      <c r="F185" s="76">
        <v>175</v>
      </c>
      <c r="G185" s="26">
        <f t="shared" si="16"/>
        <v>105.42168674698796</v>
      </c>
      <c r="H185" s="1"/>
    </row>
    <row r="186" spans="1:8" s="2" customFormat="1" ht="57.75" customHeight="1" x14ac:dyDescent="0.25">
      <c r="A186" s="80" t="s">
        <v>190</v>
      </c>
      <c r="B186" s="81" t="s">
        <v>360</v>
      </c>
      <c r="C186" s="57" t="s">
        <v>241</v>
      </c>
      <c r="D186" s="74">
        <v>13.6</v>
      </c>
      <c r="E186" s="74">
        <v>460</v>
      </c>
      <c r="F186" s="74">
        <v>37.200000000000003</v>
      </c>
      <c r="G186" s="75" t="s">
        <v>399</v>
      </c>
      <c r="H186" s="1"/>
    </row>
    <row r="187" spans="1:8" s="2" customFormat="1" ht="30.75" customHeight="1" x14ac:dyDescent="0.25">
      <c r="A187" s="45" t="s">
        <v>191</v>
      </c>
      <c r="B187" s="56" t="s">
        <v>237</v>
      </c>
      <c r="C187" s="38" t="s">
        <v>238</v>
      </c>
      <c r="D187" s="76">
        <v>9</v>
      </c>
      <c r="E187" s="76">
        <v>110</v>
      </c>
      <c r="F187" s="76">
        <v>27.3</v>
      </c>
      <c r="G187" s="28" t="s">
        <v>399</v>
      </c>
      <c r="H187" s="1"/>
    </row>
    <row r="188" spans="1:8" s="2" customFormat="1" ht="30.75" customHeight="1" x14ac:dyDescent="0.25">
      <c r="A188" s="45" t="s">
        <v>192</v>
      </c>
      <c r="B188" s="56" t="s">
        <v>239</v>
      </c>
      <c r="C188" s="38" t="s">
        <v>240</v>
      </c>
      <c r="D188" s="76">
        <v>4.5999999999999996</v>
      </c>
      <c r="E188" s="76"/>
      <c r="F188" s="76">
        <v>9.9</v>
      </c>
      <c r="G188" s="28" t="s">
        <v>399</v>
      </c>
      <c r="H188" s="1"/>
    </row>
    <row r="189" spans="1:8" s="2" customFormat="1" ht="71.25" x14ac:dyDescent="0.25">
      <c r="A189" s="80" t="s">
        <v>272</v>
      </c>
      <c r="B189" s="81" t="s">
        <v>361</v>
      </c>
      <c r="C189" s="57" t="s">
        <v>362</v>
      </c>
      <c r="D189" s="74">
        <v>15</v>
      </c>
      <c r="E189" s="74">
        <v>460</v>
      </c>
      <c r="F189" s="74">
        <v>15.7</v>
      </c>
      <c r="G189" s="75">
        <f t="shared" ref="G189:G192" si="17">F189/D189*100</f>
        <v>104.66666666666666</v>
      </c>
      <c r="H189" s="1"/>
    </row>
    <row r="190" spans="1:8" s="2" customFormat="1" ht="45" x14ac:dyDescent="0.25">
      <c r="A190" s="177" t="s">
        <v>273</v>
      </c>
      <c r="B190" s="220" t="s">
        <v>242</v>
      </c>
      <c r="C190" s="38" t="s">
        <v>244</v>
      </c>
      <c r="D190" s="77">
        <v>60</v>
      </c>
      <c r="E190" s="77">
        <v>110</v>
      </c>
      <c r="F190" s="77">
        <v>60</v>
      </c>
      <c r="G190" s="28">
        <f t="shared" si="17"/>
        <v>100</v>
      </c>
      <c r="H190" s="1"/>
    </row>
    <row r="191" spans="1:8" s="2" customFormat="1" ht="45" x14ac:dyDescent="0.25">
      <c r="A191" s="178"/>
      <c r="B191" s="222"/>
      <c r="C191" s="38" t="s">
        <v>370</v>
      </c>
      <c r="D191" s="77">
        <v>115</v>
      </c>
      <c r="E191" s="77"/>
      <c r="F191" s="77">
        <v>115</v>
      </c>
      <c r="G191" s="28">
        <f t="shared" si="17"/>
        <v>100</v>
      </c>
      <c r="H191" s="1"/>
    </row>
    <row r="192" spans="1:8" s="2" customFormat="1" ht="30" x14ac:dyDescent="0.25">
      <c r="A192" s="45" t="s">
        <v>274</v>
      </c>
      <c r="B192" s="56" t="s">
        <v>243</v>
      </c>
      <c r="C192" s="38" t="s">
        <v>371</v>
      </c>
      <c r="D192" s="77">
        <v>5</v>
      </c>
      <c r="E192" s="77"/>
      <c r="F192" s="77">
        <v>5</v>
      </c>
      <c r="G192" s="28">
        <f t="shared" si="17"/>
        <v>100</v>
      </c>
      <c r="H192" s="1"/>
    </row>
    <row r="193" spans="1:8" s="2" customFormat="1" ht="49.5" customHeight="1" x14ac:dyDescent="0.25">
      <c r="A193" s="84" t="s">
        <v>314</v>
      </c>
      <c r="B193" s="85" t="s">
        <v>317</v>
      </c>
      <c r="C193" s="86" t="s">
        <v>321</v>
      </c>
      <c r="D193" s="87">
        <v>90</v>
      </c>
      <c r="E193" s="87">
        <v>460</v>
      </c>
      <c r="F193" s="87">
        <v>99.99</v>
      </c>
      <c r="G193" s="88">
        <f t="shared" ref="G193:G197" si="18">F193/D193*100</f>
        <v>111.1</v>
      </c>
      <c r="H193" s="1"/>
    </row>
    <row r="194" spans="1:8" s="2" customFormat="1" ht="30" x14ac:dyDescent="0.25">
      <c r="A194" s="45" t="s">
        <v>315</v>
      </c>
      <c r="B194" s="56" t="s">
        <v>228</v>
      </c>
      <c r="C194" s="39" t="s">
        <v>318</v>
      </c>
      <c r="D194" s="76">
        <v>95</v>
      </c>
      <c r="E194" s="76">
        <v>110</v>
      </c>
      <c r="F194" s="76">
        <v>95</v>
      </c>
      <c r="G194" s="28">
        <f t="shared" si="18"/>
        <v>100</v>
      </c>
      <c r="H194" s="1"/>
    </row>
    <row r="195" spans="1:8" s="3" customFormat="1" ht="79.5" customHeight="1" x14ac:dyDescent="0.25">
      <c r="A195" s="223" t="s">
        <v>316</v>
      </c>
      <c r="B195" s="220" t="s">
        <v>319</v>
      </c>
      <c r="C195" s="40" t="s">
        <v>419</v>
      </c>
      <c r="D195" s="83">
        <v>18</v>
      </c>
      <c r="E195" s="83"/>
      <c r="F195" s="83">
        <v>18</v>
      </c>
      <c r="G195" s="34">
        <f t="shared" si="18"/>
        <v>100</v>
      </c>
      <c r="H195" s="9"/>
    </row>
    <row r="196" spans="1:8" s="3" customFormat="1" ht="60" x14ac:dyDescent="0.25">
      <c r="A196" s="224"/>
      <c r="B196" s="221"/>
      <c r="C196" s="40" t="s">
        <v>320</v>
      </c>
      <c r="D196" s="83">
        <v>40</v>
      </c>
      <c r="E196" s="83"/>
      <c r="F196" s="83">
        <v>40</v>
      </c>
      <c r="G196" s="34">
        <f t="shared" si="18"/>
        <v>100</v>
      </c>
      <c r="H196" s="9"/>
    </row>
    <row r="197" spans="1:8" s="3" customFormat="1" ht="44.25" customHeight="1" x14ac:dyDescent="0.25">
      <c r="A197" s="225"/>
      <c r="B197" s="222"/>
      <c r="C197" s="40" t="s">
        <v>420</v>
      </c>
      <c r="D197" s="83">
        <v>100</v>
      </c>
      <c r="E197" s="83"/>
      <c r="F197" s="83">
        <v>100</v>
      </c>
      <c r="G197" s="34">
        <f t="shared" si="18"/>
        <v>100</v>
      </c>
      <c r="H197" s="9"/>
    </row>
    <row r="198" spans="1:8" s="2" customFormat="1" ht="49.5" customHeight="1" x14ac:dyDescent="0.25">
      <c r="A198" s="84" t="s">
        <v>387</v>
      </c>
      <c r="B198" s="85" t="s">
        <v>382</v>
      </c>
      <c r="C198" s="86" t="s">
        <v>384</v>
      </c>
      <c r="D198" s="87">
        <v>22.9</v>
      </c>
      <c r="E198" s="87">
        <v>460</v>
      </c>
      <c r="F198" s="87">
        <v>22.9</v>
      </c>
      <c r="G198" s="88">
        <f t="shared" ref="G198:G202" si="19">F198/D198*100</f>
        <v>100</v>
      </c>
      <c r="H198" s="1"/>
    </row>
    <row r="199" spans="1:8" s="2" customFormat="1" ht="45" x14ac:dyDescent="0.25">
      <c r="A199" s="48" t="s">
        <v>389</v>
      </c>
      <c r="B199" s="41" t="s">
        <v>383</v>
      </c>
      <c r="C199" s="41" t="s">
        <v>424</v>
      </c>
      <c r="D199" s="78">
        <v>135</v>
      </c>
      <c r="E199" s="78">
        <v>110</v>
      </c>
      <c r="F199" s="78">
        <v>135</v>
      </c>
      <c r="G199" s="35">
        <f t="shared" si="19"/>
        <v>100</v>
      </c>
      <c r="H199" s="1"/>
    </row>
    <row r="200" spans="1:8" s="2" customFormat="1" ht="45" x14ac:dyDescent="0.25">
      <c r="A200" s="48" t="s">
        <v>388</v>
      </c>
      <c r="B200" s="41" t="s">
        <v>422</v>
      </c>
      <c r="C200" s="41" t="s">
        <v>423</v>
      </c>
      <c r="D200" s="78">
        <v>48.2</v>
      </c>
      <c r="E200" s="78">
        <v>110</v>
      </c>
      <c r="F200" s="78">
        <v>69.3</v>
      </c>
      <c r="G200" s="35">
        <f>F200*100/D200</f>
        <v>143.77593360995849</v>
      </c>
      <c r="H200" s="1"/>
    </row>
    <row r="201" spans="1:8" s="3" customFormat="1" ht="28.5" customHeight="1" x14ac:dyDescent="0.25">
      <c r="A201" s="217" t="s">
        <v>426</v>
      </c>
      <c r="B201" s="219" t="s">
        <v>465</v>
      </c>
      <c r="C201" s="37" t="s">
        <v>385</v>
      </c>
      <c r="D201" s="29">
        <v>58</v>
      </c>
      <c r="E201" s="29"/>
      <c r="F201" s="29">
        <v>58</v>
      </c>
      <c r="G201" s="35">
        <f t="shared" si="19"/>
        <v>100</v>
      </c>
      <c r="H201" s="9"/>
    </row>
    <row r="202" spans="1:8" s="3" customFormat="1" ht="24.75" customHeight="1" x14ac:dyDescent="0.25">
      <c r="A202" s="218"/>
      <c r="B202" s="219"/>
      <c r="C202" s="37" t="s">
        <v>386</v>
      </c>
      <c r="D202" s="78">
        <v>20.78</v>
      </c>
      <c r="E202" s="78"/>
      <c r="F202" s="78">
        <v>20.78</v>
      </c>
      <c r="G202" s="35">
        <f t="shared" si="19"/>
        <v>100</v>
      </c>
      <c r="H202" s="9"/>
    </row>
  </sheetData>
  <mergeCells count="129">
    <mergeCell ref="A201:A202"/>
    <mergeCell ref="B201:B202"/>
    <mergeCell ref="B195:B197"/>
    <mergeCell ref="A195:A197"/>
    <mergeCell ref="B127:B128"/>
    <mergeCell ref="A127:A128"/>
    <mergeCell ref="B120:B122"/>
    <mergeCell ref="A120:A122"/>
    <mergeCell ref="B136:B138"/>
    <mergeCell ref="A136:A138"/>
    <mergeCell ref="A156:A157"/>
    <mergeCell ref="A159:A160"/>
    <mergeCell ref="B150:B151"/>
    <mergeCell ref="A154:A155"/>
    <mergeCell ref="B173:B174"/>
    <mergeCell ref="A173:A174"/>
    <mergeCell ref="A167:A168"/>
    <mergeCell ref="B190:B191"/>
    <mergeCell ref="A190:A191"/>
    <mergeCell ref="A162:A163"/>
    <mergeCell ref="A170:A171"/>
    <mergeCell ref="A184:A185"/>
    <mergeCell ref="A131:A132"/>
    <mergeCell ref="B131:B132"/>
    <mergeCell ref="B184:B185"/>
    <mergeCell ref="A150:A151"/>
    <mergeCell ref="A152:A153"/>
    <mergeCell ref="B159:B160"/>
    <mergeCell ref="B162:B163"/>
    <mergeCell ref="B170:B171"/>
    <mergeCell ref="B154:B155"/>
    <mergeCell ref="B167:B168"/>
    <mergeCell ref="B152:B153"/>
    <mergeCell ref="B156:B157"/>
    <mergeCell ref="A143:A144"/>
    <mergeCell ref="A106:A108"/>
    <mergeCell ref="A97:A98"/>
    <mergeCell ref="A99:A100"/>
    <mergeCell ref="A103:A104"/>
    <mergeCell ref="B111:B113"/>
    <mergeCell ref="B133:B135"/>
    <mergeCell ref="A133:A135"/>
    <mergeCell ref="B117:B118"/>
    <mergeCell ref="A117:A118"/>
    <mergeCell ref="A111:A113"/>
    <mergeCell ref="A140:A141"/>
    <mergeCell ref="B143:B144"/>
    <mergeCell ref="B99:B100"/>
    <mergeCell ref="B106:B108"/>
    <mergeCell ref="B101:B102"/>
    <mergeCell ref="A101:A102"/>
    <mergeCell ref="A123:A126"/>
    <mergeCell ref="B123:B126"/>
    <mergeCell ref="B140:B141"/>
    <mergeCell ref="B97:B98"/>
    <mergeCell ref="A109:A110"/>
    <mergeCell ref="A114:A115"/>
    <mergeCell ref="B114:B115"/>
    <mergeCell ref="B1:G1"/>
    <mergeCell ref="C3:C4"/>
    <mergeCell ref="B34:B35"/>
    <mergeCell ref="B24:B25"/>
    <mergeCell ref="B3:B4"/>
    <mergeCell ref="D3:G3"/>
    <mergeCell ref="B15:B17"/>
    <mergeCell ref="B18:B19"/>
    <mergeCell ref="B20:B23"/>
    <mergeCell ref="A2:G2"/>
    <mergeCell ref="A13:A14"/>
    <mergeCell ref="B13:B14"/>
    <mergeCell ref="B29:B30"/>
    <mergeCell ref="A32:A33"/>
    <mergeCell ref="B32:B33"/>
    <mergeCell ref="A34:A35"/>
    <mergeCell ref="A3:A4"/>
    <mergeCell ref="B6:B10"/>
    <mergeCell ref="A18:A19"/>
    <mergeCell ref="A11:A12"/>
    <mergeCell ref="A6:A10"/>
    <mergeCell ref="B11:B12"/>
    <mergeCell ref="A15:A17"/>
    <mergeCell ref="A20:A23"/>
    <mergeCell ref="A54:A55"/>
    <mergeCell ref="B103:B104"/>
    <mergeCell ref="B109:B110"/>
    <mergeCell ref="A82:A83"/>
    <mergeCell ref="B89:B90"/>
    <mergeCell ref="B95:B96"/>
    <mergeCell ref="A95:A96"/>
    <mergeCell ref="A84:A85"/>
    <mergeCell ref="B84:B85"/>
    <mergeCell ref="B92:B93"/>
    <mergeCell ref="A87:A88"/>
    <mergeCell ref="A89:A90"/>
    <mergeCell ref="A92:A93"/>
    <mergeCell ref="B54:B55"/>
    <mergeCell ref="B57:B58"/>
    <mergeCell ref="B67:B68"/>
    <mergeCell ref="B82:B83"/>
    <mergeCell ref="B87:B88"/>
    <mergeCell ref="A73:A74"/>
    <mergeCell ref="A75:A76"/>
    <mergeCell ref="B73:B74"/>
    <mergeCell ref="B75:B76"/>
    <mergeCell ref="A67:A68"/>
    <mergeCell ref="A24:A25"/>
    <mergeCell ref="A80:A81"/>
    <mergeCell ref="B40:B41"/>
    <mergeCell ref="B47:B48"/>
    <mergeCell ref="A47:A48"/>
    <mergeCell ref="B63:B65"/>
    <mergeCell ref="A63:A65"/>
    <mergeCell ref="A38:A39"/>
    <mergeCell ref="A40:A41"/>
    <mergeCell ref="A45:A46"/>
    <mergeCell ref="A61:A62"/>
    <mergeCell ref="A57:A58"/>
    <mergeCell ref="A77:A78"/>
    <mergeCell ref="A26:A28"/>
    <mergeCell ref="B80:B81"/>
    <mergeCell ref="B26:B28"/>
    <mergeCell ref="B43:B44"/>
    <mergeCell ref="B77:B78"/>
    <mergeCell ref="B38:B39"/>
    <mergeCell ref="A43:A44"/>
    <mergeCell ref="B61:B62"/>
    <mergeCell ref="B45:B46"/>
    <mergeCell ref="B36:B37"/>
    <mergeCell ref="A36:A37"/>
  </mergeCells>
  <pageMargins left="0.51181102362204722" right="0.31496062992125984" top="0.35433070866141736" bottom="0.35433070866141736" header="0.11811023622047245" footer="0.11811023622047245"/>
  <pageSetup paperSize="9" scale="65" fitToHeight="0" orientation="portrait" r:id="rId1"/>
  <rowBreaks count="1" manualBreakCount="1">
    <brk id="7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Финансирование</vt:lpstr>
      <vt:lpstr>Результаты</vt:lpstr>
      <vt:lpstr>Финансирование!Заголовки_для_печати</vt:lpstr>
      <vt:lpstr>Результаты!Область_печати</vt:lpstr>
      <vt:lpstr>Финансирование!Область_печати</vt:lpstr>
    </vt:vector>
  </TitlesOfParts>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Homutov</dc:creator>
  <cp:lastModifiedBy>Хохлова Анна Юрьевна</cp:lastModifiedBy>
  <cp:lastPrinted>2022-05-12T13:01:07Z</cp:lastPrinted>
  <dcterms:created xsi:type="dcterms:W3CDTF">2014-12-11T10:04:29Z</dcterms:created>
  <dcterms:modified xsi:type="dcterms:W3CDTF">2022-05-12T13:01:11Z</dcterms:modified>
</cp:coreProperties>
</file>