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7400" windowHeight="12525"/>
  </bookViews>
  <sheets>
    <sheet name="2022 год" sheetId="1" r:id="rId1"/>
  </sheets>
  <definedNames>
    <definedName name="_xlnm._FilterDatabase" localSheetId="0" hidden="1">'2022 год'!$B$5:$H$107</definedName>
    <definedName name="Z_2505F84B_EDD5_43D7_8CE7_AFF925DFBFF7_.wvu.Cols" localSheetId="0" hidden="1">'2022 год'!#REF!</definedName>
    <definedName name="Z_2505F84B_EDD5_43D7_8CE7_AFF925DFBFF7_.wvu.PrintArea" localSheetId="0" hidden="1">'2022 год'!$B$1:$H$107</definedName>
    <definedName name="Z_2505F84B_EDD5_43D7_8CE7_AFF925DFBFF7_.wvu.PrintTitles" localSheetId="0" hidden="1">'2022 год'!$B:$B,'2022 год'!$3:$5</definedName>
    <definedName name="Z_2505F84B_EDD5_43D7_8CE7_AFF925DFBFF7_.wvu.Rows" localSheetId="0" hidden="1">'2022 год'!#REF!,'2022 год'!$5:$5,'2022 год'!#REF!,'2022 год'!#REF!,'2022 год'!#REF!,'2022 год'!#REF!</definedName>
    <definedName name="Z_9D015A7B_71BF_4A38_92C8_CCD8973F5CA0_.wvu.Cols" localSheetId="0" hidden="1">'2022 год'!#REF!,'2022 год'!#REF!</definedName>
    <definedName name="Z_9D015A7B_71BF_4A38_92C8_CCD8973F5CA0_.wvu.FilterData" localSheetId="0" hidden="1">'2022 год'!$B$5:$H$107</definedName>
    <definedName name="Z_9D015A7B_71BF_4A38_92C8_CCD8973F5CA0_.wvu.PrintArea" localSheetId="0" hidden="1">'2022 год'!#REF!</definedName>
    <definedName name="Z_9D015A7B_71BF_4A38_92C8_CCD8973F5CA0_.wvu.PrintTitles" localSheetId="0" hidden="1">'2022 год'!$B:$B,'2022 год'!$3:$5</definedName>
    <definedName name="Z_9D015A7B_71BF_4A38_92C8_CCD8973F5CA0_.wvu.Rows" localSheetId="0" hidden="1">'2022 год'!#REF!</definedName>
    <definedName name="_xlnm.Print_Titles" localSheetId="0">'2022 год'!$B:$B,'2022 год'!$3:$4</definedName>
    <definedName name="_xlnm.Print_Area" localSheetId="0">'2022 год'!$A$1:$H$127</definedName>
  </definedNames>
  <calcPr calcId="145621"/>
</workbook>
</file>

<file path=xl/calcChain.xml><?xml version="1.0" encoding="utf-8"?>
<calcChain xmlns="http://schemas.openxmlformats.org/spreadsheetml/2006/main">
  <c r="G123" i="1" l="1"/>
  <c r="E123" i="1"/>
  <c r="C123" i="1"/>
  <c r="F124" i="1" l="1"/>
  <c r="H124" i="1" l="1"/>
  <c r="H120" i="1"/>
  <c r="H110" i="1"/>
  <c r="H109" i="1"/>
  <c r="H107" i="1"/>
  <c r="H100" i="1"/>
  <c r="H97" i="1"/>
  <c r="H94" i="1"/>
  <c r="H90" i="1"/>
  <c r="H89" i="1"/>
  <c r="H80" i="1"/>
  <c r="H78" i="1"/>
  <c r="H74" i="1"/>
  <c r="H70" i="1"/>
  <c r="H67" i="1"/>
  <c r="H66" i="1"/>
  <c r="H65" i="1"/>
  <c r="H62" i="1"/>
  <c r="H51" i="1"/>
  <c r="H50" i="1"/>
  <c r="H48" i="1"/>
  <c r="H45" i="1"/>
  <c r="H44" i="1"/>
  <c r="H43" i="1"/>
  <c r="H42" i="1"/>
  <c r="H41" i="1"/>
  <c r="H39" i="1"/>
  <c r="H37" i="1"/>
  <c r="H35" i="1"/>
  <c r="H32" i="1"/>
  <c r="H30" i="1"/>
  <c r="H27" i="1"/>
  <c r="H26" i="1"/>
  <c r="H24" i="1"/>
  <c r="H23" i="1"/>
  <c r="H22" i="1"/>
  <c r="H21" i="1"/>
  <c r="H20" i="1"/>
  <c r="H17" i="1"/>
  <c r="H16" i="1"/>
  <c r="H14" i="1"/>
  <c r="H8" i="1"/>
  <c r="H7" i="1"/>
  <c r="F122" i="1" l="1"/>
  <c r="F121" i="1"/>
  <c r="F120" i="1"/>
  <c r="F118" i="1"/>
  <c r="F117" i="1"/>
  <c r="F115" i="1"/>
  <c r="F114" i="1"/>
  <c r="F112" i="1"/>
  <c r="F110" i="1"/>
  <c r="F109" i="1"/>
  <c r="F108" i="1"/>
  <c r="F107" i="1"/>
  <c r="F106" i="1"/>
  <c r="F104" i="1"/>
  <c r="F103" i="1"/>
  <c r="F102" i="1"/>
  <c r="F101" i="1"/>
  <c r="F100" i="1"/>
  <c r="F98" i="1"/>
  <c r="F97" i="1"/>
  <c r="F96" i="1"/>
  <c r="F94" i="1"/>
  <c r="F93" i="1"/>
  <c r="F91" i="1"/>
  <c r="F90" i="1"/>
  <c r="F89" i="1"/>
  <c r="F88" i="1"/>
  <c r="F86" i="1"/>
  <c r="F85" i="1"/>
  <c r="F83" i="1"/>
  <c r="F82" i="1"/>
  <c r="F81" i="1"/>
  <c r="F80" i="1"/>
  <c r="F78" i="1"/>
  <c r="F76" i="1"/>
  <c r="F75" i="1"/>
  <c r="F74" i="1"/>
  <c r="F73" i="1"/>
  <c r="F72" i="1"/>
  <c r="F71" i="1"/>
  <c r="F70" i="1"/>
  <c r="F69" i="1"/>
  <c r="F67" i="1"/>
  <c r="F66" i="1"/>
  <c r="F65" i="1"/>
  <c r="F63" i="1"/>
  <c r="F62" i="1"/>
  <c r="F59" i="1"/>
  <c r="F56" i="1"/>
  <c r="F55" i="1"/>
  <c r="F54" i="1"/>
  <c r="F53" i="1"/>
  <c r="F52" i="1"/>
  <c r="F51" i="1"/>
  <c r="F50" i="1"/>
  <c r="F48" i="1"/>
  <c r="F46" i="1"/>
  <c r="F45" i="1"/>
  <c r="F44" i="1"/>
  <c r="F43" i="1"/>
  <c r="F42" i="1"/>
  <c r="F41" i="1"/>
  <c r="F39" i="1"/>
  <c r="F38" i="1"/>
  <c r="F37" i="1"/>
  <c r="F36" i="1"/>
  <c r="F35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4" i="1"/>
  <c r="F11" i="1"/>
  <c r="F10" i="1"/>
  <c r="F9" i="1"/>
  <c r="F8" i="1"/>
  <c r="F7" i="1"/>
  <c r="E99" i="1"/>
  <c r="F99" i="1" s="1"/>
  <c r="D99" i="1"/>
  <c r="E49" i="1"/>
  <c r="D49" i="1"/>
  <c r="F49" i="1" l="1"/>
  <c r="E113" i="1"/>
  <c r="D113" i="1"/>
  <c r="E116" i="1"/>
  <c r="D116" i="1"/>
  <c r="E119" i="1"/>
  <c r="D119" i="1"/>
  <c r="C119" i="1"/>
  <c r="C116" i="1"/>
  <c r="C113" i="1"/>
  <c r="E105" i="1"/>
  <c r="D105" i="1"/>
  <c r="E111" i="1"/>
  <c r="D111" i="1"/>
  <c r="C111" i="1"/>
  <c r="C105" i="1"/>
  <c r="C99" i="1"/>
  <c r="E95" i="1"/>
  <c r="D95" i="1"/>
  <c r="C95" i="1"/>
  <c r="E92" i="1"/>
  <c r="D92" i="1"/>
  <c r="E87" i="1"/>
  <c r="D87" i="1"/>
  <c r="C92" i="1"/>
  <c r="C87" i="1"/>
  <c r="E84" i="1"/>
  <c r="F84" i="1" s="1"/>
  <c r="D84" i="1"/>
  <c r="C84" i="1"/>
  <c r="E79" i="1"/>
  <c r="D79" i="1"/>
  <c r="C79" i="1"/>
  <c r="E68" i="1"/>
  <c r="D68" i="1"/>
  <c r="C68" i="1"/>
  <c r="E64" i="1"/>
  <c r="D64" i="1"/>
  <c r="C64" i="1"/>
  <c r="E58" i="1"/>
  <c r="D58" i="1"/>
  <c r="C58" i="1"/>
  <c r="C49" i="1"/>
  <c r="D6" i="1"/>
  <c r="D15" i="1"/>
  <c r="D29" i="1"/>
  <c r="D34" i="1"/>
  <c r="D40" i="1"/>
  <c r="E40" i="1"/>
  <c r="C40" i="1"/>
  <c r="E34" i="1"/>
  <c r="F79" i="1" l="1"/>
  <c r="D123" i="1"/>
  <c r="D125" i="1" s="1"/>
  <c r="F119" i="1"/>
  <c r="F92" i="1"/>
  <c r="F111" i="1"/>
  <c r="F64" i="1"/>
  <c r="F116" i="1"/>
  <c r="F105" i="1"/>
  <c r="F34" i="1"/>
  <c r="F95" i="1"/>
  <c r="F113" i="1"/>
  <c r="F68" i="1"/>
  <c r="F40" i="1"/>
  <c r="F58" i="1"/>
  <c r="F87" i="1"/>
  <c r="C34" i="1"/>
  <c r="E29" i="1"/>
  <c r="C29" i="1"/>
  <c r="E15" i="1"/>
  <c r="C15" i="1"/>
  <c r="C6" i="1"/>
  <c r="E6" i="1"/>
  <c r="F29" i="1" l="1"/>
  <c r="F6" i="1"/>
  <c r="C125" i="1"/>
  <c r="H15" i="1"/>
  <c r="F15" i="1"/>
  <c r="G119" i="1"/>
  <c r="H119" i="1" s="1"/>
  <c r="G116" i="1"/>
  <c r="G105" i="1"/>
  <c r="H105" i="1" s="1"/>
  <c r="G99" i="1"/>
  <c r="G95" i="1"/>
  <c r="G92" i="1"/>
  <c r="H92" i="1" s="1"/>
  <c r="G87" i="1"/>
  <c r="H87" i="1" s="1"/>
  <c r="G84" i="1"/>
  <c r="G79" i="1"/>
  <c r="G68" i="1"/>
  <c r="G64" i="1"/>
  <c r="H64" i="1" s="1"/>
  <c r="G58" i="1"/>
  <c r="H58" i="1" s="1"/>
  <c r="G49" i="1"/>
  <c r="H49" i="1" s="1"/>
  <c r="G40" i="1"/>
  <c r="H40" i="1" s="1"/>
  <c r="G34" i="1"/>
  <c r="H34" i="1" s="1"/>
  <c r="G29" i="1"/>
  <c r="H29" i="1" s="1"/>
  <c r="G15" i="1"/>
  <c r="G6" i="1"/>
  <c r="G125" i="1" s="1"/>
  <c r="H123" i="1" l="1"/>
  <c r="E125" i="1"/>
  <c r="F123" i="1"/>
  <c r="H6" i="1"/>
  <c r="H125" i="1" l="1"/>
  <c r="F125" i="1"/>
</calcChain>
</file>

<file path=xl/sharedStrings.xml><?xml version="1.0" encoding="utf-8"?>
<sst xmlns="http://schemas.openxmlformats.org/spreadsheetml/2006/main" count="278" uniqueCount="269">
  <si>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</si>
  <si>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</si>
  <si>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</si>
  <si>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</si>
  <si>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</si>
  <si>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</si>
  <si>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</si>
  <si>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</si>
  <si>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</si>
  <si>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</si>
  <si>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</t>
    </r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</si>
  <si>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</si>
  <si>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</si>
  <si>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</si>
  <si>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</si>
  <si>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</si>
  <si>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</si>
  <si>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</si>
  <si>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</si>
  <si>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</si>
  <si>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</si>
  <si>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</si>
  <si>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</si>
  <si>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</si>
  <si>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</si>
  <si>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</si>
  <si>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</si>
  <si>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</si>
  <si>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</si>
  <si>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</si>
  <si>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«Совершенствование социального партнерства</t>
  </si>
  <si>
    <t>Подпрограмма «Улучшение условий и охраны труда»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</si>
  <si>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</si>
  <si>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</si>
  <si>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</si>
  <si>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</si>
  <si>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</si>
  <si>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</si>
  <si>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</si>
  <si>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</si>
  <si>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</si>
  <si>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</si>
  <si>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</si>
  <si>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</si>
  <si>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</si>
  <si>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</si>
  <si>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</si>
  <si>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</si>
  <si>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</si>
  <si>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</si>
  <si>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</si>
  <si>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</si>
  <si>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</si>
  <si>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</si>
  <si>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</si>
  <si>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</si>
  <si>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</si>
  <si>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</si>
  <si>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</si>
  <si>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</si>
  <si>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</si>
  <si>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</si>
  <si>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</si>
  <si>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</t>
    </r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</si>
  <si>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</si>
  <si>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</si>
  <si>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</si>
  <si>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</si>
  <si>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</si>
  <si>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</si>
  <si>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</si>
  <si>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</si>
  <si>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</si>
  <si>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</t>
    </r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</si>
  <si>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</si>
  <si>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</si>
  <si>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</si>
  <si>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</si>
  <si>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</si>
  <si>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</si>
  <si>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</si>
  <si>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</si>
  <si>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</si>
  <si>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</si>
  <si>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</si>
  <si>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</si>
  <si>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</si>
  <si>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</si>
  <si>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</si>
  <si>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</si>
  <si>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</si>
  <si>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</si>
  <si>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</si>
  <si>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</si>
  <si>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</si>
  <si>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</si>
  <si>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</si>
  <si>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</si>
  <si>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</si>
  <si>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</si>
  <si>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</si>
  <si>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</si>
  <si>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</si>
  <si>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</si>
  <si>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</si>
  <si>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</si>
  <si>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</si>
  <si>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</si>
  <si>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</si>
  <si>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</si>
  <si>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</si>
  <si>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</si>
  <si>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</si>
  <si>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</si>
  <si>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</si>
  <si>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</si>
  <si>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</si>
  <si>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</si>
  <si>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</si>
  <si>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</si>
  <si>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</si>
  <si>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</si>
  <si>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</si>
  <si>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</si>
  <si>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</si>
  <si>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</si>
  <si>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</si>
  <si>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</si>
  <si>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</si>
  <si>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</si>
  <si>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</si>
  <si>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</si>
  <si>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</si>
  <si>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</si>
  <si>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</si>
  <si>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</si>
  <si>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</si>
  <si>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</si>
  <si>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</si>
  <si>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</si>
  <si>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</si>
  <si>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</si>
  <si>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</si>
  <si>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</si>
  <si>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</si>
  <si>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</si>
  <si>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</si>
  <si>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</si>
  <si>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</si>
  <si>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</si>
  <si>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</si>
  <si>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</si>
  <si>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</si>
  <si>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</si>
  <si>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</si>
  <si>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</si>
  <si>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</si>
  <si>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</si>
  <si>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62 1 00 00000</t>
  </si>
  <si>
    <r>
      <rPr>
        <sz val="12"/>
        <rFont val="Times New Roman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</si>
  <si>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t>62 2 00 00000</t>
  </si>
  <si>
    <r>
      <rPr>
        <sz val="12"/>
        <rFont val="Times New Roman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</si>
  <si>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t>62 3 00 00000</t>
  </si>
  <si>
    <r>
      <rPr>
        <sz val="12"/>
        <rFont val="Times New Roman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</si>
  <si>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t>62 4 00 00000</t>
  </si>
  <si>
    <r>
      <rPr>
        <sz val="12"/>
        <rFont val="Times New Roman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</t>
    </r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</si>
  <si>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</si>
  <si>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</si>
  <si>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</si>
  <si>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</si>
  <si>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</si>
  <si>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</si>
  <si>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</si>
  <si>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</si>
  <si>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</si>
  <si>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</si>
  <si>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</si>
  <si>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</si>
  <si>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</si>
  <si>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</si>
  <si>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</si>
  <si>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</si>
  <si>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</si>
  <si>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</si>
  <si>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</si>
  <si>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</si>
  <si>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</si>
  <si>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r>
      <rPr>
        <sz val="12"/>
        <rFont val="Times New Roman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</t>
    </r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</si>
  <si>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</si>
  <si>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</si>
  <si>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</si>
  <si>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</si>
  <si>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</si>
  <si>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</si>
  <si>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</si>
  <si>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</si>
  <si>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</si>
  <si>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</si>
  <si>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</si>
  <si>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</si>
  <si>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</si>
  <si>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</si>
  <si>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</si>
  <si>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</si>
  <si>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</si>
  <si>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</si>
  <si>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</si>
  <si>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</si>
  <si>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</si>
  <si>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</si>
  <si>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</si>
  <si>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</si>
  <si>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</si>
  <si>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Times New Roman"/>
        <family val="1"/>
        <charset val="204"/>
      </rPr>
      <t xml:space="preserve"> </t>
    </r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</si>
  <si>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</si>
  <si>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</si>
  <si>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</si>
  <si>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</si>
  <si>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</si>
  <si>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</si>
  <si>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</si>
  <si>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</si>
  <si>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</si>
  <si>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</si>
  <si>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</si>
  <si>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</si>
  <si>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</si>
  <si>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</si>
  <si>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</si>
  <si>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</si>
  <si>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</si>
  <si>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</si>
  <si>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</si>
  <si>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</si>
  <si>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</si>
  <si>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</si>
  <si>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</si>
  <si>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</si>
  <si>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на 1 апреля 2022 года</t>
  </si>
  <si>
    <t>на 1 апреля 2021 года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</si>
  <si>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</si>
  <si>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</si>
  <si>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</si>
  <si>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</si>
  <si>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</si>
  <si>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</si>
  <si>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65 5 00 00000</t>
  </si>
  <si>
    <t>Подпрограмма «Профилактика безнадзорности и правонарушений среди несовершеннолетних»</t>
  </si>
  <si>
    <t>в 2 раза</t>
  </si>
  <si>
    <t>в 2,2 раза</t>
  </si>
  <si>
    <t>в 1,6 раза</t>
  </si>
  <si>
    <t>в 1,9 раза</t>
  </si>
  <si>
    <t>в 4,2 раза</t>
  </si>
  <si>
    <t>в 39 раз</t>
  </si>
  <si>
    <t>в 459,8 раза</t>
  </si>
  <si>
    <t>в 57 раз</t>
  </si>
  <si>
    <t>в 6,3 раза</t>
  </si>
  <si>
    <t>в 2,7 раза</t>
  </si>
  <si>
    <t>в 2,3 раза</t>
  </si>
  <si>
    <t>в 1,7 раз</t>
  </si>
  <si>
    <t>в 16,1 раза</t>
  </si>
  <si>
    <t>в 1,7 раза</t>
  </si>
  <si>
    <t>в 5,1 раза</t>
  </si>
  <si>
    <t>в 1,5 раза</t>
  </si>
  <si>
    <t>в 3,4 раза</t>
  </si>
  <si>
    <t>в 2,4 раза</t>
  </si>
  <si>
    <t>в 4,6 раза</t>
  </si>
  <si>
    <t>в 2,1 раза</t>
  </si>
  <si>
    <t>*  в соответствии с Законом Саратовской области «Об областном бюджете на 2022 год и на плановый период 2023 и 2024 годов» в редакции от 28.03.2022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</si>
</sst>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21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2"/>
      <name val="Times New Roman"/>
      <family val="1"/>
      <charset val="204"/>
    </font>
    <font>
      <sz val="10"/>
      <color rgb="FFFF0000"/>
      <name val="Cambria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0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center"/>
    </xf>
    <xf numFmtId="164" fontId="9" fillId="2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9" fillId="0" borderId="2" xfId="1" applyFont="1" applyFill="1" applyBorder="1" applyAlignment="1">
      <alignment horizontal="center"/>
    </xf>
    <xf numFmtId="166" fontId="9" fillId="3" borderId="2" xfId="1" applyNumberFormat="1" applyFont="1" applyFill="1" applyBorder="1" applyAlignment="1" applyProtection="1">
      <alignment horizontal="center" vertical="center"/>
      <protection hidden="1"/>
    </xf>
    <xf numFmtId="166" fontId="11" fillId="3" borderId="2" xfId="1" applyNumberFormat="1" applyFont="1" applyFill="1" applyBorder="1" applyAlignment="1" applyProtection="1">
      <alignment vertical="center" wrapText="1"/>
      <protection hidden="1"/>
    </xf>
    <xf numFmtId="164" fontId="9" fillId="3" borderId="2" xfId="1" applyNumberFormat="1" applyFont="1" applyFill="1" applyBorder="1" applyAlignment="1">
      <alignment horizontal="right"/>
    </xf>
    <xf numFmtId="0" fontId="14" fillId="0" borderId="0" xfId="1" applyFont="1" applyFill="1"/>
    <xf numFmtId="166" fontId="15" fillId="4" borderId="2" xfId="1" applyNumberFormat="1" applyFont="1" applyFill="1" applyBorder="1" applyAlignment="1" applyProtection="1">
      <alignment horizontal="center" vertical="center"/>
      <protection hidden="1"/>
    </xf>
    <xf numFmtId="166" fontId="15" fillId="4" borderId="2" xfId="1" applyNumberFormat="1" applyFont="1" applyFill="1" applyBorder="1" applyAlignment="1" applyProtection="1">
      <alignment horizontal="left" vertical="center" wrapText="1"/>
      <protection hidden="1"/>
    </xf>
    <xf numFmtId="165" fontId="15" fillId="0" borderId="2" xfId="1" applyNumberFormat="1" applyFont="1" applyFill="1" applyBorder="1" applyAlignment="1">
      <alignment horizontal="right"/>
    </xf>
    <xf numFmtId="164" fontId="15" fillId="4" borderId="2" xfId="1" applyNumberFormat="1" applyFont="1" applyFill="1" applyBorder="1" applyAlignment="1">
      <alignment horizontal="right"/>
    </xf>
    <xf numFmtId="0" fontId="16" fillId="0" borderId="0" xfId="1" applyFont="1" applyFill="1"/>
    <xf numFmtId="0" fontId="11" fillId="3" borderId="2" xfId="1" applyNumberFormat="1" applyFont="1" applyFill="1" applyBorder="1" applyAlignment="1" applyProtection="1">
      <alignment vertical="center" wrapText="1"/>
      <protection hidden="1"/>
    </xf>
    <xf numFmtId="166" fontId="9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9" fillId="3" borderId="2" xfId="1" applyNumberFormat="1" applyFont="1" applyFill="1" applyBorder="1" applyAlignment="1" applyProtection="1">
      <alignment vertical="center" wrapText="1"/>
      <protection hidden="1"/>
    </xf>
    <xf numFmtId="0" fontId="9" fillId="3" borderId="2" xfId="1" applyNumberFormat="1" applyFont="1" applyFill="1" applyBorder="1" applyAlignment="1" applyProtection="1">
      <alignment vertical="center" wrapText="1"/>
      <protection hidden="1"/>
    </xf>
    <xf numFmtId="166" fontId="17" fillId="4" borderId="2" xfId="1" applyNumberFormat="1" applyFont="1" applyFill="1" applyBorder="1" applyAlignment="1" applyProtection="1">
      <alignment horizontal="left" vertical="center" wrapText="1"/>
      <protection hidden="1"/>
    </xf>
    <xf numFmtId="165" fontId="9" fillId="3" borderId="2" xfId="1" applyNumberFormat="1" applyFont="1" applyFill="1" applyBorder="1" applyAlignment="1">
      <alignment horizontal="right"/>
    </xf>
    <xf numFmtId="164" fontId="15" fillId="4" borderId="2" xfId="1" applyNumberFormat="1" applyFont="1" applyFill="1" applyBorder="1" applyAlignment="1" applyProtection="1">
      <alignment horizontal="right"/>
      <protection hidden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right"/>
    </xf>
    <xf numFmtId="0" fontId="19" fillId="0" borderId="0" xfId="1" applyFont="1" applyFill="1"/>
    <xf numFmtId="0" fontId="19" fillId="0" borderId="2" xfId="1" applyFont="1" applyFill="1" applyBorder="1" applyAlignment="1">
      <alignment vertical="center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19" fillId="0" borderId="2" xfId="1" applyFont="1" applyFill="1" applyBorder="1"/>
    <xf numFmtId="164" fontId="9" fillId="0" borderId="2" xfId="1" applyNumberFormat="1" applyFont="1" applyFill="1" applyBorder="1"/>
    <xf numFmtId="0" fontId="7" fillId="0" borderId="0" xfId="1" applyFont="1" applyFill="1"/>
    <xf numFmtId="164" fontId="9" fillId="0" borderId="0" xfId="1" applyNumberFormat="1" applyFont="1" applyFill="1"/>
    <xf numFmtId="164" fontId="5" fillId="0" borderId="0" xfId="1" applyNumberFormat="1" applyFont="1" applyFill="1" applyAlignment="1">
      <alignment horizontal="right"/>
    </xf>
    <xf numFmtId="164" fontId="9" fillId="0" borderId="0" xfId="1" applyNumberFormat="1" applyFont="1" applyFill="1" applyAlignment="1">
      <alignment horizontal="right"/>
    </xf>
    <xf numFmtId="164" fontId="5" fillId="0" borderId="0" xfId="1" applyNumberFormat="1" applyFont="1" applyFill="1"/>
    <xf numFmtId="0" fontId="13" fillId="0" borderId="0" xfId="0" applyFont="1" applyProtection="1">
      <protection locked="0"/>
    </xf>
    <xf numFmtId="165" fontId="15" fillId="4" borderId="2" xfId="1" applyNumberFormat="1" applyFont="1" applyFill="1" applyBorder="1" applyAlignment="1">
      <alignment horizontal="right"/>
    </xf>
    <xf numFmtId="0" fontId="14" fillId="5" borderId="0" xfId="1" applyFont="1" applyFill="1"/>
    <xf numFmtId="164" fontId="9" fillId="4" borderId="2" xfId="1" applyNumberFormat="1" applyFont="1" applyFill="1" applyBorder="1" applyAlignment="1">
      <alignment horizontal="right"/>
    </xf>
    <xf numFmtId="0" fontId="9" fillId="2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center" wrapText="1"/>
    </xf>
    <xf numFmtId="165" fontId="9" fillId="0" borderId="2" xfId="1" applyNumberFormat="1" applyFont="1" applyFill="1" applyBorder="1" applyAlignment="1">
      <alignment horizontal="right"/>
    </xf>
    <xf numFmtId="165" fontId="9" fillId="4" borderId="2" xfId="1" applyNumberFormat="1" applyFont="1" applyFill="1" applyBorder="1" applyAlignment="1">
      <alignment horizontal="right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showZeros="0" tabSelected="1" view="pageBreakPreview" zoomScale="70" zoomScaleNormal="70" zoomScaleSheetLayoutView="70" zoomScalePageLayoutView="55" workbookViewId="0">
      <pane xSplit="2" ySplit="5" topLeftCell="D6" activePane="bottomRight" state="frozenSplit"/>
      <selection activeCell="B1" sqref="B1"/>
      <selection pane="topRight" activeCell="D1" sqref="D1"/>
      <selection pane="bottomLeft" activeCell="B8" sqref="B8"/>
      <selection pane="bottomRight" activeCell="F119" sqref="F119"/>
    </sheetView>
  </sheetViews>
  <sheetFormatPr defaultRowHeight="15.75" x14ac:dyDescent="0.25"/>
  <cols>
    <col min="1" max="1" width="16" style="2" customWidth="1"/>
    <col min="2" max="2" width="78.5" style="35" customWidth="1"/>
    <col min="3" max="3" width="16.375" style="2" customWidth="1"/>
    <col min="4" max="4" width="16.75" style="2" customWidth="1"/>
    <col min="5" max="5" width="14.375" style="2" customWidth="1"/>
    <col min="6" max="6" width="16.5" style="2" customWidth="1"/>
    <col min="7" max="7" width="13.625" style="37" customWidth="1"/>
    <col min="8" max="8" width="19.125" style="2" customWidth="1"/>
    <col min="9" max="16384" width="9" style="2"/>
  </cols>
  <sheetData>
    <row r="1" spans="1:17" s="1" customFormat="1" ht="20.25" x14ac:dyDescent="0.3">
      <c r="A1" s="47" t="s">
        <v>0</v>
      </c>
      <c r="B1" s="48"/>
      <c r="C1" s="48"/>
      <c r="D1" s="48"/>
      <c r="E1" s="48"/>
      <c r="F1" s="48"/>
      <c r="G1" s="48"/>
      <c r="H1" s="48"/>
    </row>
    <row r="2" spans="1:17" ht="24" customHeight="1" x14ac:dyDescent="0.3">
      <c r="B2" s="3"/>
      <c r="C2" s="4"/>
      <c r="D2" s="4"/>
      <c r="E2" s="4"/>
      <c r="F2" s="4"/>
      <c r="G2" s="5"/>
      <c r="H2" s="6" t="s">
        <v>1</v>
      </c>
    </row>
    <row r="3" spans="1:17" s="8" customFormat="1" ht="31.5" customHeight="1" x14ac:dyDescent="0.25">
      <c r="A3" s="49" t="s">
        <v>2</v>
      </c>
      <c r="B3" s="51" t="s">
        <v>3</v>
      </c>
      <c r="C3" s="52" t="s">
        <v>238</v>
      </c>
      <c r="D3" s="52"/>
      <c r="E3" s="52"/>
      <c r="F3" s="52"/>
      <c r="G3" s="7" t="s">
        <v>239</v>
      </c>
      <c r="H3" s="52" t="s">
        <v>4</v>
      </c>
    </row>
    <row r="4" spans="1:17" s="8" customFormat="1" ht="74.25" customHeight="1" x14ac:dyDescent="0.25">
      <c r="A4" s="50"/>
      <c r="B4" s="51"/>
      <c r="C4" s="44" t="s">
        <v>5</v>
      </c>
      <c r="D4" s="44" t="s">
        <v>6</v>
      </c>
      <c r="E4" s="44" t="s">
        <v>7</v>
      </c>
      <c r="F4" s="44" t="s">
        <v>8</v>
      </c>
      <c r="G4" s="7" t="s">
        <v>7</v>
      </c>
      <c r="H4" s="52"/>
      <c r="J4" s="9"/>
      <c r="K4" s="9"/>
      <c r="L4" s="9"/>
      <c r="M4" s="9"/>
      <c r="N4" s="9"/>
      <c r="O4" s="9"/>
      <c r="P4" s="9"/>
      <c r="Q4" s="9"/>
    </row>
    <row r="5" spans="1:17" ht="18" customHeight="1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J5" s="9"/>
      <c r="K5" s="9"/>
      <c r="L5" s="9"/>
      <c r="M5" s="9"/>
      <c r="N5" s="9"/>
      <c r="O5" s="9"/>
      <c r="P5" s="9"/>
      <c r="Q5" s="9"/>
    </row>
    <row r="6" spans="1:17" s="14" customFormat="1" ht="45" customHeight="1" x14ac:dyDescent="0.25">
      <c r="A6" s="11" t="s">
        <v>9</v>
      </c>
      <c r="B6" s="12" t="s">
        <v>10</v>
      </c>
      <c r="C6" s="13">
        <f>SUM(C7:C14)</f>
        <v>27550963.900000002</v>
      </c>
      <c r="D6" s="13">
        <f>SUM(D7:D14)</f>
        <v>27544360.699999999</v>
      </c>
      <c r="E6" s="13">
        <f>SUM(E7:E14)</f>
        <v>6556274.0999999996</v>
      </c>
      <c r="F6" s="25">
        <f>E6/D6*100</f>
        <v>23.802600363129862</v>
      </c>
      <c r="G6" s="13">
        <f>SUM(G7:G14)</f>
        <v>6273653.3000000007</v>
      </c>
      <c r="H6" s="25">
        <f>E6/G6*100</f>
        <v>104.50488394059008</v>
      </c>
    </row>
    <row r="7" spans="1:17" s="19" customFormat="1" ht="24.75" customHeight="1" x14ac:dyDescent="0.25">
      <c r="A7" s="15" t="s">
        <v>11</v>
      </c>
      <c r="B7" s="16" t="s">
        <v>12</v>
      </c>
      <c r="C7" s="17">
        <v>20170595.100000001</v>
      </c>
      <c r="D7" s="17">
        <v>20167403.199999999</v>
      </c>
      <c r="E7" s="17">
        <v>4862395.7</v>
      </c>
      <c r="F7" s="17">
        <f>E7/D7*100</f>
        <v>24.110172498559461</v>
      </c>
      <c r="G7" s="17">
        <v>4836286.5999999996</v>
      </c>
      <c r="H7" s="41">
        <f>E7/G7*100</f>
        <v>100.53985841120334</v>
      </c>
    </row>
    <row r="8" spans="1:17" s="19" customFormat="1" ht="25.5" customHeight="1" x14ac:dyDescent="0.25">
      <c r="A8" s="15" t="s">
        <v>13</v>
      </c>
      <c r="B8" s="16" t="s">
        <v>14</v>
      </c>
      <c r="C8" s="17">
        <v>6737705.2999999998</v>
      </c>
      <c r="D8" s="17">
        <v>6734294</v>
      </c>
      <c r="E8" s="17">
        <v>1648585.9</v>
      </c>
      <c r="F8" s="17">
        <f t="shared" ref="F8:F14" si="0">E8/D8*100</f>
        <v>24.480456303214559</v>
      </c>
      <c r="G8" s="17">
        <v>1416132.4</v>
      </c>
      <c r="H8" s="41">
        <f t="shared" ref="H8:H14" si="1">E8/G8*100</f>
        <v>116.41467280884189</v>
      </c>
    </row>
    <row r="9" spans="1:17" s="19" customFormat="1" ht="27.75" customHeight="1" x14ac:dyDescent="0.25">
      <c r="A9" s="15" t="s">
        <v>15</v>
      </c>
      <c r="B9" s="16" t="s">
        <v>16</v>
      </c>
      <c r="C9" s="17">
        <v>420726.4</v>
      </c>
      <c r="D9" s="17">
        <v>420726.4</v>
      </c>
      <c r="E9" s="17">
        <v>17122</v>
      </c>
      <c r="F9" s="17">
        <f t="shared" si="0"/>
        <v>4.0696281478889835</v>
      </c>
      <c r="G9" s="17">
        <v>8339.9</v>
      </c>
      <c r="H9" s="41" t="s">
        <v>248</v>
      </c>
    </row>
    <row r="10" spans="1:17" s="19" customFormat="1" ht="24" customHeight="1" x14ac:dyDescent="0.25">
      <c r="A10" s="15" t="s">
        <v>17</v>
      </c>
      <c r="B10" s="16" t="s">
        <v>18</v>
      </c>
      <c r="C10" s="17">
        <v>186641.3</v>
      </c>
      <c r="D10" s="17">
        <v>186641.3</v>
      </c>
      <c r="E10" s="17">
        <v>28170.5</v>
      </c>
      <c r="F10" s="17">
        <f t="shared" si="0"/>
        <v>15.093390369655591</v>
      </c>
      <c r="G10" s="17">
        <v>12834.4</v>
      </c>
      <c r="H10" s="41" t="s">
        <v>249</v>
      </c>
    </row>
    <row r="11" spans="1:17" s="19" customFormat="1" ht="39.75" customHeight="1" x14ac:dyDescent="0.25">
      <c r="A11" s="15" t="s">
        <v>19</v>
      </c>
      <c r="B11" s="16" t="s">
        <v>20</v>
      </c>
      <c r="C11" s="17">
        <v>16650.599999999999</v>
      </c>
      <c r="D11" s="17">
        <v>16650.599999999999</v>
      </c>
      <c r="E11" s="17"/>
      <c r="F11" s="17">
        <f t="shared" si="0"/>
        <v>0</v>
      </c>
      <c r="G11" s="18"/>
      <c r="H11" s="41"/>
    </row>
    <row r="12" spans="1:17" s="19" customFormat="1" ht="85.5" customHeight="1" x14ac:dyDescent="0.25">
      <c r="A12" s="15" t="s">
        <v>21</v>
      </c>
      <c r="B12" s="16" t="s">
        <v>22</v>
      </c>
      <c r="C12" s="17"/>
      <c r="D12" s="17"/>
      <c r="E12" s="17"/>
      <c r="F12" s="17"/>
      <c r="G12" s="18"/>
      <c r="H12" s="41"/>
    </row>
    <row r="13" spans="1:17" s="19" customFormat="1" ht="150" customHeight="1" x14ac:dyDescent="0.25">
      <c r="A13" s="15" t="s">
        <v>23</v>
      </c>
      <c r="B13" s="16" t="s">
        <v>24</v>
      </c>
      <c r="C13" s="17"/>
      <c r="D13" s="17"/>
      <c r="E13" s="17"/>
      <c r="F13" s="17"/>
      <c r="G13" s="18"/>
      <c r="H13" s="41"/>
    </row>
    <row r="14" spans="1:17" s="19" customFormat="1" ht="39.75" customHeight="1" x14ac:dyDescent="0.25">
      <c r="A14" s="15" t="s">
        <v>25</v>
      </c>
      <c r="B14" s="16" t="s">
        <v>26</v>
      </c>
      <c r="C14" s="17">
        <v>18645.2</v>
      </c>
      <c r="D14" s="17">
        <v>18645.2</v>
      </c>
      <c r="E14" s="17"/>
      <c r="F14" s="17">
        <f t="shared" si="0"/>
        <v>0</v>
      </c>
      <c r="G14" s="18">
        <v>60</v>
      </c>
      <c r="H14" s="41">
        <f t="shared" si="1"/>
        <v>0</v>
      </c>
    </row>
    <row r="15" spans="1:17" s="14" customFormat="1" ht="39.75" customHeight="1" x14ac:dyDescent="0.25">
      <c r="A15" s="11" t="s">
        <v>34</v>
      </c>
      <c r="B15" s="12" t="s">
        <v>35</v>
      </c>
      <c r="C15" s="13">
        <f>SUM(C16:C28)</f>
        <v>4382138.5999999996</v>
      </c>
      <c r="D15" s="13">
        <f>SUM(D16:D28)</f>
        <v>4386612.8</v>
      </c>
      <c r="E15" s="13">
        <f>SUM(E16:E28)</f>
        <v>876108.7</v>
      </c>
      <c r="F15" s="25">
        <f>E15/D15*100</f>
        <v>19.972328079651799</v>
      </c>
      <c r="G15" s="13">
        <f>SUM(G16:G28)</f>
        <v>649189.20000000007</v>
      </c>
      <c r="H15" s="25">
        <f>E15/G15*100</f>
        <v>134.9542937559651</v>
      </c>
    </row>
    <row r="16" spans="1:17" s="19" customFormat="1" ht="30" customHeight="1" x14ac:dyDescent="0.25">
      <c r="A16" s="15" t="s">
        <v>36</v>
      </c>
      <c r="B16" s="16" t="s">
        <v>37</v>
      </c>
      <c r="C16" s="17">
        <v>206721.9</v>
      </c>
      <c r="D16" s="17">
        <v>206358.39999999999</v>
      </c>
      <c r="E16" s="17">
        <v>54933.4</v>
      </c>
      <c r="F16" s="17">
        <f t="shared" ref="F16:F80" si="2">E16/D16*100</f>
        <v>26.620384728705009</v>
      </c>
      <c r="G16" s="17">
        <v>51146.3</v>
      </c>
      <c r="H16" s="41">
        <f t="shared" ref="H16:H51" si="3">E16/G16*100</f>
        <v>107.40444567837753</v>
      </c>
    </row>
    <row r="17" spans="1:8" s="19" customFormat="1" x14ac:dyDescent="0.25">
      <c r="A17" s="15" t="s">
        <v>38</v>
      </c>
      <c r="B17" s="16" t="s">
        <v>39</v>
      </c>
      <c r="C17" s="17">
        <v>646963.4</v>
      </c>
      <c r="D17" s="17">
        <v>645541.69999999995</v>
      </c>
      <c r="E17" s="17">
        <v>188524</v>
      </c>
      <c r="F17" s="17">
        <f t="shared" si="2"/>
        <v>29.204000299283532</v>
      </c>
      <c r="G17" s="17">
        <v>150302.9</v>
      </c>
      <c r="H17" s="41">
        <f t="shared" si="3"/>
        <v>125.42938293273119</v>
      </c>
    </row>
    <row r="18" spans="1:8" s="19" customFormat="1" x14ac:dyDescent="0.25">
      <c r="A18" s="15" t="s">
        <v>40</v>
      </c>
      <c r="B18" s="16" t="s">
        <v>41</v>
      </c>
      <c r="C18" s="17">
        <v>194004</v>
      </c>
      <c r="D18" s="17">
        <v>194004</v>
      </c>
      <c r="E18" s="17">
        <v>52496.9</v>
      </c>
      <c r="F18" s="17">
        <f t="shared" si="2"/>
        <v>27.059699800004122</v>
      </c>
      <c r="G18" s="17">
        <v>33367.9</v>
      </c>
      <c r="H18" s="41" t="s">
        <v>250</v>
      </c>
    </row>
    <row r="19" spans="1:8" s="19" customFormat="1" x14ac:dyDescent="0.25">
      <c r="A19" s="15" t="s">
        <v>42</v>
      </c>
      <c r="B19" s="16" t="s">
        <v>43</v>
      </c>
      <c r="C19" s="17">
        <v>140404</v>
      </c>
      <c r="D19" s="17">
        <v>140404</v>
      </c>
      <c r="E19" s="17">
        <v>45555</v>
      </c>
      <c r="F19" s="17">
        <f t="shared" si="2"/>
        <v>32.445656818894051</v>
      </c>
      <c r="G19" s="17">
        <v>29810.3</v>
      </c>
      <c r="H19" s="41" t="s">
        <v>263</v>
      </c>
    </row>
    <row r="20" spans="1:8" s="19" customFormat="1" x14ac:dyDescent="0.25">
      <c r="A20" s="15" t="s">
        <v>44</v>
      </c>
      <c r="B20" s="16" t="s">
        <v>45</v>
      </c>
      <c r="C20" s="17">
        <v>947719.4</v>
      </c>
      <c r="D20" s="17">
        <v>950365.3</v>
      </c>
      <c r="E20" s="17">
        <v>269096.8</v>
      </c>
      <c r="F20" s="17">
        <f t="shared" si="2"/>
        <v>28.315091049725822</v>
      </c>
      <c r="G20" s="17">
        <v>190527</v>
      </c>
      <c r="H20" s="41">
        <f t="shared" si="3"/>
        <v>141.23814472489462</v>
      </c>
    </row>
    <row r="21" spans="1:8" s="19" customFormat="1" x14ac:dyDescent="0.25">
      <c r="A21" s="15" t="s">
        <v>46</v>
      </c>
      <c r="B21" s="16" t="s">
        <v>47</v>
      </c>
      <c r="C21" s="17">
        <v>173352</v>
      </c>
      <c r="D21" s="17">
        <v>172922</v>
      </c>
      <c r="E21" s="17">
        <v>44951.6</v>
      </c>
      <c r="F21" s="17">
        <f t="shared" si="2"/>
        <v>25.99530424121858</v>
      </c>
      <c r="G21" s="17">
        <v>42570.5</v>
      </c>
      <c r="H21" s="41">
        <f t="shared" si="3"/>
        <v>105.59330992118956</v>
      </c>
    </row>
    <row r="22" spans="1:8" s="19" customFormat="1" ht="31.5" x14ac:dyDescent="0.25">
      <c r="A22" s="15" t="s">
        <v>48</v>
      </c>
      <c r="B22" s="16" t="s">
        <v>49</v>
      </c>
      <c r="C22" s="17">
        <v>38159</v>
      </c>
      <c r="D22" s="17">
        <v>38159</v>
      </c>
      <c r="E22" s="17">
        <v>6052.4</v>
      </c>
      <c r="F22" s="17">
        <f t="shared" si="2"/>
        <v>15.861002646819886</v>
      </c>
      <c r="G22" s="17">
        <v>5946.4</v>
      </c>
      <c r="H22" s="41">
        <f t="shared" si="3"/>
        <v>101.78259114758509</v>
      </c>
    </row>
    <row r="23" spans="1:8" s="19" customFormat="1" x14ac:dyDescent="0.25">
      <c r="A23" s="15" t="s">
        <v>50</v>
      </c>
      <c r="B23" s="16" t="s">
        <v>51</v>
      </c>
      <c r="C23" s="17">
        <v>102865.7</v>
      </c>
      <c r="D23" s="17">
        <v>102865.7</v>
      </c>
      <c r="E23" s="17">
        <v>28058.9</v>
      </c>
      <c r="F23" s="17">
        <f t="shared" si="2"/>
        <v>27.277216798213594</v>
      </c>
      <c r="G23" s="17">
        <v>25039.599999999999</v>
      </c>
      <c r="H23" s="41">
        <f t="shared" si="3"/>
        <v>112.05809996964808</v>
      </c>
    </row>
    <row r="24" spans="1:8" s="19" customFormat="1" ht="21" customHeight="1" x14ac:dyDescent="0.25">
      <c r="A24" s="15" t="s">
        <v>52</v>
      </c>
      <c r="B24" s="16" t="s">
        <v>53</v>
      </c>
      <c r="C24" s="17">
        <v>4788.5</v>
      </c>
      <c r="D24" s="17">
        <v>5190.8</v>
      </c>
      <c r="E24" s="17">
        <v>796.6</v>
      </c>
      <c r="F24" s="17">
        <f t="shared" si="2"/>
        <v>15.346382060568697</v>
      </c>
      <c r="G24" s="17">
        <v>305.60000000000002</v>
      </c>
      <c r="H24" s="41">
        <f t="shared" si="3"/>
        <v>260.66753926701568</v>
      </c>
    </row>
    <row r="25" spans="1:8" s="19" customFormat="1" ht="32.25" customHeight="1" x14ac:dyDescent="0.25">
      <c r="A25" s="15" t="s">
        <v>54</v>
      </c>
      <c r="B25" s="16" t="s">
        <v>55</v>
      </c>
      <c r="C25" s="17">
        <v>1909714</v>
      </c>
      <c r="D25" s="17">
        <v>1912964</v>
      </c>
      <c r="E25" s="17">
        <v>181450.1</v>
      </c>
      <c r="F25" s="17">
        <f t="shared" si="2"/>
        <v>9.4852856614133874</v>
      </c>
      <c r="G25" s="17">
        <v>115118.3</v>
      </c>
      <c r="H25" s="41" t="s">
        <v>250</v>
      </c>
    </row>
    <row r="26" spans="1:8" s="19" customFormat="1" ht="20.25" customHeight="1" x14ac:dyDescent="0.25">
      <c r="A26" s="15" t="s">
        <v>56</v>
      </c>
      <c r="B26" s="16" t="s">
        <v>57</v>
      </c>
      <c r="C26" s="17">
        <v>7483.1</v>
      </c>
      <c r="D26" s="17">
        <v>7874.3</v>
      </c>
      <c r="E26" s="17">
        <v>3405.9</v>
      </c>
      <c r="F26" s="17">
        <f t="shared" si="2"/>
        <v>43.253368553395219</v>
      </c>
      <c r="G26" s="17">
        <v>2663.4</v>
      </c>
      <c r="H26" s="41">
        <f t="shared" si="3"/>
        <v>127.87790042802433</v>
      </c>
    </row>
    <row r="27" spans="1:8" s="19" customFormat="1" ht="27" customHeight="1" x14ac:dyDescent="0.25">
      <c r="A27" s="15" t="s">
        <v>58</v>
      </c>
      <c r="B27" s="16" t="s">
        <v>59</v>
      </c>
      <c r="C27" s="17">
        <v>3600</v>
      </c>
      <c r="D27" s="17">
        <v>3600</v>
      </c>
      <c r="E27" s="17">
        <v>787.1</v>
      </c>
      <c r="F27" s="17">
        <f t="shared" si="2"/>
        <v>21.863888888888887</v>
      </c>
      <c r="G27" s="17">
        <v>2391</v>
      </c>
      <c r="H27" s="41">
        <f t="shared" si="3"/>
        <v>32.919280635717271</v>
      </c>
    </row>
    <row r="28" spans="1:8" s="19" customFormat="1" ht="36.75" customHeight="1" x14ac:dyDescent="0.25">
      <c r="A28" s="15" t="s">
        <v>60</v>
      </c>
      <c r="B28" s="16" t="s">
        <v>61</v>
      </c>
      <c r="C28" s="17">
        <v>6363.6</v>
      </c>
      <c r="D28" s="17">
        <v>6363.6</v>
      </c>
      <c r="E28" s="17"/>
      <c r="F28" s="17">
        <f t="shared" si="2"/>
        <v>0</v>
      </c>
      <c r="G28" s="17"/>
      <c r="H28" s="41"/>
    </row>
    <row r="29" spans="1:8" s="14" customFormat="1" ht="46.5" customHeight="1" x14ac:dyDescent="0.25">
      <c r="A29" s="11" t="s">
        <v>62</v>
      </c>
      <c r="B29" s="20" t="s">
        <v>63</v>
      </c>
      <c r="C29" s="13">
        <f>SUM(C30:C33)</f>
        <v>1935016.5</v>
      </c>
      <c r="D29" s="13">
        <f>SUM(D30:D33)</f>
        <v>1991156.5</v>
      </c>
      <c r="E29" s="13">
        <f>SUM(E30:E33)</f>
        <v>424699</v>
      </c>
      <c r="F29" s="25">
        <f>E29/D29*100</f>
        <v>21.329262667198687</v>
      </c>
      <c r="G29" s="13">
        <f>SUM(G30:G33)</f>
        <v>336076.89999999997</v>
      </c>
      <c r="H29" s="25">
        <f>E29/G29*100</f>
        <v>126.36958981709247</v>
      </c>
    </row>
    <row r="30" spans="1:8" s="19" customFormat="1" ht="25.5" customHeight="1" x14ac:dyDescent="0.25">
      <c r="A30" s="15" t="s">
        <v>64</v>
      </c>
      <c r="B30" s="16" t="s">
        <v>65</v>
      </c>
      <c r="C30" s="17">
        <v>1261448.7</v>
      </c>
      <c r="D30" s="17">
        <v>1261448.7</v>
      </c>
      <c r="E30" s="17">
        <v>360104.8</v>
      </c>
      <c r="F30" s="17">
        <f t="shared" si="2"/>
        <v>28.546923866186553</v>
      </c>
      <c r="G30" s="17">
        <v>301047.59999999998</v>
      </c>
      <c r="H30" s="41">
        <f t="shared" si="3"/>
        <v>119.61722996629105</v>
      </c>
    </row>
    <row r="31" spans="1:8" s="19" customFormat="1" ht="26.25" customHeight="1" x14ac:dyDescent="0.25">
      <c r="A31" s="15" t="s">
        <v>66</v>
      </c>
      <c r="B31" s="16" t="s">
        <v>67</v>
      </c>
      <c r="C31" s="17">
        <v>8936.5</v>
      </c>
      <c r="D31" s="17">
        <v>8936.5</v>
      </c>
      <c r="E31" s="17">
        <v>3409.7</v>
      </c>
      <c r="F31" s="17">
        <f t="shared" si="2"/>
        <v>38.154758574385944</v>
      </c>
      <c r="G31" s="17"/>
      <c r="H31" s="41"/>
    </row>
    <row r="32" spans="1:8" s="19" customFormat="1" ht="25.5" customHeight="1" x14ac:dyDescent="0.25">
      <c r="A32" s="15" t="s">
        <v>68</v>
      </c>
      <c r="B32" s="16" t="s">
        <v>69</v>
      </c>
      <c r="C32" s="17">
        <v>37027.1</v>
      </c>
      <c r="D32" s="17">
        <v>37007.1</v>
      </c>
      <c r="E32" s="17">
        <v>7628.5</v>
      </c>
      <c r="F32" s="17">
        <f t="shared" si="2"/>
        <v>20.613611982565509</v>
      </c>
      <c r="G32" s="17">
        <v>6659.6</v>
      </c>
      <c r="H32" s="41">
        <f t="shared" si="3"/>
        <v>114.54892185716858</v>
      </c>
    </row>
    <row r="33" spans="1:10" s="19" customFormat="1" ht="27" customHeight="1" x14ac:dyDescent="0.25">
      <c r="A33" s="15" t="s">
        <v>70</v>
      </c>
      <c r="B33" s="16" t="s">
        <v>71</v>
      </c>
      <c r="C33" s="17">
        <v>627604.19999999995</v>
      </c>
      <c r="D33" s="17">
        <v>683764.2</v>
      </c>
      <c r="E33" s="17">
        <v>53556</v>
      </c>
      <c r="F33" s="17">
        <f t="shared" si="2"/>
        <v>7.8325247212416214</v>
      </c>
      <c r="G33" s="17">
        <v>28369.7</v>
      </c>
      <c r="H33" s="41" t="s">
        <v>251</v>
      </c>
    </row>
    <row r="34" spans="1:10" s="14" customFormat="1" ht="44.25" customHeight="1" x14ac:dyDescent="0.25">
      <c r="A34" s="11" t="s">
        <v>72</v>
      </c>
      <c r="B34" s="20" t="s">
        <v>73</v>
      </c>
      <c r="C34" s="13">
        <f>SUM(C35:C39)</f>
        <v>824465.1</v>
      </c>
      <c r="D34" s="13">
        <f>SUM(D35:D39)</f>
        <v>832349.2</v>
      </c>
      <c r="E34" s="13">
        <f>SUM(E35:E39)</f>
        <v>151618.79999999999</v>
      </c>
      <c r="F34" s="25">
        <f>E34/D34*100</f>
        <v>18.215768093487686</v>
      </c>
      <c r="G34" s="13">
        <f>SUM(G35:G39)</f>
        <v>125762.4</v>
      </c>
      <c r="H34" s="25">
        <f>E34/G34*100</f>
        <v>120.5597221427072</v>
      </c>
      <c r="J34" s="42"/>
    </row>
    <row r="35" spans="1:10" s="19" customFormat="1" ht="32.25" customHeight="1" x14ac:dyDescent="0.25">
      <c r="A35" s="15" t="s">
        <v>74</v>
      </c>
      <c r="B35" s="16" t="s">
        <v>75</v>
      </c>
      <c r="C35" s="17">
        <v>1800</v>
      </c>
      <c r="D35" s="17">
        <v>1800</v>
      </c>
      <c r="E35" s="17">
        <v>135.4</v>
      </c>
      <c r="F35" s="17">
        <f t="shared" si="2"/>
        <v>7.522222222222223</v>
      </c>
      <c r="G35" s="17">
        <v>137.4</v>
      </c>
      <c r="H35" s="41">
        <f t="shared" si="3"/>
        <v>98.544395924308589</v>
      </c>
    </row>
    <row r="36" spans="1:10" s="19" customFormat="1" ht="36" customHeight="1" x14ac:dyDescent="0.25">
      <c r="A36" s="15" t="s">
        <v>76</v>
      </c>
      <c r="B36" s="16" t="s">
        <v>77</v>
      </c>
      <c r="C36" s="17">
        <v>98800</v>
      </c>
      <c r="D36" s="17">
        <v>106482.2</v>
      </c>
      <c r="E36" s="17">
        <v>12083.5</v>
      </c>
      <c r="F36" s="17">
        <f t="shared" si="2"/>
        <v>11.347906034999278</v>
      </c>
      <c r="G36" s="17">
        <v>6268.2</v>
      </c>
      <c r="H36" s="41" t="s">
        <v>251</v>
      </c>
    </row>
    <row r="37" spans="1:10" s="19" customFormat="1" ht="34.5" customHeight="1" x14ac:dyDescent="0.25">
      <c r="A37" s="15" t="s">
        <v>78</v>
      </c>
      <c r="B37" s="16" t="s">
        <v>79</v>
      </c>
      <c r="C37" s="17">
        <v>208448.3</v>
      </c>
      <c r="D37" s="17">
        <v>208650.2</v>
      </c>
      <c r="E37" s="17">
        <v>2804.9</v>
      </c>
      <c r="F37" s="17">
        <f t="shared" si="2"/>
        <v>1.3443073622742754</v>
      </c>
      <c r="G37" s="17">
        <v>2649.4</v>
      </c>
      <c r="H37" s="41">
        <f t="shared" si="3"/>
        <v>105.86925341586775</v>
      </c>
    </row>
    <row r="38" spans="1:10" s="19" customFormat="1" ht="34.5" customHeight="1" x14ac:dyDescent="0.25">
      <c r="A38" s="15" t="s">
        <v>240</v>
      </c>
      <c r="B38" s="16" t="s">
        <v>241</v>
      </c>
      <c r="C38" s="17">
        <v>70</v>
      </c>
      <c r="D38" s="17">
        <v>70</v>
      </c>
      <c r="E38" s="17">
        <v>0</v>
      </c>
      <c r="F38" s="17">
        <f t="shared" si="2"/>
        <v>0</v>
      </c>
      <c r="G38" s="17"/>
      <c r="H38" s="41"/>
    </row>
    <row r="39" spans="1:10" s="19" customFormat="1" ht="30" customHeight="1" x14ac:dyDescent="0.25">
      <c r="A39" s="15" t="s">
        <v>80</v>
      </c>
      <c r="B39" s="16" t="s">
        <v>81</v>
      </c>
      <c r="C39" s="17">
        <v>515346.8</v>
      </c>
      <c r="D39" s="17">
        <v>515346.8</v>
      </c>
      <c r="E39" s="17">
        <v>136595</v>
      </c>
      <c r="F39" s="17">
        <f t="shared" si="2"/>
        <v>26.505452250794999</v>
      </c>
      <c r="G39" s="17">
        <v>116707.4</v>
      </c>
      <c r="H39" s="41">
        <f t="shared" si="3"/>
        <v>117.04056469426961</v>
      </c>
    </row>
    <row r="40" spans="1:10" s="14" customFormat="1" ht="49.5" customHeight="1" x14ac:dyDescent="0.25">
      <c r="A40" s="21" t="s">
        <v>82</v>
      </c>
      <c r="B40" s="22" t="s">
        <v>83</v>
      </c>
      <c r="C40" s="13">
        <f>SUM(C41:C48)</f>
        <v>33523429.700000003</v>
      </c>
      <c r="D40" s="13">
        <f>SUM(D41:D48)</f>
        <v>34233102.399999999</v>
      </c>
      <c r="E40" s="13">
        <f>SUM(E41:E48)</f>
        <v>6081600.7000000002</v>
      </c>
      <c r="F40" s="25">
        <f>E40/D40*100</f>
        <v>17.765263074725006</v>
      </c>
      <c r="G40" s="13">
        <f>SUM(G41:G48)</f>
        <v>5602019.4000000004</v>
      </c>
      <c r="H40" s="25">
        <f>E40/G40*100</f>
        <v>108.5608646767628</v>
      </c>
    </row>
    <row r="41" spans="1:10" s="19" customFormat="1" x14ac:dyDescent="0.25">
      <c r="A41" s="15" t="s">
        <v>84</v>
      </c>
      <c r="B41" s="16" t="s">
        <v>85</v>
      </c>
      <c r="C41" s="17">
        <v>6387986.0999999996</v>
      </c>
      <c r="D41" s="17">
        <v>6502180.4000000004</v>
      </c>
      <c r="E41" s="17">
        <v>1269062.3</v>
      </c>
      <c r="F41" s="17">
        <f t="shared" si="2"/>
        <v>19.517488318226299</v>
      </c>
      <c r="G41" s="17">
        <v>1201104.8</v>
      </c>
      <c r="H41" s="41">
        <f t="shared" si="3"/>
        <v>105.65791594538626</v>
      </c>
    </row>
    <row r="42" spans="1:10" s="19" customFormat="1" x14ac:dyDescent="0.25">
      <c r="A42" s="15" t="s">
        <v>86</v>
      </c>
      <c r="B42" s="16" t="s">
        <v>87</v>
      </c>
      <c r="C42" s="17">
        <v>22957748.100000001</v>
      </c>
      <c r="D42" s="17">
        <v>23408868</v>
      </c>
      <c r="E42" s="17">
        <v>4030497.1</v>
      </c>
      <c r="F42" s="17">
        <f t="shared" si="2"/>
        <v>17.217821468342681</v>
      </c>
      <c r="G42" s="17">
        <v>3641238.4</v>
      </c>
      <c r="H42" s="41">
        <f t="shared" si="3"/>
        <v>110.69028328384103</v>
      </c>
    </row>
    <row r="43" spans="1:10" s="19" customFormat="1" ht="20.25" customHeight="1" x14ac:dyDescent="0.25">
      <c r="A43" s="15" t="s">
        <v>88</v>
      </c>
      <c r="B43" s="16" t="s">
        <v>89</v>
      </c>
      <c r="C43" s="17">
        <v>10479.299999999999</v>
      </c>
      <c r="D43" s="17">
        <v>10479.299999999999</v>
      </c>
      <c r="E43" s="17">
        <v>1570.8</v>
      </c>
      <c r="F43" s="17">
        <f t="shared" si="2"/>
        <v>14.989550828776732</v>
      </c>
      <c r="G43" s="17">
        <v>1502</v>
      </c>
      <c r="H43" s="41">
        <f t="shared" si="3"/>
        <v>104.58055925432757</v>
      </c>
    </row>
    <row r="44" spans="1:10" s="19" customFormat="1" ht="21" customHeight="1" x14ac:dyDescent="0.25">
      <c r="A44" s="15" t="s">
        <v>90</v>
      </c>
      <c r="B44" s="16" t="s">
        <v>91</v>
      </c>
      <c r="C44" s="17">
        <v>2621559.4</v>
      </c>
      <c r="D44" s="17">
        <v>2783421.1</v>
      </c>
      <c r="E44" s="17">
        <v>547035.40000000014</v>
      </c>
      <c r="F44" s="17">
        <f t="shared" si="2"/>
        <v>19.653346739377671</v>
      </c>
      <c r="G44" s="17">
        <v>519636.4</v>
      </c>
      <c r="H44" s="41">
        <f t="shared" si="3"/>
        <v>105.27272531331526</v>
      </c>
    </row>
    <row r="45" spans="1:10" s="19" customFormat="1" ht="37.5" customHeight="1" x14ac:dyDescent="0.25">
      <c r="A45" s="15" t="s">
        <v>92</v>
      </c>
      <c r="B45" s="16" t="s">
        <v>93</v>
      </c>
      <c r="C45" s="17">
        <v>1200316</v>
      </c>
      <c r="D45" s="17">
        <v>1182725.3</v>
      </c>
      <c r="E45" s="17">
        <v>231756.3</v>
      </c>
      <c r="F45" s="17">
        <f t="shared" si="2"/>
        <v>19.595108010287763</v>
      </c>
      <c r="G45" s="17">
        <v>236799</v>
      </c>
      <c r="H45" s="41">
        <f t="shared" si="3"/>
        <v>97.870472425981518</v>
      </c>
    </row>
    <row r="46" spans="1:10" s="19" customFormat="1" ht="26.25" customHeight="1" x14ac:dyDescent="0.25">
      <c r="A46" s="15" t="s">
        <v>94</v>
      </c>
      <c r="B46" s="16" t="s">
        <v>95</v>
      </c>
      <c r="C46" s="17">
        <v>2000</v>
      </c>
      <c r="D46" s="17">
        <v>2000</v>
      </c>
      <c r="E46" s="17"/>
      <c r="F46" s="17">
        <f t="shared" si="2"/>
        <v>0</v>
      </c>
      <c r="G46" s="17"/>
      <c r="H46" s="41"/>
    </row>
    <row r="47" spans="1:10" s="19" customFormat="1" ht="40.5" customHeight="1" x14ac:dyDescent="0.25">
      <c r="A47" s="15" t="s">
        <v>96</v>
      </c>
      <c r="B47" s="16" t="s">
        <v>97</v>
      </c>
      <c r="C47" s="17"/>
      <c r="D47" s="17"/>
      <c r="E47" s="17"/>
      <c r="F47" s="17"/>
      <c r="G47" s="17"/>
      <c r="H47" s="41"/>
    </row>
    <row r="48" spans="1:10" s="19" customFormat="1" ht="25.5" customHeight="1" x14ac:dyDescent="0.25">
      <c r="A48" s="15" t="s">
        <v>98</v>
      </c>
      <c r="B48" s="16" t="s">
        <v>99</v>
      </c>
      <c r="C48" s="17">
        <v>343340.79999999999</v>
      </c>
      <c r="D48" s="17">
        <v>343428.3</v>
      </c>
      <c r="E48" s="17">
        <v>1678.8</v>
      </c>
      <c r="F48" s="17">
        <f t="shared" si="2"/>
        <v>0.48883566089340924</v>
      </c>
      <c r="G48" s="17">
        <v>1738.8</v>
      </c>
      <c r="H48" s="41">
        <f t="shared" si="3"/>
        <v>96.549344375431332</v>
      </c>
    </row>
    <row r="49" spans="1:8" ht="51.75" customHeight="1" x14ac:dyDescent="0.25">
      <c r="A49" s="21" t="s">
        <v>233</v>
      </c>
      <c r="B49" s="22" t="s">
        <v>229</v>
      </c>
      <c r="C49" s="25">
        <f>SUM(C50:C56)</f>
        <v>1119401.3999999999</v>
      </c>
      <c r="D49" s="25">
        <f>SUM(D50:D57)</f>
        <v>1119401.3999999999</v>
      </c>
      <c r="E49" s="25">
        <f>SUM(E50:E57)</f>
        <v>199630.30000000002</v>
      </c>
      <c r="F49" s="25">
        <f>E49/D49*100</f>
        <v>17.833665385803524</v>
      </c>
      <c r="G49" s="13">
        <f>SUM(G50:G56)</f>
        <v>388967.2</v>
      </c>
      <c r="H49" s="25">
        <f>E49/G49*100</f>
        <v>51.323170694084233</v>
      </c>
    </row>
    <row r="50" spans="1:8" ht="35.25" customHeight="1" x14ac:dyDescent="0.25">
      <c r="A50" s="15" t="s">
        <v>231</v>
      </c>
      <c r="B50" s="16" t="s">
        <v>27</v>
      </c>
      <c r="C50" s="17">
        <v>1102313.8999999999</v>
      </c>
      <c r="D50" s="17">
        <v>1102313.8999999999</v>
      </c>
      <c r="E50" s="17">
        <v>198911.7</v>
      </c>
      <c r="F50" s="17">
        <f t="shared" si="2"/>
        <v>18.044923501372885</v>
      </c>
      <c r="G50" s="17">
        <v>388847.5</v>
      </c>
      <c r="H50" s="41">
        <f t="shared" si="3"/>
        <v>51.15416712207228</v>
      </c>
    </row>
    <row r="51" spans="1:8" ht="25.5" customHeight="1" x14ac:dyDescent="0.25">
      <c r="A51" s="15" t="s">
        <v>232</v>
      </c>
      <c r="B51" s="16" t="s">
        <v>28</v>
      </c>
      <c r="C51" s="17">
        <v>1326</v>
      </c>
      <c r="D51" s="17">
        <v>1326</v>
      </c>
      <c r="E51" s="17">
        <v>16.5</v>
      </c>
      <c r="F51" s="17">
        <f t="shared" si="2"/>
        <v>1.244343891402715</v>
      </c>
      <c r="G51" s="17">
        <v>16.5</v>
      </c>
      <c r="H51" s="41">
        <f t="shared" si="3"/>
        <v>100</v>
      </c>
    </row>
    <row r="52" spans="1:8" ht="35.25" customHeight="1" x14ac:dyDescent="0.25">
      <c r="A52" s="15" t="s">
        <v>230</v>
      </c>
      <c r="B52" s="16" t="s">
        <v>29</v>
      </c>
      <c r="C52" s="17">
        <v>7860</v>
      </c>
      <c r="D52" s="17">
        <v>7860</v>
      </c>
      <c r="E52" s="17">
        <v>440</v>
      </c>
      <c r="F52" s="17">
        <f t="shared" si="2"/>
        <v>5.5979643765903306</v>
      </c>
      <c r="G52" s="17">
        <v>103.2</v>
      </c>
      <c r="H52" s="41" t="s">
        <v>252</v>
      </c>
    </row>
    <row r="53" spans="1:8" ht="25.5" customHeight="1" x14ac:dyDescent="0.25">
      <c r="A53" s="15" t="s">
        <v>234</v>
      </c>
      <c r="B53" s="16" t="s">
        <v>30</v>
      </c>
      <c r="C53" s="17">
        <v>109.3</v>
      </c>
      <c r="D53" s="17">
        <v>109.3</v>
      </c>
      <c r="E53" s="17"/>
      <c r="F53" s="17">
        <f t="shared" si="2"/>
        <v>0</v>
      </c>
      <c r="G53" s="18"/>
      <c r="H53" s="41"/>
    </row>
    <row r="54" spans="1:8" ht="25.5" customHeight="1" x14ac:dyDescent="0.25">
      <c r="A54" s="15" t="s">
        <v>235</v>
      </c>
      <c r="B54" s="16" t="s">
        <v>31</v>
      </c>
      <c r="C54" s="17">
        <v>2346.1999999999998</v>
      </c>
      <c r="D54" s="17">
        <v>2346.1999999999998</v>
      </c>
      <c r="E54" s="17">
        <v>212.1</v>
      </c>
      <c r="F54" s="17">
        <f t="shared" si="2"/>
        <v>9.0401500298354787</v>
      </c>
      <c r="G54" s="18"/>
      <c r="H54" s="41"/>
    </row>
    <row r="55" spans="1:8" ht="25.5" customHeight="1" x14ac:dyDescent="0.25">
      <c r="A55" s="15" t="s">
        <v>236</v>
      </c>
      <c r="B55" s="16" t="s">
        <v>32</v>
      </c>
      <c r="C55" s="17">
        <v>1000</v>
      </c>
      <c r="D55" s="17">
        <v>1000</v>
      </c>
      <c r="E55" s="17">
        <v>50</v>
      </c>
      <c r="F55" s="17">
        <f t="shared" si="2"/>
        <v>5</v>
      </c>
      <c r="G55" s="18"/>
      <c r="H55" s="41"/>
    </row>
    <row r="56" spans="1:8" ht="37.5" customHeight="1" x14ac:dyDescent="0.25">
      <c r="A56" s="15" t="s">
        <v>237</v>
      </c>
      <c r="B56" s="16" t="s">
        <v>33</v>
      </c>
      <c r="C56" s="17">
        <v>4446</v>
      </c>
      <c r="D56" s="17">
        <v>4446</v>
      </c>
      <c r="E56" s="17"/>
      <c r="F56" s="17">
        <f t="shared" si="2"/>
        <v>0</v>
      </c>
      <c r="G56" s="18"/>
      <c r="H56" s="41"/>
    </row>
    <row r="57" spans="1:8" ht="37.5" customHeight="1" x14ac:dyDescent="0.25">
      <c r="A57" s="15" t="s">
        <v>244</v>
      </c>
      <c r="B57" s="16" t="s">
        <v>245</v>
      </c>
      <c r="C57" s="17"/>
      <c r="D57" s="17"/>
      <c r="E57" s="17"/>
      <c r="F57" s="17"/>
      <c r="G57" s="18"/>
      <c r="H57" s="41"/>
    </row>
    <row r="58" spans="1:8" s="30" customFormat="1" ht="55.5" customHeight="1" x14ac:dyDescent="0.25">
      <c r="A58" s="11" t="s">
        <v>100</v>
      </c>
      <c r="B58" s="22" t="s">
        <v>101</v>
      </c>
      <c r="C58" s="13">
        <f>SUM(C59:C63)</f>
        <v>3872335.2</v>
      </c>
      <c r="D58" s="13">
        <f t="shared" ref="D58:E58" si="4">SUM(D59:D63)</f>
        <v>3886840.3</v>
      </c>
      <c r="E58" s="13">
        <f t="shared" si="4"/>
        <v>231309.59999999998</v>
      </c>
      <c r="F58" s="25">
        <f>E58/D58*100</f>
        <v>5.9510960612402828</v>
      </c>
      <c r="G58" s="13">
        <f>SUM(G59:G62)</f>
        <v>158320.70000000001</v>
      </c>
      <c r="H58" s="25">
        <f>E58/G58*100</f>
        <v>146.10193108039564</v>
      </c>
    </row>
    <row r="59" spans="1:8" ht="51" customHeight="1" x14ac:dyDescent="0.25">
      <c r="A59" s="15" t="s">
        <v>102</v>
      </c>
      <c r="B59" s="16" t="s">
        <v>103</v>
      </c>
      <c r="C59" s="17">
        <v>1751510.1</v>
      </c>
      <c r="D59" s="17">
        <v>1751510.1</v>
      </c>
      <c r="E59" s="17">
        <v>114266.2</v>
      </c>
      <c r="F59" s="17">
        <f t="shared" si="2"/>
        <v>6.5238676043032813</v>
      </c>
      <c r="G59" s="17">
        <v>69913.3</v>
      </c>
      <c r="H59" s="41" t="s">
        <v>250</v>
      </c>
    </row>
    <row r="60" spans="1:8" ht="33.75" customHeight="1" x14ac:dyDescent="0.25">
      <c r="A60" s="15" t="s">
        <v>104</v>
      </c>
      <c r="B60" s="16" t="s">
        <v>105</v>
      </c>
      <c r="C60" s="17"/>
      <c r="D60" s="17"/>
      <c r="E60" s="17"/>
      <c r="F60" s="17"/>
      <c r="G60" s="17"/>
      <c r="H60" s="41"/>
    </row>
    <row r="61" spans="1:8" ht="23.25" customHeight="1" x14ac:dyDescent="0.25">
      <c r="A61" s="15" t="s">
        <v>106</v>
      </c>
      <c r="B61" s="16" t="s">
        <v>107</v>
      </c>
      <c r="C61" s="17"/>
      <c r="D61" s="17"/>
      <c r="E61" s="17"/>
      <c r="F61" s="17"/>
      <c r="G61" s="17"/>
      <c r="H61" s="41"/>
    </row>
    <row r="62" spans="1:8" ht="51" customHeight="1" x14ac:dyDescent="0.25">
      <c r="A62" s="15" t="s">
        <v>108</v>
      </c>
      <c r="B62" s="16" t="s">
        <v>109</v>
      </c>
      <c r="C62" s="17">
        <v>465531.7</v>
      </c>
      <c r="D62" s="17">
        <v>480036.8</v>
      </c>
      <c r="E62" s="17">
        <v>117043.4</v>
      </c>
      <c r="F62" s="17">
        <f t="shared" si="2"/>
        <v>24.382172366785213</v>
      </c>
      <c r="G62" s="17">
        <v>88407.4</v>
      </c>
      <c r="H62" s="41">
        <f t="shared" ref="H62:H110" si="5">E62/G62*100</f>
        <v>132.39095369844605</v>
      </c>
    </row>
    <row r="63" spans="1:8" ht="51" customHeight="1" x14ac:dyDescent="0.25">
      <c r="A63" s="15" t="s">
        <v>242</v>
      </c>
      <c r="B63" s="16" t="s">
        <v>243</v>
      </c>
      <c r="C63" s="17">
        <v>1655293.4</v>
      </c>
      <c r="D63" s="17">
        <v>1655293.4</v>
      </c>
      <c r="E63" s="17"/>
      <c r="F63" s="17">
        <f t="shared" si="2"/>
        <v>0</v>
      </c>
      <c r="G63" s="17"/>
      <c r="H63" s="41"/>
    </row>
    <row r="64" spans="1:8" s="30" customFormat="1" ht="35.25" customHeight="1" x14ac:dyDescent="0.25">
      <c r="A64" s="21" t="s">
        <v>110</v>
      </c>
      <c r="B64" s="22" t="s">
        <v>111</v>
      </c>
      <c r="C64" s="13">
        <f>SUM(C65:C67)</f>
        <v>26978591.599999998</v>
      </c>
      <c r="D64" s="13">
        <f t="shared" ref="D64:E64" si="6">SUM(D65:D67)</f>
        <v>27412045.300000001</v>
      </c>
      <c r="E64" s="13">
        <f t="shared" si="6"/>
        <v>6631640</v>
      </c>
      <c r="F64" s="25">
        <f>E64/D64*100</f>
        <v>24.192430471432207</v>
      </c>
      <c r="G64" s="13">
        <f>SUM(G65:G67)</f>
        <v>6794927.0000000009</v>
      </c>
      <c r="H64" s="25">
        <f>E64/G64*100</f>
        <v>97.596927825714673</v>
      </c>
    </row>
    <row r="65" spans="1:8" ht="34.5" customHeight="1" x14ac:dyDescent="0.25">
      <c r="A65" s="15" t="s">
        <v>112</v>
      </c>
      <c r="B65" s="16" t="s">
        <v>113</v>
      </c>
      <c r="C65" s="17">
        <v>26161141</v>
      </c>
      <c r="D65" s="17">
        <v>26583459.5</v>
      </c>
      <c r="E65" s="17">
        <v>6538603.9000000004</v>
      </c>
      <c r="F65" s="17">
        <f t="shared" si="2"/>
        <v>24.596512353856728</v>
      </c>
      <c r="G65" s="17">
        <v>6711248.4000000004</v>
      </c>
      <c r="H65" s="41">
        <f t="shared" si="5"/>
        <v>97.427535240686368</v>
      </c>
    </row>
    <row r="66" spans="1:8" ht="25.5" customHeight="1" x14ac:dyDescent="0.25">
      <c r="A66" s="15" t="s">
        <v>114</v>
      </c>
      <c r="B66" s="16" t="s">
        <v>115</v>
      </c>
      <c r="C66" s="17">
        <v>314637.7</v>
      </c>
      <c r="D66" s="17">
        <v>325741.7</v>
      </c>
      <c r="E66" s="17">
        <v>69041.8</v>
      </c>
      <c r="F66" s="17">
        <f t="shared" si="2"/>
        <v>21.195259925272079</v>
      </c>
      <c r="G66" s="17">
        <v>59530.400000000001</v>
      </c>
      <c r="H66" s="41">
        <f t="shared" si="5"/>
        <v>115.97738298415598</v>
      </c>
    </row>
    <row r="67" spans="1:8" ht="27" customHeight="1" x14ac:dyDescent="0.25">
      <c r="A67" s="15" t="s">
        <v>116</v>
      </c>
      <c r="B67" s="16" t="s">
        <v>117</v>
      </c>
      <c r="C67" s="17">
        <v>502812.9</v>
      </c>
      <c r="D67" s="17">
        <v>502844.1</v>
      </c>
      <c r="E67" s="17">
        <v>23994.3</v>
      </c>
      <c r="F67" s="17">
        <f t="shared" si="2"/>
        <v>4.7717175164230827</v>
      </c>
      <c r="G67" s="17">
        <v>24148.2</v>
      </c>
      <c r="H67" s="41">
        <f t="shared" si="5"/>
        <v>99.362685417546643</v>
      </c>
    </row>
    <row r="68" spans="1:8" s="14" customFormat="1" ht="39.75" customHeight="1" x14ac:dyDescent="0.25">
      <c r="A68" s="11" t="s">
        <v>118</v>
      </c>
      <c r="B68" s="22" t="s">
        <v>119</v>
      </c>
      <c r="C68" s="13">
        <f>SUM(C69:C78)</f>
        <v>5314206.2</v>
      </c>
      <c r="D68" s="13">
        <f t="shared" ref="D68:E68" si="7">SUM(D69:D78)</f>
        <v>7595229.0999999996</v>
      </c>
      <c r="E68" s="13">
        <f t="shared" si="7"/>
        <v>754682.4</v>
      </c>
      <c r="F68" s="25">
        <f>E68/D68*100</f>
        <v>9.9362690718572271</v>
      </c>
      <c r="G68" s="13">
        <f>SUM(G69:G78)</f>
        <v>311511.2</v>
      </c>
      <c r="H68" s="25" t="s">
        <v>265</v>
      </c>
    </row>
    <row r="69" spans="1:8" s="19" customFormat="1" ht="31.5" x14ac:dyDescent="0.25">
      <c r="A69" s="15" t="s">
        <v>120</v>
      </c>
      <c r="B69" s="16" t="s">
        <v>121</v>
      </c>
      <c r="C69" s="17">
        <v>2434549.9</v>
      </c>
      <c r="D69" s="17">
        <v>2434549.9</v>
      </c>
      <c r="E69" s="17">
        <v>108984.9</v>
      </c>
      <c r="F69" s="17">
        <f t="shared" si="2"/>
        <v>4.4765933941218456</v>
      </c>
      <c r="G69" s="17">
        <v>2788.8</v>
      </c>
      <c r="H69" s="41" t="s">
        <v>253</v>
      </c>
    </row>
    <row r="70" spans="1:8" s="19" customFormat="1" ht="31.5" x14ac:dyDescent="0.25">
      <c r="A70" s="15" t="s">
        <v>122</v>
      </c>
      <c r="B70" s="16" t="s">
        <v>123</v>
      </c>
      <c r="C70" s="17">
        <v>170063.5</v>
      </c>
      <c r="D70" s="17">
        <v>170063.5</v>
      </c>
      <c r="E70" s="17">
        <v>15949.6</v>
      </c>
      <c r="F70" s="17">
        <f t="shared" si="2"/>
        <v>9.3786144587168909</v>
      </c>
      <c r="G70" s="17">
        <v>29214.2</v>
      </c>
      <c r="H70" s="41">
        <f t="shared" si="5"/>
        <v>54.595368005969704</v>
      </c>
    </row>
    <row r="71" spans="1:8" s="19" customFormat="1" ht="24" customHeight="1" x14ac:dyDescent="0.25">
      <c r="A71" s="15" t="s">
        <v>124</v>
      </c>
      <c r="B71" s="16" t="s">
        <v>125</v>
      </c>
      <c r="C71" s="17">
        <v>59982.5</v>
      </c>
      <c r="D71" s="17">
        <v>59982.5</v>
      </c>
      <c r="E71" s="17">
        <v>56970.7</v>
      </c>
      <c r="F71" s="17">
        <f t="shared" si="2"/>
        <v>94.978868836744041</v>
      </c>
      <c r="G71" s="17">
        <v>123.9</v>
      </c>
      <c r="H71" s="41" t="s">
        <v>254</v>
      </c>
    </row>
    <row r="72" spans="1:8" s="19" customFormat="1" ht="31.5" x14ac:dyDescent="0.25">
      <c r="A72" s="15" t="s">
        <v>126</v>
      </c>
      <c r="B72" s="16" t="s">
        <v>127</v>
      </c>
      <c r="C72" s="17">
        <v>1252070.3999999999</v>
      </c>
      <c r="D72" s="17">
        <v>2252070.4</v>
      </c>
      <c r="E72" s="17">
        <v>399642</v>
      </c>
      <c r="F72" s="17">
        <f t="shared" si="2"/>
        <v>17.74553761729651</v>
      </c>
      <c r="G72" s="17">
        <v>7002.5</v>
      </c>
      <c r="H72" s="41" t="s">
        <v>255</v>
      </c>
    </row>
    <row r="73" spans="1:8" s="19" customFormat="1" ht="31.5" x14ac:dyDescent="0.25">
      <c r="A73" s="15" t="s">
        <v>128</v>
      </c>
      <c r="B73" s="16" t="s">
        <v>129</v>
      </c>
      <c r="C73" s="17">
        <v>480729.7</v>
      </c>
      <c r="D73" s="17">
        <v>782790.1</v>
      </c>
      <c r="E73" s="17">
        <v>55691.4</v>
      </c>
      <c r="F73" s="17">
        <f t="shared" si="2"/>
        <v>7.1144742377298842</v>
      </c>
      <c r="G73" s="17">
        <v>8909.4</v>
      </c>
      <c r="H73" s="41" t="s">
        <v>256</v>
      </c>
    </row>
    <row r="74" spans="1:8" s="19" customFormat="1" ht="23.25" customHeight="1" x14ac:dyDescent="0.25">
      <c r="A74" s="15" t="s">
        <v>130</v>
      </c>
      <c r="B74" s="16" t="s">
        <v>131</v>
      </c>
      <c r="C74" s="17">
        <v>168079.3</v>
      </c>
      <c r="D74" s="17">
        <v>168079.3</v>
      </c>
      <c r="E74" s="17">
        <v>38799.199999999997</v>
      </c>
      <c r="F74" s="17">
        <f t="shared" si="2"/>
        <v>23.083865770502378</v>
      </c>
      <c r="G74" s="17">
        <v>37901.1</v>
      </c>
      <c r="H74" s="41">
        <f t="shared" si="5"/>
        <v>102.36958821775622</v>
      </c>
    </row>
    <row r="75" spans="1:8" s="19" customFormat="1" ht="31.5" x14ac:dyDescent="0.25">
      <c r="A75" s="15" t="s">
        <v>132</v>
      </c>
      <c r="B75" s="16" t="s">
        <v>133</v>
      </c>
      <c r="C75" s="17">
        <v>99798</v>
      </c>
      <c r="D75" s="17">
        <v>89156.3</v>
      </c>
      <c r="E75" s="17">
        <v>10170.799999999999</v>
      </c>
      <c r="F75" s="17">
        <f t="shared" si="2"/>
        <v>11.407830966516105</v>
      </c>
      <c r="G75" s="17">
        <v>3728.3</v>
      </c>
      <c r="H75" s="41" t="s">
        <v>257</v>
      </c>
    </row>
    <row r="76" spans="1:8" s="19" customFormat="1" ht="25.5" customHeight="1" x14ac:dyDescent="0.25">
      <c r="A76" s="15" t="s">
        <v>134</v>
      </c>
      <c r="B76" s="16" t="s">
        <v>135</v>
      </c>
      <c r="C76" s="17">
        <v>648932.9</v>
      </c>
      <c r="D76" s="17">
        <v>648932.9</v>
      </c>
      <c r="E76" s="17">
        <v>6152.5</v>
      </c>
      <c r="F76" s="17">
        <f t="shared" si="2"/>
        <v>0.94809494171123088</v>
      </c>
      <c r="G76" s="17"/>
      <c r="H76" s="41"/>
    </row>
    <row r="77" spans="1:8" s="19" customFormat="1" ht="31.5" x14ac:dyDescent="0.25">
      <c r="A77" s="15" t="s">
        <v>136</v>
      </c>
      <c r="B77" s="16" t="s">
        <v>137</v>
      </c>
      <c r="C77" s="17"/>
      <c r="D77" s="17"/>
      <c r="E77" s="17">
        <v>0</v>
      </c>
      <c r="F77" s="17"/>
      <c r="G77" s="17"/>
      <c r="H77" s="41"/>
    </row>
    <row r="78" spans="1:8" s="19" customFormat="1" ht="31.5" x14ac:dyDescent="0.25">
      <c r="A78" s="15" t="s">
        <v>138</v>
      </c>
      <c r="B78" s="16" t="s">
        <v>139</v>
      </c>
      <c r="C78" s="17"/>
      <c r="D78" s="17">
        <v>989604.2</v>
      </c>
      <c r="E78" s="17">
        <v>62321.3</v>
      </c>
      <c r="F78" s="17">
        <f t="shared" si="2"/>
        <v>6.29759857526878</v>
      </c>
      <c r="G78" s="17">
        <v>221843</v>
      </c>
      <c r="H78" s="41">
        <f t="shared" si="5"/>
        <v>28.092524893731152</v>
      </c>
    </row>
    <row r="79" spans="1:8" s="14" customFormat="1" ht="31.5" customHeight="1" x14ac:dyDescent="0.25">
      <c r="A79" s="11" t="s">
        <v>140</v>
      </c>
      <c r="B79" s="23" t="s">
        <v>141</v>
      </c>
      <c r="C79" s="13">
        <f>SUM(C80:C83)</f>
        <v>18867619.400000002</v>
      </c>
      <c r="D79" s="13">
        <f t="shared" ref="D79:E79" si="8">SUM(D80:D83)</f>
        <v>13890560.9</v>
      </c>
      <c r="E79" s="13">
        <f t="shared" si="8"/>
        <v>2629332.9999999995</v>
      </c>
      <c r="F79" s="25">
        <f>E79/D79*100</f>
        <v>18.928918845890514</v>
      </c>
      <c r="G79" s="13">
        <f>SUM(G80:G83)</f>
        <v>1213402.7000000002</v>
      </c>
      <c r="H79" s="25" t="s">
        <v>249</v>
      </c>
    </row>
    <row r="80" spans="1:8" s="19" customFormat="1" ht="33" customHeight="1" x14ac:dyDescent="0.25">
      <c r="A80" s="15" t="s">
        <v>142</v>
      </c>
      <c r="B80" s="16" t="s">
        <v>143</v>
      </c>
      <c r="C80" s="17">
        <v>5477834.2999999998</v>
      </c>
      <c r="D80" s="17">
        <v>500775.8</v>
      </c>
      <c r="E80" s="17">
        <v>171109.3</v>
      </c>
      <c r="F80" s="17">
        <f t="shared" si="2"/>
        <v>34.168843622235741</v>
      </c>
      <c r="G80" s="17">
        <v>156778</v>
      </c>
      <c r="H80" s="41">
        <f t="shared" si="5"/>
        <v>109.1411422521017</v>
      </c>
    </row>
    <row r="81" spans="1:8" s="19" customFormat="1" ht="30.75" customHeight="1" x14ac:dyDescent="0.25">
      <c r="A81" s="15" t="s">
        <v>144</v>
      </c>
      <c r="B81" s="16" t="s">
        <v>145</v>
      </c>
      <c r="C81" s="17">
        <v>13140152.4</v>
      </c>
      <c r="D81" s="17">
        <v>13140152.4</v>
      </c>
      <c r="E81" s="17">
        <v>2425106.2999999998</v>
      </c>
      <c r="F81" s="17">
        <f t="shared" ref="F81:F125" si="9">E81/D81*100</f>
        <v>18.455693862424301</v>
      </c>
      <c r="G81" s="17">
        <v>1037592.1</v>
      </c>
      <c r="H81" s="41" t="s">
        <v>258</v>
      </c>
    </row>
    <row r="82" spans="1:8" s="19" customFormat="1" ht="25.5" customHeight="1" x14ac:dyDescent="0.25">
      <c r="A82" s="15" t="s">
        <v>146</v>
      </c>
      <c r="B82" s="16" t="s">
        <v>147</v>
      </c>
      <c r="C82" s="17">
        <v>124104.6</v>
      </c>
      <c r="D82" s="17">
        <v>124104.6</v>
      </c>
      <c r="E82" s="17">
        <v>33117.4</v>
      </c>
      <c r="F82" s="17">
        <f t="shared" si="9"/>
        <v>26.685070496983997</v>
      </c>
      <c r="G82" s="17">
        <v>19032.599999999999</v>
      </c>
      <c r="H82" s="41" t="s">
        <v>259</v>
      </c>
    </row>
    <row r="83" spans="1:8" s="19" customFormat="1" ht="21" customHeight="1" x14ac:dyDescent="0.25">
      <c r="A83" s="15" t="s">
        <v>148</v>
      </c>
      <c r="B83" s="16" t="s">
        <v>149</v>
      </c>
      <c r="C83" s="17">
        <v>125528.1</v>
      </c>
      <c r="D83" s="17">
        <v>125528.1</v>
      </c>
      <c r="E83" s="17"/>
      <c r="F83" s="17">
        <f t="shared" si="9"/>
        <v>0</v>
      </c>
      <c r="G83" s="17"/>
      <c r="H83" s="41"/>
    </row>
    <row r="84" spans="1:8" s="14" customFormat="1" ht="33" customHeight="1" x14ac:dyDescent="0.25">
      <c r="A84" s="11" t="s">
        <v>150</v>
      </c>
      <c r="B84" s="23" t="s">
        <v>151</v>
      </c>
      <c r="C84" s="13">
        <f>SUM(C85:C86)</f>
        <v>158421.5</v>
      </c>
      <c r="D84" s="13">
        <f t="shared" ref="D84:E84" si="10">SUM(D85:D86)</f>
        <v>169027.80000000002</v>
      </c>
      <c r="E84" s="13">
        <f t="shared" si="10"/>
        <v>957.2</v>
      </c>
      <c r="F84" s="25">
        <f>E84/D84*100</f>
        <v>0.56629737830108418</v>
      </c>
      <c r="G84" s="13">
        <f>SUM(G85:G86)</f>
        <v>589.5</v>
      </c>
      <c r="H84" s="25" t="s">
        <v>250</v>
      </c>
    </row>
    <row r="85" spans="1:8" s="19" customFormat="1" ht="29.25" customHeight="1" x14ac:dyDescent="0.25">
      <c r="A85" s="15" t="s">
        <v>152</v>
      </c>
      <c r="B85" s="16" t="s">
        <v>153</v>
      </c>
      <c r="C85" s="17">
        <v>32946.1</v>
      </c>
      <c r="D85" s="17">
        <v>32946.1</v>
      </c>
      <c r="E85" s="17"/>
      <c r="F85" s="17">
        <f t="shared" si="9"/>
        <v>0</v>
      </c>
      <c r="G85" s="18"/>
      <c r="H85" s="41"/>
    </row>
    <row r="86" spans="1:8" s="19" customFormat="1" ht="50.25" customHeight="1" x14ac:dyDescent="0.25">
      <c r="A86" s="15" t="s">
        <v>154</v>
      </c>
      <c r="B86" s="16" t="s">
        <v>155</v>
      </c>
      <c r="C86" s="17">
        <v>125475.4</v>
      </c>
      <c r="D86" s="17">
        <v>136081.70000000001</v>
      </c>
      <c r="E86" s="17">
        <v>957.2</v>
      </c>
      <c r="F86" s="17">
        <f t="shared" si="9"/>
        <v>0.7034009716221945</v>
      </c>
      <c r="G86" s="17">
        <v>589.5</v>
      </c>
      <c r="H86" s="41" t="s">
        <v>250</v>
      </c>
    </row>
    <row r="87" spans="1:8" s="14" customFormat="1" ht="56.25" customHeight="1" x14ac:dyDescent="0.25">
      <c r="A87" s="11" t="s">
        <v>156</v>
      </c>
      <c r="B87" s="12" t="s">
        <v>157</v>
      </c>
      <c r="C87" s="13">
        <f>SUM(C88:C91)</f>
        <v>854627</v>
      </c>
      <c r="D87" s="13">
        <f t="shared" ref="D87:E87" si="11">SUM(D88:D91)</f>
        <v>905473.7</v>
      </c>
      <c r="E87" s="13">
        <f t="shared" si="11"/>
        <v>84206.5</v>
      </c>
      <c r="F87" s="25">
        <f>E87/D87*100</f>
        <v>9.2997179266498851</v>
      </c>
      <c r="G87" s="13">
        <f>SUM(G88:G91)</f>
        <v>158539.6</v>
      </c>
      <c r="H87" s="25">
        <f>E87/G87*100</f>
        <v>53.113859250307172</v>
      </c>
    </row>
    <row r="88" spans="1:8" s="19" customFormat="1" ht="37.5" customHeight="1" x14ac:dyDescent="0.25">
      <c r="A88" s="15" t="s">
        <v>158</v>
      </c>
      <c r="B88" s="24" t="s">
        <v>159</v>
      </c>
      <c r="C88" s="17">
        <v>66333.8</v>
      </c>
      <c r="D88" s="17">
        <v>93882</v>
      </c>
      <c r="E88" s="17">
        <v>42111</v>
      </c>
      <c r="F88" s="17">
        <f t="shared" si="9"/>
        <v>44.855243816706079</v>
      </c>
      <c r="G88" s="17">
        <v>2610</v>
      </c>
      <c r="H88" s="41" t="s">
        <v>260</v>
      </c>
    </row>
    <row r="89" spans="1:8" s="19" customFormat="1" ht="26.25" customHeight="1" x14ac:dyDescent="0.25">
      <c r="A89" s="15" t="s">
        <v>160</v>
      </c>
      <c r="B89" s="24" t="s">
        <v>161</v>
      </c>
      <c r="C89" s="17">
        <v>529629.69999999995</v>
      </c>
      <c r="D89" s="17">
        <v>529629.69999999995</v>
      </c>
      <c r="E89" s="17"/>
      <c r="F89" s="17">
        <f t="shared" si="9"/>
        <v>0</v>
      </c>
      <c r="G89" s="17">
        <v>75049.100000000006</v>
      </c>
      <c r="H89" s="41">
        <f t="shared" si="5"/>
        <v>0</v>
      </c>
    </row>
    <row r="90" spans="1:8" s="19" customFormat="1" ht="27.75" customHeight="1" x14ac:dyDescent="0.25">
      <c r="A90" s="15" t="s">
        <v>162</v>
      </c>
      <c r="B90" s="24" t="s">
        <v>163</v>
      </c>
      <c r="C90" s="17">
        <v>253366</v>
      </c>
      <c r="D90" s="17">
        <v>276664.5</v>
      </c>
      <c r="E90" s="17">
        <v>42095.5</v>
      </c>
      <c r="F90" s="17">
        <f t="shared" si="9"/>
        <v>15.215360120290097</v>
      </c>
      <c r="G90" s="17">
        <v>80880.5</v>
      </c>
      <c r="H90" s="41">
        <f t="shared" si="5"/>
        <v>52.046537793411261</v>
      </c>
    </row>
    <row r="91" spans="1:8" s="19" customFormat="1" ht="39.75" customHeight="1" x14ac:dyDescent="0.25">
      <c r="A91" s="15" t="s">
        <v>164</v>
      </c>
      <c r="B91" s="24" t="s">
        <v>165</v>
      </c>
      <c r="C91" s="17">
        <v>5297.5</v>
      </c>
      <c r="D91" s="17">
        <v>5297.5</v>
      </c>
      <c r="E91" s="17"/>
      <c r="F91" s="17">
        <f t="shared" si="9"/>
        <v>0</v>
      </c>
      <c r="G91" s="17"/>
      <c r="H91" s="41"/>
    </row>
    <row r="92" spans="1:8" s="14" customFormat="1" ht="45.75" customHeight="1" x14ac:dyDescent="0.25">
      <c r="A92" s="11" t="s">
        <v>166</v>
      </c>
      <c r="B92" s="22" t="s">
        <v>167</v>
      </c>
      <c r="C92" s="13">
        <f>SUM(C93:C94)</f>
        <v>113161.60000000001</v>
      </c>
      <c r="D92" s="13">
        <f t="shared" ref="D92:E92" si="12">SUM(D93:D94)</f>
        <v>113161.60000000001</v>
      </c>
      <c r="E92" s="13">
        <f t="shared" si="12"/>
        <v>38838</v>
      </c>
      <c r="F92" s="25">
        <f>E92/D92*100</f>
        <v>34.320829680739756</v>
      </c>
      <c r="G92" s="13">
        <f>SUM(G93:G94)</f>
        <v>29649.8</v>
      </c>
      <c r="H92" s="25">
        <f>E92/G92*100</f>
        <v>130.98907918434526</v>
      </c>
    </row>
    <row r="93" spans="1:8" s="19" customFormat="1" ht="26.25" customHeight="1" x14ac:dyDescent="0.25">
      <c r="A93" s="15" t="s">
        <v>168</v>
      </c>
      <c r="B93" s="16" t="s">
        <v>169</v>
      </c>
      <c r="C93" s="17">
        <v>1500</v>
      </c>
      <c r="D93" s="17">
        <v>1500</v>
      </c>
      <c r="E93" s="17"/>
      <c r="F93" s="17">
        <f t="shared" si="9"/>
        <v>0</v>
      </c>
      <c r="G93" s="18"/>
      <c r="H93" s="41"/>
    </row>
    <row r="94" spans="1:8" s="19" customFormat="1" ht="39" customHeight="1" x14ac:dyDescent="0.25">
      <c r="A94" s="15" t="s">
        <v>170</v>
      </c>
      <c r="B94" s="16" t="s">
        <v>171</v>
      </c>
      <c r="C94" s="17">
        <v>111661.6</v>
      </c>
      <c r="D94" s="17">
        <v>111661.6</v>
      </c>
      <c r="E94" s="17">
        <v>38838</v>
      </c>
      <c r="F94" s="17">
        <f t="shared" si="9"/>
        <v>34.781876670225039</v>
      </c>
      <c r="G94" s="17">
        <v>29649.8</v>
      </c>
      <c r="H94" s="41">
        <f t="shared" si="5"/>
        <v>130.98907918434526</v>
      </c>
    </row>
    <row r="95" spans="1:8" s="14" customFormat="1" ht="47.25" customHeight="1" x14ac:dyDescent="0.25">
      <c r="A95" s="11" t="s">
        <v>172</v>
      </c>
      <c r="B95" s="12" t="s">
        <v>173</v>
      </c>
      <c r="C95" s="13">
        <f>SUM(C96:C98)</f>
        <v>807926.6</v>
      </c>
      <c r="D95" s="13">
        <f t="shared" ref="D95:E95" si="13">SUM(D96:D98)</f>
        <v>931331.9</v>
      </c>
      <c r="E95" s="13">
        <f t="shared" si="13"/>
        <v>193470.69999999998</v>
      </c>
      <c r="F95" s="25">
        <f>E95/D95*100</f>
        <v>20.773550224146728</v>
      </c>
      <c r="G95" s="13">
        <f>SUM(G96:G98)</f>
        <v>124013.3</v>
      </c>
      <c r="H95" s="25" t="s">
        <v>263</v>
      </c>
    </row>
    <row r="96" spans="1:8" s="19" customFormat="1" ht="34.5" customHeight="1" x14ac:dyDescent="0.25">
      <c r="A96" s="15" t="s">
        <v>174</v>
      </c>
      <c r="B96" s="16" t="s">
        <v>175</v>
      </c>
      <c r="C96" s="17">
        <v>541370.5</v>
      </c>
      <c r="D96" s="17">
        <v>596477.5</v>
      </c>
      <c r="E96" s="17">
        <v>158915.4</v>
      </c>
      <c r="F96" s="17">
        <f t="shared" si="9"/>
        <v>26.642312576752687</v>
      </c>
      <c r="G96" s="17">
        <v>94950.7</v>
      </c>
      <c r="H96" s="41" t="s">
        <v>261</v>
      </c>
    </row>
    <row r="97" spans="1:8" s="19" customFormat="1" ht="25.5" customHeight="1" x14ac:dyDescent="0.25">
      <c r="A97" s="15" t="s">
        <v>176</v>
      </c>
      <c r="B97" s="16" t="s">
        <v>177</v>
      </c>
      <c r="C97" s="17">
        <v>249713.6</v>
      </c>
      <c r="D97" s="17">
        <v>249713.6</v>
      </c>
      <c r="E97" s="17">
        <v>32073.5</v>
      </c>
      <c r="F97" s="17">
        <f t="shared" si="9"/>
        <v>12.844114217247279</v>
      </c>
      <c r="G97" s="17">
        <v>28580.799999999999</v>
      </c>
      <c r="H97" s="41">
        <f t="shared" si="5"/>
        <v>112.22044169512399</v>
      </c>
    </row>
    <row r="98" spans="1:8" s="19" customFormat="1" ht="40.5" customHeight="1" x14ac:dyDescent="0.25">
      <c r="A98" s="15" t="s">
        <v>178</v>
      </c>
      <c r="B98" s="16" t="s">
        <v>179</v>
      </c>
      <c r="C98" s="17">
        <v>16842.5</v>
      </c>
      <c r="D98" s="17">
        <v>85140.800000000003</v>
      </c>
      <c r="E98" s="17">
        <v>2481.8000000000002</v>
      </c>
      <c r="F98" s="17">
        <f t="shared" si="9"/>
        <v>2.9149361998008008</v>
      </c>
      <c r="G98" s="17">
        <v>481.8</v>
      </c>
      <c r="H98" s="41" t="s">
        <v>262</v>
      </c>
    </row>
    <row r="99" spans="1:8" s="14" customFormat="1" ht="48" customHeight="1" x14ac:dyDescent="0.25">
      <c r="A99" s="11" t="s">
        <v>180</v>
      </c>
      <c r="B99" s="12" t="s">
        <v>181</v>
      </c>
      <c r="C99" s="13">
        <f>SUM(C100:C103)</f>
        <v>132033.59999999998</v>
      </c>
      <c r="D99" s="13">
        <f>SUM(D100:D104)</f>
        <v>204053.59999999998</v>
      </c>
      <c r="E99" s="13">
        <f>SUM(E100:E104)</f>
        <v>46233.3</v>
      </c>
      <c r="F99" s="25">
        <f>E99/D99*100</f>
        <v>22.657429224478278</v>
      </c>
      <c r="G99" s="13">
        <f>SUM(G100:G103)</f>
        <v>10004.299999999999</v>
      </c>
      <c r="H99" s="25" t="s">
        <v>266</v>
      </c>
    </row>
    <row r="100" spans="1:8" s="19" customFormat="1" ht="45" customHeight="1" x14ac:dyDescent="0.25">
      <c r="A100" s="15" t="s">
        <v>182</v>
      </c>
      <c r="B100" s="16" t="s">
        <v>183</v>
      </c>
      <c r="C100" s="17">
        <v>55655.3</v>
      </c>
      <c r="D100" s="17">
        <v>55655.3</v>
      </c>
      <c r="E100" s="17">
        <v>9667.4</v>
      </c>
      <c r="F100" s="17">
        <f t="shared" si="9"/>
        <v>17.3701336620232</v>
      </c>
      <c r="G100" s="17">
        <v>10004.299999999999</v>
      </c>
      <c r="H100" s="41">
        <f t="shared" si="5"/>
        <v>96.632448047339651</v>
      </c>
    </row>
    <row r="101" spans="1:8" s="19" customFormat="1" ht="33" customHeight="1" x14ac:dyDescent="0.25">
      <c r="A101" s="15" t="s">
        <v>184</v>
      </c>
      <c r="B101" s="16" t="s">
        <v>185</v>
      </c>
      <c r="C101" s="17">
        <v>75847</v>
      </c>
      <c r="D101" s="17">
        <v>147847</v>
      </c>
      <c r="E101" s="17">
        <v>36565.9</v>
      </c>
      <c r="F101" s="17">
        <f t="shared" si="9"/>
        <v>24.732256995407415</v>
      </c>
      <c r="G101" s="18"/>
      <c r="H101" s="41"/>
    </row>
    <row r="102" spans="1:8" s="19" customFormat="1" ht="40.5" customHeight="1" x14ac:dyDescent="0.25">
      <c r="A102" s="15" t="s">
        <v>186</v>
      </c>
      <c r="B102" s="24" t="s">
        <v>187</v>
      </c>
      <c r="C102" s="17">
        <v>301.3</v>
      </c>
      <c r="D102" s="17">
        <v>301.3</v>
      </c>
      <c r="E102" s="17"/>
      <c r="F102" s="17">
        <f t="shared" si="9"/>
        <v>0</v>
      </c>
      <c r="G102" s="18"/>
      <c r="H102" s="41"/>
    </row>
    <row r="103" spans="1:8" s="19" customFormat="1" ht="26.25" customHeight="1" x14ac:dyDescent="0.25">
      <c r="A103" s="15" t="s">
        <v>188</v>
      </c>
      <c r="B103" s="16" t="s">
        <v>189</v>
      </c>
      <c r="C103" s="17">
        <v>230</v>
      </c>
      <c r="D103" s="17">
        <v>230</v>
      </c>
      <c r="E103" s="17"/>
      <c r="F103" s="17">
        <f t="shared" si="9"/>
        <v>0</v>
      </c>
      <c r="G103" s="18"/>
      <c r="H103" s="41"/>
    </row>
    <row r="104" spans="1:8" s="19" customFormat="1" ht="39" customHeight="1" x14ac:dyDescent="0.25">
      <c r="A104" s="15" t="s">
        <v>246</v>
      </c>
      <c r="B104" s="16" t="s">
        <v>247</v>
      </c>
      <c r="C104" s="17"/>
      <c r="D104" s="17">
        <v>20</v>
      </c>
      <c r="E104" s="17"/>
      <c r="F104" s="17">
        <f t="shared" si="9"/>
        <v>0</v>
      </c>
      <c r="G104" s="18"/>
      <c r="H104" s="41"/>
    </row>
    <row r="105" spans="1:8" s="14" customFormat="1" ht="40.5" customHeight="1" x14ac:dyDescent="0.25">
      <c r="A105" s="11" t="s">
        <v>190</v>
      </c>
      <c r="B105" s="22" t="s">
        <v>191</v>
      </c>
      <c r="C105" s="13">
        <f>SUM(C106:C110)</f>
        <v>8871246.5</v>
      </c>
      <c r="D105" s="13">
        <f t="shared" ref="D105:E105" si="14">SUM(D106:D110)</f>
        <v>8873066.7000000011</v>
      </c>
      <c r="E105" s="13">
        <f t="shared" si="14"/>
        <v>1736082.5</v>
      </c>
      <c r="F105" s="25">
        <f>E105/D105*100</f>
        <v>19.565755095698758</v>
      </c>
      <c r="G105" s="13">
        <f>SUM(G106:G110)</f>
        <v>1549544.5999999999</v>
      </c>
      <c r="H105" s="25">
        <f>E105/G105*100</f>
        <v>112.03824013842521</v>
      </c>
    </row>
    <row r="106" spans="1:8" s="19" customFormat="1" ht="27.75" customHeight="1" x14ac:dyDescent="0.25">
      <c r="A106" s="15" t="s">
        <v>192</v>
      </c>
      <c r="B106" s="16" t="s">
        <v>193</v>
      </c>
      <c r="C106" s="17">
        <v>9329.6</v>
      </c>
      <c r="D106" s="17">
        <v>9329.6</v>
      </c>
      <c r="E106" s="17"/>
      <c r="F106" s="17">
        <f t="shared" si="9"/>
        <v>0</v>
      </c>
      <c r="G106" s="17"/>
      <c r="H106" s="41"/>
    </row>
    <row r="107" spans="1:8" s="19" customFormat="1" ht="42.75" customHeight="1" x14ac:dyDescent="0.25">
      <c r="A107" s="15" t="s">
        <v>194</v>
      </c>
      <c r="B107" s="16" t="s">
        <v>195</v>
      </c>
      <c r="C107" s="17">
        <v>375135</v>
      </c>
      <c r="D107" s="17">
        <v>375135</v>
      </c>
      <c r="E107" s="17">
        <v>92043.8</v>
      </c>
      <c r="F107" s="17">
        <f t="shared" si="9"/>
        <v>24.536180308422303</v>
      </c>
      <c r="G107" s="17">
        <v>67318</v>
      </c>
      <c r="H107" s="41">
        <f t="shared" si="5"/>
        <v>136.72984937163909</v>
      </c>
    </row>
    <row r="108" spans="1:8" s="19" customFormat="1" ht="39" customHeight="1" x14ac:dyDescent="0.25">
      <c r="A108" s="15" t="s">
        <v>196</v>
      </c>
      <c r="B108" s="16" t="s">
        <v>197</v>
      </c>
      <c r="C108" s="17">
        <v>230.4</v>
      </c>
      <c r="D108" s="17">
        <v>230.4</v>
      </c>
      <c r="E108" s="17"/>
      <c r="F108" s="17">
        <f t="shared" si="9"/>
        <v>0</v>
      </c>
      <c r="G108" s="17"/>
      <c r="H108" s="41"/>
    </row>
    <row r="109" spans="1:8" s="19" customFormat="1" ht="30" customHeight="1" x14ac:dyDescent="0.25">
      <c r="A109" s="15" t="s">
        <v>198</v>
      </c>
      <c r="B109" s="16" t="s">
        <v>199</v>
      </c>
      <c r="C109" s="17">
        <v>8337872.7000000002</v>
      </c>
      <c r="D109" s="17">
        <v>8339692.9000000004</v>
      </c>
      <c r="E109" s="17">
        <v>1628083.8</v>
      </c>
      <c r="F109" s="17">
        <f t="shared" si="9"/>
        <v>19.522107342825539</v>
      </c>
      <c r="G109" s="17">
        <v>1466094.4</v>
      </c>
      <c r="H109" s="41">
        <f t="shared" si="5"/>
        <v>111.04904295385074</v>
      </c>
    </row>
    <row r="110" spans="1:8" s="19" customFormat="1" ht="36.75" customHeight="1" x14ac:dyDescent="0.25">
      <c r="A110" s="15" t="s">
        <v>200</v>
      </c>
      <c r="B110" s="16" t="s">
        <v>201</v>
      </c>
      <c r="C110" s="17">
        <v>148678.79999999999</v>
      </c>
      <c r="D110" s="17">
        <v>148678.79999999999</v>
      </c>
      <c r="E110" s="17">
        <v>15954.9</v>
      </c>
      <c r="F110" s="17">
        <f t="shared" si="9"/>
        <v>10.731119702338196</v>
      </c>
      <c r="G110" s="17">
        <v>16132.2</v>
      </c>
      <c r="H110" s="41">
        <f t="shared" si="5"/>
        <v>98.900955852270613</v>
      </c>
    </row>
    <row r="111" spans="1:8" s="14" customFormat="1" ht="41.25" customHeight="1" x14ac:dyDescent="0.25">
      <c r="A111" s="11" t="s">
        <v>202</v>
      </c>
      <c r="B111" s="22" t="s">
        <v>203</v>
      </c>
      <c r="C111" s="25">
        <f>C112</f>
        <v>224151.9</v>
      </c>
      <c r="D111" s="25">
        <f t="shared" ref="D111:E111" si="15">D112</f>
        <v>9648.2000000000007</v>
      </c>
      <c r="E111" s="25">
        <f t="shared" si="15"/>
        <v>0</v>
      </c>
      <c r="F111" s="25">
        <f>E111/D111*100</f>
        <v>0</v>
      </c>
      <c r="G111" s="25"/>
      <c r="H111" s="25"/>
    </row>
    <row r="112" spans="1:8" s="19" customFormat="1" ht="35.25" customHeight="1" x14ac:dyDescent="0.25">
      <c r="A112" s="15" t="s">
        <v>204</v>
      </c>
      <c r="B112" s="16" t="s">
        <v>205</v>
      </c>
      <c r="C112" s="17">
        <v>224151.9</v>
      </c>
      <c r="D112" s="17">
        <v>9648.2000000000007</v>
      </c>
      <c r="E112" s="17"/>
      <c r="F112" s="17">
        <f t="shared" si="9"/>
        <v>0</v>
      </c>
      <c r="G112" s="18"/>
      <c r="H112" s="41"/>
    </row>
    <row r="113" spans="1:8" s="14" customFormat="1" ht="34.5" customHeight="1" x14ac:dyDescent="0.25">
      <c r="A113" s="11" t="s">
        <v>206</v>
      </c>
      <c r="B113" s="22" t="s">
        <v>207</v>
      </c>
      <c r="C113" s="13">
        <f>SUM(C114:C115)</f>
        <v>1140</v>
      </c>
      <c r="D113" s="13">
        <f t="shared" ref="D113:E113" si="16">SUM(D114:D115)</f>
        <v>1140</v>
      </c>
      <c r="E113" s="13">
        <f t="shared" si="16"/>
        <v>0</v>
      </c>
      <c r="F113" s="25">
        <f>E113/D113*100</f>
        <v>0</v>
      </c>
      <c r="G113" s="13"/>
      <c r="H113" s="25"/>
    </row>
    <row r="114" spans="1:8" s="19" customFormat="1" ht="35.25" customHeight="1" x14ac:dyDescent="0.25">
      <c r="A114" s="15" t="s">
        <v>208</v>
      </c>
      <c r="B114" s="16" t="s">
        <v>209</v>
      </c>
      <c r="C114" s="17">
        <v>380</v>
      </c>
      <c r="D114" s="17">
        <v>380</v>
      </c>
      <c r="E114" s="17"/>
      <c r="F114" s="17">
        <f t="shared" si="9"/>
        <v>0</v>
      </c>
      <c r="G114" s="18"/>
      <c r="H114" s="41"/>
    </row>
    <row r="115" spans="1:8" s="19" customFormat="1" ht="30.75" customHeight="1" x14ac:dyDescent="0.25">
      <c r="A115" s="15" t="s">
        <v>210</v>
      </c>
      <c r="B115" s="16" t="s">
        <v>211</v>
      </c>
      <c r="C115" s="17">
        <v>760</v>
      </c>
      <c r="D115" s="17">
        <v>760</v>
      </c>
      <c r="E115" s="17"/>
      <c r="F115" s="17">
        <f t="shared" si="9"/>
        <v>0</v>
      </c>
      <c r="G115" s="18"/>
      <c r="H115" s="41"/>
    </row>
    <row r="116" spans="1:8" s="14" customFormat="1" ht="36" customHeight="1" x14ac:dyDescent="0.25">
      <c r="A116" s="11" t="s">
        <v>212</v>
      </c>
      <c r="B116" s="12" t="s">
        <v>213</v>
      </c>
      <c r="C116" s="13">
        <f>SUM(C117:C118)</f>
        <v>983373.1</v>
      </c>
      <c r="D116" s="13">
        <f t="shared" ref="D116:E116" si="17">SUM(D117:D118)</f>
        <v>983373.1</v>
      </c>
      <c r="E116" s="13">
        <f t="shared" si="17"/>
        <v>460899.1</v>
      </c>
      <c r="F116" s="25">
        <f>E116/D116*100</f>
        <v>46.869199493051006</v>
      </c>
      <c r="G116" s="13">
        <f>SUM(G117:G118)</f>
        <v>214866.5</v>
      </c>
      <c r="H116" s="25" t="s">
        <v>267</v>
      </c>
    </row>
    <row r="117" spans="1:8" s="19" customFormat="1" ht="20.25" customHeight="1" x14ac:dyDescent="0.25">
      <c r="A117" s="15" t="s">
        <v>214</v>
      </c>
      <c r="B117" s="16" t="s">
        <v>215</v>
      </c>
      <c r="C117" s="17">
        <v>693373.1</v>
      </c>
      <c r="D117" s="17">
        <v>693373.1</v>
      </c>
      <c r="E117" s="17">
        <v>220899.1</v>
      </c>
      <c r="F117" s="17">
        <f t="shared" si="9"/>
        <v>31.858619839737081</v>
      </c>
      <c r="G117" s="17">
        <v>144772.1</v>
      </c>
      <c r="H117" s="41" t="s">
        <v>263</v>
      </c>
    </row>
    <row r="118" spans="1:8" s="19" customFormat="1" ht="20.25" customHeight="1" x14ac:dyDescent="0.25">
      <c r="A118" s="15" t="s">
        <v>216</v>
      </c>
      <c r="B118" s="16" t="s">
        <v>217</v>
      </c>
      <c r="C118" s="26">
        <v>290000</v>
      </c>
      <c r="D118" s="26">
        <v>290000</v>
      </c>
      <c r="E118" s="17">
        <v>240000</v>
      </c>
      <c r="F118" s="17">
        <f t="shared" si="9"/>
        <v>82.758620689655174</v>
      </c>
      <c r="G118" s="17">
        <v>70094.399999999994</v>
      </c>
      <c r="H118" s="41" t="s">
        <v>264</v>
      </c>
    </row>
    <row r="119" spans="1:8" s="14" customFormat="1" ht="33" customHeight="1" x14ac:dyDescent="0.25">
      <c r="A119" s="11" t="s">
        <v>218</v>
      </c>
      <c r="B119" s="22" t="s">
        <v>219</v>
      </c>
      <c r="C119" s="25">
        <f>SUM(C120:C122)</f>
        <v>195484.19999999998</v>
      </c>
      <c r="D119" s="25">
        <f t="shared" ref="D119:E119" si="18">SUM(D120:D122)</f>
        <v>195484.19999999998</v>
      </c>
      <c r="E119" s="25">
        <f t="shared" si="18"/>
        <v>2702.2999999999997</v>
      </c>
      <c r="F119" s="25">
        <f>E119/D119*100</f>
        <v>1.3823623597201204</v>
      </c>
      <c r="G119" s="25">
        <f>SUM(G120:G122)</f>
        <v>3506.8</v>
      </c>
      <c r="H119" s="25">
        <f>E119/G119*100</f>
        <v>77.058857077677644</v>
      </c>
    </row>
    <row r="120" spans="1:8" s="19" customFormat="1" ht="27.75" customHeight="1" x14ac:dyDescent="0.25">
      <c r="A120" s="15" t="s">
        <v>220</v>
      </c>
      <c r="B120" s="16" t="s">
        <v>221</v>
      </c>
      <c r="C120" s="26">
        <v>26441.8</v>
      </c>
      <c r="D120" s="26">
        <v>26441.8</v>
      </c>
      <c r="E120" s="17">
        <v>2526.6</v>
      </c>
      <c r="F120" s="17">
        <f t="shared" si="9"/>
        <v>9.5553252804272031</v>
      </c>
      <c r="G120" s="17">
        <v>3506.8</v>
      </c>
      <c r="H120" s="41">
        <f t="shared" ref="H120" si="19">E120/G120*100</f>
        <v>72.048591308315267</v>
      </c>
    </row>
    <row r="121" spans="1:8" s="19" customFormat="1" ht="24.75" customHeight="1" x14ac:dyDescent="0.25">
      <c r="A121" s="15" t="s">
        <v>222</v>
      </c>
      <c r="B121" s="16" t="s">
        <v>223</v>
      </c>
      <c r="C121" s="26">
        <v>4333</v>
      </c>
      <c r="D121" s="26">
        <v>4333</v>
      </c>
      <c r="E121" s="17"/>
      <c r="F121" s="17">
        <f t="shared" si="9"/>
        <v>0</v>
      </c>
      <c r="G121" s="18"/>
      <c r="H121" s="41"/>
    </row>
    <row r="122" spans="1:8" s="19" customFormat="1" ht="24.75" customHeight="1" x14ac:dyDescent="0.25">
      <c r="A122" s="15" t="s">
        <v>224</v>
      </c>
      <c r="B122" s="16" t="s">
        <v>225</v>
      </c>
      <c r="C122" s="26">
        <v>164709.4</v>
      </c>
      <c r="D122" s="26">
        <v>164709.4</v>
      </c>
      <c r="E122" s="17">
        <v>175.7</v>
      </c>
      <c r="F122" s="17">
        <f t="shared" si="9"/>
        <v>0.10667272177544208</v>
      </c>
      <c r="G122" s="18"/>
      <c r="H122" s="41"/>
    </row>
    <row r="123" spans="1:8" s="30" customFormat="1" ht="18.75" customHeight="1" x14ac:dyDescent="0.25">
      <c r="A123" s="27"/>
      <c r="B123" s="28" t="s">
        <v>226</v>
      </c>
      <c r="C123" s="29">
        <f>C6+C15+C29+C34+C40+C49+C58+C64+C68+C79+C84+C87+C92+C95+C99+C105+C111+C113+C116+C119</f>
        <v>136709733.59999999</v>
      </c>
      <c r="D123" s="29">
        <f t="shared" ref="D123:E123" si="20">D6+D15+D29+D34+D40+D49+D58+D64+D68+D79+D84+D87+D92+D95+D99+D105+D111+D113+D116+D119</f>
        <v>135277419.39999998</v>
      </c>
      <c r="E123" s="29">
        <f t="shared" si="20"/>
        <v>27100286.200000003</v>
      </c>
      <c r="F123" s="54">
        <f t="shared" si="9"/>
        <v>20.033118845849309</v>
      </c>
      <c r="G123" s="29">
        <f>G6+G15+G29+G34+G40+G49+G58+G64+G68+G79+G84+G87+G92+G95+G99+G105+G111+G113+G116+G119</f>
        <v>23944544.400000006</v>
      </c>
      <c r="H123" s="55">
        <f>E123/G123*100</f>
        <v>113.1793770943497</v>
      </c>
    </row>
    <row r="124" spans="1:8" s="30" customFormat="1" ht="20.25" customHeight="1" x14ac:dyDescent="0.25">
      <c r="A124" s="31"/>
      <c r="B124" s="32" t="s">
        <v>227</v>
      </c>
      <c r="C124" s="33"/>
      <c r="D124" s="34">
        <v>5312200.2</v>
      </c>
      <c r="E124" s="34">
        <v>888081.6</v>
      </c>
      <c r="F124" s="54">
        <f t="shared" si="9"/>
        <v>16.71777355077845</v>
      </c>
      <c r="G124" s="43">
        <v>659410.1</v>
      </c>
      <c r="H124" s="55">
        <f>E124/G124*100</f>
        <v>134.67819191729095</v>
      </c>
    </row>
    <row r="125" spans="1:8" s="30" customFormat="1" x14ac:dyDescent="0.25">
      <c r="A125" s="31"/>
      <c r="B125" s="28" t="s">
        <v>228</v>
      </c>
      <c r="C125" s="34">
        <f t="shared" ref="C125:E125" si="21">C123+C124</f>
        <v>136709733.59999999</v>
      </c>
      <c r="D125" s="34">
        <f t="shared" si="21"/>
        <v>140589619.59999996</v>
      </c>
      <c r="E125" s="34">
        <f t="shared" si="21"/>
        <v>27988367.800000004</v>
      </c>
      <c r="F125" s="54">
        <f t="shared" si="9"/>
        <v>19.90784801867407</v>
      </c>
      <c r="G125" s="34">
        <f>G123+G124</f>
        <v>24603954.500000007</v>
      </c>
      <c r="H125" s="55">
        <f>E125/G125*100</f>
        <v>113.75556640701801</v>
      </c>
    </row>
    <row r="126" spans="1:8" x14ac:dyDescent="0.25">
      <c r="D126" s="39"/>
      <c r="E126" s="39"/>
    </row>
    <row r="127" spans="1:8" s="19" customFormat="1" ht="21.75" customHeight="1" x14ac:dyDescent="0.2">
      <c r="A127" s="53" t="s">
        <v>268</v>
      </c>
      <c r="B127" s="53"/>
      <c r="C127" s="53"/>
      <c r="D127" s="53"/>
      <c r="E127" s="53"/>
      <c r="F127" s="53"/>
      <c r="G127" s="53"/>
      <c r="H127" s="53"/>
    </row>
    <row r="136" spans="1:8" ht="21" customHeight="1" x14ac:dyDescent="0.2">
      <c r="A136" s="45"/>
      <c r="B136" s="45"/>
      <c r="C136" s="45"/>
      <c r="D136" s="45"/>
      <c r="E136" s="45"/>
      <c r="F136" s="45"/>
      <c r="G136" s="45"/>
      <c r="H136" s="45"/>
    </row>
    <row r="137" spans="1:8" ht="21" customHeight="1" x14ac:dyDescent="0.2">
      <c r="A137" s="46"/>
      <c r="B137" s="46"/>
      <c r="C137" s="46"/>
      <c r="D137" s="46"/>
      <c r="E137" s="46"/>
      <c r="F137" s="46"/>
      <c r="G137" s="46"/>
      <c r="H137" s="46"/>
    </row>
    <row r="140" spans="1:8" x14ac:dyDescent="0.25">
      <c r="D140" s="36"/>
      <c r="E140" s="36"/>
      <c r="G140" s="36"/>
    </row>
    <row r="141" spans="1:8" x14ac:dyDescent="0.25">
      <c r="D141" s="36"/>
      <c r="E141" s="36"/>
    </row>
    <row r="142" spans="1:8" x14ac:dyDescent="0.25">
      <c r="D142" s="36"/>
      <c r="E142" s="36"/>
      <c r="G142" s="38"/>
    </row>
    <row r="146" spans="1:5" x14ac:dyDescent="0.25">
      <c r="D146" s="39"/>
      <c r="E146" s="39"/>
    </row>
    <row r="148" spans="1:5" x14ac:dyDescent="0.25">
      <c r="A148" s="40"/>
    </row>
  </sheetData>
  <mergeCells count="8">
    <mergeCell ref="A136:H136"/>
    <mergeCell ref="A137:H137"/>
    <mergeCell ref="A1:H1"/>
    <mergeCell ref="A3:A4"/>
    <mergeCell ref="B3:B4"/>
    <mergeCell ref="C3:F3"/>
    <mergeCell ref="H3:H4"/>
    <mergeCell ref="A127:H127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24" max="7" man="1"/>
    <brk id="9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2022-04-29T13:03:13Z</cp:lastPrinted>
  <dcterms:created xsi:type="dcterms:W3CDTF">2021-01-29T07:43:13Z</dcterms:created>
  <dcterms:modified xsi:type="dcterms:W3CDTF">2022-04-29T13:03:15Z</dcterms:modified>
</cp:coreProperties>
</file>