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5" yWindow="165" windowWidth="15930" windowHeight="12165"/>
  </bookViews>
  <sheets>
    <sheet name="Оценка (Этап I - III)" sheetId="2" r:id="rId1"/>
    <sheet name="Оценка (Этап III)" sheetId="4" r:id="rId2"/>
    <sheet name="Методика III этап" sheetId="5" r:id="rId3"/>
    <sheet name="Показатель 5.1" sheetId="6" r:id="rId4"/>
    <sheet name="Показатель 5.2" sheetId="7" r:id="rId5"/>
    <sheet name="Показатель 6.1" sheetId="8" r:id="rId6"/>
    <sheet name="Показатель 6.2" sheetId="9" r:id="rId7"/>
    <sheet name="Показатель 6.3" sheetId="10" r:id="rId8"/>
    <sheet name="Показатель 7.1" sheetId="11" r:id="rId9"/>
  </sheets>
  <externalReferences>
    <externalReference r:id="rId10"/>
  </externalReferences>
  <definedNames>
    <definedName name="_xlnm._FilterDatabase" localSheetId="3" hidden="1">'Показатель 5.1'!$A$1:$K$50</definedName>
    <definedName name="_xlnm._FilterDatabase" localSheetId="4" hidden="1">'Показатель 5.2'!$A$1:$L$51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#REF!</definedName>
  </definedNames>
  <calcPr calcId="145621"/>
</workbook>
</file>

<file path=xl/calcChain.xml><?xml version="1.0" encoding="utf-8"?>
<calcChain xmlns="http://schemas.openxmlformats.org/spreadsheetml/2006/main">
  <c r="D3" i="4" l="1"/>
  <c r="J33" i="11" l="1"/>
  <c r="F48" i="11" l="1"/>
  <c r="J48" i="11" s="1"/>
  <c r="H46" i="4" s="1"/>
  <c r="F45" i="11"/>
  <c r="J45" i="11" s="1"/>
  <c r="H43" i="4" s="1"/>
  <c r="F44" i="11"/>
  <c r="J44" i="11" s="1"/>
  <c r="H42" i="4" s="1"/>
  <c r="F40" i="11"/>
  <c r="J40" i="11" s="1"/>
  <c r="H38" i="4" s="1"/>
  <c r="F37" i="11"/>
  <c r="J37" i="11" s="1"/>
  <c r="H35" i="4" s="1"/>
  <c r="F36" i="11"/>
  <c r="J36" i="11" s="1"/>
  <c r="H34" i="4" s="1"/>
  <c r="F32" i="11"/>
  <c r="J32" i="11" s="1"/>
  <c r="H30" i="4" s="1"/>
  <c r="F27" i="11"/>
  <c r="J27" i="11" s="1"/>
  <c r="H25" i="4" s="1"/>
  <c r="F24" i="11"/>
  <c r="J24" i="11" s="1"/>
  <c r="H22" i="4" s="1"/>
  <c r="F20" i="11"/>
  <c r="J20" i="11" s="1"/>
  <c r="F15" i="11"/>
  <c r="J15" i="11" s="1"/>
  <c r="H13" i="4" s="1"/>
  <c r="J12" i="11"/>
  <c r="H10" i="4" s="1"/>
  <c r="F12" i="11"/>
  <c r="F11" i="11"/>
  <c r="J11" i="11" s="1"/>
  <c r="H9" i="4" s="1"/>
  <c r="C7" i="11"/>
  <c r="C6" i="11"/>
  <c r="F49" i="11" s="1"/>
  <c r="J49" i="11" s="1"/>
  <c r="H47" i="4" s="1"/>
  <c r="C5" i="11"/>
  <c r="F50" i="11" s="1"/>
  <c r="J50" i="11" s="1"/>
  <c r="H48" i="4" s="1"/>
  <c r="C4" i="11"/>
  <c r="A3" i="11"/>
  <c r="F45" i="10"/>
  <c r="J45" i="10" s="1"/>
  <c r="G44" i="4" s="1"/>
  <c r="F37" i="10"/>
  <c r="J37" i="10" s="1"/>
  <c r="G36" i="4" s="1"/>
  <c r="F25" i="10"/>
  <c r="J25" i="10" s="1"/>
  <c r="F21" i="10"/>
  <c r="J21" i="10" s="1"/>
  <c r="G20" i="4" s="1"/>
  <c r="F13" i="10"/>
  <c r="J13" i="10" s="1"/>
  <c r="G12" i="4" s="1"/>
  <c r="C6" i="10"/>
  <c r="C5" i="10"/>
  <c r="F47" i="10" s="1"/>
  <c r="J47" i="10" s="1"/>
  <c r="G46" i="4" s="1"/>
  <c r="C4" i="10"/>
  <c r="A3" i="10"/>
  <c r="C7" i="9"/>
  <c r="C6" i="9"/>
  <c r="C5" i="9"/>
  <c r="F46" i="9" s="1"/>
  <c r="J46" i="9" s="1"/>
  <c r="F44" i="4" s="1"/>
  <c r="C4" i="9"/>
  <c r="A3" i="9"/>
  <c r="C6" i="8"/>
  <c r="C5" i="8"/>
  <c r="F47" i="8" s="1"/>
  <c r="J47" i="8" s="1"/>
  <c r="E46" i="4" s="1"/>
  <c r="C4" i="8"/>
  <c r="F46" i="7"/>
  <c r="J46" i="7" s="1"/>
  <c r="D44" i="4" s="1"/>
  <c r="F14" i="7"/>
  <c r="J14" i="7" s="1"/>
  <c r="D12" i="4" s="1"/>
  <c r="C7" i="7"/>
  <c r="C6" i="7"/>
  <c r="F22" i="7" s="1"/>
  <c r="J22" i="7" s="1"/>
  <c r="D20" i="4" s="1"/>
  <c r="C5" i="7"/>
  <c r="C4" i="7"/>
  <c r="A3" i="7"/>
  <c r="F49" i="6"/>
  <c r="J49" i="6" s="1"/>
  <c r="C48" i="4" s="1"/>
  <c r="F48" i="6"/>
  <c r="J48" i="6" s="1"/>
  <c r="C47" i="4" s="1"/>
  <c r="F45" i="6"/>
  <c r="J45" i="6" s="1"/>
  <c r="C44" i="4" s="1"/>
  <c r="F43" i="6"/>
  <c r="J43" i="6" s="1"/>
  <c r="C42" i="4" s="1"/>
  <c r="F41" i="6"/>
  <c r="J41" i="6" s="1"/>
  <c r="C40" i="4" s="1"/>
  <c r="F37" i="6"/>
  <c r="J37" i="6" s="1"/>
  <c r="C36" i="4" s="1"/>
  <c r="F35" i="6"/>
  <c r="J35" i="6" s="1"/>
  <c r="F32" i="6"/>
  <c r="J32" i="6" s="1"/>
  <c r="C31" i="4" s="1"/>
  <c r="F29" i="6"/>
  <c r="J29" i="6" s="1"/>
  <c r="C28" i="4" s="1"/>
  <c r="F27" i="6"/>
  <c r="J27" i="6" s="1"/>
  <c r="F24" i="6"/>
  <c r="J24" i="6" s="1"/>
  <c r="C23" i="4" s="1"/>
  <c r="F20" i="6"/>
  <c r="J20" i="6" s="1"/>
  <c r="C19" i="4" s="1"/>
  <c r="F19" i="6"/>
  <c r="J19" i="6" s="1"/>
  <c r="C18" i="4" s="1"/>
  <c r="F16" i="6"/>
  <c r="J16" i="6" s="1"/>
  <c r="F13" i="6"/>
  <c r="J13" i="6" s="1"/>
  <c r="C12" i="4" s="1"/>
  <c r="F10" i="6"/>
  <c r="J10" i="6" s="1"/>
  <c r="C9" i="4" s="1"/>
  <c r="F8" i="6"/>
  <c r="J8" i="6" s="1"/>
  <c r="C7" i="4" s="1"/>
  <c r="C6" i="6"/>
  <c r="C5" i="6"/>
  <c r="F44" i="6" s="1"/>
  <c r="J44" i="6" s="1"/>
  <c r="C43" i="4" s="1"/>
  <c r="C4" i="6"/>
  <c r="A3" i="6"/>
  <c r="C30" i="5"/>
  <c r="C16" i="5"/>
  <c r="C6" i="5"/>
  <c r="C34" i="4"/>
  <c r="C26" i="4"/>
  <c r="G24" i="4"/>
  <c r="H18" i="4"/>
  <c r="C15" i="4"/>
  <c r="H5" i="4"/>
  <c r="G5" i="4"/>
  <c r="F5" i="4"/>
  <c r="E5" i="4"/>
  <c r="D5" i="4"/>
  <c r="C5" i="4"/>
  <c r="H3" i="4"/>
  <c r="G3" i="4"/>
  <c r="F3" i="4"/>
  <c r="E3" i="4"/>
  <c r="C3" i="4"/>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B5" i="2"/>
  <c r="F34" i="9" l="1"/>
  <c r="J34" i="9" s="1"/>
  <c r="F32" i="4" s="1"/>
  <c r="F11" i="6"/>
  <c r="J11" i="6" s="1"/>
  <c r="C10" i="4" s="1"/>
  <c r="F25" i="6"/>
  <c r="J25" i="6" s="1"/>
  <c r="C24" i="4" s="1"/>
  <c r="F36" i="6"/>
  <c r="J36" i="6" s="1"/>
  <c r="C35" i="4" s="1"/>
  <c r="F42" i="9"/>
  <c r="J42" i="9" s="1"/>
  <c r="F40" i="4" s="1"/>
  <c r="F17" i="10"/>
  <c r="J17" i="10" s="1"/>
  <c r="G16" i="4" s="1"/>
  <c r="F49" i="10"/>
  <c r="J49" i="10" s="1"/>
  <c r="G48" i="4" s="1"/>
  <c r="F23" i="11"/>
  <c r="J23" i="11" s="1"/>
  <c r="H21" i="4" s="1"/>
  <c r="F35" i="11"/>
  <c r="J35" i="11" s="1"/>
  <c r="H33" i="4" s="1"/>
  <c r="F43" i="11"/>
  <c r="J43" i="11" s="1"/>
  <c r="H41" i="4" s="1"/>
  <c r="F50" i="9"/>
  <c r="J50" i="9" s="1"/>
  <c r="F48" i="4" s="1"/>
  <c r="F17" i="6"/>
  <c r="J17" i="6" s="1"/>
  <c r="C16" i="4" s="1"/>
  <c r="F28" i="6"/>
  <c r="J28" i="6" s="1"/>
  <c r="C27" i="4" s="1"/>
  <c r="F40" i="6"/>
  <c r="J40" i="6" s="1"/>
  <c r="C39" i="4" s="1"/>
  <c r="F29" i="10"/>
  <c r="J29" i="10" s="1"/>
  <c r="G28" i="4" s="1"/>
  <c r="F16" i="11"/>
  <c r="J16" i="11" s="1"/>
  <c r="H14" i="4" s="1"/>
  <c r="F28" i="11"/>
  <c r="J28" i="11" s="1"/>
  <c r="H26" i="4" s="1"/>
  <c r="F9" i="9"/>
  <c r="J9" i="9" s="1"/>
  <c r="F7" i="4" s="1"/>
  <c r="F33" i="10"/>
  <c r="J33" i="10" s="1"/>
  <c r="G32" i="4" s="1"/>
  <c r="F19" i="11"/>
  <c r="J19" i="11" s="1"/>
  <c r="H17" i="4" s="1"/>
  <c r="F29" i="11"/>
  <c r="J29" i="11" s="1"/>
  <c r="H27" i="4" s="1"/>
  <c r="F39" i="11"/>
  <c r="J39" i="11" s="1"/>
  <c r="H37" i="4" s="1"/>
  <c r="F47" i="11"/>
  <c r="J47" i="11" s="1"/>
  <c r="H45" i="4" s="1"/>
  <c r="F18" i="9"/>
  <c r="J18" i="9" s="1"/>
  <c r="F16" i="4" s="1"/>
  <c r="F21" i="6"/>
  <c r="J21" i="6" s="1"/>
  <c r="C20" i="4" s="1"/>
  <c r="F33" i="6"/>
  <c r="J33" i="6" s="1"/>
  <c r="C32" i="4" s="1"/>
  <c r="F26" i="9"/>
  <c r="J26" i="9" s="1"/>
  <c r="F24" i="4" s="1"/>
  <c r="F8" i="10"/>
  <c r="J8" i="10" s="1"/>
  <c r="G7" i="4" s="1"/>
  <c r="F41" i="10"/>
  <c r="J41" i="10" s="1"/>
  <c r="G40" i="4" s="1"/>
  <c r="F10" i="11"/>
  <c r="J10" i="11" s="1"/>
  <c r="H8" i="4" s="1"/>
  <c r="F21" i="11"/>
  <c r="J21" i="11" s="1"/>
  <c r="H19" i="4" s="1"/>
  <c r="F31" i="11"/>
  <c r="J31" i="11" s="1"/>
  <c r="H29" i="4" s="1"/>
  <c r="F41" i="11"/>
  <c r="J41" i="11" s="1"/>
  <c r="H39" i="4" s="1"/>
  <c r="F51" i="11"/>
  <c r="J51" i="11" s="1"/>
  <c r="H49" i="4" s="1"/>
  <c r="F50" i="8"/>
  <c r="J50" i="8" s="1"/>
  <c r="E49" i="4" s="1"/>
  <c r="F46" i="8"/>
  <c r="J46" i="8" s="1"/>
  <c r="E45" i="4" s="1"/>
  <c r="F42" i="8"/>
  <c r="J42" i="8" s="1"/>
  <c r="E41" i="4" s="1"/>
  <c r="F38" i="8"/>
  <c r="J38" i="8" s="1"/>
  <c r="E37" i="4" s="1"/>
  <c r="F34" i="8"/>
  <c r="J34" i="8" s="1"/>
  <c r="E33" i="4" s="1"/>
  <c r="F30" i="8"/>
  <c r="J30" i="8" s="1"/>
  <c r="E29" i="4" s="1"/>
  <c r="F26" i="8"/>
  <c r="J26" i="8" s="1"/>
  <c r="E25" i="4" s="1"/>
  <c r="F22" i="8"/>
  <c r="J22" i="8" s="1"/>
  <c r="E21" i="4" s="1"/>
  <c r="F18" i="8"/>
  <c r="J18" i="8" s="1"/>
  <c r="E17" i="4" s="1"/>
  <c r="F14" i="8"/>
  <c r="J14" i="8" s="1"/>
  <c r="E13" i="4" s="1"/>
  <c r="F9" i="8"/>
  <c r="J9" i="8" s="1"/>
  <c r="E8" i="4" s="1"/>
  <c r="F45" i="8"/>
  <c r="J45" i="8" s="1"/>
  <c r="E44" i="4" s="1"/>
  <c r="F37" i="8"/>
  <c r="J37" i="8" s="1"/>
  <c r="E36" i="4" s="1"/>
  <c r="F29" i="8"/>
  <c r="J29" i="8" s="1"/>
  <c r="E28" i="4" s="1"/>
  <c r="F21" i="8"/>
  <c r="J21" i="8" s="1"/>
  <c r="E20" i="4" s="1"/>
  <c r="F13" i="8"/>
  <c r="J13" i="8" s="1"/>
  <c r="E12" i="4" s="1"/>
  <c r="F44" i="8"/>
  <c r="J44" i="8" s="1"/>
  <c r="E43" i="4" s="1"/>
  <c r="F36" i="8"/>
  <c r="J36" i="8" s="1"/>
  <c r="E35" i="4" s="1"/>
  <c r="F28" i="8"/>
  <c r="J28" i="8" s="1"/>
  <c r="E27" i="4" s="1"/>
  <c r="F20" i="8"/>
  <c r="J20" i="8" s="1"/>
  <c r="E19" i="4" s="1"/>
  <c r="F11" i="8"/>
  <c r="J11" i="8" s="1"/>
  <c r="E10" i="4" s="1"/>
  <c r="F43" i="8"/>
  <c r="J43" i="8" s="1"/>
  <c r="E42" i="4" s="1"/>
  <c r="F35" i="8"/>
  <c r="J35" i="8" s="1"/>
  <c r="E34" i="4" s="1"/>
  <c r="F27" i="8"/>
  <c r="J27" i="8" s="1"/>
  <c r="E26" i="4" s="1"/>
  <c r="F19" i="8"/>
  <c r="J19" i="8" s="1"/>
  <c r="E18" i="4" s="1"/>
  <c r="F10" i="8"/>
  <c r="J10" i="8" s="1"/>
  <c r="E9" i="4" s="1"/>
  <c r="F31" i="8"/>
  <c r="J31" i="8" s="1"/>
  <c r="E30" i="4" s="1"/>
  <c r="F17" i="8"/>
  <c r="J17" i="8" s="1"/>
  <c r="E16" i="4" s="1"/>
  <c r="F41" i="8"/>
  <c r="J41" i="8" s="1"/>
  <c r="E40" i="4" s="1"/>
  <c r="F16" i="8"/>
  <c r="J16" i="8" s="1"/>
  <c r="E15" i="4" s="1"/>
  <c r="F40" i="8"/>
  <c r="J40" i="8" s="1"/>
  <c r="E39" i="4" s="1"/>
  <c r="F15" i="8"/>
  <c r="J15" i="8" s="1"/>
  <c r="E14" i="4" s="1"/>
  <c r="F39" i="8"/>
  <c r="J39" i="8" s="1"/>
  <c r="E38" i="4" s="1"/>
  <c r="F25" i="8"/>
  <c r="J25" i="8" s="1"/>
  <c r="E24" i="4" s="1"/>
  <c r="F8" i="8"/>
  <c r="J8" i="8" s="1"/>
  <c r="E7" i="4" s="1"/>
  <c r="F48" i="8"/>
  <c r="J48" i="8" s="1"/>
  <c r="E47" i="4" s="1"/>
  <c r="F23" i="8"/>
  <c r="J23" i="8" s="1"/>
  <c r="E22" i="4" s="1"/>
  <c r="F33" i="8"/>
  <c r="J33" i="8" s="1"/>
  <c r="E32" i="4" s="1"/>
  <c r="F24" i="8"/>
  <c r="J24" i="8" s="1"/>
  <c r="E23" i="4" s="1"/>
  <c r="F49" i="8"/>
  <c r="J49" i="8" s="1"/>
  <c r="E48" i="4" s="1"/>
  <c r="F32" i="8"/>
  <c r="J32" i="8" s="1"/>
  <c r="E31" i="4" s="1"/>
  <c r="B5" i="4"/>
  <c r="F48" i="7"/>
  <c r="J48" i="7" s="1"/>
  <c r="D46" i="4" s="1"/>
  <c r="F44" i="7"/>
  <c r="J44" i="7" s="1"/>
  <c r="D42" i="4" s="1"/>
  <c r="F40" i="7"/>
  <c r="J40" i="7" s="1"/>
  <c r="D38" i="4" s="1"/>
  <c r="F36" i="7"/>
  <c r="J36" i="7" s="1"/>
  <c r="D34" i="4" s="1"/>
  <c r="F32" i="7"/>
  <c r="J32" i="7" s="1"/>
  <c r="D30" i="4" s="1"/>
  <c r="F28" i="7"/>
  <c r="J28" i="7" s="1"/>
  <c r="D26" i="4" s="1"/>
  <c r="F24" i="7"/>
  <c r="J24" i="7" s="1"/>
  <c r="D22" i="4" s="1"/>
  <c r="F20" i="7"/>
  <c r="J20" i="7" s="1"/>
  <c r="D18" i="4" s="1"/>
  <c r="F16" i="7"/>
  <c r="J16" i="7" s="1"/>
  <c r="D14" i="4" s="1"/>
  <c r="F11" i="7"/>
  <c r="J11" i="7" s="1"/>
  <c r="D9" i="4" s="1"/>
  <c r="F51" i="7"/>
  <c r="J51" i="7" s="1"/>
  <c r="D49" i="4" s="1"/>
  <c r="F47" i="7"/>
  <c r="J47" i="7" s="1"/>
  <c r="D45" i="4" s="1"/>
  <c r="F43" i="7"/>
  <c r="J43" i="7" s="1"/>
  <c r="D41" i="4" s="1"/>
  <c r="F39" i="7"/>
  <c r="J39" i="7" s="1"/>
  <c r="D37" i="4" s="1"/>
  <c r="F35" i="7"/>
  <c r="J35" i="7" s="1"/>
  <c r="D33" i="4" s="1"/>
  <c r="F31" i="7"/>
  <c r="J31" i="7" s="1"/>
  <c r="D29" i="4" s="1"/>
  <c r="F27" i="7"/>
  <c r="J27" i="7" s="1"/>
  <c r="D25" i="4" s="1"/>
  <c r="F23" i="7"/>
  <c r="J23" i="7" s="1"/>
  <c r="D21" i="4" s="1"/>
  <c r="F19" i="7"/>
  <c r="J19" i="7" s="1"/>
  <c r="D17" i="4" s="1"/>
  <c r="F15" i="7"/>
  <c r="J15" i="7" s="1"/>
  <c r="D13" i="4" s="1"/>
  <c r="F10" i="7"/>
  <c r="J10" i="7" s="1"/>
  <c r="D8" i="4" s="1"/>
  <c r="F49" i="7"/>
  <c r="J49" i="7" s="1"/>
  <c r="D47" i="4" s="1"/>
  <c r="F45" i="7"/>
  <c r="J45" i="7" s="1"/>
  <c r="D43" i="4" s="1"/>
  <c r="F41" i="7"/>
  <c r="J41" i="7" s="1"/>
  <c r="D39" i="4" s="1"/>
  <c r="F37" i="7"/>
  <c r="J37" i="7" s="1"/>
  <c r="D35" i="4" s="1"/>
  <c r="F33" i="7"/>
  <c r="J33" i="7" s="1"/>
  <c r="D31" i="4" s="1"/>
  <c r="F29" i="7"/>
  <c r="J29" i="7" s="1"/>
  <c r="D27" i="4" s="1"/>
  <c r="F25" i="7"/>
  <c r="J25" i="7" s="1"/>
  <c r="D23" i="4" s="1"/>
  <c r="F21" i="7"/>
  <c r="J21" i="7" s="1"/>
  <c r="D19" i="4" s="1"/>
  <c r="F17" i="7"/>
  <c r="J17" i="7" s="1"/>
  <c r="D15" i="4" s="1"/>
  <c r="F12" i="7"/>
  <c r="J12" i="7" s="1"/>
  <c r="D10" i="4" s="1"/>
  <c r="F50" i="7"/>
  <c r="J50" i="7" s="1"/>
  <c r="D48" i="4" s="1"/>
  <c r="F42" i="7"/>
  <c r="J42" i="7" s="1"/>
  <c r="D40" i="4" s="1"/>
  <c r="F34" i="7"/>
  <c r="J34" i="7" s="1"/>
  <c r="D32" i="4" s="1"/>
  <c r="F26" i="7"/>
  <c r="J26" i="7" s="1"/>
  <c r="D24" i="4" s="1"/>
  <c r="F18" i="7"/>
  <c r="J18" i="7" s="1"/>
  <c r="D16" i="4" s="1"/>
  <c r="F9" i="7"/>
  <c r="J9" i="7" s="1"/>
  <c r="D7" i="4" s="1"/>
  <c r="F38" i="7"/>
  <c r="J38" i="7" s="1"/>
  <c r="D36" i="4" s="1"/>
  <c r="C36" i="5"/>
  <c r="F30" i="7"/>
  <c r="J30" i="7" s="1"/>
  <c r="D28" i="4" s="1"/>
  <c r="F50" i="6"/>
  <c r="J50" i="6" s="1"/>
  <c r="C49" i="4" s="1"/>
  <c r="F46" i="6"/>
  <c r="J46" i="6" s="1"/>
  <c r="C45" i="4" s="1"/>
  <c r="F42" i="6"/>
  <c r="J42" i="6" s="1"/>
  <c r="C41" i="4" s="1"/>
  <c r="F38" i="6"/>
  <c r="J38" i="6" s="1"/>
  <c r="C37" i="4" s="1"/>
  <c r="F34" i="6"/>
  <c r="J34" i="6" s="1"/>
  <c r="C33" i="4" s="1"/>
  <c r="F30" i="6"/>
  <c r="J30" i="6" s="1"/>
  <c r="C29" i="4" s="1"/>
  <c r="F26" i="6"/>
  <c r="J26" i="6" s="1"/>
  <c r="C25" i="4" s="1"/>
  <c r="F22" i="6"/>
  <c r="J22" i="6" s="1"/>
  <c r="C21" i="4" s="1"/>
  <c r="F18" i="6"/>
  <c r="J18" i="6" s="1"/>
  <c r="C17" i="4" s="1"/>
  <c r="F14" i="6"/>
  <c r="J14" i="6" s="1"/>
  <c r="C13" i="4" s="1"/>
  <c r="F9" i="6"/>
  <c r="J9" i="6" s="1"/>
  <c r="C8" i="4" s="1"/>
  <c r="F15" i="6"/>
  <c r="J15" i="6" s="1"/>
  <c r="C14" i="4" s="1"/>
  <c r="F23" i="6"/>
  <c r="J23" i="6" s="1"/>
  <c r="C22" i="4" s="1"/>
  <c r="F31" i="6"/>
  <c r="J31" i="6" s="1"/>
  <c r="C30" i="4" s="1"/>
  <c r="F39" i="6"/>
  <c r="J39" i="6" s="1"/>
  <c r="C38" i="4" s="1"/>
  <c r="F47" i="6"/>
  <c r="J47" i="6" s="1"/>
  <c r="C46" i="4" s="1"/>
  <c r="F17" i="11"/>
  <c r="J17" i="11" s="1"/>
  <c r="H15" i="4" s="1"/>
  <c r="F25" i="11"/>
  <c r="J25" i="11" s="1"/>
  <c r="H23" i="4" s="1"/>
  <c r="F33" i="11"/>
  <c r="H31" i="4" s="1"/>
  <c r="F14" i="9"/>
  <c r="J14" i="9" s="1"/>
  <c r="F12" i="4" s="1"/>
  <c r="F22" i="9"/>
  <c r="J22" i="9" s="1"/>
  <c r="F20" i="4" s="1"/>
  <c r="F30" i="9"/>
  <c r="J30" i="9" s="1"/>
  <c r="F28" i="4" s="1"/>
  <c r="F38" i="9"/>
  <c r="J38" i="9" s="1"/>
  <c r="F36" i="4" s="1"/>
  <c r="F48" i="9"/>
  <c r="J48" i="9" s="1"/>
  <c r="F46" i="4" s="1"/>
  <c r="F44" i="9"/>
  <c r="J44" i="9" s="1"/>
  <c r="F42" i="4" s="1"/>
  <c r="F40" i="9"/>
  <c r="J40" i="9" s="1"/>
  <c r="F38" i="4" s="1"/>
  <c r="F36" i="9"/>
  <c r="J36" i="9" s="1"/>
  <c r="F34" i="4" s="1"/>
  <c r="F32" i="9"/>
  <c r="J32" i="9" s="1"/>
  <c r="F30" i="4" s="1"/>
  <c r="F28" i="9"/>
  <c r="J28" i="9" s="1"/>
  <c r="F26" i="4" s="1"/>
  <c r="F24" i="9"/>
  <c r="J24" i="9" s="1"/>
  <c r="F22" i="4" s="1"/>
  <c r="F20" i="9"/>
  <c r="J20" i="9" s="1"/>
  <c r="F18" i="4" s="1"/>
  <c r="F16" i="9"/>
  <c r="J16" i="9" s="1"/>
  <c r="F14" i="4" s="1"/>
  <c r="F11" i="9"/>
  <c r="J11" i="9" s="1"/>
  <c r="F9" i="4" s="1"/>
  <c r="F51" i="9"/>
  <c r="J51" i="9" s="1"/>
  <c r="F49" i="4" s="1"/>
  <c r="F47" i="9"/>
  <c r="J47" i="9" s="1"/>
  <c r="F45" i="4" s="1"/>
  <c r="F43" i="9"/>
  <c r="J43" i="9" s="1"/>
  <c r="F41" i="4" s="1"/>
  <c r="F39" i="9"/>
  <c r="J39" i="9" s="1"/>
  <c r="F37" i="4" s="1"/>
  <c r="F35" i="9"/>
  <c r="J35" i="9" s="1"/>
  <c r="F33" i="4" s="1"/>
  <c r="F31" i="9"/>
  <c r="J31" i="9" s="1"/>
  <c r="F29" i="4" s="1"/>
  <c r="F27" i="9"/>
  <c r="J27" i="9" s="1"/>
  <c r="F25" i="4" s="1"/>
  <c r="F23" i="9"/>
  <c r="J23" i="9" s="1"/>
  <c r="F21" i="4" s="1"/>
  <c r="F19" i="9"/>
  <c r="J19" i="9" s="1"/>
  <c r="F17" i="4" s="1"/>
  <c r="F15" i="9"/>
  <c r="J15" i="9" s="1"/>
  <c r="F13" i="4" s="1"/>
  <c r="F10" i="9"/>
  <c r="J10" i="9" s="1"/>
  <c r="F8" i="4" s="1"/>
  <c r="F49" i="9"/>
  <c r="J49" i="9" s="1"/>
  <c r="F47" i="4" s="1"/>
  <c r="F45" i="9"/>
  <c r="J45" i="9" s="1"/>
  <c r="F43" i="4" s="1"/>
  <c r="F41" i="9"/>
  <c r="J41" i="9" s="1"/>
  <c r="F39" i="4" s="1"/>
  <c r="F37" i="9"/>
  <c r="J37" i="9" s="1"/>
  <c r="F35" i="4" s="1"/>
  <c r="F33" i="9"/>
  <c r="J33" i="9" s="1"/>
  <c r="F31" i="4" s="1"/>
  <c r="F29" i="9"/>
  <c r="J29" i="9" s="1"/>
  <c r="F27" i="4" s="1"/>
  <c r="F25" i="9"/>
  <c r="J25" i="9" s="1"/>
  <c r="F23" i="4" s="1"/>
  <c r="F21" i="9"/>
  <c r="J21" i="9" s="1"/>
  <c r="F19" i="4" s="1"/>
  <c r="F17" i="9"/>
  <c r="J17" i="9" s="1"/>
  <c r="F15" i="4" s="1"/>
  <c r="F12" i="9"/>
  <c r="J12" i="9" s="1"/>
  <c r="F10"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4" i="10"/>
  <c r="J44" i="10" s="1"/>
  <c r="G43" i="4" s="1"/>
  <c r="F48" i="10"/>
  <c r="J48" i="10" s="1"/>
  <c r="G47" i="4" s="1"/>
  <c r="F9" i="11"/>
  <c r="J9" i="11" s="1"/>
  <c r="H7" i="4" s="1"/>
  <c r="F14" i="11"/>
  <c r="J14" i="11" s="1"/>
  <c r="H12" i="4" s="1"/>
  <c r="F18" i="11"/>
  <c r="J18" i="11" s="1"/>
  <c r="H16" i="4" s="1"/>
  <c r="F22" i="11"/>
  <c r="J22" i="11" s="1"/>
  <c r="H20" i="4" s="1"/>
  <c r="F26" i="11"/>
  <c r="J26" i="11" s="1"/>
  <c r="H24" i="4" s="1"/>
  <c r="F30" i="11"/>
  <c r="J30" i="11" s="1"/>
  <c r="H28" i="4" s="1"/>
  <c r="F34" i="11"/>
  <c r="J34" i="11" s="1"/>
  <c r="H32" i="4" s="1"/>
  <c r="F38" i="11"/>
  <c r="J38" i="11" s="1"/>
  <c r="H36" i="4" s="1"/>
  <c r="F42" i="11"/>
  <c r="J42" i="11" s="1"/>
  <c r="H40" i="4" s="1"/>
  <c r="F46" i="11"/>
  <c r="J46" i="11" s="1"/>
  <c r="H44" i="4" s="1"/>
  <c r="F9" i="10"/>
  <c r="J9" i="10" s="1"/>
  <c r="G8"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6" i="10"/>
  <c r="J46" i="10" s="1"/>
  <c r="G45" i="4" s="1"/>
  <c r="F50" i="10"/>
  <c r="J50" i="10" s="1"/>
  <c r="G49" i="4" s="1"/>
  <c r="F10" i="10"/>
  <c r="J10" i="10" s="1"/>
  <c r="G9" i="4" s="1"/>
  <c r="F15" i="10"/>
  <c r="J15" i="10" s="1"/>
  <c r="G14" i="4" s="1"/>
  <c r="F19" i="10"/>
  <c r="J19" i="10" s="1"/>
  <c r="G18" i="4" s="1"/>
  <c r="F23" i="10"/>
  <c r="J23" i="10" s="1"/>
  <c r="G22" i="4" s="1"/>
  <c r="F27" i="10"/>
  <c r="J27" i="10" s="1"/>
  <c r="G26" i="4" s="1"/>
  <c r="F31" i="10"/>
  <c r="J31" i="10" s="1"/>
  <c r="G30" i="4" s="1"/>
  <c r="F35" i="10"/>
  <c r="J35" i="10" s="1"/>
  <c r="G34" i="4" s="1"/>
  <c r="F39" i="10"/>
  <c r="J39" i="10" s="1"/>
  <c r="G38" i="4" s="1"/>
  <c r="F43" i="10"/>
  <c r="J43" i="10" s="1"/>
  <c r="G42" i="4" s="1"/>
  <c r="B13" i="4" l="1"/>
  <c r="B45" i="4"/>
  <c r="B16" i="4"/>
  <c r="B17" i="4"/>
  <c r="B49" i="4"/>
  <c r="B12" i="4"/>
  <c r="B19" i="4"/>
  <c r="B34" i="4"/>
  <c r="B15" i="4"/>
  <c r="B21" i="4"/>
  <c r="B38" i="4"/>
  <c r="B31" i="4"/>
  <c r="B10" i="4"/>
  <c r="B30" i="4"/>
  <c r="B29" i="4"/>
  <c r="B44" i="4"/>
  <c r="B39" i="4"/>
  <c r="B18" i="4"/>
  <c r="B47" i="4"/>
  <c r="B24" i="4"/>
  <c r="B20" i="4"/>
  <c r="B46" i="4"/>
  <c r="B27" i="4"/>
  <c r="B48" i="4"/>
  <c r="B25" i="4"/>
  <c r="B35" i="4"/>
  <c r="B22" i="4"/>
  <c r="B33" i="4"/>
  <c r="B42" i="4"/>
  <c r="B14" i="4"/>
  <c r="B37" i="4"/>
  <c r="B26" i="4"/>
  <c r="B32" i="4"/>
  <c r="B36" i="4"/>
  <c r="B28" i="4"/>
  <c r="B9" i="4"/>
  <c r="B8" i="4"/>
  <c r="B41" i="4"/>
  <c r="B7" i="4"/>
  <c r="B23" i="4"/>
  <c r="B40" i="4"/>
  <c r="B43" i="4"/>
  <c r="C23" i="2" l="1"/>
  <c r="C7" i="2"/>
  <c r="C31" i="2"/>
  <c r="C46" i="2"/>
  <c r="C44" i="2"/>
  <c r="C16" i="2"/>
  <c r="C41" i="2"/>
  <c r="C26" i="2"/>
  <c r="C35" i="2"/>
  <c r="C20" i="2"/>
  <c r="C38" i="2"/>
  <c r="C49" i="2"/>
  <c r="C45" i="2"/>
  <c r="C14" i="2"/>
  <c r="C27" i="2"/>
  <c r="C39" i="2"/>
  <c r="C24" i="2"/>
  <c r="C29" i="2"/>
  <c r="C17" i="2"/>
  <c r="C34" i="2"/>
  <c r="C22" i="2"/>
  <c r="C19" i="2"/>
  <c r="C12" i="2"/>
  <c r="C43" i="2"/>
  <c r="C25" i="2"/>
  <c r="C47" i="2"/>
  <c r="C21" i="2"/>
  <c r="C28" i="2"/>
  <c r="C10" i="2"/>
  <c r="C36" i="2"/>
  <c r="C32" i="2"/>
  <c r="C8" i="2"/>
  <c r="C42" i="2"/>
  <c r="C40" i="2"/>
  <c r="C9" i="2"/>
  <c r="C37" i="2"/>
  <c r="C33" i="2"/>
  <c r="C48" i="2"/>
  <c r="C18" i="2"/>
  <c r="C30" i="2"/>
  <c r="C15" i="2"/>
  <c r="C13" i="2"/>
  <c r="B48" i="2" l="1"/>
  <c r="B46" i="2"/>
  <c r="B49" i="2"/>
  <c r="B8" i="2"/>
  <c r="B15" i="2"/>
  <c r="B42" i="2"/>
  <c r="B32" i="2"/>
  <c r="B10" i="2"/>
  <c r="B25" i="2"/>
  <c r="B12" i="2"/>
  <c r="B22" i="2"/>
  <c r="B24" i="2"/>
  <c r="B27" i="2"/>
  <c r="B38" i="2"/>
  <c r="B35" i="2"/>
  <c r="B44" i="2"/>
  <c r="B23" i="2"/>
  <c r="B36" i="2"/>
  <c r="B28" i="2"/>
  <c r="B43" i="2"/>
  <c r="B34" i="2"/>
  <c r="B14" i="2"/>
  <c r="B7" i="2"/>
  <c r="B30" i="2"/>
  <c r="B16" i="2"/>
  <c r="B29" i="2"/>
  <c r="B18" i="2"/>
  <c r="B33" i="2"/>
  <c r="B9" i="2"/>
  <c r="B45" i="2"/>
  <c r="B31" i="2"/>
  <c r="B20" i="2"/>
  <c r="B47" i="2"/>
  <c r="B21" i="2"/>
  <c r="B17" i="2"/>
  <c r="B41" i="2"/>
  <c r="B13" i="2"/>
  <c r="B37" i="2"/>
  <c r="B39" i="2"/>
  <c r="B26" i="2"/>
  <c r="B40" i="2"/>
  <c r="B19" i="2"/>
</calcChain>
</file>

<file path=xl/sharedStrings.xml><?xml version="1.0" encoding="utf-8"?>
<sst xmlns="http://schemas.openxmlformats.org/spreadsheetml/2006/main" count="1314" uniqueCount="435">
  <si>
    <t xml:space="preserve">Оценка муниципальных образований по I - III этапам </t>
  </si>
  <si>
    <t>Календарный период</t>
  </si>
  <si>
    <t>Итого по I - III этапам</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</si>
  <si>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</si>
  <si>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</si>
  <si>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</si>
  <si>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</si>
  <si>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</si>
  <si>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</si>
  <si>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</si>
  <si>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</si>
  <si>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Муниципальные районы</t>
  </si>
  <si>
    <r>
      <t xml:space="preserve">Оценка муниципальных образований по III этапу  </t>
    </r>
    <r>
      <rPr>
        <b/>
        <sz val="12"/>
        <color rgb="FF000000"/>
        <rFont val="Calibri"/>
        <family val="2"/>
        <charset val="204"/>
      </rPr>
      <t>«</t>
    </r>
    <r>
      <rPr>
        <b/>
        <sz val="12"/>
        <color rgb="FF000000"/>
        <rFont val="Times New Roman"/>
        <family val="1"/>
        <charset val="204"/>
      </rPr>
      <t>Исполнение бюджета муниципального образования и финансовый контроль</t>
    </r>
    <r>
      <rPr>
        <b/>
        <sz val="12"/>
        <color rgb="FF000000"/>
        <rFont val="Calibri"/>
        <family val="2"/>
        <charset val="204"/>
      </rPr>
      <t>»</t>
    </r>
  </si>
  <si>
    <t>г. Саратов</t>
  </si>
  <si>
    <t>ЗАТО Светлый</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</si>
  <si>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</si>
  <si>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</si>
  <si>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</si>
  <si>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</si>
  <si>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</si>
  <si>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</si>
  <si>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</si>
  <si>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</si>
  <si>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</si>
  <si>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</si>
  <si>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</si>
  <si>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</si>
  <si>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</si>
  <si>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</si>
  <si>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</si>
  <si>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</si>
  <si>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</si>
  <si>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</si>
  <si>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</si>
  <si>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</si>
  <si>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</si>
  <si>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</si>
  <si>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</si>
  <si>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</si>
  <si>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</si>
  <si>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</si>
  <si>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</si>
  <si>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</si>
  <si>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</si>
  <si>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</si>
  <si>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</si>
  <si>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</si>
  <si>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</si>
  <si>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</si>
  <si>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</si>
  <si>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</si>
  <si>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</si>
  <si>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</si>
  <si>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</si>
  <si>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</si>
  <si>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</si>
  <si>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</si>
  <si>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</si>
  <si>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</si>
  <si>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</si>
  <si>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</si>
  <si>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</si>
  <si>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</si>
  <si>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</si>
  <si>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</si>
  <si>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</si>
  <si>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</si>
  <si>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</si>
  <si>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</si>
  <si>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</si>
  <si>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</si>
  <si>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</si>
  <si>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</si>
  <si>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</si>
  <si>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Times New Roman"/>
        <family val="1"/>
        <charset val="204"/>
      </rPr>
      <t>в течение трех месяцев</t>
    </r>
    <r>
      <rPr>
        <i/>
        <sz val="10"/>
        <color rgb="FFFF0000"/>
        <rFont val="Times New Roman"/>
        <family val="1"/>
        <charset val="204"/>
      </rPr>
      <t xml:space="preserve"> </t>
    </r>
    <r>
      <rPr>
        <i/>
        <sz val="10"/>
        <color theme="1"/>
        <rFont val="Times New Roman"/>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</si>
  <si>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</si>
  <si>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</si>
  <si>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</si>
  <si>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</si>
  <si>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</si>
  <si>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</si>
  <si>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</si>
  <si>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</si>
  <si>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</si>
  <si>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</si>
  <si>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</si>
  <si>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</si>
  <si>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</si>
  <si>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</si>
  <si>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</si>
  <si>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</si>
  <si>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</si>
  <si>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</si>
  <si>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</si>
  <si>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</si>
  <si>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</si>
  <si>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</si>
  <si>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</si>
  <si>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</si>
  <si>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</si>
  <si>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</si>
  <si>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</si>
  <si>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</si>
  <si>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</si>
  <si>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</si>
  <si>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</si>
  <si>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</si>
  <si>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</si>
  <si>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</si>
  <si>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</si>
  <si>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</si>
  <si>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Jpg,  Excel</t>
  </si>
  <si>
    <t>Постановляющая часть решений опубликована в виде картинки</t>
  </si>
  <si>
    <t>Web, Word</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</si>
  <si>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</si>
  <si>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PDF</t>
  </si>
  <si>
    <t>Word, Exel</t>
  </si>
  <si>
    <t>http://balkomfin.ru/</t>
  </si>
  <si>
    <t>http://volsk-ms.ru/resheniya-vms/resheniya/</t>
  </si>
  <si>
    <t>http://voskresensk64.ru/meeting/mun-sobranie/documents/index.php</t>
  </si>
  <si>
    <t>PDF,Word, Excel</t>
  </si>
  <si>
    <t>http://dergachi.sarmo.ru/sobranie-dergachevskogo-munitsipalnogo-rayona/resheniya-o-byudzhete-s-izmeneniyami/</t>
  </si>
  <si>
    <t>Лишняя папка в архивах</t>
  </si>
  <si>
    <t>https://krasny-kut.ru/finansy/byudzhet-rayona/</t>
  </si>
  <si>
    <t>Word, Excel</t>
  </si>
  <si>
    <t>http://adm.lysyegory.ru/base/byudzhet-municipalnogo-raiona/reshenija-o-byudzhete-mr</t>
  </si>
  <si>
    <t>https://marksadm.ru/r-o-b.html</t>
  </si>
  <si>
    <t>Решения без названий, сильно затрудняет поиск пользователю.</t>
  </si>
  <si>
    <t>Найти по указанной ссылке документы чрезвычайно затруднительно: нет тематической структуры, нет наименований файлов. Чтобы найти нужный документ нужно открывать каждый опубликованный файл.</t>
  </si>
  <si>
    <t>https://petrovsk64.ru/sub-org/fin-upr/otkrytyy-byudzhet/byudzhet/izmeneniya-v-byudzhet/</t>
  </si>
  <si>
    <t>http://romanovka.sarmo.ru/byudzhet-dlya-grazhdan/byudzhet-romanovskogo-munitsipalnogo-rayona/resheniya-byudzheta/</t>
  </si>
  <si>
    <t>https://sam64.ru/ekonomika-i-byudzhet/byudzhet/resheniya-o-byudzhete/</t>
  </si>
  <si>
    <t>https://saratovskiyraion.ru/mestnyy-byudzhet/reshenie-o-byudzhete/</t>
  </si>
  <si>
    <t>https://stepnoe-adm.ru/administration/use-budget-funds/mestnyy-byudzhet/</t>
  </si>
  <si>
    <t>http://turki.sarmo.ru/otkrytyy-byudzhet/resheniya-o-byudzhete/</t>
  </si>
  <si>
    <t>http://hvalynsk.sarmo.ru/administratsiya-khvalynskogo-munitsipalnogo-rayona/byudzhet/resheniya/index.php</t>
  </si>
  <si>
    <t>Web, Word, Exel</t>
  </si>
  <si>
    <t>https://www.engels-city.ru/resheniya-o-byudzhete</t>
  </si>
  <si>
    <t>Оценка показателя 5.2</t>
  </si>
  <si>
    <t>Постановляющая часть решения опубликована в виде картинки</t>
  </si>
  <si>
    <t>http://volsk-ms.ru/2019-god/</t>
  </si>
  <si>
    <t>На сайте информация не опубликована.</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</si>
  <si>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</si>
  <si>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http://ekaterinovka.sarmo.ru/finansovoe-upravlenie-administratsii/</t>
  </si>
  <si>
    <t>Лишняя папка в архиве. В папке лежат лишние файлы.</t>
  </si>
  <si>
    <t>Web, Word, Excel</t>
  </si>
  <si>
    <t>Web,Excel</t>
  </si>
  <si>
    <t>Обратите внимание, отсутствует возможность скачать текстовую часть документа, только приложения.</t>
  </si>
  <si>
    <t>https://www.engels-city.ru/resheniya-o-byudzhete/61466-reshenie222-28-2019ot25122019</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</si>
  <si>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</si>
  <si>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Times New Roman"/>
        <family val="1"/>
        <charset val="204"/>
      </rPr>
      <t>в течение трех месяцев после окончания отчетного периода</t>
    </r>
    <r>
      <rPr>
        <sz val="10"/>
        <color rgb="FF00B0F0"/>
        <rFont val="Times New Roman"/>
        <family val="1"/>
        <charset val="204"/>
      </rPr>
      <t xml:space="preserve"> </t>
    </r>
    <r>
      <rPr>
        <sz val="10"/>
        <color theme="1"/>
        <rFont val="Times New Roman"/>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</si>
  <si>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Вопрос</t>
  </si>
  <si>
    <t>Оценка показателя 6.1</t>
  </si>
  <si>
    <t xml:space="preserve"> PDF, Word, Excel</t>
  </si>
  <si>
    <t>Jpg , Excel</t>
  </si>
  <si>
    <t>Jpg ,Word</t>
  </si>
  <si>
    <t>http://algay.sarmo.ru/byudzhet-ekonomika-finansy/ispolnenie-byudzheta.php</t>
  </si>
  <si>
    <t xml:space="preserve">Не соблюден формат размещения постановляющей части документа (либо PDF, либо JPG), отсутствует подпись должностного лица и печать. </t>
  </si>
  <si>
    <t>PDF, Word</t>
  </si>
  <si>
    <t>http://arkadak.sarmo.ru/byudzhet-munitsipalnogo-rayona/otchetnost-ob-ispolnenii-byudzheta-munitsipalnogo-rayona.php</t>
  </si>
  <si>
    <t>PDF,Exel</t>
  </si>
  <si>
    <t>https://admbk.ru/administration/finansovoe-upravlenie/byudzhet/ispolnenie-byudzheta/</t>
  </si>
  <si>
    <t xml:space="preserve"> PDF, Word</t>
  </si>
  <si>
    <t>Лишние папки в архивах</t>
  </si>
  <si>
    <t>http://baladmin.ru/administration/divisions-structure/finance/ezhekvartalnye-svedeniya-ob-utverzhdenii-otcheta-ob-ispolnenii-byudzheta.php</t>
  </si>
  <si>
    <t>http://adm-baltay.ru/finansovoe-upravlenie/rasporyazheniya-ob-utverzhdenii-otchetov-ob-ispolnenii-mestnogo-byudzheta/</t>
  </si>
  <si>
    <t>http://voskresensk64.ru/administration/statistics/ispolnenie-byudzheta/informatsiya-ob-ispolnenii-byudzheta-pokvartalnaya/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</si>
  <si>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t>
  </si>
  <si>
    <t>Jpg, Word</t>
  </si>
  <si>
    <t xml:space="preserve"> Word</t>
  </si>
  <si>
    <t>Лишняя папка в архиве</t>
  </si>
  <si>
    <t>https://adminemr.ru/byudzhet-i-finansy/svedeniya-ob-ispolnenii-byudzheta/otchety-ob-ispolnenii-byudzheta/</t>
  </si>
  <si>
    <t xml:space="preserve">PDF, Excel, </t>
  </si>
  <si>
    <t>PDF, Word, Excel</t>
  </si>
  <si>
    <t>https://krasny-kut.ru/finansy/informatsiya-i-otchety/</t>
  </si>
  <si>
    <t>PDF, JPG, Excel</t>
  </si>
  <si>
    <t>https://marksadm.ru/icp-b.html</t>
  </si>
  <si>
    <t>JPG, Excel</t>
  </si>
  <si>
    <t>По предоставленной ссылке размещены правовые акты, утверждающие отчеты. Но  приложения к этим правовым актам представляют из себя некорректно выгруженные из программы Свод-смарт таблицы, где отсутствуют понятные для пользователя данные по исполнению бюджета (вместо понятных наименований строк стоят счета). То есть это не те таблицы, которые утверждаются правовыми актами.</t>
  </si>
  <si>
    <t>JPG, Word, Exel</t>
  </si>
  <si>
    <t>PDF, Exel</t>
  </si>
  <si>
    <t>PDF, Excel</t>
  </si>
  <si>
    <t>https://petrovsk64.ru/sub-org/fin-upr/otkrytyy-byudzhet/otchetnost/</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</si>
  <si>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t>
  </si>
  <si>
    <t>http://romanovka.sarmo.ru/byudzhet-dlya-grazhdan/byudzhet-romanovskogo-munitsipalnogo-rayona/ispolnenie-byudzheta-romanovskogo-munitsipalnogo-rayona-i-finansovyy-kontrol/otchetnost-ob-ispolnenii-byudzheta/</t>
  </si>
  <si>
    <t>Word, Excel,PDF</t>
  </si>
  <si>
    <t>https://sam64.ru/ekonomika-i-byudzhet/byudzhet/ispolnenie-byudzheta/</t>
  </si>
  <si>
    <t>https://stepnoe-adm.ru/administration/use-budget-funds/novyy-razdel/</t>
  </si>
  <si>
    <t>http://turki.sarmo.ru/otkrytyy-byudzhet/promezhutochnaya-otchetnost-ob-ispolnenii-byudzheta-i-analiticheskie-dannye/otchet-ob-ispolnenii-byudzheta/</t>
  </si>
  <si>
    <t>PDF, Excel, Word</t>
  </si>
  <si>
    <t>http://hvalynsk.sarmo.ru/administratsiya-khvalynskogo-munitsipalnogo-rayona/byudzhet/ispolnenii-byudzheta/</t>
  </si>
  <si>
    <t>https://www.engels-city.ru/mestnyj-byudzhet</t>
  </si>
  <si>
    <t xml:space="preserve">6.2. Ежеквартальные сведения об исполнении бюджета муниципального образования </t>
  </si>
  <si>
    <t>Оценка показателя 6.2</t>
  </si>
  <si>
    <t>Excel, Word</t>
  </si>
  <si>
    <t>Excel</t>
  </si>
  <si>
    <t>Ссылка не предоставлена. На сайте информация не опубликована.</t>
  </si>
  <si>
    <t>http://adm-baltay.ru/finansovoe-upravlenie/ispolnenie-mestnogo-byudzheta/</t>
  </si>
  <si>
    <t>http://voskresensk64.ru/administration/statistics/ispolnenie-byudzheta/svedeniya-o-chislennosti-munitsipalnykh-sluzhashchikh-rabotnikov-munitsipalnykh-uchrezhdeniy-rayona/</t>
  </si>
  <si>
    <t>По указанной ссылке и на сайте оцениваемая информация не опубликована.</t>
  </si>
  <si>
    <t>http://turki.sarmo.ru/otkrytyy-byudzhet/promezhutochnaya-otchetnost-ob-ispolnenii-byudzheta-i-analiticheskie-dannye/ezhekvartalnye-svedeniya-ob-ispolnenii-byudzheta/</t>
  </si>
  <si>
    <t>Excel,Word</t>
  </si>
  <si>
    <t xml:space="preserve">6.3. Ежеквартальные сведения об объеме муниципального долга муниципального образования </t>
  </si>
  <si>
    <t>Оценка показателя 6.3</t>
  </si>
  <si>
    <t>Муниципальный долг отсутствует</t>
  </si>
  <si>
    <t>http://algay.sarmo.ru/byudzhet-ekonomika-finansy/munitsipalnyy-dolg.php</t>
  </si>
  <si>
    <t>http://arkadak.sarmo.ru/byudzhet-munitsipalnogo-rayona/ispolnenie-raskhodnoy-chasti-byudzheta.php</t>
  </si>
  <si>
    <t>http://atkarsk.moyaokruga.ru/CityListArticles.aspx?categoryid=294</t>
  </si>
  <si>
    <t>https://admbk.ru/administration/finansovoe-upravlenie/byudzhet/svedeniya-ob-obeme-munitsipalnogo-dolga/</t>
  </si>
  <si>
    <t>http://baladmin.ru/administration/divisions-structure/finance/ezhekvartalnye-svedeniya-ob-obeme-munitsipalnogo-dolga.php</t>
  </si>
  <si>
    <t>http://adm-baltay.ru/finansovoe-upravlenie/dinamika-munitsipalnogo-dolga/</t>
  </si>
  <si>
    <t>http://xn--b1aqclq9d.xn--p1ai/?page_id=44097</t>
  </si>
  <si>
    <t>При переходе по предоставленной ссылке открывается главная страница. Информация об объеме муниципального долга на сайте отсутствует.</t>
  </si>
  <si>
    <t>http://voskresensk64.ru/administration/statistics/ispolnenie-byudzheta/svedeniya-o-munitsipalnom-dolge/</t>
  </si>
  <si>
    <t>https://adminemr.ru/byudzhet-i-finansy/munitsipalnyy-dolg/</t>
  </si>
  <si>
    <t>http://adm.lysyegory.ru/base/byudzhet-municipalnogo-raiona/ispolnenie-byudzheta-mr-i-finansovyi-kontrol</t>
  </si>
  <si>
    <t>Exel</t>
  </si>
  <si>
    <t>http://romanovka.sarmo.ru/byudzhet-dlya-grazhdan/byudzhet-romanovskogo-munitsipalnogo-rayona/ispolnenie-byudzheta-romanovskogo-munitsipalnogo-rayona-i-finansovyy-kontrol/ezhekvartalnye-svedeniya-ob-obeme-munitsipalnogo-dolga/</t>
  </si>
  <si>
    <t>https://sam64.ru/ekonomika-i-byudzhet/byudzhet/dolgovye-obyazatelstva/</t>
  </si>
  <si>
    <t>https://stepnoe-adm.ru/administration/use-budget-funds/informatsiya-o-munitsipalnom-dolge/</t>
  </si>
  <si>
    <t>http://turki.sarmo.ru/otkrytyy-byudzhet/promezhutochnaya-otchetnost-ob-ispolnenii-byudzheta-i-analiticheskie-dannye/svedeniya-ob-obeme-munitsipalnogo-dolga/</t>
  </si>
  <si>
    <t>http://hvalynsk.sarmo.ru/administratsiya-khvalynskogo-munitsipalnogo-rayona/byudzhet/svedeniya-ob-obeme-munitsipalnogo-dolga.php</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</si>
  <si>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</si>
  <si>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</si>
  <si>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Web, Pdf</t>
  </si>
  <si>
    <t>https://www.kspsaratov.ru/?cat=5</t>
  </si>
  <si>
    <t xml:space="preserve"> Pdf</t>
  </si>
  <si>
    <t>http://www.mihailovski.ru/kontrolno---schyotnaya-komissiya/deyatelnost-ksk/</t>
  </si>
  <si>
    <t>http://zatoshihany.ru/sobranie/kontrolnaya/</t>
  </si>
  <si>
    <t>http://atkarsk.moyaokruga.ru/CityListArticles.aspx?categoryid=158</t>
  </si>
  <si>
    <t>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Ссылка не предоставлена. На сайте информация не опубликована.</t>
  </si>
  <si>
    <t>http://baladmin.ru/kontrolno-schetnaya-komissiya/?clear_cache=Y</t>
  </si>
  <si>
    <t>http://volsk-ms.ru/otchetyi/otchetyi-kontrolno-schetnoy-komissii-v/</t>
  </si>
  <si>
    <t>По предоставленной ссылке и на сайте оцениваемая информация не опубликована.</t>
  </si>
  <si>
    <t>Word, Jpg</t>
  </si>
  <si>
    <t>http://dergachi.sarmo.ru/kontrolno-schetnyy-organ-dergachevskogo-munitsipalnogo-rayona/</t>
  </si>
  <si>
    <t>Web</t>
  </si>
  <si>
    <t>http://duhovnitskoe.sarmo.ru/kontrolno-revizionnaya-komissiya/akty-proverok/</t>
  </si>
  <si>
    <t>https://adminemr.ru/ershovskiy-munitsipalnyy-rayon/kontrolno-schetnaya-komissiya/otchety/</t>
  </si>
  <si>
    <t>http://ivanteevka.sarmo.ru/byudzhet-dlya-grazhdan/finansovyy-kontrol/kontrolno-schetnyy-organ-ivantevskogo-munitsipalnogo-rayona/kontrolnye-meropriyatiya/</t>
  </si>
  <si>
    <t>https://krasnoarmeysk64.ru/predstavitelnyy-organ/otdel-kontrolno-schetnoy-komissi/</t>
  </si>
  <si>
    <t>https://krasny-kut.ru/munitsipalnoe-sobranie/kontrolno-schetnaya-komissiya/</t>
  </si>
  <si>
    <t>http://marksadm.ru/kontrol.html</t>
  </si>
  <si>
    <t>http://novouzensk.ru/the-control-and-audit-commission/</t>
  </si>
  <si>
    <t>http://pugachev-adm.ru/kontrolnyie-meropriyatiya-2</t>
  </si>
  <si>
    <t>Обратите внимание, в информации о проведении контрольных мероприятий не содержится информации о фактических сроках проведения проверок.</t>
  </si>
  <si>
    <t>Обратите внимание, по предоставленной ссылке http://romanovka.sarmo.ru/byudzhet-dlya-grazhdan/byudzhet-romanovskogo-munitsipalnogo-rayona/ispolnenie-byudzheta-romanovskogo-munitsipalnogo-rayona-i-finansovyy-kontrol/finansovyy-kontrol/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не найдена.</t>
  </si>
  <si>
    <t>http://rtishevo.sarmo.ru/kontrolno-schetnaya-komissiya-/</t>
  </si>
  <si>
    <t>http://turki.sarmo.ru/otkrytyy-byudzhet/kontrol/kontrolno-schetnaya-komissiya-turkovskogo-munitsipalnogo-rayona/</t>
  </si>
  <si>
    <t xml:space="preserve">По  казанной ссылке и на сайте  не найден план контрольных мероприятий на текущий год, оценка показателя принимает значение 0 балов. </t>
  </si>
  <si>
    <t>http://hvalynsk.sarmo.ru/kontrolno-schetnaya-komissiya/otchet-o-rabote-ksk/</t>
  </si>
  <si>
    <t>п. Михайловское</t>
  </si>
  <si>
    <t>г. Шиханы</t>
  </si>
  <si>
    <t>2021 год</t>
  </si>
  <si>
    <t>https://saratovmer.ru/budget/rubrics/1/1312.html</t>
  </si>
  <si>
    <t>https://saratovmer.ru/budget/rubrics/2/1317.html</t>
  </si>
  <si>
    <t xml:space="preserve">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представлениям.Также отсутствуют данные о проведенных контрольных мероприятий, предусмотренных п 1 и 5. </t>
  </si>
  <si>
    <t>http://www.mihailovski.ru/byudzhet-mo-na-2021-2023-gody-/resheniya-o-byudzhete-/</t>
  </si>
  <si>
    <t>http://www.mihailovski.ru/byudzhet-mo-na-2021-2023-gody-/ispolnenie-byudzheta/</t>
  </si>
  <si>
    <t>https://www.zatosvetly.ru/city/economics_amp_finance/byudzhet-gorodskogo-okruga/byudzhet-gorodskogo-okruga-zato-svetlyy/2021-g/index.php?ELEMENT_ID=15882</t>
  </si>
  <si>
    <t>Отсутствует внесение изменений от 28 июня 2021 года № 80-371</t>
  </si>
  <si>
    <t>https://www.zatosvetly.ru/city/economics_amp_finance/byudzhet-gorodskogo-okruga/byudzhet-gorodskogo-okruga-zato-svetlyy/2021-g/</t>
  </si>
  <si>
    <t>https://www.zatosvetly.ru/city/economics_amp_finance/byudzhet-gorodskogo-okruga/informatsiya-ob-ispolnenii-byudzheta-gorodskogo-okruga-zato-svetlyy/2021/</t>
  </si>
  <si>
    <t>https://www.zatosvetly.ru/about/info/news/folder/folder1/folder/materialy-kontrolnoy-deyatelnosti1/2021-god/</t>
  </si>
  <si>
    <t xml:space="preserve">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t>
  </si>
  <si>
    <t>http://zatoshihany.ru/budget/reshenie-o-byudzhete/2021/</t>
  </si>
  <si>
    <t>Ссылка предоставлена на раздел «Исполнение бюджета». Актуализированная версия решения о бюджете с учетом всех всех решений о внесеннии изменений  не опубликована и на сайте не найдена.</t>
  </si>
  <si>
    <t>http://zatoshihany.ru/budget/ispolnenie-byudzheta/2021/otchet-ob-ispolnenii-byudzheta/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</si>
  <si>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04.02.2021) </t>
  </si>
  <si>
    <t>http://algay.sarmo.ru/byudzhet-ekonomika-finansy/resheniya-mun-sobraniya.php?sphrase_id=4394</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</si>
  <si>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12.03.2021  - 24.09.2021)</t>
  </si>
  <si>
    <t xml:space="preserve">Сведения об исполнении бюджета Александрово-Гайского муниципального района за 1 квартал 2021года размещены 24.09.2021 г. Данные по муниципальным программам отсутствуют.  </t>
  </si>
  <si>
    <t>Сведения должны быть опубликованы в течение одного месяца после окончания отчетного периода (дата изменения файла «Информация о муниципальном долге на 01.04.2020»  - 24.09.2021 года). При нажатии на заголовок  «Информация о муниципальном долге на 01.07.2021» открываются данные на 01.10.2021, то есть на 01.07.2021 данных нет.</t>
  </si>
  <si>
    <t>http://arkadak.sarmo.ru/byudzhet-munitsipalnogo-rayona/reshenie-o-byudzhete/byudzhet2021.php</t>
  </si>
  <si>
    <t>Отсутствует внесение изменений от 2 февраля 2021 года № 38-268</t>
  </si>
  <si>
    <r>
      <t>http://arkadak.sarmo.ru/byudzhet-munitsipalnogo-rayona/ispolnenie-dokhodnoy-chasti-byudzheta.php</t>
    </r>
    <r>
      <rPr>
        <sz val="10"/>
        <color rgb="FF0000CC"/>
        <rFont val="Times New Roman"/>
        <family val="1"/>
        <charset val="204"/>
      </rPr>
      <t xml:space="preserve"> ; </t>
    </r>
    <r>
      <rPr>
        <u/>
        <sz val="10"/>
        <color rgb="FF0000CC"/>
        <rFont val="Times New Roman"/>
        <family val="1"/>
        <charset val="204"/>
      </rPr>
      <t>http://arkadak.sarmo.ru/byudzhet-munitsipalnogo-rayona/ispolnenie-raskhodnoy-chasti-byudzheta.php</t>
    </r>
  </si>
  <si>
    <t xml:space="preserve">Файл «Справка об исполнении доходов бюджета за I квартал 2021 года» размещен 13.05.2021, «Сведения о расходах бюджета Аркадакского муниципального района за I квартал 2021 года» - 08.06.2021,  «Сведения о расходах бюджета Аркадакского муниципального района за II квартал 2021 года.» - 02.08.2021 </t>
  </si>
  <si>
    <t>http://atkarsk.moyaokruga.ru/CityListArticles.aspx?categoryid=501</t>
  </si>
  <si>
    <t>http://atkarsk.moyaokruga.ru/CityListArticles.aspx?categoryid=494</t>
  </si>
  <si>
    <t>http://atkarsk.moyaokruga.ru/CityListArticles.aspx?categoryid=512</t>
  </si>
  <si>
    <t>Информация по исполнению бюджета по муниципальным программам представлена только за 1 квартал.</t>
  </si>
  <si>
    <t>https://admbk.ru/administration/finansovoe-upravlenie/byudzhet/2021-god/</t>
  </si>
  <si>
    <t>Сведения должны быть опубликованы в течение одного месяца после окончания отчетного периода (дата изменения файла «Сведения об объеме муниципального долга Б.Карабулакского муниципального района на 01.04.2020 года»  - 27.09.2020 года)</t>
  </si>
  <si>
    <t> http://www.admbal.ru/ksp-bmr/kontrolnye-meropriyatiya/na-2021-god/</t>
  </si>
  <si>
    <t>http://baladmin.ru/byudzhet-na-2021-god-i-planovyy-period-2022-i-2023-godov.php</t>
  </si>
  <si>
    <t>http://baladmin.ru/2021.php?clear_cache=Y</t>
  </si>
  <si>
    <t>http://adm-baltay.ru/finansovoe-upravlenie/resheniya-o-mestnom-byudzhete-na-2021-god-i-planovyj-period-2022-2023-gg/</t>
  </si>
  <si>
    <t xml:space="preserve">По представленной ссылке размещен только  отчет об исполнении бюджета МО  за 1 квартал 2021 года. </t>
  </si>
  <si>
    <t>Представление информации в сравнения с соответствующим периодом прошлого года - наличие колонки «темп роста», а не двух листов с исполнением периода текущего года и аналогичного периода прошлого года. Файлов много, но не один не отвечает требованием методики. Данные по муниципальным программам представлены на 30/31 числа отчетного месяца, а не на 1 число месяца, следующего за отчетным. Сведения желательнее размещать в хронологическом порядке по годам.</t>
  </si>
  <si>
    <t>Сведения желательнее размещать в хронологическом порядке по годам с возможностью их скачивания.</t>
  </si>
  <si>
    <t xml:space="preserve">По предоставленной ссылке http://adm-baltay.ru/finansovoe-upravlenie/vnutrenniy-munitsipalnyiy-finansovyiy-kontrol-baltayskogo-munitsipalnogo-rayona/plan-provedeniya-planovyh-proverok-yuridicheskih-licz-i-individualnyh-predprinimatelej-na-2021-god/ размещена информацио о внутреннем  муниципальном финансовом  контроле, а не о деятельности контрольно-счетного органа. План контрольных мероприятий на 2021 год не опубликован,  оценка показателя принимает значение 0 балов. </t>
  </si>
  <si>
    <t>http://adm-baltay.ru/finansovoe-upravlenie/vnutrenniy-munitsipalnyiy-finansovyiy-kontrol-baltayskogo-munitsipalnogo-rayona/</t>
  </si>
  <si>
    <t>При переходе по предоставленной ссылке  http://volsk-ms.ru/2021-god/ появляется ошибка 404 «Страница не найдена.» 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</si>
  <si>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http://dergachi.sarmo.ru/finansy/otchety/</t>
  </si>
  <si>
    <t xml:space="preserve">Постановление с приложением к нему должно размещаться отдельным файлом, как документ, а дополнительные сведения об исполнении бюджета - другими файлами. Не нужно все смешивать в один файл. По предоставленной ссылке отсутствует информация об исполнении по расходам  в разрезе муниципальных программ. </t>
  </si>
  <si>
    <t>http://dergachi.sarmo.ru/finansy/munitsipalnyy-dolg/</t>
  </si>
  <si>
    <t>http://duhovnitskoe.sarmo.ru/predstavitelnyy-organ/npa/mpa-2021/</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</si>
  <si>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26.08.2021  - 01.10.2021)</t>
  </si>
  <si>
    <t>http://duhovnitskoe.sarmo.ru/ispolnenie-byudzheta/byudzhet-2021/</t>
  </si>
  <si>
    <t>http://duhovnitskoe.sarmo.ru/ispolnenie-byudzheta/byudzhet-2021/otchet-ob-ispolnenii-byudzheta/</t>
  </si>
  <si>
    <t>http://duhovnitskoe.sarmo.ru/ispolnenie-byudzheta/byudzhet-2021/ezhekvartalnye-svedeniya/</t>
  </si>
  <si>
    <t>Иформация об исполнении по расходам в разрезе разделов и подразделов классификации расходов представлена без сравнения с аналогичным периодом прошлого года. По предоставленной ссылке отсутствует информация об исполнении по расходам  в разрезе муниципальных программ. Файл «Исполнение бюджета Духовницкого муниципального района на 01.07.2021» года размещен 01.10.2021</t>
  </si>
  <si>
    <t>http://duhovnitskoe.sarmo.ru/ispolnenie-byudzheta/byudzhet-2021/svedeniya-ob-obeme-munitsipalnogo-dolga/</t>
  </si>
  <si>
    <t>Сведения должны быть опубликованы в течение одного месяца после окончания отчетного периода (дата изменения файла «Информация  о муниципальном долге Духовницкого муниципального района на 01.07.2021»  - 01.10.2021 года).</t>
  </si>
  <si>
    <t>По указанной ссылке и на сайте информация о  проверках, предусмотренных п 5 плана работ Контрольно-ревизионной комиссии
Духовницкого муниципального района  на 2021 года не найдена.</t>
  </si>
  <si>
    <t>http://ekaterinovka.sarmo.ru/finansovoe-upravlenie/byudzhet/</t>
  </si>
  <si>
    <t>http://ekaterinovka.sarmo.ru/rayonnoe-sobranie/2021-god.php</t>
  </si>
  <si>
    <t>При переходе по предоставленной ссылке  http://ekaterinovka.sarmo.ru/finansovoe-upravlenie-administratsii/  карта сайта. Актуализированная версия решения о бюджете муниципального образования на текущий финансовый год по предоставленной ссылке и на сайте не найдена.</t>
  </si>
  <si>
    <t xml:space="preserve">При переходе по предоставленной ссылке  http://ekaterinovka.sarmo.ru/finansovoe-upravlenie-administratsii/  карта сайта. По представленной ссылке не размещен  отчет об исполнении бюджета МО  за 1 квартал 2021 года. Не соблюден формат размещения постановляющей части документа (либо PDF, либо JPG), отсутствует подпись должностного лица и печать. </t>
  </si>
  <si>
    <t>В  «Сведениях о расходах в разрезе муниципальных программ» желательно добавить колонку «Темп роста» к  соответствующему периоду прошлого года</t>
  </si>
  <si>
    <t>При переходе по предоставленной ссылке  http://ekaterinovka.sarmo.ru/finansovoe-upravlenie-administratsii/  карта сайта. На сайте информация не опубликована.</t>
  </si>
  <si>
    <t>http://ekaterinovka.sarmo.ru/kontrolno-schetnaya-komissiya/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</si>
  <si>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08.02.2022) </t>
  </si>
  <si>
    <t>https://adminemr.ru/raion-sobr/resheniya/2021-resheniya/index.php</t>
  </si>
  <si>
    <t>https://adminemr.ru/byudzhet-i-finansy/byudzhet/aktualizirovannaya-versiya-byudzheta-emr-2021-goda/</t>
  </si>
  <si>
    <t>Word, Excel, Jpg, PDF</t>
  </si>
  <si>
    <t xml:space="preserve">Информация  на 01.04.2021 года отсутствует.  По предоставленной ссылке отсутствует информация об исполнении по расходам  в разрезе муниципальных программ. </t>
  </si>
  <si>
    <t>По указанной ссылке и на сайте информация о  проверках, предусмотренных п 2 плана работ Контрольно-счетной комиссии Ершовского муниципального района на 1 полугодие 2021 года не найдена (при нажатии на заголовок  «О результатах контрольного мероприятия проверки отдельных вопросов финансово-хозяйственной деятельности и аудит в сфере закупок в МОУ СОШ с.Рефлектор Ершовского района» появляется страница с ошибкой 403).</t>
  </si>
  <si>
    <t>http://ivanteevka.sarmo.ru/byudzhet-dlya-grazhdan/npa/2021/</t>
  </si>
  <si>
    <t>http://ivanteevka.sarmo.ru/byudzhet-dlya-grazhdan/promezhutochnaya-otchetnost-ob-ispolnenii-byudzheta-i-analiticheskie-dannye/otchet-ob-ispolnenii-byudzheta/2021-god.php</t>
  </si>
  <si>
    <t>http://ivanteevka.sarmo.ru/byudzhet-dlya-grazhdan/promezhutochnaya-otchetnost-ob-ispolnenii-byudzheta-i-analiticheskie-dannye/ezhekvartalnye-svedeniya-ob-ispolnenii-byudzheta/2021-god.php</t>
  </si>
  <si>
    <t>http://ivanteevka.sarmo.ru/byudzhet-dlya-grazhdan/promezhutochnaya-otchetnost-ob-ispolnenii-byudzheta-i-analiticheskie-dannye/ezhekvartalnye-svedeniya-ob-obeme-munitsipalnogo-dolga/2021-god.php</t>
  </si>
  <si>
    <t>Word, PDF</t>
  </si>
  <si>
    <t>http://kalininsk.sarmo.ru/otkrytyybyudzhet/resheniya-o-byudzhete/resheniya-o-byudzhete-2021.php</t>
  </si>
  <si>
    <t>Отсутствует решение о внесении изменений от 2 апреля 2021 года №53-352</t>
  </si>
  <si>
    <t>http://kalininsk.sarmo.ru/otkrytyybyudzhet/promezhutochnaya-otchetnost-ob-ispolneniibyudzheta-i-analiticheskie-dannye/otchet-ob-ispolnenii-byudzheta-zagod/otchet-ob-ispolnenii-byudzheta-zagod-2021.php</t>
  </si>
  <si>
    <t xml:space="preserve">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(дата изменения файлов отчета за 1 квартал -28.09.2021)</t>
  </si>
  <si>
    <t>Jpg, Excel</t>
  </si>
  <si>
    <t>http://kalininsk.sarmo.ru/otkrytyybyudzhet/promezhutochnaya-otchetnost-ob-ispolneniibyudzheta-i-analiticheskie-dannye/ezhekvartalnye-svedeniya-ob-ispolnenii-byudzheta/ezhekvartalnye-svedeniya-ob-ispolnenii-byudzheta-2021.php</t>
  </si>
  <si>
    <t xml:space="preserve">Не соблюден месячный срок публикации сведений (дата изменения файлов за 1 кв. 28.06.2021 и 30.06.2021, дата изменения файлов за 1 полугодие -23.09.2021 и 28.09.2021). </t>
  </si>
  <si>
    <t xml:space="preserve">http://kalininsk.sarmo.ru/otkrytyybyudzhet/promezhutochnaya-otchetnost-ob-ispolneniibyudzheta-i-analiticheskie-dannye/ezhekvartalnye-svedeniya-ob-obeme-munitsipalnogo-dolga/ezhekvartalnye-svedeniya-ob-obeme-munitsipalnogo-dolga-2021.php </t>
  </si>
  <si>
    <t xml:space="preserve">Обратите внимание,что внутри файла «Сведения об объеме муниципального долга на 01.04.2021 г.» заголовок над таблицей «Информация о долговых обязательствах Калининского муниципального района на 01 января 2021 года» </t>
  </si>
  <si>
    <t>http://kalininsk.sarmo.ru/otkrytyybyudzhet/kontrolno-schetnyy-organ-kalininskogo-munitsipalnogo-rayona/informatsiya-o-provedennykh-kontrolnykh-meropriyatiyakh/informatsiya-o-provedennykh-kontrolnykh-meropriyatiyakh-2021.php</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</si>
  <si>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принят 11.01.2021, опубликован 05.04.2021) </t>
  </si>
  <si>
    <t>https://krasnoarmeysk64.ru/krasnoarmeyskiy-rayon/byudzhet/resheniya-o-byudzhete-krasnoarmeyskogo-munitsipalnogo-rayona-s-dopolneniyami-i-izmeneniyami/reshenie-byudzheta-2021.php?clear_cache=Y</t>
  </si>
  <si>
    <t xml:space="preserve">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(актуализированная версия с учетом внесения изменений в решение о бюджете от 25.08.2021 размещено 30.09.2021)  </t>
  </si>
  <si>
    <t xml:space="preserve">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(актуализированная версия с учетом внесения изменений в решение о бюджете от 26.08.2021, а приложение  2 к актуализированной версии размещено 01.10.2021) </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</si>
  <si>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25.01.2021 - 03.03.2021, а решения от 25.08.2021 - 30.09.2021)</t>
  </si>
  <si>
    <t>https://krasnoarmeysk64.ru/krasnoarmeyskiy-rayon/byudzhet/otchet-ob-ispolnenii-byudzheta-krasnoarmeyskogo-munitsipalnogo-rayona/2021.php?clear_cache=Y</t>
  </si>
  <si>
    <t>https://krasnoarmeysk64.ru/krasnoarmeyskiy-rayon/byudzhet/otchet-ob-ispolnenii-byudzheta-krasnoarmeyskogo-munitsipalnogo-rayona/ispolnenie-byudzheta-2021.php?clear_cache=Y ; https://krasnoarmeysk64.ru/krasnoarmeyskiy-rayon/byudzhet/otchet-ob-ispolnenii-byudzheta-krasnoarmeyskogo-munitsipalnogo-rayona/munitsipalnye-programmy-2021.php?clear_cache=Y</t>
  </si>
  <si>
    <t>https://krasnoarmeysk64.ru/krasnoarmeyskiy-rayon/byudzhet/otchet-ob-ispolnenii-byudzheta-krasnoarmeyskogo-munitsipalnogo-rayona/munitsipalnyy-dolg-2021-.php?clear_cache=Y</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</si>
  <si>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на сайте не найден) </t>
  </si>
  <si>
    <t xml:space="preserve">При переходе по предоставленной ссылке  http://krasny-kut.ru/municipal_noe_sobranie/oficial_nye_dokumenty/reshenij_sobraniya_deputatov/ появляется ошибка 404 «Страница не найдена.» </t>
  </si>
  <si>
    <t>При переходе по предоставленной ссылке  http://krasny-kut.ru/municipal_noe_sobranie/oficial_nye_dokumenty/reshenij_sobraniya_deputatov/ появляется ошибка 404 «Страница не найдена.»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приложения 1 к решению  от  27.05.2021 - 08.07.2021)</t>
  </si>
  <si>
    <t>https://adminkmr.ru/byudzhet/byudzhet-munitsipalnogo-rayona/byudzhet-rayona-2021.php</t>
  </si>
  <si>
    <t>https://adminkmr.ru/byudzhet/ispolnenie-byudzheta/ispolnenie-byudzheta-za-2021-god.php</t>
  </si>
  <si>
    <t>Приложение к отчету за 1 кв. 2021 года опубликовано в графическом формате</t>
  </si>
  <si>
    <t>https://adminkmr.ru/sobranie-deputatov/munitsipalnoe-sobranie-munitsipalnogo-rayona/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</si>
  <si>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принят 30.12.2020, опубликован 01.06.2021) </t>
  </si>
  <si>
    <t>http://adm.lysyegory.ru/base/byudzhet-municipalnogo-raiona/actual-versia-budjeta</t>
  </si>
  <si>
    <t xml:space="preserve">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30.04.2021 - 27.05.2021) </t>
  </si>
  <si>
    <t>Раздел не структурирован. Обратите внимание, что ежеквартальные сведения составляются на 1-ое число месяца, следующего за отчетным кварталом, а не на 31 число последнего месяца квартала</t>
  </si>
  <si>
    <t>http://adm.lysyegory.ru/base/predstavitelnyi-organ-municipalnogo-raiona/kontrolno-schetnaja-komissija/dejatelnost/otchety</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</si>
  <si>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принят 25.12.2020, опубликован 05.01.2021) </t>
  </si>
  <si>
    <t xml:space="preserve">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15.07.2021 - 18.08.2021) </t>
  </si>
  <si>
    <t>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и сохраняться не менее трех лет (отчет за 1 кв. опубликован 13.07.2021)</t>
  </si>
  <si>
    <t>http://www.nbfin.ru/resheniya_o_byudzhetah/novoburasskogo_municipal_nogo_rajona/aktualizirovannoe_reshenie_o_byudzhete/2021_god/</t>
  </si>
  <si>
    <t>http://www.nbfin.ru/resheniya_o_byudzhetah/novoburasskogo_municipal_nogo_rajona/ispolnenie_byudzheta/2021_god/</t>
  </si>
  <si>
    <t>http://www.nbfin.ru/byudzhet_dlya_grazhdan/na_tekuwij_god/ezhekvartal_nyj_otchet_ob_ispolnenii_byudzheta/2021_god/</t>
  </si>
  <si>
    <t>http://www.nbfin.ru/byudzhet_dlya_grazhdan/na_tekuwij_god/ezhekvartal_nye_svedeniya_ob_ispolnenii_byudzheta/2021_god/</t>
  </si>
  <si>
    <t>http://www.nbfin.ru/byudzhet_dlya_grazhdan/na_tekuwij_god/ezhekvartal_nye_svedeniya_ob_ob_eme_municipal_nogo_dolga/2021_god/</t>
  </si>
  <si>
    <t>http://admnburasy.ru/kck.htm</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</si>
  <si>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принят 24.12.2020, опубликован 01.02.2021) </t>
  </si>
  <si>
    <t>http://www.novouzensk.ru/budget%20for%20people/byudzhet-dlya-grazhdan-2021-2023/</t>
  </si>
  <si>
    <t>http://www.novouzensk.ru/sobranie/sobr/akty/</t>
  </si>
  <si>
    <t>http://www.novouzensk.ru/budget%20for%20people/byudzhet-dlya-grazhdan-2021-2023/ispolnenie-byudzheta/</t>
  </si>
  <si>
    <t>http://ozinki.sarmo.ru/byudzhet/byudzhet-munitsipalnogo-rayona.php?ELEMENT_ID=5965</t>
  </si>
  <si>
    <t>http://ozinki.sarmo.ru/byudzhet/ispolnenie-byudzheta.php?ELEMENT_ID=6238</t>
  </si>
  <si>
    <t>В таблицах по исполнению доходной и расходной части отсутствует графа «% испол. 2021 г к 2020 г »</t>
  </si>
  <si>
    <t>http://ozinki.sarmo.ru/kontrolno-schetnaya-komissiya/</t>
  </si>
  <si>
    <t xml:space="preserve">Обратите внимание, по предоставленной ссылке http://ozinki.sarmo.ru/byudzhet/finansovyy-kontrol/?ELEMENT_ID=6029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на сайте не найден) </t>
  </si>
  <si>
    <t>https://xn--90ahanfef3akn5l.xn--p1ai/munitsipalnoe-sobranie-rayona/byudzhet-rayona/</t>
  </si>
  <si>
    <t>https://xn--90ahanfef3akn5l.xn--p1ai/dokumenty/byudzhet-dlya-grazhdan/</t>
  </si>
  <si>
    <t>https://petrovsk64.ru/sub-org/fin-upr/otkrytyy-byudzhet/byudzhet/aktualnaya-versiya-byudzheta/2021/</t>
  </si>
  <si>
    <t xml:space="preserve">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26.05.2021 - 30.06.2021) </t>
  </si>
  <si>
    <t>Отсутствуют сведения по исполнению по расходам в разрезе муниципальных программ за 1 квартал.</t>
  </si>
  <si>
    <t>https://petrovsk64.ru/sub-org/fin-upr/dokumenty/informaciya-ksk/</t>
  </si>
  <si>
    <t xml:space="preserve">По указанной ссылке и на сайте информация о  проверках, предусмотренных п 9 плана работ Контрольно-счетной комиссии Петровского муниципального района на 2021 года не найдена. </t>
  </si>
  <si>
    <t>http://питерка.рф/ekonomika-i-byudzhet/byudzhet-piterskogo-mr/resheniya-o-byudzhete/reshenie-o-byudzhete-na-2021-god-i-planovyy-period-2022-i-2023-godov/</t>
  </si>
  <si>
    <t>http://питерка.рф/ekonomika-i-byudzhet/byudzhet-piterskogo-mr/ispolnenie-mestnogo-byudzheta/ispolnenie-byudzheta-za-2021-god/</t>
  </si>
  <si>
    <t>http://xn--80ajijwim.xn--p1ai/ekonomika-i-byudzhet/byudzhet-piterskogo-mr/ezhekvartalnye-svedeniya-ob-ispolnenii-byudzheta/ezhekvartalnye-svedeniya-ob-ispolnenii-byudzheta-za-2021-god/; http://xn--80ajijwim.xn--p1ai/ekonomika-i-byudzhet/byudzhet-piterskogo-mr/ezhekvartalnye-svedeniya-ob-ispolnenii-munitsipalnykh-programm/ezhekvartalnye-svedeniya-ob-ispolnenii-munitsipalnykh-programm-za-2021-god/</t>
  </si>
  <si>
    <t>Не соблюден месчный срок опубликования сведений об исполнении бюджета по всем элементам за 1 квартал 2021 года (дата изменения сведений по доходам и расходам - 21.08.2021, по муниципальным программам - 19.07.2021)</t>
  </si>
  <si>
    <t>http://питерка.рф/ekonomika-i-byudzhet/byudzhet-piterskogo-mr/ezhekvartalnye-svedeniya-ob-obeme-munitsipalnogo-dolga/ezhekvartalnye-svedeniya-ob-obeme-munitsipalnogo-dolga-za-2021/</t>
  </si>
  <si>
    <t>Не соблюден месячный срок опубликования сведений за 1 квартал 2021 года (файл со сведениями изменен 16.07.2021).</t>
  </si>
  <si>
    <t>http://питерка.рф/sobranie-rayona/kontrolno-schetnaya-komissiya/deyatelnost-ksk/rezultat-kontrolnykh-meropriyatiya/</t>
  </si>
  <si>
    <t>http://pugachev-adm.ru/izmeneniya-v-byudzhet-2021</t>
  </si>
  <si>
    <t>http://pugachev-adm.ru/aktualizirovannyiy-byudzhet-2/aktualizirovannyiy-byudzhet-2021/aktualizirovannyiy-byudzhet-na-13-avgusta-2021-goda</t>
  </si>
  <si>
    <t>http://pugachev-adm.ru/ispolnenie-byudzheta/ispolnenie-byudzheta-2021</t>
  </si>
  <si>
    <t>http://pugachev-adm.ru/byudzhet-rayona-2/reyting-otkryitosti-byudzheta/svedeniya-ob-ispolnenii-byudzheta-2021</t>
  </si>
  <si>
    <t>http://pugachev-adm.ru/byudzhet-rayona-2/obem-munitsipalnogo-dolga-2021</t>
  </si>
  <si>
    <t xml:space="preserve">На сайте не обнаружен первоначальный план контрольных мероприятий на 2021 год, только план с учетом внесенных изменений. По указанной ссылке и на сайте информация о  проверках, предусмотренных п 2 плана работ Контрольно-счетной комиссии Петровского муниципального района на 2021 года не найдена. </t>
  </si>
  <si>
    <t>http://rovnoe.sarmo.ru/2021-god-.php?clear_cache=Y</t>
  </si>
  <si>
    <t>http://rovnoe.sarmo.ru/byudzhet/ispolnenie-byudzheta-munitsipalnogo-rayona/</t>
  </si>
  <si>
    <t>http://rovnoe.sarmo.ru/2021-god-ksk-otchety.php?clear_cache=Y</t>
  </si>
  <si>
    <t xml:space="preserve">http://romanovka.sarmo.ru/organy-mestnogo-samoupravleniya/predstavitelnaya-vlast/kontrolno-schetnaya-komissiya/index.php </t>
  </si>
  <si>
    <t>http://rtishevo.sarmo.ru/finansovyy-organ/rtishchevskiy-munitsipalnyy-rayon/2021-god/resheniya-o-byudzhete-i-vnesenii-izmeneniy-v-byudzhet-munitsipalnogo-rayona/</t>
  </si>
  <si>
    <t>http://rtishevo.sarmo.ru/finansovyy-organ/rtishchevskiy-munitsipalnyy-rayon/2021-god/dokumenty-o-khode-ispolneniya-byudzheta-munitsipalnogo-rayona/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</si>
  <si>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(опубликован 02.03.2021) </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</si>
  <si>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Обратите внимание, не у всех приложений к решениям имеются полные или краткие названия.</t>
  </si>
  <si>
    <t xml:space="preserve">Отсутствуют сведения по исполнению по расходам в разрезе муниципальных программ </t>
  </si>
  <si>
    <t>https://sam64.ru/munitsipalnoe-sobranie/kontrolno-schetnaya-komissiya-samoylovskogo-munitsipalnogo-rayona/</t>
  </si>
  <si>
    <t xml:space="preserve">По указанной ссылке и на сайте информация о  проверках, предусмотренных п 7,9,10,11  плана работ Контрольно-счетной комиссии Самойловского муниципального района на 2021 года не найдена. </t>
  </si>
  <si>
    <t>http://saratovskiyraion.ru/mestnyy-byudzhet/reshenie-o-byudzhete/28092021.php?clear_cache=Y</t>
  </si>
  <si>
    <t>С заголовка «Решение Собрания депутатов Саратовского муниципального района от 25.06.2021 г. №1-07/339 О внесении изменений и дополнений в решение Собрания депутатов Саратовского муниципального района от 22.12. 2020 г. № 1-07/ 250 «О бюджете Саратовского муниципального района на 2021 год и на плановый период 2022 и 2023 годов» и «Решение собрания депутатов Саратовского муниципального района от 14.09.2021 г. № 1-07/358 «О внесении изменений и дополнений в решение собрания депутатов Саратовского муниципального района от 22.12.2020 г. № 1-07/250 «О бюджете Саратовского муниципального района на 2021 год и на плановый период 2022 и 2023 годов» происходит скачивание архива от 24.12.2020 То есть  решений №1-07/358 и 1-07/339 на сайте нет.</t>
  </si>
  <si>
    <t>http://saratovskiyraion.ru/mestnyy-byudzhet/ispolnenie-byudzheta/</t>
  </si>
  <si>
    <t>http://saratovskiyraion.ru/sobranie-deputatov/kontrolno-schetnaya-komissiya-saratovskogo-munitsipalnogo-rayona-saratovskoy-oblasti/deyatelnost-ksk/?ELEMENT_ID=8537</t>
  </si>
  <si>
    <t>Обратите внимание, в постановляющей части актуализированной версии решения о бюджете  не указан перечень решений о внесении изменений.</t>
  </si>
  <si>
    <t>В решении № 319 от 17.02.2021 не открываются приложения 6,7,8, в решении № 350 от 30.06.2021 не открывается приложение 7.</t>
  </si>
  <si>
    <t xml:space="preserve">Не соблюден формат размещения постановляющей части документа  за 1 квартал (либо PDF, либо JPG), отсутствует подпись должностного лица и печать. Раздел не структурирован. </t>
  </si>
  <si>
    <t>PDF, Word,Excel</t>
  </si>
  <si>
    <t xml:space="preserve">Отсутствуют сведения по исполнению по расходам в разрезе муниципальных программ. Раздел не структурирован. </t>
  </si>
  <si>
    <t>Отсутствует информация о муниципальном долге за первое полугодие и 9 месяцев 2021 года</t>
  </si>
  <si>
    <t>https://stepnoe-adm.ru/official-documents/documents/kso/</t>
  </si>
  <si>
    <t xml:space="preserve">Обратите внимание, по предоставленной ссылке stration/use-budget-funds/finansovyy-kontrol/размещается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на сайте не найден) </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</si>
  <si>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</si>
  <si>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http://tatishevo.saratov.gov.ru/index.php?option=com_content&amp;view=article&amp;id=5630:2021-&amp;catid=64:2009-12-20-17-44-19&amp;Itemid=91</t>
  </si>
  <si>
    <t xml:space="preserve">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08.06.2021  -  27.07.2021, от 18.08.2021- 05.10.2021, от 03.09.2021  - 05.10.2021) </t>
  </si>
  <si>
    <t>http://tatishevo.saratov.gov.ru/index.php?option=com_content&amp;view=article&amp;id=5491:2021----&amp;catid=64:2009-12-20-17-44-19&amp;Itemid=91</t>
  </si>
  <si>
    <t xml:space="preserve">Не соблюден формат размещения постановляющей части документа (либо PDF, либо JPG), отсутствует подпись должностного лица и печать в Постановлении об утверждении отчета за 1 квартал и полугодие 2021 года. </t>
  </si>
  <si>
    <t>Word,Exel</t>
  </si>
  <si>
    <t>Лишняя папка в архиве, оцениваемый документ открывается на 7 клик</t>
  </si>
  <si>
    <t>http://tatishevo.saratov.gov.ru/index.php?option=com_content&amp;view=article&amp;id=113&amp;Itemid=79</t>
  </si>
  <si>
    <t>JPG,Exel,Word</t>
  </si>
  <si>
    <t>Обратите внимание, в заголовке файла со сведениями о расходах в разрезе муниципальных программ за 1 квартал 2021 года указан 2020 год</t>
  </si>
  <si>
    <t>Обратите внимание, в приложении к распоряжению об утверждении отчета за 1 квартал ошибка в реквизитах внутри файла.</t>
  </si>
  <si>
    <t>http://fedormr.ru/byudzhet/2021/index.php</t>
  </si>
  <si>
    <t xml:space="preserve">В сведениях расходов в разрезе муниципальных программ отсутствуют колонки сравнения исполнения бюджета состветствующих периодов. </t>
  </si>
  <si>
    <t>Не соблюден месячный  срок опубликования сведений за 1 квартал и 1 полугодие 2021года (файл со сведениями изменен 28.09.2021)</t>
  </si>
  <si>
    <t>http://fedormr.ru/byudzhet/2021/Kontrol2021.php</t>
  </si>
  <si>
    <t xml:space="preserve">К заголовку «АКТ 18 от 01.04.2021 г. о проведении проверки ведения финансово-хозяйственной деятельности МДОУ д.с. Колокольчик с. Морцы» прикреплена фото вместо файла акта. </t>
  </si>
  <si>
    <t xml:space="preserve">По указанной ссылке и на сайте информация о  проверке, предусмотренной п 2 плана работ Контрольно-счетной комиссии Марксовского муниципального района на 2021 года не найдена. </t>
  </si>
  <si>
    <t xml:space="preserve">По указанной ссылке и на сайте информация о  проверке, предусмотренной п 2.6 плана работ Контрольно-счетной комиссии Хвалынского муниципального района на 2021 года не найдена. </t>
  </si>
  <si>
    <t>www.engels-city.ru/informatsiya-o-dolgovykh-obyazatelstvakh</t>
  </si>
  <si>
    <t>https://www.engels-city.ru/otkrytye-dannye-ksp</t>
  </si>
  <si>
    <t xml:space="preserve">Информация о контрольных мероприятиях представлена в целом , а не по каждому мероприятию отдельно, отсуствуют сроки проведения мероприятий и выводы по каждому.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</si>
</sst>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3"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sz val="12"/>
      <color theme="1"/>
      <name val="Calibri"/>
      <family val="2"/>
      <charset val="204"/>
      <scheme val="minor"/>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sz val="10"/>
      <name val="Calibri"/>
      <family val="2"/>
      <charset val="204"/>
      <scheme val="minor"/>
    </font>
    <font>
      <b/>
      <i/>
      <sz val="10"/>
      <name val="Times New Roman"/>
      <family val="1"/>
      <charset val="204"/>
    </font>
    <font>
      <sz val="10"/>
      <name val="Times New Roman"/>
      <family val="1"/>
      <charset val="204"/>
    </font>
    <font>
      <sz val="10"/>
      <color rgb="FFFF0000"/>
      <name val="Calibri"/>
      <family val="2"/>
      <charset val="204"/>
      <scheme val="minor"/>
    </font>
    <font>
      <b/>
      <i/>
      <sz val="10"/>
      <color theme="1"/>
      <name val="Times New Roman"/>
      <family val="1"/>
      <charset val="204"/>
    </font>
    <font>
      <sz val="11"/>
      <color indexed="8"/>
      <name val="Calibri"/>
      <family val="2"/>
    </font>
    <font>
      <b/>
      <i/>
      <sz val="10"/>
      <color rgb="FF000000"/>
      <name val="Times New Roman"/>
      <family val="1"/>
      <charset val="204"/>
    </font>
    <font>
      <b/>
      <sz val="12"/>
      <color rgb="FF000000"/>
      <name val="Calibri"/>
      <family val="2"/>
      <charset val="204"/>
    </font>
    <font>
      <b/>
      <sz val="10"/>
      <color theme="1"/>
      <name val="Calibri"/>
      <family val="2"/>
      <charset val="204"/>
      <scheme val="minor"/>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b/>
      <i/>
      <sz val="10"/>
      <color rgb="FFFF0000"/>
      <name val="Times New Roman"/>
      <family val="1"/>
      <charset val="204"/>
    </font>
    <font>
      <i/>
      <sz val="10"/>
      <color rgb="FFFF0000"/>
      <name val="Times New Roman"/>
      <family val="1"/>
      <charset val="204"/>
    </font>
    <font>
      <i/>
      <sz val="10"/>
      <color theme="1"/>
      <name val="Calibri"/>
      <family val="2"/>
      <charset val="204"/>
      <scheme val="minor"/>
    </font>
    <font>
      <b/>
      <sz val="10"/>
      <color rgb="FFC00000"/>
      <name val="Times New Roman"/>
      <family val="1"/>
      <charset val="204"/>
    </font>
    <font>
      <u/>
      <sz val="11"/>
      <color theme="10"/>
      <name val="Calibri"/>
      <family val="2"/>
      <charset val="204"/>
      <scheme val="minor"/>
    </font>
    <font>
      <u/>
      <sz val="10"/>
      <name val="Times New Roman"/>
      <family val="1"/>
      <charset val="204"/>
    </font>
    <font>
      <u/>
      <sz val="10"/>
      <color theme="10"/>
      <name val="Times New Roman"/>
      <family val="1"/>
      <charset val="204"/>
    </font>
    <font>
      <sz val="10"/>
      <color rgb="FFFF0000"/>
      <name val="Times New Roman"/>
      <family val="1"/>
      <charset val="204"/>
    </font>
    <font>
      <sz val="10"/>
      <color rgb="FFC00000"/>
      <name val="Times New Roman"/>
      <family val="1"/>
      <charset val="204"/>
    </font>
    <font>
      <sz val="10"/>
      <color rgb="FFC00000"/>
      <name val="Calibri"/>
      <family val="2"/>
      <charset val="204"/>
      <scheme val="minor"/>
    </font>
    <font>
      <b/>
      <u/>
      <sz val="10"/>
      <color rgb="FF00B0F0"/>
      <name val="Times New Roman"/>
      <family val="1"/>
      <charset val="204"/>
    </font>
    <font>
      <sz val="10"/>
      <color rgb="FF00B0F0"/>
      <name val="Times New Roman"/>
      <family val="1"/>
      <charset val="204"/>
    </font>
    <font>
      <i/>
      <sz val="10"/>
      <color rgb="FFC00000"/>
      <name val="Times New Roman"/>
      <family val="1"/>
      <charset val="204"/>
    </font>
    <font>
      <sz val="11"/>
      <name val="Times New Roman"/>
      <family val="1"/>
      <charset val="204"/>
    </font>
    <font>
      <b/>
      <sz val="10"/>
      <color rgb="FF000000"/>
      <name val="Arial Cyr"/>
    </font>
    <font>
      <sz val="10"/>
      <name val="Arial"/>
      <family val="2"/>
      <charset val="204"/>
    </font>
    <font>
      <sz val="10"/>
      <color indexed="8"/>
      <name val="Arial"/>
      <family val="2"/>
      <charset val="204"/>
    </font>
    <font>
      <sz val="10"/>
      <name val="Arial Cyr"/>
      <charset val="204"/>
    </font>
    <font>
      <u/>
      <sz val="10"/>
      <color rgb="FF0000CC"/>
      <name val="Times New Roman"/>
      <family val="1"/>
      <charset val="204"/>
    </font>
    <font>
      <sz val="10"/>
      <color rgb="FF0000CC"/>
      <name val="Times New Roman"/>
      <family val="1"/>
      <charset val="204"/>
    </font>
    <font>
      <u/>
      <sz val="11"/>
      <name val="Calibri"/>
      <family val="2"/>
      <charset val="204"/>
      <scheme val="minor"/>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14" fillId="0" borderId="0"/>
    <xf numFmtId="0" fontId="26" fillId="0" borderId="0" applyNumberFormat="0" applyFill="0" applyBorder="0" applyAlignment="0" applyProtection="0"/>
    <xf numFmtId="165" fontId="36" fillId="8" borderId="8">
      <alignment horizontal="right" vertical="top" shrinkToFit="1"/>
    </xf>
    <xf numFmtId="0" fontId="37" fillId="0" borderId="0"/>
    <xf numFmtId="0" fontId="38" fillId="0" borderId="0"/>
    <xf numFmtId="0" fontId="39"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170">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164" fontId="7"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9" fillId="0" borderId="0" xfId="0" applyFont="1"/>
    <xf numFmtId="0" fontId="2" fillId="0" borderId="0" xfId="0" applyFont="1" applyAlignment="1">
      <alignment horizontal="left" vertical="center"/>
    </xf>
    <xf numFmtId="0" fontId="11" fillId="3" borderId="2" xfId="0" applyFont="1" applyFill="1" applyBorder="1" applyAlignment="1">
      <alignment horizontal="center" vertical="center" wrapText="1"/>
    </xf>
    <xf numFmtId="0" fontId="13" fillId="2" borderId="1" xfId="0" applyFont="1" applyFill="1" applyBorder="1" applyAlignment="1">
      <alignment horizontal="center" vertical="center"/>
    </xf>
    <xf numFmtId="164" fontId="10" fillId="2" borderId="1" xfId="1" applyNumberFormat="1" applyFont="1" applyFill="1" applyBorder="1" applyAlignment="1">
      <alignment horizontal="center" vertical="center"/>
    </xf>
    <xf numFmtId="164" fontId="15" fillId="2" borderId="1" xfId="1" applyNumberFormat="1" applyFont="1" applyFill="1" applyBorder="1" applyAlignment="1">
      <alignment horizontal="center"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164" fontId="7" fillId="5" borderId="1" xfId="0" applyNumberFormat="1" applyFont="1" applyFill="1" applyBorder="1" applyAlignment="1">
      <alignment horizontal="center" vertical="center" wrapText="1"/>
    </xf>
    <xf numFmtId="165" fontId="6" fillId="5" borderId="1" xfId="0" applyNumberFormat="1" applyFont="1" applyFill="1" applyBorder="1" applyAlignment="1">
      <alignment horizontal="center" vertical="center"/>
    </xf>
    <xf numFmtId="0" fontId="2" fillId="6" borderId="0" xfId="0" applyFont="1" applyFill="1"/>
    <xf numFmtId="0" fontId="11" fillId="3" borderId="1" xfId="0" applyFont="1" applyFill="1" applyBorder="1" applyAlignment="1">
      <alignment horizontal="center" vertical="center"/>
    </xf>
    <xf numFmtId="164" fontId="11" fillId="5" borderId="1" xfId="1" applyNumberFormat="1" applyFont="1" applyFill="1" applyBorder="1" applyAlignment="1">
      <alignment horizontal="center" vertical="center"/>
    </xf>
    <xf numFmtId="0" fontId="17" fillId="0" borderId="0" xfId="0" applyFont="1" applyAlignment="1">
      <alignment horizontal="left" vertical="center"/>
    </xf>
    <xf numFmtId="164" fontId="11" fillId="0" borderId="1" xfId="1" applyNumberFormat="1" applyFont="1" applyFill="1" applyBorder="1" applyAlignment="1">
      <alignment horizontal="center" vertical="center"/>
    </xf>
    <xf numFmtId="164" fontId="11" fillId="5" borderId="1" xfId="0" applyNumberFormat="1" applyFont="1" applyFill="1" applyBorder="1" applyAlignment="1">
      <alignment horizontal="center" vertical="center" wrapText="1"/>
    </xf>
    <xf numFmtId="0" fontId="18"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20" fillId="7" borderId="1" xfId="0" applyNumberFormat="1" applyFont="1" applyFill="1" applyBorder="1" applyAlignment="1">
      <alignment horizontal="center" vertical="center" wrapText="1"/>
    </xf>
    <xf numFmtId="49" fontId="20" fillId="7" borderId="1" xfId="0" applyNumberFormat="1" applyFont="1" applyFill="1" applyBorder="1" applyAlignment="1">
      <alignment vertical="center" wrapText="1"/>
    </xf>
    <xf numFmtId="0" fontId="20" fillId="7"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1" fillId="2" borderId="6" xfId="0" applyFont="1" applyFill="1" applyBorder="1" applyAlignment="1">
      <alignment vertical="center" wrapText="1"/>
    </xf>
    <xf numFmtId="49" fontId="19"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9"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21" fillId="2" borderId="6" xfId="0" applyFont="1" applyFill="1" applyBorder="1" applyAlignment="1">
      <alignment vertical="top" wrapText="1"/>
    </xf>
    <xf numFmtId="49" fontId="19" fillId="3" borderId="1" xfId="0" applyNumberFormat="1" applyFont="1" applyFill="1" applyBorder="1" applyAlignment="1">
      <alignment horizontal="center" vertical="center" wrapText="1"/>
    </xf>
    <xf numFmtId="49" fontId="20" fillId="7" borderId="4" xfId="0" applyNumberFormat="1" applyFont="1" applyFill="1" applyBorder="1" applyAlignment="1">
      <alignment horizontal="center" vertical="center" wrapText="1"/>
    </xf>
    <xf numFmtId="49" fontId="19" fillId="0" borderId="1" xfId="0" applyNumberFormat="1" applyFont="1" applyBorder="1" applyAlignment="1">
      <alignment vertical="center" wrapText="1"/>
    </xf>
    <xf numFmtId="0" fontId="5" fillId="7" borderId="1" xfId="0" applyFont="1" applyFill="1" applyBorder="1"/>
    <xf numFmtId="0" fontId="6" fillId="7" borderId="1" xfId="0" applyFont="1" applyFill="1" applyBorder="1"/>
    <xf numFmtId="1" fontId="6" fillId="7" borderId="1" xfId="0" applyNumberFormat="1" applyFont="1" applyFill="1" applyBorder="1" applyAlignment="1">
      <alignment horizontal="center"/>
    </xf>
    <xf numFmtId="0" fontId="18"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5" fillId="0" borderId="0" xfId="0" applyFont="1"/>
    <xf numFmtId="0" fontId="21"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horizontal="left" vertical="center" wrapText="1"/>
    </xf>
    <xf numFmtId="0" fontId="24" fillId="0" borderId="0" xfId="0" applyFont="1" applyAlignment="1">
      <alignment horizontal="center"/>
    </xf>
    <xf numFmtId="1" fontId="7" fillId="7" borderId="1" xfId="0" applyNumberFormat="1" applyFont="1" applyFill="1" applyBorder="1" applyAlignment="1">
      <alignment horizontal="right" vertical="center"/>
    </xf>
    <xf numFmtId="0" fontId="7" fillId="7" borderId="1" xfId="0" applyFont="1" applyFill="1" applyBorder="1" applyAlignment="1">
      <alignment vertical="center"/>
    </xf>
    <xf numFmtId="0" fontId="25" fillId="7" borderId="1" xfId="0" applyFont="1" applyFill="1" applyBorder="1" applyAlignment="1">
      <alignment horizontal="left" vertical="center"/>
    </xf>
    <xf numFmtId="0" fontId="11" fillId="7" borderId="1" xfId="0" applyFont="1" applyFill="1" applyBorder="1" applyAlignment="1">
      <alignment horizontal="left" vertical="center"/>
    </xf>
    <xf numFmtId="164" fontId="11" fillId="7" borderId="1" xfId="0" applyNumberFormat="1" applyFont="1" applyFill="1" applyBorder="1" applyAlignment="1">
      <alignment horizontal="center" vertical="center"/>
    </xf>
    <xf numFmtId="1" fontId="11" fillId="0" borderId="1" xfId="0" applyNumberFormat="1" applyFont="1" applyFill="1" applyBorder="1" applyAlignment="1">
      <alignment horizontal="center" vertical="center"/>
    </xf>
    <xf numFmtId="0" fontId="11" fillId="0" borderId="1" xfId="0" applyFont="1" applyFill="1" applyBorder="1" applyAlignment="1">
      <alignment vertical="center"/>
    </xf>
    <xf numFmtId="165"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0" fontId="28" fillId="0" borderId="1" xfId="2" applyFont="1" applyBorder="1" applyAlignment="1">
      <alignment vertical="center" wrapText="1"/>
    </xf>
    <xf numFmtId="0" fontId="11" fillId="0" borderId="1" xfId="0" applyFont="1" applyFill="1" applyBorder="1" applyAlignment="1">
      <alignment vertical="center" wrapText="1"/>
    </xf>
    <xf numFmtId="0" fontId="9" fillId="0" borderId="0" xfId="0" applyFont="1" applyFill="1"/>
    <xf numFmtId="2" fontId="1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 fontId="7" fillId="7" borderId="1" xfId="0" applyNumberFormat="1" applyFont="1" applyFill="1" applyBorder="1" applyAlignment="1">
      <alignment horizontal="center" vertical="center"/>
    </xf>
    <xf numFmtId="165" fontId="11" fillId="7" borderId="1" xfId="0" applyNumberFormat="1" applyFont="1" applyFill="1" applyBorder="1" applyAlignment="1">
      <alignment horizontal="left" vertical="center" wrapText="1"/>
    </xf>
    <xf numFmtId="0" fontId="7" fillId="7" borderId="1" xfId="0" applyFont="1" applyFill="1" applyBorder="1" applyAlignment="1">
      <alignment horizontal="center" vertical="center"/>
    </xf>
    <xf numFmtId="1" fontId="7" fillId="7" borderId="1" xfId="0" applyNumberFormat="1" applyFont="1" applyFill="1" applyBorder="1" applyAlignment="1">
      <alignment horizontal="left" vertical="center" wrapText="1"/>
    </xf>
    <xf numFmtId="0" fontId="29" fillId="7" borderId="1" xfId="0" applyFont="1" applyFill="1" applyBorder="1"/>
    <xf numFmtId="0" fontId="12" fillId="6" borderId="0" xfId="0" applyFont="1" applyFill="1"/>
    <xf numFmtId="0" fontId="11"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1" fontId="29" fillId="0" borderId="1"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0" fontId="17" fillId="0" borderId="0" xfId="0" applyFont="1" applyAlignment="1">
      <alignment horizontal="right"/>
    </xf>
    <xf numFmtId="0" fontId="17" fillId="3" borderId="0" xfId="0" applyFont="1" applyFill="1"/>
    <xf numFmtId="0" fontId="11" fillId="3" borderId="6" xfId="0" applyFont="1" applyFill="1" applyBorder="1" applyAlignment="1">
      <alignment vertical="center" wrapText="1"/>
    </xf>
    <xf numFmtId="4" fontId="17" fillId="0" borderId="0" xfId="0" applyNumberFormat="1" applyFont="1" applyAlignment="1">
      <alignment horizontal="right"/>
    </xf>
    <xf numFmtId="4" fontId="2" fillId="0" borderId="0" xfId="0" applyNumberFormat="1" applyFont="1"/>
    <xf numFmtId="4" fontId="17" fillId="0" borderId="0" xfId="0" applyNumberFormat="1" applyFont="1"/>
    <xf numFmtId="0" fontId="17" fillId="0" borderId="0" xfId="0" applyFont="1"/>
    <xf numFmtId="0" fontId="6" fillId="0" borderId="0" xfId="0" applyFont="1" applyAlignment="1">
      <alignment horizontal="right" vertical="center"/>
    </xf>
    <xf numFmtId="0" fontId="11" fillId="0" borderId="1" xfId="0" applyFont="1" applyFill="1" applyBorder="1" applyAlignment="1">
      <alignment horizontal="left" vertical="center"/>
    </xf>
    <xf numFmtId="0" fontId="29" fillId="0" borderId="1" xfId="0" applyFont="1" applyFill="1" applyBorder="1" applyAlignment="1">
      <alignment vertical="center" wrapText="1"/>
    </xf>
    <xf numFmtId="2" fontId="11" fillId="0" borderId="1" xfId="0" applyNumberFormat="1" applyFont="1" applyFill="1" applyBorder="1" applyAlignment="1">
      <alignment horizontal="left" vertical="center" wrapText="1"/>
    </xf>
    <xf numFmtId="164" fontId="11" fillId="7" borderId="1" xfId="0" applyNumberFormat="1" applyFont="1" applyFill="1" applyBorder="1" applyAlignment="1">
      <alignment horizontal="left" vertical="center" wrapText="1"/>
    </xf>
    <xf numFmtId="0" fontId="29" fillId="7" borderId="1" xfId="0" applyFont="1" applyFill="1" applyBorder="1" applyAlignment="1">
      <alignment horizontal="left" vertical="center"/>
    </xf>
    <xf numFmtId="0" fontId="27" fillId="0" borderId="1" xfId="2" applyFont="1" applyFill="1" applyBorder="1" applyAlignment="1">
      <alignment horizontal="left" vertical="center" wrapText="1"/>
    </xf>
    <xf numFmtId="0" fontId="2" fillId="0" borderId="0" xfId="0" applyFont="1" applyAlignment="1">
      <alignment wrapText="1"/>
    </xf>
    <xf numFmtId="0" fontId="11" fillId="3" borderId="0" xfId="0" applyFont="1" applyFill="1" applyBorder="1" applyAlignment="1">
      <alignment vertical="center" wrapText="1"/>
    </xf>
    <xf numFmtId="0" fontId="6" fillId="0" borderId="0" xfId="0" applyFont="1" applyAlignment="1">
      <alignment vertical="center"/>
    </xf>
    <xf numFmtId="0" fontId="30" fillId="0" borderId="0" xfId="0" applyFont="1"/>
    <xf numFmtId="0" fontId="31" fillId="0" borderId="0" xfId="0" applyFont="1"/>
    <xf numFmtId="0" fontId="25" fillId="0" borderId="0" xfId="0" applyFont="1" applyAlignment="1">
      <alignment horizontal="center" vertical="center"/>
    </xf>
    <xf numFmtId="0" fontId="21" fillId="0" borderId="0" xfId="0" applyFont="1" applyAlignment="1">
      <alignment horizontal="center"/>
    </xf>
    <xf numFmtId="0" fontId="34" fillId="0" borderId="0" xfId="0" applyFont="1" applyAlignment="1">
      <alignment horizontal="center"/>
    </xf>
    <xf numFmtId="0" fontId="25" fillId="7" borderId="1" xfId="0" applyFont="1" applyFill="1" applyBorder="1" applyAlignment="1">
      <alignment horizontal="center" vertical="center"/>
    </xf>
    <xf numFmtId="1" fontId="11" fillId="7" borderId="1" xfId="0" applyNumberFormat="1" applyFont="1" applyFill="1" applyBorder="1" applyAlignment="1">
      <alignment horizontal="center" vertical="center"/>
    </xf>
    <xf numFmtId="1" fontId="7" fillId="7" borderId="1" xfId="0" applyNumberFormat="1" applyFont="1" applyFill="1" applyBorder="1" applyAlignment="1">
      <alignment horizontal="center" vertical="center" wrapText="1"/>
    </xf>
    <xf numFmtId="0" fontId="5" fillId="0" borderId="0" xfId="0" applyFont="1" applyFill="1"/>
    <xf numFmtId="0" fontId="30" fillId="0" borderId="0" xfId="0" applyFont="1" applyFill="1"/>
    <xf numFmtId="0" fontId="2" fillId="0" borderId="0" xfId="0" applyFont="1" applyFill="1"/>
    <xf numFmtId="1" fontId="11" fillId="0" borderId="1" xfId="0" applyNumberFormat="1"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0" fontId="11" fillId="0" borderId="0" xfId="0" applyFont="1" applyFill="1"/>
    <xf numFmtId="1" fontId="29" fillId="0" borderId="1" xfId="0" applyNumberFormat="1" applyFont="1" applyFill="1" applyBorder="1" applyAlignment="1">
      <alignment vertical="center" wrapText="1"/>
    </xf>
    <xf numFmtId="2" fontId="11" fillId="0" borderId="1" xfId="0" applyNumberFormat="1" applyFont="1" applyFill="1" applyBorder="1" applyAlignment="1">
      <alignment horizontal="center" vertical="center"/>
    </xf>
    <xf numFmtId="1" fontId="11" fillId="0" borderId="1" xfId="0" applyNumberFormat="1" applyFont="1" applyFill="1" applyBorder="1" applyAlignment="1">
      <alignment vertical="center" wrapText="1"/>
    </xf>
    <xf numFmtId="0" fontId="7" fillId="7" borderId="1" xfId="0" applyFont="1" applyFill="1" applyBorder="1" applyAlignment="1">
      <alignment horizontal="left" vertical="center"/>
    </xf>
    <xf numFmtId="1" fontId="11" fillId="0" borderId="1" xfId="2" applyNumberFormat="1" applyFont="1" applyFill="1" applyBorder="1" applyAlignment="1">
      <alignment horizontal="left" vertical="center" wrapText="1"/>
    </xf>
    <xf numFmtId="0" fontId="29" fillId="4" borderId="0" xfId="0" applyFont="1" applyFill="1"/>
    <xf numFmtId="0" fontId="12" fillId="4" borderId="0" xfId="0" applyFont="1" applyFill="1"/>
    <xf numFmtId="0" fontId="28" fillId="0" borderId="0" xfId="2" applyFont="1" applyAlignment="1">
      <alignment vertical="center" wrapText="1"/>
    </xf>
    <xf numFmtId="0" fontId="31" fillId="0" borderId="0" xfId="0" applyFont="1" applyAlignment="1">
      <alignment vertical="top"/>
    </xf>
    <xf numFmtId="0" fontId="2" fillId="0" borderId="0" xfId="0" applyFont="1" applyAlignment="1">
      <alignment vertical="top"/>
    </xf>
    <xf numFmtId="0" fontId="8" fillId="0" borderId="0" xfId="0" applyFont="1" applyAlignment="1">
      <alignment horizontal="right"/>
    </xf>
    <xf numFmtId="0" fontId="8" fillId="0" borderId="0" xfId="0" applyFont="1"/>
    <xf numFmtId="0" fontId="35" fillId="0" borderId="0" xfId="0" applyFont="1" applyFill="1"/>
    <xf numFmtId="0" fontId="11" fillId="0" borderId="1" xfId="0" applyFont="1" applyFill="1" applyBorder="1"/>
    <xf numFmtId="164" fontId="11" fillId="0" borderId="3" xfId="0" applyNumberFormat="1" applyFont="1" applyFill="1" applyBorder="1" applyAlignment="1">
      <alignment horizontal="center" vertical="center"/>
    </xf>
    <xf numFmtId="0" fontId="11" fillId="0" borderId="5" xfId="0" applyFont="1" applyFill="1" applyBorder="1" applyAlignment="1">
      <alignment vertical="center" wrapText="1"/>
    </xf>
    <xf numFmtId="2" fontId="27" fillId="7" borderId="4" xfId="2" applyNumberFormat="1" applyFont="1" applyFill="1" applyBorder="1" applyAlignment="1">
      <alignment horizontal="left" vertical="center"/>
    </xf>
    <xf numFmtId="0" fontId="29" fillId="0" borderId="5" xfId="0" applyFont="1" applyFill="1" applyBorder="1" applyAlignment="1">
      <alignment vertical="center" wrapText="1"/>
    </xf>
    <xf numFmtId="0" fontId="5" fillId="7" borderId="4" xfId="0" applyFont="1" applyFill="1" applyBorder="1"/>
    <xf numFmtId="0" fontId="11" fillId="0" borderId="6" xfId="0" applyFont="1" applyFill="1" applyBorder="1" applyAlignment="1">
      <alignment vertical="center" wrapText="1"/>
    </xf>
    <xf numFmtId="0" fontId="27" fillId="0" borderId="1" xfId="2" applyFont="1" applyBorder="1" applyAlignment="1">
      <alignment vertical="center" wrapText="1"/>
    </xf>
    <xf numFmtId="0" fontId="40" fillId="0" borderId="1" xfId="2" applyFont="1" applyBorder="1" applyAlignment="1">
      <alignment vertical="center" wrapText="1"/>
    </xf>
    <xf numFmtId="0" fontId="42" fillId="0" borderId="1" xfId="2" applyFont="1" applyFill="1" applyBorder="1" applyAlignment="1">
      <alignment horizontal="left" vertical="center" wrapText="1"/>
    </xf>
    <xf numFmtId="1" fontId="11" fillId="3" borderId="1" xfId="0" applyNumberFormat="1" applyFont="1" applyFill="1" applyBorder="1" applyAlignment="1">
      <alignment horizontal="left" vertical="center" wrapText="1"/>
    </xf>
    <xf numFmtId="1" fontId="11" fillId="3" borderId="1" xfId="0" applyNumberFormat="1" applyFont="1" applyFill="1" applyBorder="1" applyAlignment="1">
      <alignment horizontal="center" vertical="center"/>
    </xf>
    <xf numFmtId="0" fontId="11" fillId="3" borderId="1" xfId="0" applyFont="1" applyFill="1" applyBorder="1" applyAlignment="1">
      <alignment horizontal="left" vertical="center" wrapText="1"/>
    </xf>
    <xf numFmtId="0" fontId="7" fillId="3" borderId="1" xfId="0" applyFont="1" applyFill="1" applyBorder="1" applyAlignment="1">
      <alignment horizontal="center" vertical="center"/>
    </xf>
    <xf numFmtId="164" fontId="11" fillId="3" borderId="1" xfId="0" applyNumberFormat="1" applyFont="1" applyFill="1" applyBorder="1" applyAlignment="1">
      <alignment horizontal="center" vertical="center"/>
    </xf>
    <xf numFmtId="1" fontId="7" fillId="0" borderId="1" xfId="0" applyNumberFormat="1" applyFont="1" applyFill="1" applyBorder="1" applyAlignment="1">
      <alignment horizontal="left" vertical="center" wrapText="1"/>
    </xf>
    <xf numFmtId="0" fontId="11" fillId="0" borderId="0" xfId="0" applyFont="1" applyFill="1" applyAlignment="1">
      <alignment horizontal="left" vertical="center" wrapText="1"/>
    </xf>
    <xf numFmtId="0" fontId="11"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4" fontId="11" fillId="0" borderId="1" xfId="0" applyNumberFormat="1" applyFont="1" applyFill="1" applyBorder="1" applyAlignment="1">
      <alignment horizontal="center" vertical="center"/>
    </xf>
    <xf numFmtId="4" fontId="11" fillId="0" borderId="1" xfId="0" applyNumberFormat="1" applyFont="1" applyFill="1" applyBorder="1" applyAlignment="1">
      <alignment horizontal="center"/>
    </xf>
    <xf numFmtId="165" fontId="7" fillId="5" borderId="1" xfId="0" applyNumberFormat="1" applyFont="1" applyFill="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xf>
    <xf numFmtId="0" fontId="18" fillId="3" borderId="0" xfId="0" applyFont="1" applyFill="1" applyBorder="1" applyAlignment="1">
      <alignment horizontal="center" vertical="center"/>
    </xf>
    <xf numFmtId="49" fontId="1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49" fontId="19" fillId="2" borderId="3" xfId="0" applyNumberFormat="1" applyFont="1" applyFill="1" applyBorder="1" applyAlignment="1">
      <alignment horizontal="center" vertical="center" wrapText="1"/>
    </xf>
    <xf numFmtId="0" fontId="19" fillId="2" borderId="5" xfId="0" applyFont="1" applyFill="1" applyBorder="1" applyAlignment="1">
      <alignment horizontal="center" vertical="center" wrapText="1"/>
    </xf>
    <xf numFmtId="49" fontId="19" fillId="2" borderId="4" xfId="0" applyNumberFormat="1" applyFont="1" applyFill="1" applyBorder="1" applyAlignment="1">
      <alignment horizontal="center" vertical="center" wrapText="1"/>
    </xf>
    <xf numFmtId="49" fontId="19" fillId="2" borderId="6" xfId="0" applyNumberFormat="1"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6"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5" fillId="0" borderId="7" xfId="0" applyFont="1" applyBorder="1" applyAlignment="1">
      <alignment horizontal="left" vertical="top"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nbfin.ru/resheniya_o_byudzhetah/novoburasskogo_municipal_nogo_rajona/ispolnenie_byudzheta/2021_god/" TargetMode="External"/><Relationship Id="rId3" Type="http://schemas.openxmlformats.org/officeDocument/2006/relationships/hyperlink" Target="http://balkomfin.ru/" TargetMode="External"/><Relationship Id="rId7" Type="http://schemas.openxmlformats.org/officeDocument/2006/relationships/hyperlink" Target="https://adminkmr.ru/byudzhet/byudzhet-munitsipalnogo-rayona/byudzhet-rayona-2021.php" TargetMode="External"/><Relationship Id="rId12" Type="http://schemas.openxmlformats.org/officeDocument/2006/relationships/printerSettings" Target="../printerSettings/printerSettings4.bin"/><Relationship Id="rId2" Type="http://schemas.openxmlformats.org/officeDocument/2006/relationships/hyperlink" Target="http://algay.sarmo.ru/byudzhet-ekonomika-finansy/resheniya-mun-sobraniya.php?sphrase_id=4394" TargetMode="External"/><Relationship Id="rId1" Type="http://schemas.openxmlformats.org/officeDocument/2006/relationships/hyperlink" Target="https://saratovmer.ru/budget/rubrics/1/1312.html" TargetMode="External"/><Relationship Id="rId6" Type="http://schemas.openxmlformats.org/officeDocument/2006/relationships/hyperlink" Target="http://duhovnitskoe.sarmo.ru/predstavitelnyy-organ/npa/mpa-2021/" TargetMode="External"/><Relationship Id="rId11" Type="http://schemas.openxmlformats.org/officeDocument/2006/relationships/hyperlink" Target="http://turki.sarmo.ru/otkrytyy-byudzhet/resheniya-o-byudzhete/" TargetMode="External"/><Relationship Id="rId5" Type="http://schemas.openxmlformats.org/officeDocument/2006/relationships/hyperlink" Target="http://dergachi.sarmo.ru/sobranie-dergachevskogo-munitsipalnogo-rayona/resheniya-o-byudzhete-s-izmeneniyami/" TargetMode="External"/><Relationship Id="rId10" Type="http://schemas.openxmlformats.org/officeDocument/2006/relationships/hyperlink" Target="http://pugachev-adm.ru/izmeneniya-v-byudzhet-2021" TargetMode="External"/><Relationship Id="rId4" Type="http://schemas.openxmlformats.org/officeDocument/2006/relationships/hyperlink" Target="http://voskresensk64.ru/meeting/mun-sobranie/documents/index.php" TargetMode="External"/><Relationship Id="rId9" Type="http://schemas.openxmlformats.org/officeDocument/2006/relationships/hyperlink" Target="http://&#1087;&#1080;&#1090;&#1077;&#1088;&#1082;&#1072;.&#1088;&#1092;/ekonomika-i-byudzhet/byudzhet-piterskogo-mr/resheniya-o-byudzhete/reshenie-o-byudzhete-na-2021-god-i-planovyy-period-2022-i-2023-godov/"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kalininsk.sarmo.ru/otkrytyybyudzhet/resheniya-o-byudzhete/resheniya-o-byudzhete-2021.php" TargetMode="External"/><Relationship Id="rId13" Type="http://schemas.openxmlformats.org/officeDocument/2006/relationships/hyperlink" Target="http://turki.sarmo.ru/otkrytyy-byudzhet/resheniya-o-byudzhete/" TargetMode="External"/><Relationship Id="rId3" Type="http://schemas.openxmlformats.org/officeDocument/2006/relationships/hyperlink" Target="https://admbk.ru/administration/finansovoe-upravlenie/byudzhet/2021-god/" TargetMode="External"/><Relationship Id="rId7" Type="http://schemas.openxmlformats.org/officeDocument/2006/relationships/hyperlink" Target="http://ekaterinovka.sarmo.ru/finansovoe-upravlenie-administratsii/" TargetMode="External"/><Relationship Id="rId12" Type="http://schemas.openxmlformats.org/officeDocument/2006/relationships/hyperlink" Target="http://pugachev-adm.ru/aktualizirovannyiy-byudzhet-2/aktualizirovannyiy-byudzhet-2021/aktualizirovannyiy-byudzhet-na-13-avgusta-2021-goda" TargetMode="External"/><Relationship Id="rId2" Type="http://schemas.openxmlformats.org/officeDocument/2006/relationships/hyperlink" Target="https://saratovmer.ru/budget/rubrics/1/1312.html" TargetMode="External"/><Relationship Id="rId1" Type="http://schemas.openxmlformats.org/officeDocument/2006/relationships/hyperlink" Target="http://volsk-ms.ru/2019-god/" TargetMode="External"/><Relationship Id="rId6" Type="http://schemas.openxmlformats.org/officeDocument/2006/relationships/hyperlink" Target="http://duhovnitskoe.sarmo.ru/ispolnenie-byudzheta/byudzhet-2021/" TargetMode="External"/><Relationship Id="rId11" Type="http://schemas.openxmlformats.org/officeDocument/2006/relationships/hyperlink" Target="http://&#1087;&#1080;&#1090;&#1077;&#1088;&#1082;&#1072;.&#1088;&#1092;/ekonomika-i-byudzhet/byudzhet-piterskogo-mr/resheniya-o-byudzhete/reshenie-o-byudzhete-na-2021-god-i-planovyy-period-2022-i-2023-godov/" TargetMode="External"/><Relationship Id="rId5" Type="http://schemas.openxmlformats.org/officeDocument/2006/relationships/hyperlink" Target="http://dergachi.sarmo.ru/sobranie-dergachevskogo-munitsipalnogo-rayona/resheniya-o-byudzhete-s-izmeneniyami/" TargetMode="External"/><Relationship Id="rId10" Type="http://schemas.openxmlformats.org/officeDocument/2006/relationships/hyperlink" Target="http://www.nbfin.ru/resheniya_o_byudzhetah/novoburasskogo_municipal_nogo_rajona/aktualizirovannoe_reshenie_o_byudzhete/2021_god/" TargetMode="External"/><Relationship Id="rId4" Type="http://schemas.openxmlformats.org/officeDocument/2006/relationships/hyperlink" Target="http://balkomfin.ru/" TargetMode="External"/><Relationship Id="rId9" Type="http://schemas.openxmlformats.org/officeDocument/2006/relationships/hyperlink" Target="https://adminkmr.ru/byudzhet/byudzhet-munitsipalnogo-rayona/byudzhet-rayona-2021.php"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adm.lysyegory.ru/base/byudzhet-municipalnogo-raiona/ispolnenie-byudzheta-mr-i-finansovyi-kontrol" TargetMode="External"/><Relationship Id="rId13" Type="http://schemas.openxmlformats.org/officeDocument/2006/relationships/hyperlink" Target="http://turki.sarmo.ru/otkrytyy-byudzhet/promezhutochnaya-otchetnost-ob-ispolnenii-byudzheta-i-analiticheskie-dannye/otchet-ob-ispolnenii-byudzheta/" TargetMode="External"/><Relationship Id="rId3" Type="http://schemas.openxmlformats.org/officeDocument/2006/relationships/hyperlink" Target="http://baladmin.ru/administration/divisions-structure/finance/ezhekvartalnye-svedeniya-ob-utverzhdenii-otcheta-ob-ispolnenii-byudzheta.php" TargetMode="External"/><Relationship Id="rId7" Type="http://schemas.openxmlformats.org/officeDocument/2006/relationships/hyperlink" Target="https://adminkmr.ru/byudzhet/ispolnenie-byudzheta/ispolnenie-byudzheta-za-2021-god.php" TargetMode="External"/><Relationship Id="rId12" Type="http://schemas.openxmlformats.org/officeDocument/2006/relationships/hyperlink" Target="http://pugachev-adm.ru/ispolnenie-byudzheta/ispolnenie-byudzheta-2021" TargetMode="External"/><Relationship Id="rId2" Type="http://schemas.openxmlformats.org/officeDocument/2006/relationships/hyperlink" Target="https://admbk.ru/administration/finansovoe-upravlenie/byudzhet/ispolnenie-byudzheta/" TargetMode="External"/><Relationship Id="rId1" Type="http://schemas.openxmlformats.org/officeDocument/2006/relationships/hyperlink" Target="https://saratovmer.ru/budget/rubrics/2/1317.html" TargetMode="External"/><Relationship Id="rId6" Type="http://schemas.openxmlformats.org/officeDocument/2006/relationships/hyperlink" Target="http://duhovnitskoe.sarmo.ru/ispolnenie-byudzheta/byudzhet-2021/otchet-ob-ispolnenii-byudzheta/" TargetMode="External"/><Relationship Id="rId11" Type="http://schemas.openxmlformats.org/officeDocument/2006/relationships/hyperlink" Target="http://&#1087;&#1080;&#1090;&#1077;&#1088;&#1082;&#1072;.&#1088;&#1092;/ekonomika-i-byudzhet/byudzhet-piterskogo-mr/ispolnenie-mestnogo-byudzheta/ispolnenie-byudzheta-za-2021-god/" TargetMode="External"/><Relationship Id="rId5" Type="http://schemas.openxmlformats.org/officeDocument/2006/relationships/hyperlink" Target="http://dergachi.sarmo.ru/finansy/otchety/" TargetMode="External"/><Relationship Id="rId10" Type="http://schemas.openxmlformats.org/officeDocument/2006/relationships/hyperlink" Target="http://ozinki.sarmo.ru/byudzhet/ispolnenie-byudzheta.php?ELEMENT_ID=6238" TargetMode="External"/><Relationship Id="rId4" Type="http://schemas.openxmlformats.org/officeDocument/2006/relationships/hyperlink" Target="http://adm-baltay.ru/finansovoe-upravlenie/rasporyazheniya-ob-utverzhdenii-otchetov-ob-ispolnenii-mestnogo-byudzheta/" TargetMode="External"/><Relationship Id="rId9" Type="http://schemas.openxmlformats.org/officeDocument/2006/relationships/hyperlink" Target="http://www.nbfin.ru/byudzhet_dlya_grazhdan/na_tekuwij_god/ezhekvartal_nyj_otchet_ob_ispolnenii_byudzheta/2021_god/" TargetMode="External"/><Relationship Id="rId1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adminkmr.ru/byudzhet/ispolnenie-byudzheta/ispolnenie-byudzheta-za-2021-god.php" TargetMode="External"/><Relationship Id="rId7" Type="http://schemas.openxmlformats.org/officeDocument/2006/relationships/hyperlink" Target="http://pugachev-adm.ru/byudzhet-rayona-2/reyting-otkryitosti-byudzheta/svedeniya-ob-ispolnenii-byudzheta-2021" TargetMode="External"/><Relationship Id="rId2" Type="http://schemas.openxmlformats.org/officeDocument/2006/relationships/hyperlink" Target="http://dergachi.sarmo.ru/finansy/otchety/" TargetMode="External"/><Relationship Id="rId1" Type="http://schemas.openxmlformats.org/officeDocument/2006/relationships/hyperlink" Target="https://saratovmer.ru/budget/rubrics/2/1317.html" TargetMode="External"/><Relationship Id="rId6" Type="http://schemas.openxmlformats.org/officeDocument/2006/relationships/hyperlink" Target="http://ozinki.sarmo.ru/byudzhet/ispolnenie-byudzheta.php?ELEMENT_ID=6238" TargetMode="External"/><Relationship Id="rId5" Type="http://schemas.openxmlformats.org/officeDocument/2006/relationships/hyperlink" Target="http://www.nbfin.ru/byudzhet_dlya_grazhdan/na_tekuwij_god/ezhekvartal_nye_svedeniya_ob_ispolnenii_byudzheta/2021_god/" TargetMode="External"/><Relationship Id="rId4" Type="http://schemas.openxmlformats.org/officeDocument/2006/relationships/hyperlink" Target="http://adm.lysyegory.ru/base/byudzhet-municipalnogo-raiona/ispolnenie-byudzheta-mr-i-finansovyi-kontro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ozinki.sarmo.ru/byudzhet/ispolnenie-byudzheta.php?ELEMENT_ID=6238" TargetMode="External"/><Relationship Id="rId3" Type="http://schemas.openxmlformats.org/officeDocument/2006/relationships/hyperlink" Target="http://duhovnitskoe.sarmo.ru/ispolnenie-byudzheta/byudzhet-2021/svedeniya-ob-obeme-munitsipalnogo-dolga/" TargetMode="External"/><Relationship Id="rId7" Type="http://schemas.openxmlformats.org/officeDocument/2006/relationships/hyperlink" Target="http://www.nbfin.ru/byudzhet_dlya_grazhdan/na_tekuwij_god/ezhekvartal_nye_svedeniya_ob_ob_eme_municipal_nogo_dolga/2021_god/" TargetMode="External"/><Relationship Id="rId12" Type="http://schemas.openxmlformats.org/officeDocument/2006/relationships/printerSettings" Target="../printerSettings/printerSettings8.bin"/><Relationship Id="rId2" Type="http://schemas.openxmlformats.org/officeDocument/2006/relationships/hyperlink" Target="http://&#1074;&#1086;&#1083;&#1100;&#1089;&#1082;.&#1088;&#1092;/?page_id=44097" TargetMode="External"/><Relationship Id="rId1" Type="http://schemas.openxmlformats.org/officeDocument/2006/relationships/hyperlink" Target="https://saratovmer.ru/budget/rubrics/2/1317.html" TargetMode="External"/><Relationship Id="rId6" Type="http://schemas.openxmlformats.org/officeDocument/2006/relationships/hyperlink" Target="http://adm.lysyegory.ru/base/byudzhet-municipalnogo-raiona/ispolnenie-byudzheta-mr-i-finansovyi-kontrol" TargetMode="External"/><Relationship Id="rId11" Type="http://schemas.openxmlformats.org/officeDocument/2006/relationships/hyperlink" Target="https://sam64.ru/ekonomika-i-byudzhet/byudzhet/dolgovye-obyazatelstva/" TargetMode="External"/><Relationship Id="rId5" Type="http://schemas.openxmlformats.org/officeDocument/2006/relationships/hyperlink" Target="https://adminkmr.ru/byudzhet/ispolnenie-byudzheta/ispolnenie-byudzheta-za-2021-god.php" TargetMode="External"/><Relationship Id="rId10" Type="http://schemas.openxmlformats.org/officeDocument/2006/relationships/hyperlink" Target="http://pugachev-adm.ru/byudzhet-rayona-2/obem-munitsipalnogo-dolga-2021" TargetMode="External"/><Relationship Id="rId4" Type="http://schemas.openxmlformats.org/officeDocument/2006/relationships/hyperlink" Target="http://kalininsk.sarmo.ru/otkrytyybyudzhet/promezhutochnaya-otchetnost-ob-ispolneniibyudzheta-i-analiticheskie-dannye/ezhekvartalnye-svedeniya-ob-obeme-munitsipalnogo-dolga/ezhekvartalnye-svedeniya-ob-obeme-munitsipalnogo-dolga-2021.php" TargetMode="External"/><Relationship Id="rId9" Type="http://schemas.openxmlformats.org/officeDocument/2006/relationships/hyperlink" Target="http://&#1087;&#1080;&#1090;&#1077;&#1088;&#1082;&#1072;.&#1088;&#1092;/ekonomika-i-byudzhet/byudzhet-piterskogo-mr/ezhekvartalnye-svedeniya-ob-obeme-munitsipalnogo-dolga/ezhekvartalnye-svedeniya-ob-obeme-munitsipalnogo-dolga-za-2021/"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1087;&#1080;&#1090;&#1077;&#1088;&#1082;&#1072;.&#1088;&#1092;/sobranie-rayona/kontrolno-schetnaya-komissiya/deyatelnost-ksk/rezultat-kontrolnykh-meropriyatiya/" TargetMode="External"/><Relationship Id="rId3" Type="http://schemas.openxmlformats.org/officeDocument/2006/relationships/hyperlink" Target="http://www.admbal.ru/ksp-bmr/kontrolnye-meropriyatiya/na-2021-god/" TargetMode="External"/><Relationship Id="rId7" Type="http://schemas.openxmlformats.org/officeDocument/2006/relationships/hyperlink" Target="http://admnburasy.ru/kck.htm" TargetMode="External"/><Relationship Id="rId12" Type="http://schemas.openxmlformats.org/officeDocument/2006/relationships/printerSettings" Target="../printerSettings/printerSettings9.bin"/><Relationship Id="rId2" Type="http://schemas.openxmlformats.org/officeDocument/2006/relationships/hyperlink" Target="https://www.kspsaratov.ru/?cat=5" TargetMode="External"/><Relationship Id="rId1" Type="http://schemas.openxmlformats.org/officeDocument/2006/relationships/hyperlink" Target="https://krasny-kut.ru/munitsipalnoe-sobranie/kontrolno-schetnaya-komissiya/" TargetMode="External"/><Relationship Id="rId6" Type="http://schemas.openxmlformats.org/officeDocument/2006/relationships/hyperlink" Target="http://adm.lysyegory.ru/base/predstavitelnyi-organ-municipalnogo-raiona/kontrolno-schetnaja-komissija/dejatelnost/otchety" TargetMode="External"/><Relationship Id="rId11" Type="http://schemas.openxmlformats.org/officeDocument/2006/relationships/hyperlink" Target="http://fedormr.ru/byudzhet/2021/Kontrol2021.php" TargetMode="External"/><Relationship Id="rId5" Type="http://schemas.openxmlformats.org/officeDocument/2006/relationships/hyperlink" Target="https://adminkmr.ru/sobranie-deputatov/munitsipalnoe-sobranie-munitsipalnogo-rayona/" TargetMode="External"/><Relationship Id="rId10" Type="http://schemas.openxmlformats.org/officeDocument/2006/relationships/hyperlink" Target="https://sam64.ru/munitsipalnoe-sobranie/kontrolno-schetnaya-komissiya-samoylovskogo-munitsipalnogo-rayona/" TargetMode="External"/><Relationship Id="rId4" Type="http://schemas.openxmlformats.org/officeDocument/2006/relationships/hyperlink" Target="http://duhovnitskoe.sarmo.ru/kontrolno-revizionnaya-komissiya/akty-proverok/" TargetMode="External"/><Relationship Id="rId9" Type="http://schemas.openxmlformats.org/officeDocument/2006/relationships/hyperlink" Target="http://pugachev-adm.ru/kontrolnyie-meropriyatiya-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85" zoomScaleNormal="100" zoomScaleSheetLayoutView="85" zoomScalePageLayoutView="70" workbookViewId="0">
      <selection activeCell="G3" sqref="G3"/>
    </sheetView>
  </sheetViews>
  <sheetFormatPr defaultRowHeight="12.75" x14ac:dyDescent="0.2"/>
  <cols>
    <col min="1" max="1" width="32.140625" style="13" customWidth="1"/>
    <col min="2" max="3" width="16.5703125" style="13" customWidth="1"/>
    <col min="4" max="4" width="16.42578125" style="13" customWidth="1"/>
    <col min="5" max="5" width="17" style="13" customWidth="1"/>
    <col min="6" max="16384" width="9.140625" style="1"/>
  </cols>
  <sheetData>
    <row r="1" spans="1:6" ht="33" customHeight="1" x14ac:dyDescent="0.25">
      <c r="A1" s="152" t="s">
        <v>0</v>
      </c>
      <c r="B1" s="152"/>
      <c r="C1" s="152"/>
      <c r="D1" s="153"/>
      <c r="E1" s="153"/>
    </row>
    <row r="2" spans="1:6" ht="18.75" customHeight="1" x14ac:dyDescent="0.2">
      <c r="A2" s="150" t="s">
        <v>1</v>
      </c>
      <c r="B2" s="151" t="s">
        <v>253</v>
      </c>
      <c r="C2" s="4"/>
      <c r="D2" s="5"/>
      <c r="E2" s="5"/>
    </row>
    <row r="3" spans="1:6" ht="46.5" customHeight="1" x14ac:dyDescent="0.2">
      <c r="A3" s="144" t="s">
        <v>9</v>
      </c>
      <c r="B3" s="144" t="s">
        <v>2</v>
      </c>
      <c r="C3" s="144" t="s">
        <v>3</v>
      </c>
      <c r="D3" s="144" t="s">
        <v>4</v>
      </c>
      <c r="E3" s="144" t="s">
        <v>5</v>
      </c>
      <c r="F3" s="15"/>
    </row>
    <row r="4" spans="1:6" ht="15.95" customHeight="1" x14ac:dyDescent="0.2">
      <c r="A4" s="146" t="s">
        <v>6</v>
      </c>
      <c r="B4" s="145" t="s">
        <v>7</v>
      </c>
      <c r="C4" s="145" t="s">
        <v>7</v>
      </c>
      <c r="D4" s="146" t="s">
        <v>7</v>
      </c>
      <c r="E4" s="146" t="s">
        <v>7</v>
      </c>
    </row>
    <row r="5" spans="1:6" ht="15.95" customHeight="1" x14ac:dyDescent="0.2">
      <c r="A5" s="146" t="s">
        <v>8</v>
      </c>
      <c r="B5" s="9">
        <f>SUM(C5:E5)</f>
        <v>30</v>
      </c>
      <c r="C5" s="17">
        <v>10</v>
      </c>
      <c r="D5" s="17">
        <v>10</v>
      </c>
      <c r="E5" s="17">
        <v>10</v>
      </c>
    </row>
    <row r="6" spans="1:6" s="23" customFormat="1" ht="15.95" customHeight="1" x14ac:dyDescent="0.2">
      <c r="A6" s="19" t="s">
        <v>10</v>
      </c>
      <c r="B6" s="21"/>
      <c r="C6" s="20"/>
      <c r="D6" s="149"/>
      <c r="E6" s="149"/>
    </row>
    <row r="7" spans="1:6" ht="23.25" customHeight="1" x14ac:dyDescent="0.2">
      <c r="A7" s="62" t="s">
        <v>13</v>
      </c>
      <c r="B7" s="11">
        <f>SUM(C7:E7)</f>
        <v>28</v>
      </c>
      <c r="C7" s="12">
        <f>'Оценка (Этап III)'!B7</f>
        <v>8</v>
      </c>
      <c r="D7" s="12">
        <v>10</v>
      </c>
      <c r="E7" s="12">
        <v>10</v>
      </c>
    </row>
    <row r="8" spans="1:6" ht="15.95" customHeight="1" x14ac:dyDescent="0.2">
      <c r="A8" s="62" t="s">
        <v>251</v>
      </c>
      <c r="B8" s="11">
        <f>SUM(C8:E8)</f>
        <v>24</v>
      </c>
      <c r="C8" s="12">
        <f>'Оценка (Этап III)'!B8</f>
        <v>8</v>
      </c>
      <c r="D8" s="12">
        <v>9</v>
      </c>
      <c r="E8" s="12">
        <v>7</v>
      </c>
    </row>
    <row r="9" spans="1:6" ht="15.95" customHeight="1" x14ac:dyDescent="0.2">
      <c r="A9" s="62" t="s">
        <v>14</v>
      </c>
      <c r="B9" s="11">
        <f>SUM(C9:E9)</f>
        <v>22</v>
      </c>
      <c r="C9" s="12">
        <f>'Оценка (Этап III)'!B9</f>
        <v>7</v>
      </c>
      <c r="D9" s="12">
        <v>7</v>
      </c>
      <c r="E9" s="12">
        <v>8</v>
      </c>
    </row>
    <row r="10" spans="1:6" ht="15.95" customHeight="1" x14ac:dyDescent="0.2">
      <c r="A10" s="62" t="s">
        <v>252</v>
      </c>
      <c r="B10" s="11">
        <f>SUM(C10:E10)</f>
        <v>16</v>
      </c>
      <c r="C10" s="12">
        <f>'Оценка (Этап III)'!B10</f>
        <v>3</v>
      </c>
      <c r="D10" s="12">
        <v>5</v>
      </c>
      <c r="E10" s="12">
        <v>8</v>
      </c>
    </row>
    <row r="11" spans="1:6" s="23" customFormat="1" ht="15.95" customHeight="1" x14ac:dyDescent="0.2">
      <c r="A11" s="19" t="s">
        <v>11</v>
      </c>
      <c r="B11" s="21"/>
      <c r="C11" s="25"/>
      <c r="D11" s="25"/>
      <c r="E11" s="25"/>
    </row>
    <row r="12" spans="1:6" ht="15.95" customHeight="1" x14ac:dyDescent="0.2">
      <c r="A12" s="10" t="str">
        <f>'Оценка (Этап III)'!A12</f>
        <v xml:space="preserve">Александрово-Гайский </v>
      </c>
      <c r="B12" s="11">
        <f>SUM(C12:E12)</f>
        <v>10.5</v>
      </c>
      <c r="C12" s="12">
        <f>'Оценка (Этап III)'!B12</f>
        <v>2.5</v>
      </c>
      <c r="D12" s="12">
        <v>2</v>
      </c>
      <c r="E12" s="12">
        <v>6</v>
      </c>
    </row>
    <row r="13" spans="1:6" ht="15.95" customHeight="1" x14ac:dyDescent="0.2">
      <c r="A13" s="10" t="str">
        <f>'Оценка (Этап III)'!A13</f>
        <v>Аркадакский</v>
      </c>
      <c r="B13" s="11">
        <f t="shared" ref="B13:B49" si="0">SUM(C13:E13)</f>
        <v>18.5</v>
      </c>
      <c r="C13" s="12">
        <f>'Оценка (Этап III)'!B13</f>
        <v>5</v>
      </c>
      <c r="D13" s="12">
        <v>7.5</v>
      </c>
      <c r="E13" s="12">
        <v>6</v>
      </c>
    </row>
    <row r="14" spans="1:6" ht="15.95" customHeight="1" x14ac:dyDescent="0.2">
      <c r="A14" s="10" t="str">
        <f>'Оценка (Этап III)'!A14</f>
        <v>Аткарский</v>
      </c>
      <c r="B14" s="11">
        <f t="shared" si="0"/>
        <v>25</v>
      </c>
      <c r="C14" s="12">
        <f>'Оценка (Этап III)'!B14</f>
        <v>8</v>
      </c>
      <c r="D14" s="12">
        <v>10</v>
      </c>
      <c r="E14" s="12">
        <v>7</v>
      </c>
    </row>
    <row r="15" spans="1:6" ht="15.95" customHeight="1" x14ac:dyDescent="0.2">
      <c r="A15" s="10" t="str">
        <f>'Оценка (Этап III)'!A15</f>
        <v>Базарно-Карабулакский</v>
      </c>
      <c r="B15" s="11">
        <f t="shared" si="0"/>
        <v>23.5</v>
      </c>
      <c r="C15" s="12">
        <f>'Оценка (Этап III)'!B15</f>
        <v>7.5</v>
      </c>
      <c r="D15" s="12">
        <v>7</v>
      </c>
      <c r="E15" s="12">
        <v>9</v>
      </c>
    </row>
    <row r="16" spans="1:6" ht="15.95" customHeight="1" x14ac:dyDescent="0.2">
      <c r="A16" s="10" t="str">
        <f>'Оценка (Этап III)'!A16</f>
        <v>Балаковский</v>
      </c>
      <c r="B16" s="11">
        <f t="shared" si="0"/>
        <v>30</v>
      </c>
      <c r="C16" s="12">
        <f>'Оценка (Этап III)'!B16</f>
        <v>10</v>
      </c>
      <c r="D16" s="12">
        <v>10</v>
      </c>
      <c r="E16" s="12">
        <v>10</v>
      </c>
    </row>
    <row r="17" spans="1:5" ht="15.95" customHeight="1" x14ac:dyDescent="0.2">
      <c r="A17" s="10" t="str">
        <f>'Оценка (Этап III)'!A17</f>
        <v>Балашовский</v>
      </c>
      <c r="B17" s="11">
        <f t="shared" si="0"/>
        <v>29</v>
      </c>
      <c r="C17" s="12">
        <f>'Оценка (Этап III)'!B17</f>
        <v>10</v>
      </c>
      <c r="D17" s="12">
        <v>10</v>
      </c>
      <c r="E17" s="12">
        <v>9</v>
      </c>
    </row>
    <row r="18" spans="1:5" ht="15.95" customHeight="1" x14ac:dyDescent="0.2">
      <c r="A18" s="10" t="str">
        <f>'Оценка (Этап III)'!A18</f>
        <v>Балтайский</v>
      </c>
      <c r="B18" s="11">
        <f t="shared" si="0"/>
        <v>17</v>
      </c>
      <c r="C18" s="12">
        <f>'Оценка (Этап III)'!B18</f>
        <v>3</v>
      </c>
      <c r="D18" s="12">
        <v>5</v>
      </c>
      <c r="E18" s="12">
        <v>9</v>
      </c>
    </row>
    <row r="19" spans="1:5" ht="15.95" customHeight="1" x14ac:dyDescent="0.2">
      <c r="A19" s="10" t="str">
        <f>'Оценка (Этап III)'!A19</f>
        <v>Вольский</v>
      </c>
      <c r="B19" s="11">
        <f t="shared" si="0"/>
        <v>11</v>
      </c>
      <c r="C19" s="12">
        <f>'Оценка (Этап III)'!B19</f>
        <v>2</v>
      </c>
      <c r="D19" s="12">
        <v>4</v>
      </c>
      <c r="E19" s="12">
        <v>5</v>
      </c>
    </row>
    <row r="20" spans="1:5" ht="15.95" customHeight="1" x14ac:dyDescent="0.2">
      <c r="A20" s="10" t="str">
        <f>'Оценка (Этап III)'!A20</f>
        <v>Воскресенский</v>
      </c>
      <c r="B20" s="11">
        <f t="shared" si="0"/>
        <v>11</v>
      </c>
      <c r="C20" s="12">
        <f>'Оценка (Этап III)'!B20</f>
        <v>3</v>
      </c>
      <c r="D20" s="12">
        <v>3</v>
      </c>
      <c r="E20" s="12">
        <v>5</v>
      </c>
    </row>
    <row r="21" spans="1:5" ht="15.95" customHeight="1" x14ac:dyDescent="0.2">
      <c r="A21" s="10" t="str">
        <f>'Оценка (Этап III)'!A21</f>
        <v>Дергачевский</v>
      </c>
      <c r="B21" s="11">
        <f t="shared" si="0"/>
        <v>22.5</v>
      </c>
      <c r="C21" s="12">
        <f>'Оценка (Этап III)'!B21</f>
        <v>9</v>
      </c>
      <c r="D21" s="12">
        <v>5.5</v>
      </c>
      <c r="E21" s="12">
        <v>8</v>
      </c>
    </row>
    <row r="22" spans="1:5" ht="15.95" customHeight="1" x14ac:dyDescent="0.2">
      <c r="A22" s="10" t="str">
        <f>'Оценка (Этап III)'!A22</f>
        <v>Духовницкий</v>
      </c>
      <c r="B22" s="11">
        <f t="shared" si="0"/>
        <v>10</v>
      </c>
      <c r="C22" s="12">
        <f>'Оценка (Этап III)'!B22</f>
        <v>2.5</v>
      </c>
      <c r="D22" s="12">
        <v>2.5</v>
      </c>
      <c r="E22" s="12">
        <v>5</v>
      </c>
    </row>
    <row r="23" spans="1:5" ht="15.95" customHeight="1" x14ac:dyDescent="0.2">
      <c r="A23" s="10" t="str">
        <f>'Оценка (Этап III)'!A23</f>
        <v>Екатериновский</v>
      </c>
      <c r="B23" s="11">
        <f t="shared" si="0"/>
        <v>9</v>
      </c>
      <c r="C23" s="12">
        <f>'Оценка (Этап III)'!B23</f>
        <v>2</v>
      </c>
      <c r="D23" s="12">
        <v>2</v>
      </c>
      <c r="E23" s="12">
        <v>5</v>
      </c>
    </row>
    <row r="24" spans="1:5" ht="15.95" customHeight="1" x14ac:dyDescent="0.2">
      <c r="A24" s="10" t="str">
        <f>'Оценка (Этап III)'!A24</f>
        <v>Ершовский</v>
      </c>
      <c r="B24" s="11">
        <f t="shared" si="0"/>
        <v>21</v>
      </c>
      <c r="C24" s="12">
        <f>'Оценка (Этап III)'!B24</f>
        <v>6</v>
      </c>
      <c r="D24" s="12">
        <v>7</v>
      </c>
      <c r="E24" s="12">
        <v>8</v>
      </c>
    </row>
    <row r="25" spans="1:5" ht="15.95" customHeight="1" x14ac:dyDescent="0.2">
      <c r="A25" s="10" t="str">
        <f>'Оценка (Этап III)'!A25</f>
        <v>Ивантеевский</v>
      </c>
      <c r="B25" s="11">
        <f t="shared" si="0"/>
        <v>29</v>
      </c>
      <c r="C25" s="12">
        <f>'Оценка (Этап III)'!B25</f>
        <v>10</v>
      </c>
      <c r="D25" s="12">
        <v>9</v>
      </c>
      <c r="E25" s="12">
        <v>10</v>
      </c>
    </row>
    <row r="26" spans="1:5" ht="15.95" customHeight="1" x14ac:dyDescent="0.2">
      <c r="A26" s="10" t="str">
        <f>'Оценка (Этап III)'!A26</f>
        <v>Калининский</v>
      </c>
      <c r="B26" s="11">
        <f t="shared" si="0"/>
        <v>18.5</v>
      </c>
      <c r="C26" s="12">
        <f>'Оценка (Этап III)'!B26</f>
        <v>3.5</v>
      </c>
      <c r="D26" s="12">
        <v>9</v>
      </c>
      <c r="E26" s="12">
        <v>6</v>
      </c>
    </row>
    <row r="27" spans="1:5" ht="15.95" customHeight="1" x14ac:dyDescent="0.2">
      <c r="A27" s="10" t="str">
        <f>'Оценка (Этап III)'!A27</f>
        <v>Красноармейский</v>
      </c>
      <c r="B27" s="11">
        <f t="shared" si="0"/>
        <v>13.5</v>
      </c>
      <c r="C27" s="12">
        <f>'Оценка (Этап III)'!B27</f>
        <v>5.5</v>
      </c>
      <c r="D27" s="12">
        <v>2</v>
      </c>
      <c r="E27" s="12">
        <v>6</v>
      </c>
    </row>
    <row r="28" spans="1:5" ht="15.95" customHeight="1" x14ac:dyDescent="0.2">
      <c r="A28" s="10" t="str">
        <f>'Оценка (Этап III)'!A28</f>
        <v>Краснокутский</v>
      </c>
      <c r="B28" s="11">
        <f t="shared" si="0"/>
        <v>23</v>
      </c>
      <c r="C28" s="12">
        <f>'Оценка (Этап III)'!B28</f>
        <v>9</v>
      </c>
      <c r="D28" s="12">
        <v>6</v>
      </c>
      <c r="E28" s="12">
        <v>8</v>
      </c>
    </row>
    <row r="29" spans="1:5" ht="15.95" customHeight="1" x14ac:dyDescent="0.2">
      <c r="A29" s="10" t="str">
        <f>'Оценка (Этап III)'!A29</f>
        <v>Краснопартизанский</v>
      </c>
      <c r="B29" s="11">
        <f t="shared" si="0"/>
        <v>26.5</v>
      </c>
      <c r="C29" s="12">
        <f>'Оценка (Этап III)'!B29</f>
        <v>7.5</v>
      </c>
      <c r="D29" s="12">
        <v>10</v>
      </c>
      <c r="E29" s="12">
        <v>9</v>
      </c>
    </row>
    <row r="30" spans="1:5" ht="15.95" customHeight="1" x14ac:dyDescent="0.2">
      <c r="A30" s="10" t="str">
        <f>'Оценка (Этап III)'!A30</f>
        <v>Лысогорский</v>
      </c>
      <c r="B30" s="11">
        <f t="shared" si="0"/>
        <v>14.5</v>
      </c>
      <c r="C30" s="12">
        <f>'Оценка (Этап III)'!B30</f>
        <v>6</v>
      </c>
      <c r="D30" s="12">
        <v>2.5</v>
      </c>
      <c r="E30" s="12">
        <v>6</v>
      </c>
    </row>
    <row r="31" spans="1:5" ht="15.95" customHeight="1" x14ac:dyDescent="0.2">
      <c r="A31" s="10" t="str">
        <f>'Оценка (Этап III)'!A31</f>
        <v>Марксовский</v>
      </c>
      <c r="B31" s="11">
        <f t="shared" si="0"/>
        <v>24.5</v>
      </c>
      <c r="C31" s="12">
        <f>'Оценка (Этап III)'!B31</f>
        <v>6.5</v>
      </c>
      <c r="D31" s="12">
        <v>9</v>
      </c>
      <c r="E31" s="12">
        <v>9</v>
      </c>
    </row>
    <row r="32" spans="1:5" ht="15.95" customHeight="1" x14ac:dyDescent="0.2">
      <c r="A32" s="10" t="str">
        <f>'Оценка (Этап III)'!A32</f>
        <v>Новобурасский</v>
      </c>
      <c r="B32" s="11">
        <f t="shared" si="0"/>
        <v>27</v>
      </c>
      <c r="C32" s="12">
        <f>'Оценка (Этап III)'!B32</f>
        <v>8</v>
      </c>
      <c r="D32" s="12">
        <v>10</v>
      </c>
      <c r="E32" s="12">
        <v>9</v>
      </c>
    </row>
    <row r="33" spans="1:5" ht="15.95" customHeight="1" x14ac:dyDescent="0.2">
      <c r="A33" s="10" t="str">
        <f>'Оценка (Этап III)'!A33</f>
        <v>Новоузенский</v>
      </c>
      <c r="B33" s="11">
        <f t="shared" si="0"/>
        <v>15</v>
      </c>
      <c r="C33" s="12">
        <f>'Оценка (Этап III)'!B33</f>
        <v>6</v>
      </c>
      <c r="D33" s="12">
        <v>4</v>
      </c>
      <c r="E33" s="12">
        <v>5</v>
      </c>
    </row>
    <row r="34" spans="1:5" ht="15.95" customHeight="1" x14ac:dyDescent="0.2">
      <c r="A34" s="10" t="str">
        <f>'Оценка (Этап III)'!A34</f>
        <v>Озинский</v>
      </c>
      <c r="B34" s="11">
        <f t="shared" si="0"/>
        <v>26</v>
      </c>
      <c r="C34" s="12">
        <f>'Оценка (Этап III)'!B34</f>
        <v>8</v>
      </c>
      <c r="D34" s="12">
        <v>9</v>
      </c>
      <c r="E34" s="12">
        <v>9</v>
      </c>
    </row>
    <row r="35" spans="1:5" ht="15.95" customHeight="1" x14ac:dyDescent="0.2">
      <c r="A35" s="10" t="str">
        <f>'Оценка (Этап III)'!A35</f>
        <v>Перелюбский</v>
      </c>
      <c r="B35" s="11">
        <f t="shared" si="0"/>
        <v>18</v>
      </c>
      <c r="C35" s="12">
        <f>'Оценка (Этап III)'!B35</f>
        <v>6</v>
      </c>
      <c r="D35" s="12">
        <v>3</v>
      </c>
      <c r="E35" s="12">
        <v>9</v>
      </c>
    </row>
    <row r="36" spans="1:5" ht="15.95" customHeight="1" x14ac:dyDescent="0.2">
      <c r="A36" s="10" t="str">
        <f>'Оценка (Этап III)'!A36</f>
        <v>Петровский</v>
      </c>
      <c r="B36" s="11">
        <f t="shared" si="0"/>
        <v>24</v>
      </c>
      <c r="C36" s="12">
        <f>'Оценка (Этап III)'!B36</f>
        <v>6</v>
      </c>
      <c r="D36" s="12">
        <v>8</v>
      </c>
      <c r="E36" s="12">
        <v>10</v>
      </c>
    </row>
    <row r="37" spans="1:5" ht="15.95" customHeight="1" x14ac:dyDescent="0.2">
      <c r="A37" s="10" t="str">
        <f>'Оценка (Этап III)'!A37</f>
        <v>Питерский</v>
      </c>
      <c r="B37" s="11">
        <f t="shared" si="0"/>
        <v>23.5</v>
      </c>
      <c r="C37" s="12">
        <f>'Оценка (Этап III)'!B37</f>
        <v>8</v>
      </c>
      <c r="D37" s="12">
        <v>8</v>
      </c>
      <c r="E37" s="12">
        <v>7.5</v>
      </c>
    </row>
    <row r="38" spans="1:5" ht="15.95" customHeight="1" x14ac:dyDescent="0.2">
      <c r="A38" s="10" t="str">
        <f>'Оценка (Этап III)'!A38</f>
        <v>Пугачевский</v>
      </c>
      <c r="B38" s="11">
        <f t="shared" si="0"/>
        <v>27</v>
      </c>
      <c r="C38" s="12">
        <f>'Оценка (Этап III)'!B38</f>
        <v>8</v>
      </c>
      <c r="D38" s="12">
        <v>10</v>
      </c>
      <c r="E38" s="12">
        <v>9</v>
      </c>
    </row>
    <row r="39" spans="1:5" ht="15.95" customHeight="1" x14ac:dyDescent="0.2">
      <c r="A39" s="10" t="str">
        <f>'Оценка (Этап III)'!A39</f>
        <v>Ровенский</v>
      </c>
      <c r="B39" s="11">
        <f t="shared" si="0"/>
        <v>28</v>
      </c>
      <c r="C39" s="12">
        <f>'Оценка (Этап III)'!B39</f>
        <v>9</v>
      </c>
      <c r="D39" s="12">
        <v>10</v>
      </c>
      <c r="E39" s="12">
        <v>9</v>
      </c>
    </row>
    <row r="40" spans="1:5" ht="15.95" customHeight="1" x14ac:dyDescent="0.2">
      <c r="A40" s="10" t="str">
        <f>'Оценка (Этап III)'!A40</f>
        <v xml:space="preserve">Романовский </v>
      </c>
      <c r="B40" s="11">
        <f t="shared" si="0"/>
        <v>26</v>
      </c>
      <c r="C40" s="12">
        <f>'Оценка (Этап III)'!B40</f>
        <v>8</v>
      </c>
      <c r="D40" s="12">
        <v>9</v>
      </c>
      <c r="E40" s="12">
        <v>9</v>
      </c>
    </row>
    <row r="41" spans="1:5" ht="15.95" customHeight="1" x14ac:dyDescent="0.2">
      <c r="A41" s="10" t="str">
        <f>'Оценка (Этап III)'!A41</f>
        <v>Ртищевский</v>
      </c>
      <c r="B41" s="11">
        <f t="shared" si="0"/>
        <v>27</v>
      </c>
      <c r="C41" s="12">
        <f>'Оценка (Этап III)'!B41</f>
        <v>8</v>
      </c>
      <c r="D41" s="12">
        <v>10</v>
      </c>
      <c r="E41" s="12">
        <v>9</v>
      </c>
    </row>
    <row r="42" spans="1:5" ht="15.95" customHeight="1" x14ac:dyDescent="0.2">
      <c r="A42" s="10" t="str">
        <f>'Оценка (Этап III)'!A42</f>
        <v>Самойловский</v>
      </c>
      <c r="B42" s="11">
        <f t="shared" si="0"/>
        <v>14</v>
      </c>
      <c r="C42" s="12">
        <f>'Оценка (Этап III)'!B42</f>
        <v>4</v>
      </c>
      <c r="D42" s="12">
        <v>4</v>
      </c>
      <c r="E42" s="12">
        <v>6</v>
      </c>
    </row>
    <row r="43" spans="1:5" ht="15.95" customHeight="1" x14ac:dyDescent="0.2">
      <c r="A43" s="10" t="str">
        <f>'Оценка (Этап III)'!A43</f>
        <v>Саратовский</v>
      </c>
      <c r="B43" s="11">
        <f t="shared" si="0"/>
        <v>16</v>
      </c>
      <c r="C43" s="12">
        <f>'Оценка (Этап III)'!B43</f>
        <v>5</v>
      </c>
      <c r="D43" s="12">
        <v>4</v>
      </c>
      <c r="E43" s="12">
        <v>7</v>
      </c>
    </row>
    <row r="44" spans="1:5" ht="15.95" customHeight="1" x14ac:dyDescent="0.2">
      <c r="A44" s="10" t="str">
        <f>'Оценка (Этап III)'!A44</f>
        <v>Советский</v>
      </c>
      <c r="B44" s="11">
        <f t="shared" si="0"/>
        <v>18</v>
      </c>
      <c r="C44" s="12">
        <f>'Оценка (Этап III)'!B44</f>
        <v>3</v>
      </c>
      <c r="D44" s="12">
        <v>6</v>
      </c>
      <c r="E44" s="12">
        <v>9</v>
      </c>
    </row>
    <row r="45" spans="1:5" ht="15.95" customHeight="1" x14ac:dyDescent="0.2">
      <c r="A45" s="10" t="str">
        <f>'Оценка (Этап III)'!A45</f>
        <v>Татищевский</v>
      </c>
      <c r="B45" s="11">
        <f t="shared" si="0"/>
        <v>13</v>
      </c>
      <c r="C45" s="12">
        <f>'Оценка (Этап III)'!B45</f>
        <v>4.5</v>
      </c>
      <c r="D45" s="12">
        <v>3.5</v>
      </c>
      <c r="E45" s="12">
        <v>5</v>
      </c>
    </row>
    <row r="46" spans="1:5" ht="15.95" customHeight="1" x14ac:dyDescent="0.2">
      <c r="A46" s="10" t="str">
        <f>'Оценка (Этап III)'!A46</f>
        <v>Турковский</v>
      </c>
      <c r="B46" s="11">
        <f t="shared" si="0"/>
        <v>22.5</v>
      </c>
      <c r="C46" s="12">
        <f>'Оценка (Этап III)'!B46</f>
        <v>6.5</v>
      </c>
      <c r="D46" s="12">
        <v>9</v>
      </c>
      <c r="E46" s="12">
        <v>7</v>
      </c>
    </row>
    <row r="47" spans="1:5" ht="15.95" customHeight="1" x14ac:dyDescent="0.2">
      <c r="A47" s="10" t="str">
        <f>'Оценка (Этап III)'!A47</f>
        <v>Федоровский</v>
      </c>
      <c r="B47" s="11">
        <f t="shared" si="0"/>
        <v>26.5</v>
      </c>
      <c r="C47" s="12">
        <f>'Оценка (Этап III)'!B47</f>
        <v>7.5</v>
      </c>
      <c r="D47" s="12">
        <v>10</v>
      </c>
      <c r="E47" s="12">
        <v>9</v>
      </c>
    </row>
    <row r="48" spans="1:5" ht="15.95" customHeight="1" x14ac:dyDescent="0.2">
      <c r="A48" s="10" t="str">
        <f>'Оценка (Этап III)'!A48</f>
        <v>Хвалынский</v>
      </c>
      <c r="B48" s="11">
        <f t="shared" si="0"/>
        <v>26</v>
      </c>
      <c r="C48" s="12">
        <f>'Оценка (Этап III)'!B48</f>
        <v>8</v>
      </c>
      <c r="D48" s="12">
        <v>9</v>
      </c>
      <c r="E48" s="12">
        <v>9</v>
      </c>
    </row>
    <row r="49" spans="1:5" ht="15.95" customHeight="1" x14ac:dyDescent="0.2">
      <c r="A49" s="10" t="str">
        <f>'Оценка (Этап III)'!A49</f>
        <v>Энгельсский</v>
      </c>
      <c r="B49" s="11">
        <f t="shared" si="0"/>
        <v>28</v>
      </c>
      <c r="C49" s="12">
        <f>'Оценка (Этап III)'!B49</f>
        <v>8</v>
      </c>
      <c r="D49" s="12">
        <v>10</v>
      </c>
      <c r="E49" s="12">
        <v>10</v>
      </c>
    </row>
  </sheetData>
  <mergeCells count="1">
    <mergeCell ref="A1:E1"/>
  </mergeCells>
  <pageMargins left="0.39370078740157483" right="0.31496062992125984" top="0.15748031496062992" bottom="0.15748031496062992" header="0.31496062992125984" footer="0.31496062992125984"/>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view="pageBreakPreview" zoomScale="85" zoomScaleNormal="100" zoomScaleSheetLayoutView="85" zoomScalePageLayoutView="70" workbookViewId="0">
      <selection activeCell="L9" sqref="L9"/>
    </sheetView>
  </sheetViews>
  <sheetFormatPr defaultRowHeight="12.75" x14ac:dyDescent="0.2"/>
  <cols>
    <col min="1" max="1" width="27.7109375" style="1" customWidth="1"/>
    <col min="2" max="2" width="12.7109375" style="1" customWidth="1"/>
    <col min="3" max="3" width="35.5703125" style="1" customWidth="1"/>
    <col min="4" max="4" width="34.5703125" style="1" customWidth="1"/>
    <col min="5" max="5" width="29" style="1" customWidth="1"/>
    <col min="6" max="6" width="25.5703125" style="1" customWidth="1"/>
    <col min="7" max="7" width="25.85546875" style="1" customWidth="1"/>
    <col min="8" max="8" width="31.85546875" style="1" customWidth="1"/>
    <col min="9" max="16384" width="9.140625" style="1"/>
  </cols>
  <sheetData>
    <row r="1" spans="1:9" ht="16.5" customHeight="1" x14ac:dyDescent="0.25">
      <c r="A1" s="152" t="s">
        <v>12</v>
      </c>
      <c r="B1" s="152"/>
      <c r="C1" s="152"/>
      <c r="D1" s="153"/>
      <c r="E1" s="153"/>
      <c r="F1" s="153"/>
      <c r="G1" s="153"/>
      <c r="H1" s="153"/>
    </row>
    <row r="2" spans="1:9" ht="18.75" customHeight="1" x14ac:dyDescent="0.2">
      <c r="A2" s="2" t="s">
        <v>1</v>
      </c>
      <c r="B2" s="3" t="s">
        <v>253</v>
      </c>
      <c r="C2" s="26"/>
      <c r="D2" s="14"/>
      <c r="E2" s="14"/>
      <c r="F2" s="14"/>
      <c r="G2" s="14"/>
      <c r="H2" s="14"/>
    </row>
    <row r="3" spans="1:9" ht="95.25" customHeight="1" x14ac:dyDescent="0.2">
      <c r="A3" s="6" t="s">
        <v>9</v>
      </c>
      <c r="B3" s="6" t="s">
        <v>3</v>
      </c>
      <c r="C3" s="6"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6"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6"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6" t="str">
        <f>'Показатель 6.2'!A1</f>
        <v xml:space="preserve">6.2. Ежеквартальные сведения об исполнении бюджета муниципального образования </v>
      </c>
      <c r="G3" s="6" t="str">
        <f>'Показатель 6.3'!A1</f>
        <v xml:space="preserve">6.3. Ежеквартальные сведения об объеме муниципального долга муниципального образования </v>
      </c>
      <c r="H3" s="6"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15"/>
    </row>
    <row r="4" spans="1:9" ht="15.95" customHeight="1" x14ac:dyDescent="0.2">
      <c r="A4" s="7" t="s">
        <v>6</v>
      </c>
      <c r="B4" s="8" t="s">
        <v>7</v>
      </c>
      <c r="C4" s="8" t="s">
        <v>7</v>
      </c>
      <c r="D4" s="16" t="s">
        <v>7</v>
      </c>
      <c r="E4" s="16" t="s">
        <v>7</v>
      </c>
      <c r="F4" s="16" t="s">
        <v>7</v>
      </c>
      <c r="G4" s="16" t="s">
        <v>7</v>
      </c>
      <c r="H4" s="16" t="s">
        <v>7</v>
      </c>
    </row>
    <row r="5" spans="1:9" ht="15.95" customHeight="1" x14ac:dyDescent="0.2">
      <c r="A5" s="7" t="s">
        <v>8</v>
      </c>
      <c r="B5" s="9">
        <f>SUM(C5:H5)</f>
        <v>10</v>
      </c>
      <c r="C5" s="18">
        <f>'Методика III этап'!C9</f>
        <v>2</v>
      </c>
      <c r="D5" s="18">
        <f>'Методика III этап'!C13</f>
        <v>2</v>
      </c>
      <c r="E5" s="18">
        <f>'Методика III этап'!C19</f>
        <v>1</v>
      </c>
      <c r="F5" s="18">
        <f>'Методика III этап'!C23</f>
        <v>2</v>
      </c>
      <c r="G5" s="18">
        <f>'Методика III этап'!C28</f>
        <v>1</v>
      </c>
      <c r="H5" s="18">
        <f>'Методика III этап'!C33</f>
        <v>2</v>
      </c>
    </row>
    <row r="6" spans="1:9" s="23" customFormat="1" ht="15.95" customHeight="1" x14ac:dyDescent="0.2">
      <c r="A6" s="19" t="s">
        <v>10</v>
      </c>
      <c r="B6" s="21"/>
      <c r="C6" s="20"/>
      <c r="D6" s="22"/>
      <c r="E6" s="22"/>
      <c r="F6" s="22"/>
      <c r="G6" s="22"/>
      <c r="H6" s="22"/>
    </row>
    <row r="7" spans="1:9" s="13" customFormat="1" ht="23.25" customHeight="1" x14ac:dyDescent="0.2">
      <c r="A7" s="62" t="s">
        <v>13</v>
      </c>
      <c r="B7" s="11">
        <f>SUM(C7:H7)</f>
        <v>8</v>
      </c>
      <c r="C7" s="12">
        <f>'Показатель 5.1'!J8</f>
        <v>2</v>
      </c>
      <c r="D7" s="27">
        <f>'Показатель 5.2'!J9</f>
        <v>2</v>
      </c>
      <c r="E7" s="27">
        <f>'Показатель 6.1'!J8</f>
        <v>1</v>
      </c>
      <c r="F7" s="27">
        <f>'Показатель 6.2'!J9</f>
        <v>2</v>
      </c>
      <c r="G7" s="27">
        <f>'Показатель 6.3'!J8</f>
        <v>1</v>
      </c>
      <c r="H7" s="27">
        <f>'Показатель 7.1'!J9</f>
        <v>0</v>
      </c>
    </row>
    <row r="8" spans="1:9" s="13" customFormat="1" ht="15.95" customHeight="1" x14ac:dyDescent="0.2">
      <c r="A8" s="62" t="s">
        <v>251</v>
      </c>
      <c r="B8" s="11">
        <f>SUM(C8:H8)</f>
        <v>8</v>
      </c>
      <c r="C8" s="12">
        <f>'Показатель 5.1'!J9</f>
        <v>1</v>
      </c>
      <c r="D8" s="27">
        <f>'Показатель 5.2'!J10</f>
        <v>1</v>
      </c>
      <c r="E8" s="27">
        <f>'Показатель 6.1'!J9</f>
        <v>1</v>
      </c>
      <c r="F8" s="27">
        <f>'Показатель 6.2'!J10</f>
        <v>2</v>
      </c>
      <c r="G8" s="27">
        <f>'Показатель 6.3'!J9</f>
        <v>1</v>
      </c>
      <c r="H8" s="27">
        <f>'Показатель 7.1'!J10</f>
        <v>2</v>
      </c>
    </row>
    <row r="9" spans="1:9" s="13" customFormat="1" ht="15.95" customHeight="1" x14ac:dyDescent="0.2">
      <c r="A9" s="62" t="s">
        <v>14</v>
      </c>
      <c r="B9" s="11">
        <f>SUM(C9:H9)</f>
        <v>7</v>
      </c>
      <c r="C9" s="12">
        <f>'Показатель 5.1'!J10</f>
        <v>0</v>
      </c>
      <c r="D9" s="27">
        <f>'Показатель 5.2'!J11</f>
        <v>2</v>
      </c>
      <c r="E9" s="27">
        <f>'Показатель 6.1'!J10</f>
        <v>1</v>
      </c>
      <c r="F9" s="27">
        <f>'Показатель 6.2'!J11</f>
        <v>2</v>
      </c>
      <c r="G9" s="27">
        <f>'Показатель 6.3'!J10</f>
        <v>1</v>
      </c>
      <c r="H9" s="27">
        <f>'Показатель 7.1'!J11</f>
        <v>1</v>
      </c>
    </row>
    <row r="10" spans="1:9" s="13" customFormat="1" ht="15.95" customHeight="1" x14ac:dyDescent="0.2">
      <c r="A10" s="62" t="s">
        <v>252</v>
      </c>
      <c r="B10" s="11">
        <f>SUM(C10:H10)</f>
        <v>3</v>
      </c>
      <c r="C10" s="12">
        <f>'Показатель 5.1'!J11</f>
        <v>2</v>
      </c>
      <c r="D10" s="27">
        <f>'Показатель 5.2'!J12</f>
        <v>0</v>
      </c>
      <c r="E10" s="27">
        <f>'Показатель 6.1'!J11</f>
        <v>1</v>
      </c>
      <c r="F10" s="27">
        <f>'Показатель 6.2'!J12</f>
        <v>0</v>
      </c>
      <c r="G10" s="27">
        <f>'Показатель 6.3'!J11</f>
        <v>0</v>
      </c>
      <c r="H10" s="27">
        <f>'Показатель 7.1'!J12</f>
        <v>0</v>
      </c>
    </row>
    <row r="11" spans="1:9" s="23" customFormat="1" ht="15.95" customHeight="1" x14ac:dyDescent="0.2">
      <c r="A11" s="19" t="s">
        <v>11</v>
      </c>
      <c r="B11" s="21"/>
      <c r="C11" s="28"/>
      <c r="D11" s="25"/>
      <c r="E11" s="25"/>
      <c r="F11" s="25"/>
      <c r="G11" s="25"/>
      <c r="H11" s="25"/>
    </row>
    <row r="12" spans="1:9" s="13" customFormat="1" ht="15.95" customHeight="1" x14ac:dyDescent="0.2">
      <c r="A12" s="10" t="s">
        <v>15</v>
      </c>
      <c r="B12" s="11">
        <f t="shared" ref="B12:B49" si="0">SUM(C12:H12)</f>
        <v>2.5</v>
      </c>
      <c r="C12" s="12">
        <f>'Показатель 5.1'!J13</f>
        <v>1</v>
      </c>
      <c r="D12" s="27">
        <f>'Показатель 5.2'!J14</f>
        <v>1</v>
      </c>
      <c r="E12" s="27">
        <f>'Показатель 6.1'!J13</f>
        <v>0</v>
      </c>
      <c r="F12" s="27">
        <f>'Показатель 6.2'!J14</f>
        <v>0.5</v>
      </c>
      <c r="G12" s="27">
        <f>'Показатель 6.3'!J13</f>
        <v>0</v>
      </c>
      <c r="H12" s="27">
        <f>'Показатель 7.1'!J14</f>
        <v>0</v>
      </c>
    </row>
    <row r="13" spans="1:9" s="13" customFormat="1" ht="15.95" customHeight="1" x14ac:dyDescent="0.2">
      <c r="A13" s="10" t="s">
        <v>16</v>
      </c>
      <c r="B13" s="11">
        <f t="shared" si="0"/>
        <v>5</v>
      </c>
      <c r="C13" s="12">
        <f>'Показатель 5.1'!J14</f>
        <v>0</v>
      </c>
      <c r="D13" s="27">
        <f>'Показатель 5.2'!J15</f>
        <v>2</v>
      </c>
      <c r="E13" s="27">
        <f>'Показатель 6.1'!J14</f>
        <v>1</v>
      </c>
      <c r="F13" s="27">
        <f>'Показатель 6.2'!J15</f>
        <v>1</v>
      </c>
      <c r="G13" s="27">
        <f>'Показатель 6.3'!J14</f>
        <v>1</v>
      </c>
      <c r="H13" s="27">
        <f>'Показатель 7.1'!J15</f>
        <v>0</v>
      </c>
    </row>
    <row r="14" spans="1:9" s="13" customFormat="1" ht="15.95" customHeight="1" x14ac:dyDescent="0.2">
      <c r="A14" s="10" t="s">
        <v>17</v>
      </c>
      <c r="B14" s="11">
        <f t="shared" si="0"/>
        <v>8</v>
      </c>
      <c r="C14" s="12">
        <f>'Показатель 5.1'!J15</f>
        <v>2</v>
      </c>
      <c r="D14" s="27">
        <f>'Показатель 5.2'!J16</f>
        <v>2</v>
      </c>
      <c r="E14" s="27">
        <f>'Показатель 6.1'!J15</f>
        <v>0</v>
      </c>
      <c r="F14" s="27">
        <f>'Показатель 6.2'!J16</f>
        <v>1</v>
      </c>
      <c r="G14" s="27">
        <f>'Показатель 6.3'!J15</f>
        <v>1</v>
      </c>
      <c r="H14" s="27">
        <f>'Показатель 7.1'!J16</f>
        <v>2</v>
      </c>
    </row>
    <row r="15" spans="1:9" s="13" customFormat="1" ht="15.95" customHeight="1" x14ac:dyDescent="0.2">
      <c r="A15" s="10" t="s">
        <v>18</v>
      </c>
      <c r="B15" s="11">
        <f t="shared" si="0"/>
        <v>7.5</v>
      </c>
      <c r="C15" s="12">
        <f>'Показатель 5.1'!J16</f>
        <v>2</v>
      </c>
      <c r="D15" s="27">
        <f>'Показатель 5.2'!J17</f>
        <v>2</v>
      </c>
      <c r="E15" s="27">
        <f>'Показатель 6.1'!J16</f>
        <v>1</v>
      </c>
      <c r="F15" s="27">
        <f>'Показатель 6.2'!J17</f>
        <v>2</v>
      </c>
      <c r="G15" s="27">
        <f>'Показатель 6.3'!J16</f>
        <v>0.5</v>
      </c>
      <c r="H15" s="27">
        <f>'Показатель 7.1'!J17</f>
        <v>0</v>
      </c>
    </row>
    <row r="16" spans="1:9" s="13" customFormat="1" ht="15.95" customHeight="1" x14ac:dyDescent="0.2">
      <c r="A16" s="10" t="s">
        <v>19</v>
      </c>
      <c r="B16" s="11">
        <f t="shared" si="0"/>
        <v>10</v>
      </c>
      <c r="C16" s="12">
        <f>'Показатель 5.1'!J17</f>
        <v>2</v>
      </c>
      <c r="D16" s="27">
        <f>'Показатель 5.2'!J18</f>
        <v>2</v>
      </c>
      <c r="E16" s="27">
        <f>'Показатель 6.1'!J17</f>
        <v>1</v>
      </c>
      <c r="F16" s="27">
        <f>'Показатель 6.2'!J18</f>
        <v>2</v>
      </c>
      <c r="G16" s="27">
        <f>'Показатель 6.3'!J17</f>
        <v>1</v>
      </c>
      <c r="H16" s="27">
        <f>'Показатель 7.1'!J18</f>
        <v>2</v>
      </c>
    </row>
    <row r="17" spans="1:8" s="13" customFormat="1" ht="15.95" customHeight="1" x14ac:dyDescent="0.2">
      <c r="A17" s="10" t="s">
        <v>20</v>
      </c>
      <c r="B17" s="11">
        <f t="shared" si="0"/>
        <v>10</v>
      </c>
      <c r="C17" s="12">
        <f>'Показатель 5.1'!J18</f>
        <v>2</v>
      </c>
      <c r="D17" s="27">
        <f>'Показатель 5.2'!J19</f>
        <v>2</v>
      </c>
      <c r="E17" s="27">
        <f>'Показатель 6.1'!J18</f>
        <v>1</v>
      </c>
      <c r="F17" s="27">
        <f>'Показатель 6.2'!J19</f>
        <v>2</v>
      </c>
      <c r="G17" s="27">
        <f>'Показатель 6.3'!J18</f>
        <v>1</v>
      </c>
      <c r="H17" s="27">
        <f>'Показатель 7.1'!J19</f>
        <v>2</v>
      </c>
    </row>
    <row r="18" spans="1:8" s="13" customFormat="1" ht="15.95" customHeight="1" x14ac:dyDescent="0.2">
      <c r="A18" s="10" t="s">
        <v>21</v>
      </c>
      <c r="B18" s="11">
        <f t="shared" si="0"/>
        <v>3</v>
      </c>
      <c r="C18" s="12">
        <f>'Показатель 5.1'!J19</f>
        <v>2</v>
      </c>
      <c r="D18" s="27">
        <f>'Показатель 5.2'!J20</f>
        <v>0</v>
      </c>
      <c r="E18" s="27">
        <f>'Показатель 6.1'!J19</f>
        <v>0</v>
      </c>
      <c r="F18" s="27">
        <f>'Показатель 6.2'!J20</f>
        <v>0</v>
      </c>
      <c r="G18" s="27">
        <f>'Показатель 6.3'!J19</f>
        <v>1</v>
      </c>
      <c r="H18" s="27">
        <f>'Показатель 7.1'!J20</f>
        <v>0</v>
      </c>
    </row>
    <row r="19" spans="1:8" s="13" customFormat="1" ht="15.95" customHeight="1" x14ac:dyDescent="0.2">
      <c r="A19" s="10" t="s">
        <v>22</v>
      </c>
      <c r="B19" s="11">
        <f t="shared" si="0"/>
        <v>2</v>
      </c>
      <c r="C19" s="12">
        <f>'Показатель 5.1'!J20</f>
        <v>2</v>
      </c>
      <c r="D19" s="27">
        <f>'Показатель 5.2'!J21</f>
        <v>0</v>
      </c>
      <c r="E19" s="27">
        <f>'Показатель 6.1'!J20</f>
        <v>0</v>
      </c>
      <c r="F19" s="27">
        <f>'Показатель 6.2'!J21</f>
        <v>0</v>
      </c>
      <c r="G19" s="27">
        <f>'Показатель 6.3'!J20</f>
        <v>0</v>
      </c>
      <c r="H19" s="27">
        <f>'Показатель 7.1'!J21</f>
        <v>0</v>
      </c>
    </row>
    <row r="20" spans="1:8" s="13" customFormat="1" ht="15.95" customHeight="1" x14ac:dyDescent="0.2">
      <c r="A20" s="10" t="s">
        <v>23</v>
      </c>
      <c r="B20" s="11">
        <f t="shared" si="0"/>
        <v>3</v>
      </c>
      <c r="C20" s="12">
        <f>'Показатель 5.1'!J21</f>
        <v>2</v>
      </c>
      <c r="D20" s="27">
        <f>'Показатель 5.2'!J22</f>
        <v>0</v>
      </c>
      <c r="E20" s="27">
        <f>'Показатель 6.1'!J21</f>
        <v>0</v>
      </c>
      <c r="F20" s="27">
        <f>'Показатель 6.2'!J22</f>
        <v>0</v>
      </c>
      <c r="G20" s="27">
        <f>'Показатель 6.3'!J21</f>
        <v>1</v>
      </c>
      <c r="H20" s="27">
        <f>'Показатель 7.1'!J22</f>
        <v>0</v>
      </c>
    </row>
    <row r="21" spans="1:8" s="13" customFormat="1" ht="15.95" customHeight="1" x14ac:dyDescent="0.2">
      <c r="A21" s="10" t="s">
        <v>24</v>
      </c>
      <c r="B21" s="11">
        <f t="shared" si="0"/>
        <v>9</v>
      </c>
      <c r="C21" s="12">
        <f>'Показатель 5.1'!J22</f>
        <v>2</v>
      </c>
      <c r="D21" s="27">
        <f>'Показатель 5.2'!J23</f>
        <v>2</v>
      </c>
      <c r="E21" s="27">
        <f>'Показатель 6.1'!J22</f>
        <v>1</v>
      </c>
      <c r="F21" s="27">
        <f>'Показатель 6.2'!J23</f>
        <v>1</v>
      </c>
      <c r="G21" s="27">
        <f>'Показатель 6.3'!J22</f>
        <v>1</v>
      </c>
      <c r="H21" s="27">
        <f>'Показатель 7.1'!J23</f>
        <v>2</v>
      </c>
    </row>
    <row r="22" spans="1:8" s="13" customFormat="1" ht="15.95" customHeight="1" x14ac:dyDescent="0.2">
      <c r="A22" s="10" t="s">
        <v>25</v>
      </c>
      <c r="B22" s="11">
        <f t="shared" si="0"/>
        <v>2.5</v>
      </c>
      <c r="C22" s="12">
        <f>'Показатель 5.1'!J23</f>
        <v>1</v>
      </c>
      <c r="D22" s="27">
        <f>'Показатель 5.2'!J24</f>
        <v>1</v>
      </c>
      <c r="E22" s="27">
        <f>'Показатель 6.1'!J23</f>
        <v>0</v>
      </c>
      <c r="F22" s="27">
        <f>'Показатель 6.2'!J24</f>
        <v>0</v>
      </c>
      <c r="G22" s="27">
        <f>'Показатель 6.3'!J23</f>
        <v>0.5</v>
      </c>
      <c r="H22" s="27">
        <f>'Показатель 7.1'!J24</f>
        <v>0</v>
      </c>
    </row>
    <row r="23" spans="1:8" s="13" customFormat="1" ht="15.95" customHeight="1" x14ac:dyDescent="0.2">
      <c r="A23" s="10" t="s">
        <v>26</v>
      </c>
      <c r="B23" s="11">
        <f t="shared" si="0"/>
        <v>2</v>
      </c>
      <c r="C23" s="12">
        <f>'Показатель 5.1'!J24</f>
        <v>2</v>
      </c>
      <c r="D23" s="27">
        <f>'Показатель 5.2'!J25</f>
        <v>0</v>
      </c>
      <c r="E23" s="27">
        <f>'Показатель 6.1'!J24</f>
        <v>0</v>
      </c>
      <c r="F23" s="27">
        <f>'Показатель 6.2'!J25</f>
        <v>0</v>
      </c>
      <c r="G23" s="27">
        <f>'Показатель 6.3'!J24</f>
        <v>0</v>
      </c>
      <c r="H23" s="27">
        <f>'Показатель 7.1'!J25</f>
        <v>0</v>
      </c>
    </row>
    <row r="24" spans="1:8" s="13" customFormat="1" ht="15.95" customHeight="1" x14ac:dyDescent="0.2">
      <c r="A24" s="10" t="s">
        <v>27</v>
      </c>
      <c r="B24" s="11">
        <f t="shared" si="0"/>
        <v>6</v>
      </c>
      <c r="C24" s="12">
        <f>'Показатель 5.1'!J25</f>
        <v>2</v>
      </c>
      <c r="D24" s="27">
        <f>'Показатель 5.2'!J26</f>
        <v>2</v>
      </c>
      <c r="E24" s="27">
        <f>'Показатель 6.1'!J25</f>
        <v>1</v>
      </c>
      <c r="F24" s="27">
        <f>'Показатель 6.2'!J26</f>
        <v>0</v>
      </c>
      <c r="G24" s="27">
        <f>'Показатель 6.3'!J25</f>
        <v>1</v>
      </c>
      <c r="H24" s="27">
        <f>'Показатель 7.1'!J26</f>
        <v>0</v>
      </c>
    </row>
    <row r="25" spans="1:8" s="13" customFormat="1" ht="15.95" customHeight="1" x14ac:dyDescent="0.2">
      <c r="A25" s="10" t="s">
        <v>28</v>
      </c>
      <c r="B25" s="11">
        <f t="shared" si="0"/>
        <v>10</v>
      </c>
      <c r="C25" s="12">
        <f>'Показатель 5.1'!J26</f>
        <v>2</v>
      </c>
      <c r="D25" s="27">
        <f>'Показатель 5.2'!J27</f>
        <v>2</v>
      </c>
      <c r="E25" s="27">
        <f>'Показатель 6.1'!J26</f>
        <v>1</v>
      </c>
      <c r="F25" s="27">
        <f>'Показатель 6.2'!J27</f>
        <v>2</v>
      </c>
      <c r="G25" s="27">
        <f>'Показатель 6.3'!J26</f>
        <v>1</v>
      </c>
      <c r="H25" s="27">
        <f>'Показатель 7.1'!J27</f>
        <v>2</v>
      </c>
    </row>
    <row r="26" spans="1:8" s="13" customFormat="1" ht="15.95" customHeight="1" x14ac:dyDescent="0.2">
      <c r="A26" s="10" t="s">
        <v>29</v>
      </c>
      <c r="B26" s="11">
        <f t="shared" si="0"/>
        <v>3.5</v>
      </c>
      <c r="C26" s="12">
        <f>'Показатель 5.1'!J27</f>
        <v>0</v>
      </c>
      <c r="D26" s="27">
        <f>'Показатель 5.2'!J28</f>
        <v>1</v>
      </c>
      <c r="E26" s="27">
        <f>'Показатель 6.1'!J27</f>
        <v>0.5</v>
      </c>
      <c r="F26" s="27">
        <f>'Показатель 6.2'!J28</f>
        <v>1</v>
      </c>
      <c r="G26" s="27">
        <f>'Показатель 6.3'!J27</f>
        <v>1</v>
      </c>
      <c r="H26" s="27">
        <f>'Показатель 7.1'!J28</f>
        <v>0</v>
      </c>
    </row>
    <row r="27" spans="1:8" s="13" customFormat="1" ht="15.95" customHeight="1" x14ac:dyDescent="0.2">
      <c r="A27" s="10" t="s">
        <v>30</v>
      </c>
      <c r="B27" s="11">
        <f t="shared" si="0"/>
        <v>5.5</v>
      </c>
      <c r="C27" s="12">
        <f>'Показатель 5.1'!J28</f>
        <v>1</v>
      </c>
      <c r="D27" s="27">
        <f>'Показатель 5.2'!J29</f>
        <v>0.5</v>
      </c>
      <c r="E27" s="27">
        <f>'Показатель 6.1'!J28</f>
        <v>1</v>
      </c>
      <c r="F27" s="27">
        <f>'Показатель 6.2'!J29</f>
        <v>2</v>
      </c>
      <c r="G27" s="27">
        <f>'Показатель 6.3'!J28</f>
        <v>1</v>
      </c>
      <c r="H27" s="27">
        <f>'Показатель 7.1'!J29</f>
        <v>0</v>
      </c>
    </row>
    <row r="28" spans="1:8" s="13" customFormat="1" ht="15.95" customHeight="1" x14ac:dyDescent="0.2">
      <c r="A28" s="10" t="s">
        <v>31</v>
      </c>
      <c r="B28" s="11">
        <f t="shared" si="0"/>
        <v>9</v>
      </c>
      <c r="C28" s="12">
        <f>'Показатель 5.1'!J29</f>
        <v>1</v>
      </c>
      <c r="D28" s="27">
        <f>'Показатель 5.2'!J30</f>
        <v>2</v>
      </c>
      <c r="E28" s="27">
        <f>'Показатель 6.1'!J29</f>
        <v>1</v>
      </c>
      <c r="F28" s="27">
        <f>'Показатель 6.2'!J30</f>
        <v>2</v>
      </c>
      <c r="G28" s="27">
        <f>'Показатель 6.3'!J29</f>
        <v>1</v>
      </c>
      <c r="H28" s="27">
        <f>'Показатель 7.1'!J30</f>
        <v>2</v>
      </c>
    </row>
    <row r="29" spans="1:8" s="13" customFormat="1" ht="15.95" customHeight="1" x14ac:dyDescent="0.2">
      <c r="A29" s="10" t="s">
        <v>32</v>
      </c>
      <c r="B29" s="11">
        <f t="shared" si="0"/>
        <v>7.5</v>
      </c>
      <c r="C29" s="12">
        <f>'Показатель 5.1'!J30</f>
        <v>2</v>
      </c>
      <c r="D29" s="27">
        <f>'Показатель 5.2'!J31</f>
        <v>2</v>
      </c>
      <c r="E29" s="27">
        <f>'Показатель 6.1'!J30</f>
        <v>0.5</v>
      </c>
      <c r="F29" s="27">
        <f>'Показатель 6.2'!J31</f>
        <v>2</v>
      </c>
      <c r="G29" s="27">
        <f>'Показатель 6.3'!J30</f>
        <v>1</v>
      </c>
      <c r="H29" s="27">
        <f>'Показатель 7.1'!J31</f>
        <v>0</v>
      </c>
    </row>
    <row r="30" spans="1:8" s="13" customFormat="1" ht="15.95" customHeight="1" x14ac:dyDescent="0.2">
      <c r="A30" s="10" t="s">
        <v>33</v>
      </c>
      <c r="B30" s="11">
        <f t="shared" si="0"/>
        <v>6</v>
      </c>
      <c r="C30" s="12">
        <f>'Показатель 5.1'!J31</f>
        <v>1</v>
      </c>
      <c r="D30" s="27">
        <f>'Показатель 5.2'!J32</f>
        <v>2</v>
      </c>
      <c r="E30" s="27">
        <f>'Показатель 6.1'!J31</f>
        <v>0</v>
      </c>
      <c r="F30" s="27">
        <f>'Показатель 6.2'!J32</f>
        <v>2</v>
      </c>
      <c r="G30" s="27">
        <f>'Показатель 6.3'!J31</f>
        <v>1</v>
      </c>
      <c r="H30" s="27">
        <f>'Показатель 7.1'!J32</f>
        <v>0</v>
      </c>
    </row>
    <row r="31" spans="1:8" s="13" customFormat="1" ht="15.95" customHeight="1" x14ac:dyDescent="0.2">
      <c r="A31" s="10" t="s">
        <v>34</v>
      </c>
      <c r="B31" s="11">
        <f t="shared" si="0"/>
        <v>6.5</v>
      </c>
      <c r="C31" s="12">
        <f>'Показатель 5.1'!J32</f>
        <v>1</v>
      </c>
      <c r="D31" s="27">
        <f>'Показатель 5.2'!J33</f>
        <v>2</v>
      </c>
      <c r="E31" s="27">
        <f>'Показатель 6.1'!J32</f>
        <v>0.5</v>
      </c>
      <c r="F31" s="27">
        <f>'Показатель 6.2'!J33</f>
        <v>2</v>
      </c>
      <c r="G31" s="27">
        <f>'Показатель 6.3'!J32</f>
        <v>1</v>
      </c>
      <c r="H31" s="27">
        <f>'Показатель 7.1'!J33</f>
        <v>0</v>
      </c>
    </row>
    <row r="32" spans="1:8" s="13" customFormat="1" ht="15.95" customHeight="1" x14ac:dyDescent="0.2">
      <c r="A32" s="10" t="s">
        <v>35</v>
      </c>
      <c r="B32" s="11">
        <f t="shared" si="0"/>
        <v>8</v>
      </c>
      <c r="C32" s="12">
        <f>'Показатель 5.1'!J33</f>
        <v>2</v>
      </c>
      <c r="D32" s="27">
        <f>'Показатель 5.2'!J34</f>
        <v>2</v>
      </c>
      <c r="E32" s="27">
        <f>'Показатель 6.1'!J33</f>
        <v>1</v>
      </c>
      <c r="F32" s="27">
        <f>'Показатель 6.2'!J34</f>
        <v>2</v>
      </c>
      <c r="G32" s="27">
        <f>'Показатель 6.3'!J33</f>
        <v>1</v>
      </c>
      <c r="H32" s="27">
        <f>'Показатель 7.1'!J34</f>
        <v>0</v>
      </c>
    </row>
    <row r="33" spans="1:8" s="13" customFormat="1" ht="15.95" customHeight="1" x14ac:dyDescent="0.2">
      <c r="A33" s="10" t="s">
        <v>36</v>
      </c>
      <c r="B33" s="11">
        <f t="shared" si="0"/>
        <v>6</v>
      </c>
      <c r="C33" s="12">
        <f>'Показатель 5.1'!J34</f>
        <v>1</v>
      </c>
      <c r="D33" s="27">
        <f>'Показатель 5.2'!J35</f>
        <v>1</v>
      </c>
      <c r="E33" s="27">
        <f>'Показатель 6.1'!J34</f>
        <v>0</v>
      </c>
      <c r="F33" s="27">
        <f>'Показатель 6.2'!J35</f>
        <v>2</v>
      </c>
      <c r="G33" s="27">
        <f>'Показатель 6.3'!J34</f>
        <v>1</v>
      </c>
      <c r="H33" s="27">
        <f>'Показатель 7.1'!J35</f>
        <v>1</v>
      </c>
    </row>
    <row r="34" spans="1:8" s="13" customFormat="1" ht="15.95" customHeight="1" x14ac:dyDescent="0.2">
      <c r="A34" s="10" t="s">
        <v>37</v>
      </c>
      <c r="B34" s="11">
        <f t="shared" si="0"/>
        <v>8</v>
      </c>
      <c r="C34" s="12">
        <f>'Показатель 5.1'!J35</f>
        <v>2</v>
      </c>
      <c r="D34" s="27">
        <f>'Показатель 5.2'!J36</f>
        <v>2</v>
      </c>
      <c r="E34" s="27">
        <f>'Показатель 6.1'!J35</f>
        <v>1</v>
      </c>
      <c r="F34" s="27">
        <f>'Показатель 6.2'!J36</f>
        <v>2</v>
      </c>
      <c r="G34" s="27">
        <f>'Показатель 6.3'!J35</f>
        <v>1</v>
      </c>
      <c r="H34" s="27">
        <f>'Показатель 7.1'!J36</f>
        <v>0</v>
      </c>
    </row>
    <row r="35" spans="1:8" s="13" customFormat="1" ht="15.95" customHeight="1" x14ac:dyDescent="0.2">
      <c r="A35" s="10" t="s">
        <v>38</v>
      </c>
      <c r="B35" s="11">
        <f t="shared" si="0"/>
        <v>6</v>
      </c>
      <c r="C35" s="12">
        <f>'Показатель 5.1'!J36</f>
        <v>2</v>
      </c>
      <c r="D35" s="27">
        <f>'Показатель 5.2'!J37</f>
        <v>0</v>
      </c>
      <c r="E35" s="27">
        <f>'Показатель 6.1'!J36</f>
        <v>1</v>
      </c>
      <c r="F35" s="27">
        <f>'Показатель 6.2'!J37</f>
        <v>2</v>
      </c>
      <c r="G35" s="27">
        <f>'Показатель 6.3'!J36</f>
        <v>1</v>
      </c>
      <c r="H35" s="27">
        <f>'Показатель 7.1'!J37</f>
        <v>0</v>
      </c>
    </row>
    <row r="36" spans="1:8" s="13" customFormat="1" ht="15.95" customHeight="1" x14ac:dyDescent="0.2">
      <c r="A36" s="10" t="s">
        <v>39</v>
      </c>
      <c r="B36" s="11">
        <f t="shared" si="0"/>
        <v>6</v>
      </c>
      <c r="C36" s="12">
        <f>'Показатель 5.1'!J37</f>
        <v>1</v>
      </c>
      <c r="D36" s="27">
        <f>'Показатель 5.2'!J38</f>
        <v>2</v>
      </c>
      <c r="E36" s="27">
        <f>'Показатель 6.1'!J37</f>
        <v>1</v>
      </c>
      <c r="F36" s="27">
        <f>'Показатель 6.2'!J38</f>
        <v>1</v>
      </c>
      <c r="G36" s="27">
        <f>'Показатель 6.3'!J37</f>
        <v>1</v>
      </c>
      <c r="H36" s="27">
        <f>'Показатель 7.1'!J38</f>
        <v>0</v>
      </c>
    </row>
    <row r="37" spans="1:8" s="13" customFormat="1" ht="15.95" customHeight="1" x14ac:dyDescent="0.2">
      <c r="A37" s="10" t="s">
        <v>40</v>
      </c>
      <c r="B37" s="11">
        <f t="shared" si="0"/>
        <v>8</v>
      </c>
      <c r="C37" s="12">
        <f>'Показатель 5.1'!J38</f>
        <v>2</v>
      </c>
      <c r="D37" s="27">
        <f>'Показатель 5.2'!J39</f>
        <v>2</v>
      </c>
      <c r="E37" s="27">
        <f>'Показатель 6.1'!J38</f>
        <v>0.5</v>
      </c>
      <c r="F37" s="27">
        <f>'Показатель 6.2'!J39</f>
        <v>1</v>
      </c>
      <c r="G37" s="27">
        <f>'Показатель 6.3'!J38</f>
        <v>0.5</v>
      </c>
      <c r="H37" s="27">
        <f>'Показатель 7.1'!J39</f>
        <v>2</v>
      </c>
    </row>
    <row r="38" spans="1:8" s="13" customFormat="1" ht="15.95" customHeight="1" x14ac:dyDescent="0.2">
      <c r="A38" s="10" t="s">
        <v>41</v>
      </c>
      <c r="B38" s="11">
        <f t="shared" si="0"/>
        <v>8</v>
      </c>
      <c r="C38" s="12">
        <f>'Показатель 5.1'!J39</f>
        <v>2</v>
      </c>
      <c r="D38" s="27">
        <f>'Показатель 5.2'!J40</f>
        <v>2</v>
      </c>
      <c r="E38" s="27">
        <f>'Показатель 6.1'!J39</f>
        <v>1</v>
      </c>
      <c r="F38" s="27">
        <f>'Показатель 6.2'!J40</f>
        <v>2</v>
      </c>
      <c r="G38" s="27">
        <f>'Показатель 6.3'!J39</f>
        <v>1</v>
      </c>
      <c r="H38" s="27">
        <f>'Показатель 7.1'!J40</f>
        <v>0</v>
      </c>
    </row>
    <row r="39" spans="1:8" s="13" customFormat="1" ht="15.95" customHeight="1" x14ac:dyDescent="0.2">
      <c r="A39" s="10" t="s">
        <v>42</v>
      </c>
      <c r="B39" s="11">
        <f t="shared" si="0"/>
        <v>9</v>
      </c>
      <c r="C39" s="12">
        <f>'Показатель 5.1'!J40</f>
        <v>2</v>
      </c>
      <c r="D39" s="27">
        <f>'Показатель 5.2'!J41</f>
        <v>2</v>
      </c>
      <c r="E39" s="27">
        <f>'Показатель 6.1'!J40</f>
        <v>1</v>
      </c>
      <c r="F39" s="27">
        <f>'Показатель 6.2'!J41</f>
        <v>2</v>
      </c>
      <c r="G39" s="27">
        <f>'Показатель 6.3'!J40</f>
        <v>1</v>
      </c>
      <c r="H39" s="27">
        <f>'Показатель 7.1'!J41</f>
        <v>1</v>
      </c>
    </row>
    <row r="40" spans="1:8" s="13" customFormat="1" ht="15.95" customHeight="1" x14ac:dyDescent="0.2">
      <c r="A40" s="10" t="s">
        <v>43</v>
      </c>
      <c r="B40" s="11">
        <f t="shared" si="0"/>
        <v>8</v>
      </c>
      <c r="C40" s="12">
        <f>'Показатель 5.1'!J41</f>
        <v>2</v>
      </c>
      <c r="D40" s="27">
        <f>'Показатель 5.2'!J42</f>
        <v>2</v>
      </c>
      <c r="E40" s="27">
        <f>'Показатель 6.1'!J41</f>
        <v>1</v>
      </c>
      <c r="F40" s="27">
        <f>'Показатель 6.2'!J42</f>
        <v>2</v>
      </c>
      <c r="G40" s="27">
        <f>'Показатель 6.3'!J41</f>
        <v>1</v>
      </c>
      <c r="H40" s="27">
        <f>'Показатель 7.1'!J42</f>
        <v>0</v>
      </c>
    </row>
    <row r="41" spans="1:8" s="13" customFormat="1" ht="15.95" customHeight="1" x14ac:dyDescent="0.2">
      <c r="A41" s="10" t="s">
        <v>44</v>
      </c>
      <c r="B41" s="11">
        <f t="shared" si="0"/>
        <v>8</v>
      </c>
      <c r="C41" s="12">
        <f>'Показатель 5.1'!J42</f>
        <v>2</v>
      </c>
      <c r="D41" s="27">
        <f>'Показатель 5.2'!J43</f>
        <v>2</v>
      </c>
      <c r="E41" s="27">
        <f>'Показатель 6.1'!J42</f>
        <v>1</v>
      </c>
      <c r="F41" s="27">
        <f>'Показатель 6.2'!J43</f>
        <v>2</v>
      </c>
      <c r="G41" s="27">
        <f>'Показатель 6.3'!J42</f>
        <v>1</v>
      </c>
      <c r="H41" s="27">
        <f>'Показатель 7.1'!J43</f>
        <v>0</v>
      </c>
    </row>
    <row r="42" spans="1:8" s="13" customFormat="1" ht="15.95" customHeight="1" x14ac:dyDescent="0.2">
      <c r="A42" s="10" t="s">
        <v>45</v>
      </c>
      <c r="B42" s="11">
        <f t="shared" si="0"/>
        <v>4</v>
      </c>
      <c r="C42" s="12">
        <f>'Показатель 5.1'!J43</f>
        <v>2</v>
      </c>
      <c r="D42" s="27">
        <f>'Показатель 5.2'!J44</f>
        <v>0</v>
      </c>
      <c r="E42" s="27">
        <f>'Показатель 6.1'!J43</f>
        <v>0</v>
      </c>
      <c r="F42" s="27">
        <f>'Показатель 6.2'!J44</f>
        <v>1</v>
      </c>
      <c r="G42" s="27">
        <f>'Показатель 6.3'!J43</f>
        <v>1</v>
      </c>
      <c r="H42" s="27">
        <f>'Показатель 7.1'!J44</f>
        <v>0</v>
      </c>
    </row>
    <row r="43" spans="1:8" s="13" customFormat="1" ht="15.95" customHeight="1" x14ac:dyDescent="0.2">
      <c r="A43" s="10" t="s">
        <v>46</v>
      </c>
      <c r="B43" s="11">
        <f t="shared" si="0"/>
        <v>5</v>
      </c>
      <c r="C43" s="12">
        <f>'Показатель 5.1'!J44</f>
        <v>0</v>
      </c>
      <c r="D43" s="27">
        <f>'Показатель 5.2'!J45</f>
        <v>2</v>
      </c>
      <c r="E43" s="27">
        <f>'Показатель 6.1'!J44</f>
        <v>0</v>
      </c>
      <c r="F43" s="27">
        <f>'Показатель 6.2'!J45</f>
        <v>2</v>
      </c>
      <c r="G43" s="27">
        <f>'Показатель 6.3'!J44</f>
        <v>1</v>
      </c>
      <c r="H43" s="27">
        <f>'Показатель 7.1'!J45</f>
        <v>0</v>
      </c>
    </row>
    <row r="44" spans="1:8" s="13" customFormat="1" ht="15.95" customHeight="1" x14ac:dyDescent="0.2">
      <c r="A44" s="10" t="s">
        <v>47</v>
      </c>
      <c r="B44" s="11">
        <f t="shared" si="0"/>
        <v>3</v>
      </c>
      <c r="C44" s="12">
        <f>'Показатель 5.1'!J45</f>
        <v>0</v>
      </c>
      <c r="D44" s="27">
        <f>'Показатель 5.2'!J46</f>
        <v>2</v>
      </c>
      <c r="E44" s="27">
        <f>'Показатель 6.1'!J45</f>
        <v>0</v>
      </c>
      <c r="F44" s="27">
        <f>'Показатель 6.2'!J46</f>
        <v>1</v>
      </c>
      <c r="G44" s="27">
        <f>'Показатель 6.3'!J45</f>
        <v>0</v>
      </c>
      <c r="H44" s="27">
        <f>'Показатель 7.1'!J46</f>
        <v>0</v>
      </c>
    </row>
    <row r="45" spans="1:8" s="13" customFormat="1" ht="15.95" customHeight="1" x14ac:dyDescent="0.2">
      <c r="A45" s="10" t="s">
        <v>48</v>
      </c>
      <c r="B45" s="11">
        <f t="shared" si="0"/>
        <v>4.5</v>
      </c>
      <c r="C45" s="12">
        <f>'Показатель 5.1'!J46</f>
        <v>1</v>
      </c>
      <c r="D45" s="27">
        <f>'Показатель 5.2'!J47</f>
        <v>0</v>
      </c>
      <c r="E45" s="27">
        <f>'Показатель 6.1'!J46</f>
        <v>0</v>
      </c>
      <c r="F45" s="27">
        <f>'Показатель 6.2'!J47</f>
        <v>1</v>
      </c>
      <c r="G45" s="27">
        <f>'Показатель 6.3'!J46</f>
        <v>0.5</v>
      </c>
      <c r="H45" s="27">
        <f>'Показатель 7.1'!J47</f>
        <v>2</v>
      </c>
    </row>
    <row r="46" spans="1:8" s="13" customFormat="1" ht="15.95" customHeight="1" x14ac:dyDescent="0.2">
      <c r="A46" s="10" t="s">
        <v>49</v>
      </c>
      <c r="B46" s="11">
        <f t="shared" si="0"/>
        <v>6.5</v>
      </c>
      <c r="C46" s="12">
        <f>'Показатель 5.1'!J47</f>
        <v>2</v>
      </c>
      <c r="D46" s="27">
        <f>'Показатель 5.2'!J48</f>
        <v>2</v>
      </c>
      <c r="E46" s="27">
        <f>'Показатель 6.1'!J47</f>
        <v>0.5</v>
      </c>
      <c r="F46" s="27">
        <f>'Показатель 6.2'!J48</f>
        <v>1</v>
      </c>
      <c r="G46" s="27">
        <f>'Показатель 6.3'!J47</f>
        <v>1</v>
      </c>
      <c r="H46" s="27">
        <f>'Показатель 7.1'!J48</f>
        <v>0</v>
      </c>
    </row>
    <row r="47" spans="1:8" s="13" customFormat="1" ht="15.95" customHeight="1" x14ac:dyDescent="0.2">
      <c r="A47" s="10" t="s">
        <v>50</v>
      </c>
      <c r="B47" s="11">
        <f t="shared" si="0"/>
        <v>7.5</v>
      </c>
      <c r="C47" s="12">
        <f>'Показатель 5.1'!J48</f>
        <v>2</v>
      </c>
      <c r="D47" s="27">
        <f>'Показатель 5.2'!J49</f>
        <v>2</v>
      </c>
      <c r="E47" s="27">
        <f>'Показатель 6.1'!J48</f>
        <v>1</v>
      </c>
      <c r="F47" s="27">
        <f>'Показатель 6.2'!J49</f>
        <v>2</v>
      </c>
      <c r="G47" s="27">
        <f>'Показатель 6.3'!J48</f>
        <v>0.5</v>
      </c>
      <c r="H47" s="27">
        <f>'Показатель 7.1'!J49</f>
        <v>0</v>
      </c>
    </row>
    <row r="48" spans="1:8" s="13" customFormat="1" ht="15.95" customHeight="1" x14ac:dyDescent="0.2">
      <c r="A48" s="10" t="s">
        <v>51</v>
      </c>
      <c r="B48" s="11">
        <f t="shared" si="0"/>
        <v>8</v>
      </c>
      <c r="C48" s="12">
        <f>'Показатель 5.1'!J49</f>
        <v>2</v>
      </c>
      <c r="D48" s="27">
        <f>'Показатель 5.2'!J50</f>
        <v>2</v>
      </c>
      <c r="E48" s="27">
        <f>'Показатель 6.1'!J49</f>
        <v>1</v>
      </c>
      <c r="F48" s="27">
        <f>'Показатель 6.2'!J50</f>
        <v>2</v>
      </c>
      <c r="G48" s="27">
        <f>'Показатель 6.3'!J49</f>
        <v>1</v>
      </c>
      <c r="H48" s="27">
        <f>'Показатель 7.1'!J50</f>
        <v>0</v>
      </c>
    </row>
    <row r="49" spans="1:8" s="13" customFormat="1" ht="15.95" customHeight="1" x14ac:dyDescent="0.2">
      <c r="A49" s="10" t="s">
        <v>52</v>
      </c>
      <c r="B49" s="11">
        <f t="shared" si="0"/>
        <v>8</v>
      </c>
      <c r="C49" s="12">
        <f>'Показатель 5.1'!J50</f>
        <v>2</v>
      </c>
      <c r="D49" s="27">
        <f>'Показатель 5.2'!J51</f>
        <v>2</v>
      </c>
      <c r="E49" s="27">
        <f>'Показатель 6.1'!J50</f>
        <v>1</v>
      </c>
      <c r="F49" s="27">
        <f>'Показатель 6.2'!J51</f>
        <v>2</v>
      </c>
      <c r="G49" s="27">
        <f>'Показатель 6.3'!J50</f>
        <v>1</v>
      </c>
      <c r="H49" s="27">
        <f>'Показатель 7.1'!J51</f>
        <v>0</v>
      </c>
    </row>
  </sheetData>
  <mergeCells count="1">
    <mergeCell ref="A1:H1"/>
  </mergeCells>
  <pageMargins left="0.31496062992125984" right="0.31496062992125984" top="0.15748031496062992" bottom="0.15748031496062992" header="0.31496062992125984" footer="0.31496062992125984"/>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21" activePane="bottomLeft" state="frozen"/>
      <selection activeCell="R28" sqref="R28"/>
      <selection pane="bottomLeft" activeCell="B32" sqref="B32"/>
    </sheetView>
  </sheetViews>
  <sheetFormatPr defaultRowHeight="15" x14ac:dyDescent="0.25"/>
  <cols>
    <col min="1" max="1" width="6.140625" customWidth="1"/>
    <col min="2" max="2" width="110.28515625" customWidth="1"/>
    <col min="3" max="3" width="7.42578125" customWidth="1"/>
  </cols>
  <sheetData>
    <row r="1" spans="1:3" ht="15.75" x14ac:dyDescent="0.25">
      <c r="A1" s="154" t="s">
        <v>53</v>
      </c>
      <c r="B1" s="154"/>
      <c r="C1" s="154"/>
    </row>
    <row r="2" spans="1:3" ht="15.75" x14ac:dyDescent="0.25">
      <c r="A2" s="29"/>
      <c r="B2" s="29"/>
      <c r="C2" s="29"/>
    </row>
    <row r="3" spans="1:3" x14ac:dyDescent="0.25">
      <c r="A3" s="30"/>
      <c r="B3" s="30"/>
      <c r="C3" s="31"/>
    </row>
    <row r="4" spans="1:3" ht="15" customHeight="1" x14ac:dyDescent="0.25">
      <c r="A4" s="155" t="s">
        <v>54</v>
      </c>
      <c r="B4" s="156" t="s">
        <v>55</v>
      </c>
      <c r="C4" s="156" t="s">
        <v>56</v>
      </c>
    </row>
    <row r="5" spans="1:3" x14ac:dyDescent="0.25">
      <c r="A5" s="155"/>
      <c r="B5" s="156"/>
      <c r="C5" s="156"/>
    </row>
    <row r="6" spans="1:3" x14ac:dyDescent="0.25">
      <c r="A6" s="32" t="s">
        <v>57</v>
      </c>
      <c r="B6" s="33" t="s">
        <v>58</v>
      </c>
      <c r="C6" s="34">
        <f>C9+C13</f>
        <v>4</v>
      </c>
    </row>
    <row r="7" spans="1:3" ht="36.75" customHeight="1" x14ac:dyDescent="0.25">
      <c r="A7" s="157" t="s">
        <v>59</v>
      </c>
      <c r="B7" s="35" t="s">
        <v>60</v>
      </c>
      <c r="C7" s="158"/>
    </row>
    <row r="8" spans="1:3" ht="87.75" customHeight="1" x14ac:dyDescent="0.25">
      <c r="A8" s="157"/>
      <c r="B8" s="36" t="s">
        <v>61</v>
      </c>
      <c r="C8" s="158"/>
    </row>
    <row r="9" spans="1:3" x14ac:dyDescent="0.25">
      <c r="A9" s="37"/>
      <c r="B9" s="38" t="s">
        <v>62</v>
      </c>
      <c r="C9" s="39">
        <v>2</v>
      </c>
    </row>
    <row r="10" spans="1:3" x14ac:dyDescent="0.25">
      <c r="A10" s="37"/>
      <c r="B10" s="40" t="s">
        <v>63</v>
      </c>
      <c r="C10" s="39">
        <v>0</v>
      </c>
    </row>
    <row r="11" spans="1:3" ht="38.25" customHeight="1" x14ac:dyDescent="0.25">
      <c r="A11" s="163" t="s">
        <v>64</v>
      </c>
      <c r="B11" s="35" t="s">
        <v>65</v>
      </c>
      <c r="C11" s="164"/>
    </row>
    <row r="12" spans="1:3" ht="136.5" customHeight="1" x14ac:dyDescent="0.25">
      <c r="A12" s="163"/>
      <c r="B12" s="41" t="s">
        <v>66</v>
      </c>
      <c r="C12" s="164"/>
    </row>
    <row r="13" spans="1:3" x14ac:dyDescent="0.25">
      <c r="A13" s="42"/>
      <c r="B13" s="38" t="s">
        <v>67</v>
      </c>
      <c r="C13" s="39">
        <v>2</v>
      </c>
    </row>
    <row r="14" spans="1:3" x14ac:dyDescent="0.25">
      <c r="A14" s="42"/>
      <c r="B14" s="38" t="s">
        <v>68</v>
      </c>
      <c r="C14" s="39">
        <v>1</v>
      </c>
    </row>
    <row r="15" spans="1:3" x14ac:dyDescent="0.25">
      <c r="A15" s="42"/>
      <c r="B15" s="40" t="s">
        <v>69</v>
      </c>
      <c r="C15" s="39">
        <v>0</v>
      </c>
    </row>
    <row r="16" spans="1:3" x14ac:dyDescent="0.25">
      <c r="A16" s="43" t="s">
        <v>70</v>
      </c>
      <c r="B16" s="33" t="s">
        <v>71</v>
      </c>
      <c r="C16" s="34">
        <f>C19+C23+C28</f>
        <v>4</v>
      </c>
    </row>
    <row r="17" spans="1:3" ht="34.5" customHeight="1" x14ac:dyDescent="0.25">
      <c r="A17" s="159" t="s">
        <v>72</v>
      </c>
      <c r="B17" s="35" t="s">
        <v>73</v>
      </c>
      <c r="C17" s="161"/>
    </row>
    <row r="18" spans="1:3" ht="171" customHeight="1" x14ac:dyDescent="0.25">
      <c r="A18" s="160"/>
      <c r="B18" s="41" t="s">
        <v>74</v>
      </c>
      <c r="C18" s="162"/>
    </row>
    <row r="19" spans="1:3" ht="15" customHeight="1" x14ac:dyDescent="0.25">
      <c r="A19" s="44"/>
      <c r="B19" s="38" t="s">
        <v>75</v>
      </c>
      <c r="C19" s="39">
        <v>1</v>
      </c>
    </row>
    <row r="20" spans="1:3" x14ac:dyDescent="0.25">
      <c r="A20" s="44"/>
      <c r="B20" s="38" t="s">
        <v>76</v>
      </c>
      <c r="C20" s="39">
        <v>0</v>
      </c>
    </row>
    <row r="21" spans="1:3" ht="45.75" customHeight="1" x14ac:dyDescent="0.25">
      <c r="A21" s="159" t="s">
        <v>77</v>
      </c>
      <c r="B21" s="35" t="s">
        <v>78</v>
      </c>
      <c r="C21" s="161"/>
    </row>
    <row r="22" spans="1:3" ht="101.25" customHeight="1" x14ac:dyDescent="0.25">
      <c r="A22" s="160"/>
      <c r="B22" s="36" t="s">
        <v>79</v>
      </c>
      <c r="C22" s="162"/>
    </row>
    <row r="23" spans="1:3" x14ac:dyDescent="0.25">
      <c r="A23" s="44"/>
      <c r="B23" s="38" t="s">
        <v>80</v>
      </c>
      <c r="C23" s="39">
        <v>2</v>
      </c>
    </row>
    <row r="24" spans="1:3" x14ac:dyDescent="0.25">
      <c r="A24" s="44"/>
      <c r="B24" s="38" t="s">
        <v>81</v>
      </c>
      <c r="C24" s="39">
        <v>1</v>
      </c>
    </row>
    <row r="25" spans="1:3" x14ac:dyDescent="0.25">
      <c r="A25" s="44"/>
      <c r="B25" s="38" t="s">
        <v>76</v>
      </c>
      <c r="C25" s="39">
        <v>0</v>
      </c>
    </row>
    <row r="26" spans="1:3" ht="33.75" customHeight="1" x14ac:dyDescent="0.25">
      <c r="A26" s="159" t="s">
        <v>82</v>
      </c>
      <c r="B26" s="35" t="s">
        <v>83</v>
      </c>
      <c r="C26" s="161"/>
    </row>
    <row r="27" spans="1:3" ht="69" customHeight="1" x14ac:dyDescent="0.25">
      <c r="A27" s="160"/>
      <c r="B27" s="41" t="s">
        <v>84</v>
      </c>
      <c r="C27" s="162"/>
    </row>
    <row r="28" spans="1:3" x14ac:dyDescent="0.25">
      <c r="A28" s="44"/>
      <c r="B28" s="38" t="s">
        <v>85</v>
      </c>
      <c r="C28" s="39">
        <v>1</v>
      </c>
    </row>
    <row r="29" spans="1:3" x14ac:dyDescent="0.25">
      <c r="A29" s="44"/>
      <c r="B29" s="38" t="s">
        <v>76</v>
      </c>
      <c r="C29" s="39">
        <v>0</v>
      </c>
    </row>
    <row r="30" spans="1:3" x14ac:dyDescent="0.25">
      <c r="A30" s="43" t="s">
        <v>86</v>
      </c>
      <c r="B30" s="33" t="s">
        <v>87</v>
      </c>
      <c r="C30" s="34">
        <f>C33</f>
        <v>2</v>
      </c>
    </row>
    <row r="31" spans="1:3" ht="34.5" customHeight="1" x14ac:dyDescent="0.25">
      <c r="A31" s="159" t="s">
        <v>88</v>
      </c>
      <c r="B31" s="35" t="s">
        <v>89</v>
      </c>
      <c r="C31" s="161"/>
    </row>
    <row r="32" spans="1:3" ht="94.5" customHeight="1" x14ac:dyDescent="0.25">
      <c r="A32" s="160"/>
      <c r="B32" s="41" t="s">
        <v>90</v>
      </c>
      <c r="C32" s="162"/>
    </row>
    <row r="33" spans="1:3" ht="41.25" customHeight="1" x14ac:dyDescent="0.25">
      <c r="A33" s="44"/>
      <c r="B33" s="38" t="s">
        <v>91</v>
      </c>
      <c r="C33" s="39">
        <v>2</v>
      </c>
    </row>
    <row r="34" spans="1:3" ht="25.5" x14ac:dyDescent="0.25">
      <c r="A34" s="44"/>
      <c r="B34" s="38" t="s">
        <v>92</v>
      </c>
      <c r="C34" s="39">
        <v>1</v>
      </c>
    </row>
    <row r="35" spans="1:3" ht="25.5" x14ac:dyDescent="0.25">
      <c r="A35" s="44"/>
      <c r="B35" s="38" t="s">
        <v>93</v>
      </c>
      <c r="C35" s="39">
        <v>0</v>
      </c>
    </row>
    <row r="36" spans="1:3" x14ac:dyDescent="0.25">
      <c r="A36" s="45"/>
      <c r="B36" s="46" t="s">
        <v>94</v>
      </c>
      <c r="C36" s="47">
        <f>C6+C16+C30</f>
        <v>10</v>
      </c>
    </row>
  </sheetData>
  <mergeCells count="16">
    <mergeCell ref="A26:A27"/>
    <mergeCell ref="C26:C27"/>
    <mergeCell ref="A31:A32"/>
    <mergeCell ref="C31:C32"/>
    <mergeCell ref="A11:A12"/>
    <mergeCell ref="C11:C12"/>
    <mergeCell ref="A17:A18"/>
    <mergeCell ref="C17:C18"/>
    <mergeCell ref="A21:A22"/>
    <mergeCell ref="C21:C22"/>
    <mergeCell ref="A1:C1"/>
    <mergeCell ref="A4:A5"/>
    <mergeCell ref="B4:B5"/>
    <mergeCell ref="C4:C5"/>
    <mergeCell ref="A7:A8"/>
    <mergeCell ref="C7:C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85" zoomScaleNormal="100" zoomScaleSheetLayoutView="85" workbookViewId="0">
      <pane ySplit="6" topLeftCell="A7" activePane="bottomLeft" state="frozenSplit"/>
      <selection activeCell="R28" sqref="R28"/>
      <selection pane="bottomLeft" activeCell="N9" sqref="N9"/>
    </sheetView>
  </sheetViews>
  <sheetFormatPr defaultRowHeight="12.75" x14ac:dyDescent="0.2"/>
  <cols>
    <col min="1" max="1" width="3.85546875" style="82" customWidth="1"/>
    <col min="2" max="2" width="23.28515625" style="1" customWidth="1"/>
    <col min="3" max="3" width="55.140625" style="88" customWidth="1"/>
    <col min="4" max="4" width="16.28515625" style="88" customWidth="1"/>
    <col min="5" max="5" width="25.28515625" style="88" customWidth="1"/>
    <col min="6" max="6" width="11" style="88" customWidth="1"/>
    <col min="7" max="7" width="12.140625" style="88" customWidth="1"/>
    <col min="8" max="8" width="10.42578125" style="88" customWidth="1"/>
    <col min="9" max="9" width="10.42578125" style="1" customWidth="1"/>
    <col min="10" max="10" width="9.140625" style="1"/>
    <col min="11" max="11" width="49.7109375" style="1" customWidth="1"/>
    <col min="12" max="12" width="41" style="1" customWidth="1"/>
    <col min="13" max="16384" width="9.140625" style="1"/>
  </cols>
  <sheetData>
    <row r="1" spans="1:12" s="51" customFormat="1" ht="17.25" customHeight="1" x14ac:dyDescent="0.25">
      <c r="A1" s="48" t="s">
        <v>95</v>
      </c>
      <c r="B1" s="49"/>
      <c r="C1" s="49"/>
      <c r="D1" s="49"/>
      <c r="E1" s="49"/>
      <c r="F1" s="49"/>
      <c r="G1" s="49"/>
      <c r="H1" s="49"/>
      <c r="I1" s="49"/>
      <c r="J1" s="49"/>
      <c r="K1"/>
      <c r="L1" s="50"/>
    </row>
    <row r="2" spans="1:12" ht="16.5" customHeight="1" x14ac:dyDescent="0.2">
      <c r="A2" s="52" t="s">
        <v>96</v>
      </c>
      <c r="B2" s="53"/>
      <c r="C2" s="54"/>
      <c r="D2" s="54"/>
      <c r="E2" s="54"/>
      <c r="F2" s="54"/>
      <c r="G2" s="54"/>
      <c r="H2" s="50"/>
    </row>
    <row r="3" spans="1:12" ht="27.75" customHeight="1" x14ac:dyDescent="0.2">
      <c r="A3" s="166"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row>
    <row r="4" spans="1:12" ht="51" customHeight="1" x14ac:dyDescent="0.2">
      <c r="A4" s="167" t="s">
        <v>54</v>
      </c>
      <c r="B4" s="6" t="s">
        <v>9</v>
      </c>
      <c r="C4" s="6"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6" t="s">
        <v>97</v>
      </c>
      <c r="E4" s="167" t="s">
        <v>98</v>
      </c>
      <c r="F4" s="167" t="s">
        <v>99</v>
      </c>
      <c r="G4" s="167"/>
      <c r="H4" s="167"/>
      <c r="I4" s="167"/>
      <c r="J4" s="167"/>
      <c r="K4" s="167" t="s">
        <v>100</v>
      </c>
      <c r="L4" s="167" t="s">
        <v>101</v>
      </c>
    </row>
    <row r="5" spans="1:12" s="55" customFormat="1" ht="30.75" customHeight="1" x14ac:dyDescent="0.2">
      <c r="A5" s="167"/>
      <c r="B5" s="167" t="s">
        <v>102</v>
      </c>
      <c r="C5" s="8" t="str">
        <f>'Методика III этап'!B9</f>
        <v>Опубликованы, или внесение изменений в решение не осуществлялось</v>
      </c>
      <c r="D5" s="168" t="s">
        <v>103</v>
      </c>
      <c r="E5" s="167"/>
      <c r="F5" s="165" t="s">
        <v>104</v>
      </c>
      <c r="G5" s="168" t="s">
        <v>105</v>
      </c>
      <c r="H5" s="168"/>
      <c r="I5" s="168"/>
      <c r="J5" s="165" t="s">
        <v>106</v>
      </c>
      <c r="K5" s="167"/>
      <c r="L5" s="167"/>
    </row>
    <row r="6" spans="1:12" s="55" customFormat="1" ht="46.5" customHeight="1" x14ac:dyDescent="0.2">
      <c r="A6" s="167"/>
      <c r="B6" s="167"/>
      <c r="C6" s="8" t="str">
        <f>'Методика III этап'!B10</f>
        <v xml:space="preserve">Не опубликованы или опубликованы в отдельных случаях </v>
      </c>
      <c r="D6" s="168"/>
      <c r="E6" s="167"/>
      <c r="F6" s="165"/>
      <c r="G6" s="8" t="s">
        <v>107</v>
      </c>
      <c r="H6" s="8" t="s">
        <v>108</v>
      </c>
      <c r="I6" s="8" t="s">
        <v>109</v>
      </c>
      <c r="J6" s="165"/>
      <c r="K6" s="167"/>
      <c r="L6" s="167"/>
    </row>
    <row r="7" spans="1:12" s="23" customFormat="1" x14ac:dyDescent="0.2">
      <c r="A7" s="56"/>
      <c r="B7" s="57" t="s">
        <v>10</v>
      </c>
      <c r="C7" s="58"/>
      <c r="D7" s="58"/>
      <c r="E7" s="59"/>
      <c r="F7" s="60"/>
      <c r="G7" s="60"/>
      <c r="H7" s="60"/>
      <c r="I7" s="60"/>
      <c r="J7" s="60"/>
      <c r="K7" s="129"/>
      <c r="L7" s="131"/>
    </row>
    <row r="8" spans="1:12" s="69" customFormat="1" ht="25.5" x14ac:dyDescent="0.2">
      <c r="A8" s="61">
        <v>1</v>
      </c>
      <c r="B8" s="62" t="s">
        <v>13</v>
      </c>
      <c r="C8" s="63" t="s">
        <v>62</v>
      </c>
      <c r="D8" s="64" t="s">
        <v>110</v>
      </c>
      <c r="E8" s="65"/>
      <c r="F8" s="66">
        <f>IF(C8=$C$5,2,0)</f>
        <v>2</v>
      </c>
      <c r="G8" s="66"/>
      <c r="H8" s="66"/>
      <c r="I8" s="66"/>
      <c r="J8" s="127">
        <f>F8*(1-G8)*(1-H8)*(1-I8)</f>
        <v>2</v>
      </c>
      <c r="K8" s="67" t="s">
        <v>254</v>
      </c>
      <c r="L8" s="68"/>
    </row>
    <row r="9" spans="1:12" s="69" customFormat="1" ht="38.25" x14ac:dyDescent="0.2">
      <c r="A9" s="61">
        <v>2</v>
      </c>
      <c r="B9" s="62" t="s">
        <v>251</v>
      </c>
      <c r="C9" s="63" t="s">
        <v>62</v>
      </c>
      <c r="D9" s="65" t="s">
        <v>111</v>
      </c>
      <c r="E9" s="65" t="s">
        <v>112</v>
      </c>
      <c r="F9" s="66">
        <f t="shared" ref="F9:F11" si="0">IF(C9=$C$5,2,0)</f>
        <v>2</v>
      </c>
      <c r="G9" s="66">
        <v>0.5</v>
      </c>
      <c r="H9" s="66"/>
      <c r="I9" s="66"/>
      <c r="J9" s="127">
        <f>F9*(1-G9)*(1-H9)*(1-I9)</f>
        <v>1</v>
      </c>
      <c r="K9" s="67" t="s">
        <v>257</v>
      </c>
      <c r="L9" s="91"/>
    </row>
    <row r="10" spans="1:12" s="69" customFormat="1" ht="38.25" x14ac:dyDescent="0.2">
      <c r="A10" s="61">
        <v>3</v>
      </c>
      <c r="B10" s="62" t="s">
        <v>14</v>
      </c>
      <c r="C10" s="63" t="s">
        <v>63</v>
      </c>
      <c r="D10" s="65" t="s">
        <v>110</v>
      </c>
      <c r="E10" s="70"/>
      <c r="F10" s="66">
        <f t="shared" si="0"/>
        <v>0</v>
      </c>
      <c r="G10" s="66"/>
      <c r="H10" s="66"/>
      <c r="I10" s="66"/>
      <c r="J10" s="66">
        <f t="shared" ref="J10:J11" si="1">F10*(1-G10)*(1-H10)*(1-I10)</f>
        <v>0</v>
      </c>
      <c r="K10" s="67" t="s">
        <v>261</v>
      </c>
      <c r="L10" s="132" t="s">
        <v>260</v>
      </c>
    </row>
    <row r="11" spans="1:12" s="69" customFormat="1" ht="63.75" x14ac:dyDescent="0.2">
      <c r="A11" s="61">
        <v>4</v>
      </c>
      <c r="B11" s="62" t="s">
        <v>252</v>
      </c>
      <c r="C11" s="63" t="s">
        <v>62</v>
      </c>
      <c r="D11" s="64" t="s">
        <v>110</v>
      </c>
      <c r="E11" s="71"/>
      <c r="F11" s="66">
        <f t="shared" si="0"/>
        <v>2</v>
      </c>
      <c r="G11" s="66"/>
      <c r="H11" s="66"/>
      <c r="I11" s="66"/>
      <c r="J11" s="66">
        <f t="shared" si="1"/>
        <v>2</v>
      </c>
      <c r="K11" s="67" t="s">
        <v>265</v>
      </c>
      <c r="L11" s="68" t="s">
        <v>114</v>
      </c>
    </row>
    <row r="12" spans="1:12" s="77" customFormat="1" x14ac:dyDescent="0.2">
      <c r="A12" s="72"/>
      <c r="B12" s="57" t="s">
        <v>11</v>
      </c>
      <c r="C12" s="73"/>
      <c r="D12" s="73"/>
      <c r="E12" s="74"/>
      <c r="F12" s="60"/>
      <c r="G12" s="60"/>
      <c r="H12" s="60"/>
      <c r="I12" s="60"/>
      <c r="J12" s="60"/>
      <c r="K12" s="75"/>
      <c r="L12" s="76"/>
    </row>
    <row r="13" spans="1:12" s="69" customFormat="1" ht="76.5" x14ac:dyDescent="0.2">
      <c r="A13" s="61">
        <v>5</v>
      </c>
      <c r="B13" s="62" t="s">
        <v>15</v>
      </c>
      <c r="C13" s="63" t="s">
        <v>62</v>
      </c>
      <c r="D13" s="64" t="s">
        <v>110</v>
      </c>
      <c r="E13" s="71"/>
      <c r="F13" s="66">
        <f>IF(C13=$C$5,2,0)</f>
        <v>2</v>
      </c>
      <c r="G13" s="66"/>
      <c r="H13" s="66"/>
      <c r="I13" s="66">
        <v>0.5</v>
      </c>
      <c r="J13" s="66">
        <f>F13*(1-H13)*(1-I13)*(1-G13)</f>
        <v>1</v>
      </c>
      <c r="K13" s="67" t="s">
        <v>269</v>
      </c>
      <c r="L13" s="78" t="s">
        <v>270</v>
      </c>
    </row>
    <row r="14" spans="1:12" s="69" customFormat="1" ht="25.5" x14ac:dyDescent="0.2">
      <c r="A14" s="61">
        <v>6</v>
      </c>
      <c r="B14" s="62" t="s">
        <v>16</v>
      </c>
      <c r="C14" s="63" t="s">
        <v>63</v>
      </c>
      <c r="D14" s="64" t="s">
        <v>110</v>
      </c>
      <c r="E14" s="65"/>
      <c r="F14" s="66">
        <f t="shared" ref="F14:F50" si="2">IF(C14=$C$5,2,0)</f>
        <v>0</v>
      </c>
      <c r="G14" s="66"/>
      <c r="H14" s="66"/>
      <c r="I14" s="66"/>
      <c r="J14" s="66">
        <f t="shared" ref="J14:J50" si="3">F14*(1-H14)*(1-I14)*(1-G14)</f>
        <v>0</v>
      </c>
      <c r="K14" s="67" t="s">
        <v>273</v>
      </c>
      <c r="L14" s="132" t="s">
        <v>274</v>
      </c>
    </row>
    <row r="15" spans="1:12" s="69" customFormat="1" ht="25.5" x14ac:dyDescent="0.2">
      <c r="A15" s="61">
        <v>7</v>
      </c>
      <c r="B15" s="62" t="s">
        <v>17</v>
      </c>
      <c r="C15" s="63" t="s">
        <v>62</v>
      </c>
      <c r="D15" s="64" t="s">
        <v>116</v>
      </c>
      <c r="E15" s="71"/>
      <c r="F15" s="66">
        <f t="shared" si="2"/>
        <v>2</v>
      </c>
      <c r="G15" s="66"/>
      <c r="H15" s="66"/>
      <c r="I15" s="66"/>
      <c r="J15" s="66">
        <f t="shared" si="3"/>
        <v>2</v>
      </c>
      <c r="K15" s="67" t="s">
        <v>277</v>
      </c>
      <c r="L15" s="78"/>
    </row>
    <row r="16" spans="1:12" s="69" customFormat="1" ht="25.5" x14ac:dyDescent="0.2">
      <c r="A16" s="61">
        <v>8</v>
      </c>
      <c r="B16" s="62" t="s">
        <v>18</v>
      </c>
      <c r="C16" s="63" t="s">
        <v>62</v>
      </c>
      <c r="D16" s="64" t="s">
        <v>116</v>
      </c>
      <c r="E16" s="65"/>
      <c r="F16" s="66">
        <f t="shared" si="2"/>
        <v>2</v>
      </c>
      <c r="G16" s="66"/>
      <c r="H16" s="66"/>
      <c r="I16" s="66"/>
      <c r="J16" s="66">
        <f t="shared" si="3"/>
        <v>2</v>
      </c>
      <c r="K16" s="67" t="s">
        <v>281</v>
      </c>
      <c r="L16" s="78"/>
    </row>
    <row r="17" spans="1:12" s="69" customFormat="1" ht="25.5" x14ac:dyDescent="0.2">
      <c r="A17" s="61">
        <v>9</v>
      </c>
      <c r="B17" s="62" t="s">
        <v>19</v>
      </c>
      <c r="C17" s="63" t="s">
        <v>62</v>
      </c>
      <c r="D17" s="64" t="s">
        <v>110</v>
      </c>
      <c r="E17" s="65"/>
      <c r="F17" s="66">
        <f t="shared" si="2"/>
        <v>2</v>
      </c>
      <c r="G17" s="66"/>
      <c r="H17" s="66"/>
      <c r="I17" s="66"/>
      <c r="J17" s="66">
        <f t="shared" si="3"/>
        <v>2</v>
      </c>
      <c r="K17" s="67" t="s">
        <v>117</v>
      </c>
      <c r="L17" s="78"/>
    </row>
    <row r="18" spans="1:12" s="69" customFormat="1" ht="25.5" x14ac:dyDescent="0.2">
      <c r="A18" s="61">
        <v>10</v>
      </c>
      <c r="B18" s="62" t="s">
        <v>20</v>
      </c>
      <c r="C18" s="63" t="s">
        <v>62</v>
      </c>
      <c r="D18" s="64" t="s">
        <v>110</v>
      </c>
      <c r="E18" s="65"/>
      <c r="F18" s="66">
        <f t="shared" si="2"/>
        <v>2</v>
      </c>
      <c r="G18" s="66"/>
      <c r="H18" s="66"/>
      <c r="I18" s="66"/>
      <c r="J18" s="66">
        <f t="shared" si="3"/>
        <v>2</v>
      </c>
      <c r="K18" s="67" t="s">
        <v>284</v>
      </c>
      <c r="L18" s="78"/>
    </row>
    <row r="19" spans="1:12" s="69" customFormat="1" ht="38.25" x14ac:dyDescent="0.2">
      <c r="A19" s="61">
        <v>11</v>
      </c>
      <c r="B19" s="62" t="s">
        <v>21</v>
      </c>
      <c r="C19" s="63" t="s">
        <v>62</v>
      </c>
      <c r="D19" s="64" t="s">
        <v>110</v>
      </c>
      <c r="E19" s="65"/>
      <c r="F19" s="66">
        <f t="shared" si="2"/>
        <v>2</v>
      </c>
      <c r="G19" s="66"/>
      <c r="H19" s="66"/>
      <c r="I19" s="66"/>
      <c r="J19" s="66">
        <f t="shared" si="3"/>
        <v>2</v>
      </c>
      <c r="K19" s="67" t="s">
        <v>286</v>
      </c>
      <c r="L19" s="79"/>
    </row>
    <row r="20" spans="1:12" s="69" customFormat="1" ht="63.75" x14ac:dyDescent="0.2">
      <c r="A20" s="61">
        <v>12</v>
      </c>
      <c r="B20" s="62" t="s">
        <v>22</v>
      </c>
      <c r="C20" s="63" t="s">
        <v>62</v>
      </c>
      <c r="D20" s="64" t="s">
        <v>110</v>
      </c>
      <c r="E20" s="65"/>
      <c r="F20" s="66">
        <f t="shared" si="2"/>
        <v>2</v>
      </c>
      <c r="G20" s="66"/>
      <c r="H20" s="66"/>
      <c r="I20" s="66"/>
      <c r="J20" s="66">
        <f t="shared" si="3"/>
        <v>2</v>
      </c>
      <c r="K20" s="67" t="s">
        <v>118</v>
      </c>
      <c r="L20" s="78" t="s">
        <v>114</v>
      </c>
    </row>
    <row r="21" spans="1:12" s="69" customFormat="1" ht="81" customHeight="1" x14ac:dyDescent="0.2">
      <c r="A21" s="61">
        <v>13</v>
      </c>
      <c r="B21" s="62" t="s">
        <v>23</v>
      </c>
      <c r="C21" s="63" t="s">
        <v>62</v>
      </c>
      <c r="D21" s="64" t="s">
        <v>110</v>
      </c>
      <c r="E21" s="65"/>
      <c r="F21" s="66">
        <f t="shared" si="2"/>
        <v>2</v>
      </c>
      <c r="G21" s="66"/>
      <c r="H21" s="66"/>
      <c r="I21" s="66"/>
      <c r="J21" s="66">
        <f t="shared" si="3"/>
        <v>2</v>
      </c>
      <c r="K21" s="67" t="s">
        <v>119</v>
      </c>
      <c r="L21" s="78" t="s">
        <v>114</v>
      </c>
    </row>
    <row r="22" spans="1:12" s="69" customFormat="1" ht="38.25" x14ac:dyDescent="0.2">
      <c r="A22" s="61">
        <v>14</v>
      </c>
      <c r="B22" s="62" t="s">
        <v>24</v>
      </c>
      <c r="C22" s="63" t="s">
        <v>62</v>
      </c>
      <c r="D22" s="64" t="s">
        <v>120</v>
      </c>
      <c r="E22" s="65"/>
      <c r="F22" s="66">
        <f t="shared" si="2"/>
        <v>2</v>
      </c>
      <c r="G22" s="66"/>
      <c r="H22" s="66"/>
      <c r="I22" s="66"/>
      <c r="J22" s="66">
        <f t="shared" si="3"/>
        <v>2</v>
      </c>
      <c r="K22" s="67" t="s">
        <v>121</v>
      </c>
      <c r="L22" s="78"/>
    </row>
    <row r="23" spans="1:12" s="69" customFormat="1" ht="90" customHeight="1" x14ac:dyDescent="0.2">
      <c r="A23" s="61">
        <v>15</v>
      </c>
      <c r="B23" s="62" t="s">
        <v>25</v>
      </c>
      <c r="C23" s="63" t="s">
        <v>62</v>
      </c>
      <c r="D23" s="64" t="s">
        <v>110</v>
      </c>
      <c r="E23" s="65"/>
      <c r="F23" s="66">
        <f t="shared" si="2"/>
        <v>2</v>
      </c>
      <c r="G23" s="66"/>
      <c r="H23" s="66"/>
      <c r="I23" s="66">
        <v>0.5</v>
      </c>
      <c r="J23" s="66">
        <f t="shared" si="3"/>
        <v>1</v>
      </c>
      <c r="K23" s="67" t="s">
        <v>296</v>
      </c>
      <c r="L23" s="63" t="s">
        <v>297</v>
      </c>
    </row>
    <row r="24" spans="1:12" s="69" customFormat="1" ht="63.75" x14ac:dyDescent="0.2">
      <c r="A24" s="61">
        <v>16</v>
      </c>
      <c r="B24" s="62" t="s">
        <v>26</v>
      </c>
      <c r="C24" s="63" t="s">
        <v>62</v>
      </c>
      <c r="D24" s="64" t="s">
        <v>110</v>
      </c>
      <c r="E24" s="65"/>
      <c r="F24" s="66">
        <f t="shared" si="2"/>
        <v>2</v>
      </c>
      <c r="G24" s="66"/>
      <c r="H24" s="66"/>
      <c r="I24" s="66"/>
      <c r="J24" s="66">
        <f t="shared" si="3"/>
        <v>2</v>
      </c>
      <c r="K24" s="67" t="s">
        <v>306</v>
      </c>
      <c r="L24" s="78" t="s">
        <v>114</v>
      </c>
    </row>
    <row r="25" spans="1:12" s="69" customFormat="1" ht="25.5" x14ac:dyDescent="0.2">
      <c r="A25" s="61">
        <v>17</v>
      </c>
      <c r="B25" s="62" t="s">
        <v>27</v>
      </c>
      <c r="C25" s="63" t="s">
        <v>62</v>
      </c>
      <c r="D25" s="64" t="s">
        <v>110</v>
      </c>
      <c r="E25" s="65"/>
      <c r="F25" s="66">
        <f t="shared" si="2"/>
        <v>2</v>
      </c>
      <c r="G25" s="66"/>
      <c r="H25" s="66"/>
      <c r="I25" s="66"/>
      <c r="J25" s="66">
        <f t="shared" si="3"/>
        <v>2</v>
      </c>
      <c r="K25" s="67" t="s">
        <v>313</v>
      </c>
      <c r="L25" s="78"/>
    </row>
    <row r="26" spans="1:12" s="69" customFormat="1" ht="25.5" x14ac:dyDescent="0.2">
      <c r="A26" s="61">
        <v>18</v>
      </c>
      <c r="B26" s="62" t="s">
        <v>28</v>
      </c>
      <c r="C26" s="78" t="s">
        <v>62</v>
      </c>
      <c r="D26" s="64" t="s">
        <v>110</v>
      </c>
      <c r="E26" s="65"/>
      <c r="F26" s="66">
        <f t="shared" si="2"/>
        <v>2</v>
      </c>
      <c r="G26" s="66"/>
      <c r="H26" s="66"/>
      <c r="I26" s="66"/>
      <c r="J26" s="66">
        <f t="shared" si="3"/>
        <v>2</v>
      </c>
      <c r="K26" s="67" t="s">
        <v>318</v>
      </c>
      <c r="L26" s="78"/>
    </row>
    <row r="27" spans="1:12" s="69" customFormat="1" ht="25.5" x14ac:dyDescent="0.2">
      <c r="A27" s="61">
        <v>19</v>
      </c>
      <c r="B27" s="62" t="s">
        <v>29</v>
      </c>
      <c r="C27" s="63" t="s">
        <v>63</v>
      </c>
      <c r="D27" s="64" t="s">
        <v>110</v>
      </c>
      <c r="E27" s="65"/>
      <c r="F27" s="66">
        <f t="shared" si="2"/>
        <v>0</v>
      </c>
      <c r="G27" s="66"/>
      <c r="H27" s="66"/>
      <c r="I27" s="66"/>
      <c r="J27" s="66">
        <f t="shared" si="3"/>
        <v>0</v>
      </c>
      <c r="K27" s="67" t="s">
        <v>323</v>
      </c>
      <c r="L27" s="78" t="s">
        <v>324</v>
      </c>
    </row>
    <row r="28" spans="1:12" s="69" customFormat="1" ht="94.5" customHeight="1" x14ac:dyDescent="0.2">
      <c r="A28" s="61">
        <v>20</v>
      </c>
      <c r="B28" s="62" t="s">
        <v>30</v>
      </c>
      <c r="C28" s="63" t="s">
        <v>62</v>
      </c>
      <c r="D28" s="64" t="s">
        <v>110</v>
      </c>
      <c r="E28" s="65"/>
      <c r="F28" s="66">
        <f t="shared" si="2"/>
        <v>2</v>
      </c>
      <c r="G28" s="66"/>
      <c r="H28" s="66"/>
      <c r="I28" s="66">
        <v>0.5</v>
      </c>
      <c r="J28" s="66">
        <f t="shared" si="3"/>
        <v>1</v>
      </c>
      <c r="K28" s="67" t="s">
        <v>334</v>
      </c>
      <c r="L28" s="63" t="s">
        <v>337</v>
      </c>
    </row>
    <row r="29" spans="1:12" s="69" customFormat="1" ht="136.5" customHeight="1" x14ac:dyDescent="0.2">
      <c r="A29" s="61">
        <v>21</v>
      </c>
      <c r="B29" s="62" t="s">
        <v>31</v>
      </c>
      <c r="C29" s="63" t="s">
        <v>62</v>
      </c>
      <c r="D29" s="64" t="s">
        <v>110</v>
      </c>
      <c r="E29" s="65" t="s">
        <v>122</v>
      </c>
      <c r="F29" s="66">
        <f t="shared" si="2"/>
        <v>2</v>
      </c>
      <c r="G29" s="66"/>
      <c r="H29" s="66"/>
      <c r="I29" s="66">
        <v>0.5</v>
      </c>
      <c r="J29" s="66">
        <f t="shared" si="3"/>
        <v>1</v>
      </c>
      <c r="K29" s="67" t="s">
        <v>123</v>
      </c>
      <c r="L29" s="81" t="s">
        <v>343</v>
      </c>
    </row>
    <row r="30" spans="1:12" s="69" customFormat="1" ht="25.5" x14ac:dyDescent="0.2">
      <c r="A30" s="61">
        <v>22</v>
      </c>
      <c r="B30" s="62" t="s">
        <v>32</v>
      </c>
      <c r="C30" s="63" t="s">
        <v>62</v>
      </c>
      <c r="D30" s="64" t="s">
        <v>124</v>
      </c>
      <c r="E30" s="65"/>
      <c r="F30" s="66">
        <f t="shared" si="2"/>
        <v>2</v>
      </c>
      <c r="G30" s="66"/>
      <c r="H30" s="66"/>
      <c r="I30" s="66"/>
      <c r="J30" s="66">
        <f t="shared" si="3"/>
        <v>2</v>
      </c>
      <c r="K30" s="67" t="s">
        <v>344</v>
      </c>
      <c r="L30" s="78"/>
    </row>
    <row r="31" spans="1:12" s="69" customFormat="1" ht="76.5" x14ac:dyDescent="0.2">
      <c r="A31" s="61">
        <v>23</v>
      </c>
      <c r="B31" s="62" t="s">
        <v>33</v>
      </c>
      <c r="C31" s="63" t="s">
        <v>62</v>
      </c>
      <c r="D31" s="64" t="s">
        <v>110</v>
      </c>
      <c r="E31" s="65"/>
      <c r="F31" s="66">
        <f t="shared" si="2"/>
        <v>2</v>
      </c>
      <c r="G31" s="66"/>
      <c r="H31" s="66"/>
      <c r="I31" s="66">
        <v>0.5</v>
      </c>
      <c r="J31" s="66">
        <f t="shared" si="3"/>
        <v>1</v>
      </c>
      <c r="K31" s="67" t="s">
        <v>125</v>
      </c>
      <c r="L31" s="78" t="s">
        <v>350</v>
      </c>
    </row>
    <row r="32" spans="1:12" s="69" customFormat="1" ht="77.25" customHeight="1" x14ac:dyDescent="0.2">
      <c r="A32" s="61">
        <v>24</v>
      </c>
      <c r="B32" s="62" t="s">
        <v>34</v>
      </c>
      <c r="C32" s="63" t="s">
        <v>62</v>
      </c>
      <c r="D32" s="64" t="s">
        <v>124</v>
      </c>
      <c r="E32" s="65"/>
      <c r="F32" s="66">
        <f t="shared" si="2"/>
        <v>2</v>
      </c>
      <c r="G32" s="66"/>
      <c r="H32" s="66"/>
      <c r="I32" s="66">
        <v>0.5</v>
      </c>
      <c r="J32" s="66">
        <f t="shared" si="3"/>
        <v>1</v>
      </c>
      <c r="K32" s="67" t="s">
        <v>126</v>
      </c>
      <c r="L32" s="78" t="s">
        <v>354</v>
      </c>
    </row>
    <row r="33" spans="1:12" s="69" customFormat="1" ht="30.75" customHeight="1" x14ac:dyDescent="0.2">
      <c r="A33" s="61">
        <v>25</v>
      </c>
      <c r="B33" s="62" t="s">
        <v>35</v>
      </c>
      <c r="C33" s="63" t="s">
        <v>62</v>
      </c>
      <c r="D33" s="64" t="s">
        <v>110</v>
      </c>
      <c r="E33" s="65"/>
      <c r="F33" s="66">
        <f t="shared" si="2"/>
        <v>2</v>
      </c>
      <c r="G33" s="66"/>
      <c r="H33" s="66"/>
      <c r="I33" s="66"/>
      <c r="J33" s="66">
        <f t="shared" si="3"/>
        <v>2</v>
      </c>
      <c r="K33" s="67" t="s">
        <v>357</v>
      </c>
      <c r="L33" s="78"/>
    </row>
    <row r="34" spans="1:12" s="69" customFormat="1" ht="63.75" x14ac:dyDescent="0.2">
      <c r="A34" s="61">
        <v>26</v>
      </c>
      <c r="B34" s="62" t="s">
        <v>36</v>
      </c>
      <c r="C34" s="63" t="s">
        <v>62</v>
      </c>
      <c r="D34" s="64" t="s">
        <v>110</v>
      </c>
      <c r="E34" s="65" t="s">
        <v>127</v>
      </c>
      <c r="F34" s="66">
        <f t="shared" si="2"/>
        <v>2</v>
      </c>
      <c r="G34" s="66"/>
      <c r="H34" s="66">
        <v>0.5</v>
      </c>
      <c r="I34" s="66"/>
      <c r="J34" s="66">
        <f t="shared" si="3"/>
        <v>1</v>
      </c>
      <c r="K34" s="67" t="s">
        <v>364</v>
      </c>
      <c r="L34" s="78" t="s">
        <v>128</v>
      </c>
    </row>
    <row r="35" spans="1:12" s="69" customFormat="1" ht="30.75" customHeight="1" x14ac:dyDescent="0.2">
      <c r="A35" s="61">
        <v>27</v>
      </c>
      <c r="B35" s="62" t="s">
        <v>37</v>
      </c>
      <c r="C35" s="63" t="s">
        <v>62</v>
      </c>
      <c r="D35" s="64" t="s">
        <v>110</v>
      </c>
      <c r="E35" s="65"/>
      <c r="F35" s="66">
        <f t="shared" si="2"/>
        <v>2</v>
      </c>
      <c r="G35" s="66"/>
      <c r="H35" s="66"/>
      <c r="I35" s="66"/>
      <c r="J35" s="66">
        <f t="shared" si="3"/>
        <v>2</v>
      </c>
      <c r="K35" s="67" t="s">
        <v>366</v>
      </c>
      <c r="L35" s="81"/>
    </row>
    <row r="36" spans="1:12" s="69" customFormat="1" ht="63.75" x14ac:dyDescent="0.2">
      <c r="A36" s="61">
        <v>28</v>
      </c>
      <c r="B36" s="62" t="s">
        <v>38</v>
      </c>
      <c r="C36" s="63" t="s">
        <v>62</v>
      </c>
      <c r="D36" s="64" t="s">
        <v>124</v>
      </c>
      <c r="E36" s="65"/>
      <c r="F36" s="66">
        <f t="shared" si="2"/>
        <v>2</v>
      </c>
      <c r="G36" s="66"/>
      <c r="H36" s="66"/>
      <c r="I36" s="66"/>
      <c r="J36" s="66">
        <f t="shared" si="3"/>
        <v>2</v>
      </c>
      <c r="K36" s="67" t="s">
        <v>371</v>
      </c>
      <c r="L36" s="78" t="s">
        <v>114</v>
      </c>
    </row>
    <row r="37" spans="1:12" s="69" customFormat="1" ht="76.5" customHeight="1" x14ac:dyDescent="0.2">
      <c r="A37" s="61">
        <v>29</v>
      </c>
      <c r="B37" s="62" t="s">
        <v>39</v>
      </c>
      <c r="C37" s="63" t="s">
        <v>62</v>
      </c>
      <c r="D37" s="64" t="s">
        <v>110</v>
      </c>
      <c r="E37" s="65"/>
      <c r="F37" s="66">
        <f t="shared" si="2"/>
        <v>2</v>
      </c>
      <c r="G37" s="66"/>
      <c r="H37" s="66"/>
      <c r="I37" s="66">
        <v>0.5</v>
      </c>
      <c r="J37" s="66">
        <f t="shared" si="3"/>
        <v>1</v>
      </c>
      <c r="K37" s="67" t="s">
        <v>129</v>
      </c>
      <c r="L37" s="78" t="s">
        <v>374</v>
      </c>
    </row>
    <row r="38" spans="1:12" s="69" customFormat="1" ht="38.25" x14ac:dyDescent="0.2">
      <c r="A38" s="64">
        <v>30</v>
      </c>
      <c r="B38" s="62" t="s">
        <v>40</v>
      </c>
      <c r="C38" s="78" t="s">
        <v>62</v>
      </c>
      <c r="D38" s="64" t="s">
        <v>110</v>
      </c>
      <c r="E38" s="65"/>
      <c r="F38" s="66">
        <f t="shared" si="2"/>
        <v>2</v>
      </c>
      <c r="G38" s="66"/>
      <c r="H38" s="66"/>
      <c r="I38" s="66"/>
      <c r="J38" s="66">
        <f t="shared" si="3"/>
        <v>2</v>
      </c>
      <c r="K38" s="67" t="s">
        <v>378</v>
      </c>
      <c r="L38" s="79"/>
    </row>
    <row r="39" spans="1:12" s="69" customFormat="1" ht="25.5" x14ac:dyDescent="0.2">
      <c r="A39" s="64">
        <v>31</v>
      </c>
      <c r="B39" s="62" t="s">
        <v>41</v>
      </c>
      <c r="C39" s="63" t="s">
        <v>62</v>
      </c>
      <c r="D39" s="64" t="s">
        <v>110</v>
      </c>
      <c r="E39" s="65"/>
      <c r="F39" s="66">
        <f t="shared" si="2"/>
        <v>2</v>
      </c>
      <c r="G39" s="66"/>
      <c r="H39" s="66"/>
      <c r="I39" s="66"/>
      <c r="J39" s="66">
        <f t="shared" si="3"/>
        <v>2</v>
      </c>
      <c r="K39" s="67" t="s">
        <v>385</v>
      </c>
      <c r="L39" s="78"/>
    </row>
    <row r="40" spans="1:12" s="69" customFormat="1" ht="25.5" x14ac:dyDescent="0.2">
      <c r="A40" s="64">
        <v>32</v>
      </c>
      <c r="B40" s="62" t="s">
        <v>42</v>
      </c>
      <c r="C40" s="63" t="s">
        <v>62</v>
      </c>
      <c r="D40" s="64" t="s">
        <v>124</v>
      </c>
      <c r="E40" s="65"/>
      <c r="F40" s="66">
        <f t="shared" si="2"/>
        <v>2</v>
      </c>
      <c r="G40" s="66"/>
      <c r="H40" s="66"/>
      <c r="I40" s="66"/>
      <c r="J40" s="66">
        <f t="shared" si="3"/>
        <v>2</v>
      </c>
      <c r="K40" s="67" t="s">
        <v>391</v>
      </c>
      <c r="L40" s="78"/>
    </row>
    <row r="41" spans="1:12" s="69" customFormat="1" ht="25.5" x14ac:dyDescent="0.2">
      <c r="A41" s="64">
        <v>33</v>
      </c>
      <c r="B41" s="62" t="s">
        <v>43</v>
      </c>
      <c r="C41" s="63" t="s">
        <v>62</v>
      </c>
      <c r="D41" s="64" t="s">
        <v>110</v>
      </c>
      <c r="E41" s="65"/>
      <c r="F41" s="66">
        <f t="shared" si="2"/>
        <v>2</v>
      </c>
      <c r="G41" s="66"/>
      <c r="H41" s="66"/>
      <c r="I41" s="66"/>
      <c r="J41" s="66">
        <f t="shared" si="3"/>
        <v>2</v>
      </c>
      <c r="K41" s="67" t="s">
        <v>130</v>
      </c>
      <c r="L41" s="78"/>
    </row>
    <row r="42" spans="1:12" s="69" customFormat="1" ht="38.25" x14ac:dyDescent="0.2">
      <c r="A42" s="64">
        <v>34</v>
      </c>
      <c r="B42" s="62" t="s">
        <v>44</v>
      </c>
      <c r="C42" s="63" t="s">
        <v>62</v>
      </c>
      <c r="D42" s="64" t="s">
        <v>110</v>
      </c>
      <c r="E42" s="65"/>
      <c r="F42" s="66">
        <f t="shared" si="2"/>
        <v>2</v>
      </c>
      <c r="G42" s="66"/>
      <c r="H42" s="66"/>
      <c r="I42" s="66"/>
      <c r="J42" s="66">
        <f t="shared" si="3"/>
        <v>2</v>
      </c>
      <c r="K42" s="67" t="s">
        <v>395</v>
      </c>
      <c r="L42" s="78"/>
    </row>
    <row r="43" spans="1:12" s="69" customFormat="1" ht="104.25" customHeight="1" x14ac:dyDescent="0.2">
      <c r="A43" s="64">
        <v>35</v>
      </c>
      <c r="B43" s="62" t="s">
        <v>45</v>
      </c>
      <c r="C43" s="63" t="s">
        <v>62</v>
      </c>
      <c r="D43" s="64" t="s">
        <v>124</v>
      </c>
      <c r="E43" s="65"/>
      <c r="F43" s="66">
        <f t="shared" si="2"/>
        <v>2</v>
      </c>
      <c r="G43" s="66"/>
      <c r="H43" s="66"/>
      <c r="I43" s="66"/>
      <c r="J43" s="66">
        <f t="shared" si="3"/>
        <v>2</v>
      </c>
      <c r="K43" s="67" t="s">
        <v>131</v>
      </c>
      <c r="L43" s="78" t="s">
        <v>398</v>
      </c>
    </row>
    <row r="44" spans="1:12" s="69" customFormat="1" ht="238.5" customHeight="1" x14ac:dyDescent="0.2">
      <c r="A44" s="61">
        <v>36</v>
      </c>
      <c r="B44" s="62" t="s">
        <v>46</v>
      </c>
      <c r="C44" s="63" t="s">
        <v>63</v>
      </c>
      <c r="D44" s="64" t="s">
        <v>124</v>
      </c>
      <c r="E44" s="65"/>
      <c r="F44" s="66">
        <f t="shared" si="2"/>
        <v>0</v>
      </c>
      <c r="G44" s="66"/>
      <c r="H44" s="66"/>
      <c r="I44" s="66"/>
      <c r="J44" s="66">
        <f t="shared" si="3"/>
        <v>0</v>
      </c>
      <c r="K44" s="67" t="s">
        <v>132</v>
      </c>
      <c r="L44" s="78" t="s">
        <v>403</v>
      </c>
    </row>
    <row r="45" spans="1:12" s="69" customFormat="1" ht="51.75" customHeight="1" x14ac:dyDescent="0.2">
      <c r="A45" s="61">
        <v>37</v>
      </c>
      <c r="B45" s="62" t="s">
        <v>47</v>
      </c>
      <c r="C45" s="78" t="s">
        <v>63</v>
      </c>
      <c r="D45" s="64" t="s">
        <v>110</v>
      </c>
      <c r="E45" s="65"/>
      <c r="F45" s="66">
        <f t="shared" si="2"/>
        <v>0</v>
      </c>
      <c r="G45" s="66"/>
      <c r="H45" s="66"/>
      <c r="I45" s="66"/>
      <c r="J45" s="66">
        <f t="shared" si="3"/>
        <v>0</v>
      </c>
      <c r="K45" s="67" t="s">
        <v>133</v>
      </c>
      <c r="L45" s="81" t="s">
        <v>407</v>
      </c>
    </row>
    <row r="46" spans="1:12" s="69" customFormat="1" ht="89.25" customHeight="1" x14ac:dyDescent="0.2">
      <c r="A46" s="61">
        <v>38</v>
      </c>
      <c r="B46" s="62" t="s">
        <v>48</v>
      </c>
      <c r="C46" s="63" t="s">
        <v>62</v>
      </c>
      <c r="D46" s="64" t="s">
        <v>110</v>
      </c>
      <c r="E46" s="65"/>
      <c r="F46" s="66">
        <f t="shared" si="2"/>
        <v>2</v>
      </c>
      <c r="G46" s="66"/>
      <c r="H46" s="66"/>
      <c r="I46" s="66">
        <v>0.5</v>
      </c>
      <c r="J46" s="66">
        <f t="shared" si="3"/>
        <v>1</v>
      </c>
      <c r="K46" s="67" t="s">
        <v>415</v>
      </c>
      <c r="L46" s="78" t="s">
        <v>416</v>
      </c>
    </row>
    <row r="47" spans="1:12" s="69" customFormat="1" ht="31.5" customHeight="1" x14ac:dyDescent="0.2">
      <c r="A47" s="61">
        <v>39</v>
      </c>
      <c r="B47" s="62" t="s">
        <v>49</v>
      </c>
      <c r="C47" s="63" t="s">
        <v>62</v>
      </c>
      <c r="D47" s="64" t="s">
        <v>110</v>
      </c>
      <c r="E47" s="65"/>
      <c r="F47" s="66">
        <f t="shared" si="2"/>
        <v>2</v>
      </c>
      <c r="G47" s="66"/>
      <c r="H47" s="66"/>
      <c r="I47" s="66"/>
      <c r="J47" s="66">
        <f t="shared" si="3"/>
        <v>2</v>
      </c>
      <c r="K47" s="67" t="s">
        <v>134</v>
      </c>
      <c r="L47" s="78"/>
    </row>
    <row r="48" spans="1:12" s="69" customFormat="1" ht="25.5" x14ac:dyDescent="0.2">
      <c r="A48" s="61">
        <v>40</v>
      </c>
      <c r="B48" s="62" t="s">
        <v>50</v>
      </c>
      <c r="C48" s="63" t="s">
        <v>62</v>
      </c>
      <c r="D48" s="64" t="s">
        <v>124</v>
      </c>
      <c r="E48" s="65"/>
      <c r="F48" s="66">
        <f t="shared" si="2"/>
        <v>2</v>
      </c>
      <c r="G48" s="66"/>
      <c r="H48" s="66"/>
      <c r="I48" s="66"/>
      <c r="J48" s="66">
        <f t="shared" si="3"/>
        <v>2</v>
      </c>
      <c r="K48" s="67" t="s">
        <v>425</v>
      </c>
      <c r="L48" s="78"/>
    </row>
    <row r="49" spans="1:12" s="69" customFormat="1" ht="25.5" x14ac:dyDescent="0.2">
      <c r="A49" s="61">
        <v>41</v>
      </c>
      <c r="B49" s="62" t="s">
        <v>51</v>
      </c>
      <c r="C49" s="63" t="s">
        <v>62</v>
      </c>
      <c r="D49" s="64" t="s">
        <v>103</v>
      </c>
      <c r="E49" s="148"/>
      <c r="F49" s="66">
        <f t="shared" si="2"/>
        <v>2</v>
      </c>
      <c r="G49" s="66"/>
      <c r="H49" s="66"/>
      <c r="I49" s="66"/>
      <c r="J49" s="66">
        <f t="shared" si="3"/>
        <v>2</v>
      </c>
      <c r="K49" s="67" t="s">
        <v>135</v>
      </c>
      <c r="L49" s="79"/>
    </row>
    <row r="50" spans="1:12" s="69" customFormat="1" ht="25.5" x14ac:dyDescent="0.2">
      <c r="A50" s="61">
        <v>42</v>
      </c>
      <c r="B50" s="62" t="s">
        <v>52</v>
      </c>
      <c r="C50" s="63" t="s">
        <v>62</v>
      </c>
      <c r="D50" s="64" t="s">
        <v>136</v>
      </c>
      <c r="E50" s="65"/>
      <c r="F50" s="66">
        <f t="shared" si="2"/>
        <v>2</v>
      </c>
      <c r="G50" s="66"/>
      <c r="H50" s="66"/>
      <c r="I50" s="66"/>
      <c r="J50" s="66">
        <f t="shared" si="3"/>
        <v>2</v>
      </c>
      <c r="K50" s="67" t="s">
        <v>137</v>
      </c>
      <c r="L50" s="78"/>
    </row>
    <row r="51" spans="1:12" x14ac:dyDescent="0.2">
      <c r="C51" s="83"/>
      <c r="D51" s="83"/>
      <c r="E51" s="83"/>
      <c r="F51" s="83"/>
      <c r="G51" s="83"/>
      <c r="H51" s="83"/>
      <c r="L51" s="84"/>
    </row>
    <row r="52" spans="1:12" x14ac:dyDescent="0.2">
      <c r="C52" s="83"/>
      <c r="D52" s="83"/>
      <c r="E52" s="83"/>
      <c r="F52" s="83"/>
      <c r="G52" s="83"/>
      <c r="H52" s="83"/>
    </row>
    <row r="54" spans="1:12" x14ac:dyDescent="0.2">
      <c r="A54" s="85"/>
      <c r="B54" s="86"/>
      <c r="C54" s="87"/>
      <c r="D54" s="87"/>
      <c r="E54" s="87"/>
      <c r="F54" s="87"/>
      <c r="G54" s="87"/>
      <c r="H54" s="87"/>
    </row>
    <row r="61" spans="1:12" x14ac:dyDescent="0.2">
      <c r="A61" s="85"/>
      <c r="B61" s="86"/>
      <c r="C61" s="87"/>
      <c r="D61" s="87"/>
      <c r="E61" s="87"/>
      <c r="F61" s="87"/>
      <c r="G61" s="87"/>
      <c r="H61" s="87"/>
    </row>
    <row r="65" spans="1:8" x14ac:dyDescent="0.2">
      <c r="A65" s="85"/>
      <c r="B65" s="86"/>
      <c r="C65" s="87"/>
      <c r="D65" s="87"/>
      <c r="E65" s="87"/>
      <c r="F65" s="87"/>
      <c r="G65" s="87"/>
      <c r="H65" s="87"/>
    </row>
    <row r="68" spans="1:8" x14ac:dyDescent="0.2">
      <c r="A68" s="85"/>
      <c r="B68" s="86"/>
      <c r="C68" s="87"/>
      <c r="D68" s="87"/>
      <c r="E68" s="87"/>
      <c r="F68" s="87"/>
      <c r="G68" s="87"/>
      <c r="H68" s="87"/>
    </row>
    <row r="72" spans="1:8" x14ac:dyDescent="0.2">
      <c r="A72" s="85"/>
      <c r="B72" s="86"/>
      <c r="C72" s="87"/>
      <c r="D72" s="87"/>
      <c r="E72" s="87"/>
      <c r="F72" s="87"/>
      <c r="G72" s="87"/>
      <c r="H72" s="87"/>
    </row>
    <row r="75" spans="1:8" x14ac:dyDescent="0.2">
      <c r="A75" s="85"/>
      <c r="B75" s="86"/>
      <c r="C75" s="87"/>
      <c r="D75" s="87"/>
      <c r="E75" s="87"/>
      <c r="F75" s="87"/>
      <c r="G75" s="87"/>
      <c r="H75" s="87"/>
    </row>
    <row r="79" spans="1:8" x14ac:dyDescent="0.2">
      <c r="A79" s="85"/>
      <c r="B79" s="86"/>
      <c r="C79" s="87"/>
      <c r="D79" s="87"/>
      <c r="E79" s="87"/>
      <c r="F79" s="87"/>
      <c r="G79" s="87"/>
      <c r="H79" s="87"/>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2:D12">
      <formula1>Выбор_1.2</formula1>
    </dataValidation>
    <dataValidation type="list" allowBlank="1" showInputMessage="1" showErrorMessage="1" sqref="C13:C50 C8:C11">
      <formula1>$C$5:$C$6</formula1>
    </dataValidation>
    <dataValidation type="list" allowBlank="1" showInputMessage="1" showErrorMessage="1" sqref="H7:I50 G8:G11 G13:G50">
      <formula1>Формат</formula1>
    </dataValidation>
  </dataValidations>
  <hyperlinks>
    <hyperlink ref="K8" r:id="rId1"/>
    <hyperlink ref="K13" r:id="rId2"/>
    <hyperlink ref="K17" r:id="rId3"/>
    <hyperlink ref="K21" r:id="rId4"/>
    <hyperlink ref="K22" r:id="rId5"/>
    <hyperlink ref="K23" r:id="rId6"/>
    <hyperlink ref="K30" r:id="rId7"/>
    <hyperlink ref="K33" r:id="rId8"/>
    <hyperlink ref="K38" r:id="rId9"/>
    <hyperlink ref="K39" r:id="rId10"/>
    <hyperlink ref="K47" r:id="rId11"/>
  </hyperlinks>
  <pageMargins left="0.31496062992125984" right="0.31496062992125984" top="0.35433070866141736" bottom="0.15748031496062992" header="0.31496062992125984" footer="0.11811023622047245"/>
  <pageSetup paperSize="9" scale="52" fitToHeight="0" orientation="landscape"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85" zoomScaleNormal="100" zoomScaleSheetLayoutView="85" workbookViewId="0">
      <pane ySplit="7" topLeftCell="A8" activePane="bottomLeft" state="frozenSplit"/>
      <selection activeCell="R28" sqref="R28"/>
      <selection pane="bottomLeft" activeCell="M9" sqref="M9"/>
    </sheetView>
  </sheetViews>
  <sheetFormatPr defaultRowHeight="12.75" x14ac:dyDescent="0.2"/>
  <cols>
    <col min="1" max="1" width="3.85546875" style="82" customWidth="1"/>
    <col min="2" max="2" width="23.28515625" style="1" customWidth="1"/>
    <col min="3" max="3" width="55.140625" style="88" customWidth="1"/>
    <col min="4" max="4" width="15.140625" style="88" customWidth="1"/>
    <col min="5" max="5" width="27.5703125" style="88" customWidth="1"/>
    <col min="6" max="6" width="11" style="88" customWidth="1"/>
    <col min="7" max="7" width="12.140625" style="88" customWidth="1"/>
    <col min="8" max="8" width="10.42578125" style="88" customWidth="1"/>
    <col min="9" max="9" width="10.42578125" style="1" customWidth="1"/>
    <col min="10" max="10" width="9.140625" style="1"/>
    <col min="11" max="11" width="49.7109375" style="1" customWidth="1"/>
    <col min="12" max="12" width="39.85546875" style="1" customWidth="1"/>
    <col min="13" max="16384" width="9.140625" style="1"/>
  </cols>
  <sheetData>
    <row r="1" spans="1:12" s="51" customFormat="1" ht="17.25" customHeight="1" x14ac:dyDescent="0.25">
      <c r="A1" s="48" t="s">
        <v>414</v>
      </c>
      <c r="B1" s="49"/>
      <c r="C1" s="49"/>
      <c r="D1" s="49"/>
      <c r="E1" s="49"/>
      <c r="F1" s="49"/>
      <c r="G1" s="49"/>
      <c r="H1" s="49"/>
      <c r="I1" s="49"/>
      <c r="J1" s="49"/>
      <c r="K1"/>
      <c r="L1" s="89"/>
    </row>
    <row r="2" spans="1:12" ht="16.5" customHeight="1" x14ac:dyDescent="0.2">
      <c r="A2" s="52" t="s">
        <v>96</v>
      </c>
      <c r="B2" s="53"/>
      <c r="C2" s="54"/>
      <c r="D2" s="54"/>
      <c r="E2" s="54"/>
      <c r="F2" s="54"/>
      <c r="G2" s="54"/>
      <c r="H2" s="50"/>
    </row>
    <row r="3" spans="1:12" ht="40.5" customHeight="1" x14ac:dyDescent="0.2">
      <c r="A3" s="166"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6"/>
      <c r="C3" s="166"/>
      <c r="D3" s="166"/>
      <c r="E3" s="166"/>
      <c r="F3" s="166"/>
      <c r="G3" s="166"/>
      <c r="H3" s="166"/>
      <c r="I3" s="166"/>
      <c r="J3" s="166"/>
      <c r="K3" s="166"/>
      <c r="L3" s="166"/>
    </row>
    <row r="4" spans="1:12" ht="51" customHeight="1" x14ac:dyDescent="0.2">
      <c r="A4" s="167" t="s">
        <v>54</v>
      </c>
      <c r="B4" s="6" t="s">
        <v>9</v>
      </c>
      <c r="C4" s="6"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6" t="s">
        <v>97</v>
      </c>
      <c r="E4" s="167" t="s">
        <v>98</v>
      </c>
      <c r="F4" s="167" t="s">
        <v>138</v>
      </c>
      <c r="G4" s="167"/>
      <c r="H4" s="167"/>
      <c r="I4" s="167"/>
      <c r="J4" s="167"/>
      <c r="K4" s="167" t="s">
        <v>100</v>
      </c>
      <c r="L4" s="167" t="s">
        <v>101</v>
      </c>
    </row>
    <row r="5" spans="1:12" s="55" customFormat="1" ht="30.75" customHeight="1" x14ac:dyDescent="0.2">
      <c r="A5" s="167"/>
      <c r="B5" s="167" t="s">
        <v>102</v>
      </c>
      <c r="C5" s="8" t="str">
        <f>'Методика III этап'!B13</f>
        <v>Опубликована в структурированном виде, с указанием полных или кратких наименований всех составляющих</v>
      </c>
      <c r="D5" s="168" t="s">
        <v>103</v>
      </c>
      <c r="E5" s="167"/>
      <c r="F5" s="165" t="s">
        <v>104</v>
      </c>
      <c r="G5" s="168" t="s">
        <v>105</v>
      </c>
      <c r="H5" s="168"/>
      <c r="I5" s="168"/>
      <c r="J5" s="165" t="s">
        <v>106</v>
      </c>
      <c r="K5" s="167"/>
      <c r="L5" s="167"/>
    </row>
    <row r="6" spans="1:12" s="55" customFormat="1" ht="36" customHeight="1" x14ac:dyDescent="0.2">
      <c r="A6" s="167"/>
      <c r="B6" s="167"/>
      <c r="C6" s="8" t="str">
        <f>'Методика III этап'!B14</f>
        <v>Опубликована, но не в структурированном виде и (или) без указания полных или кратких наименований всех составляющих</v>
      </c>
      <c r="D6" s="168"/>
      <c r="E6" s="167"/>
      <c r="F6" s="165"/>
      <c r="G6" s="168" t="s">
        <v>107</v>
      </c>
      <c r="H6" s="168" t="s">
        <v>108</v>
      </c>
      <c r="I6" s="168" t="s">
        <v>109</v>
      </c>
      <c r="J6" s="165"/>
      <c r="K6" s="167"/>
      <c r="L6" s="167"/>
    </row>
    <row r="7" spans="1:12" s="55" customFormat="1" ht="18" customHeight="1" x14ac:dyDescent="0.2">
      <c r="A7" s="167"/>
      <c r="B7" s="167"/>
      <c r="C7" s="8" t="str">
        <f>'Методика III этап'!B15</f>
        <v xml:space="preserve">Не опубликована </v>
      </c>
      <c r="D7" s="168"/>
      <c r="E7" s="167"/>
      <c r="F7" s="165"/>
      <c r="G7" s="168"/>
      <c r="H7" s="168"/>
      <c r="I7" s="168"/>
      <c r="J7" s="165"/>
      <c r="K7" s="167"/>
      <c r="L7" s="167"/>
    </row>
    <row r="8" spans="1:12" s="23" customFormat="1" x14ac:dyDescent="0.2">
      <c r="A8" s="56"/>
      <c r="B8" s="57" t="s">
        <v>10</v>
      </c>
      <c r="C8" s="58"/>
      <c r="D8" s="58"/>
      <c r="E8" s="59"/>
      <c r="F8" s="60"/>
      <c r="G8" s="60"/>
      <c r="H8" s="60"/>
      <c r="I8" s="60"/>
      <c r="J8" s="60"/>
      <c r="K8" s="129"/>
      <c r="L8" s="45"/>
    </row>
    <row r="9" spans="1:12" s="69" customFormat="1" ht="28.5" customHeight="1" x14ac:dyDescent="0.2">
      <c r="A9" s="61">
        <v>1</v>
      </c>
      <c r="B9" s="62" t="s">
        <v>13</v>
      </c>
      <c r="C9" s="63" t="s">
        <v>67</v>
      </c>
      <c r="D9" s="64" t="s">
        <v>110</v>
      </c>
      <c r="E9" s="90"/>
      <c r="F9" s="66">
        <f>IF(C9=$C$5,2,IF(C9=$C$6,1,0))</f>
        <v>2</v>
      </c>
      <c r="G9" s="66"/>
      <c r="H9" s="66"/>
      <c r="I9" s="66"/>
      <c r="J9" s="127">
        <f>F9*(1-G9)*(1-H9)*(1-I9)</f>
        <v>2</v>
      </c>
      <c r="K9" s="67" t="s">
        <v>254</v>
      </c>
      <c r="L9" s="128"/>
    </row>
    <row r="10" spans="1:12" s="69" customFormat="1" ht="25.5" x14ac:dyDescent="0.2">
      <c r="A10" s="61">
        <v>2</v>
      </c>
      <c r="B10" s="62" t="s">
        <v>251</v>
      </c>
      <c r="C10" s="63" t="s">
        <v>68</v>
      </c>
      <c r="D10" s="65" t="s">
        <v>111</v>
      </c>
      <c r="E10" s="65" t="s">
        <v>139</v>
      </c>
      <c r="F10" s="66">
        <f t="shared" ref="F10:F12" si="0">IF(C10=$C$5,2,IF(C10=$C$6,1,0))</f>
        <v>1</v>
      </c>
      <c r="G10" s="66">
        <v>0.5</v>
      </c>
      <c r="H10" s="66"/>
      <c r="I10" s="66"/>
      <c r="J10" s="127">
        <f t="shared" ref="J10:J12" si="1">F10*(1-H10)*(1-I10)</f>
        <v>1</v>
      </c>
      <c r="K10" s="67" t="s">
        <v>257</v>
      </c>
      <c r="L10" s="130"/>
    </row>
    <row r="11" spans="1:12" s="69" customFormat="1" ht="45" customHeight="1" x14ac:dyDescent="0.2">
      <c r="A11" s="61">
        <v>3</v>
      </c>
      <c r="B11" s="62" t="s">
        <v>14</v>
      </c>
      <c r="C11" s="63" t="s">
        <v>67</v>
      </c>
      <c r="D11" s="64" t="s">
        <v>113</v>
      </c>
      <c r="E11" s="92"/>
      <c r="F11" s="66">
        <f t="shared" si="0"/>
        <v>2</v>
      </c>
      <c r="G11" s="66"/>
      <c r="H11" s="66"/>
      <c r="I11" s="66"/>
      <c r="J11" s="66">
        <f t="shared" si="1"/>
        <v>2</v>
      </c>
      <c r="K11" s="67" t="s">
        <v>259</v>
      </c>
      <c r="L11" s="91"/>
    </row>
    <row r="12" spans="1:12" s="69" customFormat="1" ht="65.25" customHeight="1" x14ac:dyDescent="0.2">
      <c r="A12" s="61">
        <v>4</v>
      </c>
      <c r="B12" s="62" t="s">
        <v>252</v>
      </c>
      <c r="C12" s="63" t="s">
        <v>69</v>
      </c>
      <c r="D12" s="64"/>
      <c r="E12" s="71"/>
      <c r="F12" s="66">
        <f t="shared" si="0"/>
        <v>0</v>
      </c>
      <c r="G12" s="66"/>
      <c r="H12" s="66"/>
      <c r="I12" s="66"/>
      <c r="J12" s="66">
        <f t="shared" si="1"/>
        <v>0</v>
      </c>
      <c r="K12" s="67" t="s">
        <v>265</v>
      </c>
      <c r="L12" s="68" t="s">
        <v>266</v>
      </c>
    </row>
    <row r="13" spans="1:12" s="77" customFormat="1" x14ac:dyDescent="0.2">
      <c r="A13" s="72"/>
      <c r="B13" s="57" t="s">
        <v>11</v>
      </c>
      <c r="C13" s="74"/>
      <c r="D13" s="74"/>
      <c r="E13" s="74"/>
      <c r="F13" s="60"/>
      <c r="G13" s="60"/>
      <c r="H13" s="60"/>
      <c r="I13" s="60"/>
      <c r="J13" s="60"/>
      <c r="K13" s="93"/>
      <c r="L13" s="94"/>
    </row>
    <row r="14" spans="1:12" s="69" customFormat="1" ht="25.5" x14ac:dyDescent="0.2">
      <c r="A14" s="61">
        <v>5</v>
      </c>
      <c r="B14" s="62" t="s">
        <v>15</v>
      </c>
      <c r="C14" s="63" t="s">
        <v>68</v>
      </c>
      <c r="D14" s="64" t="s">
        <v>110</v>
      </c>
      <c r="E14" s="71"/>
      <c r="F14" s="66">
        <f>IF(C14=$C$5,2,IF(C14=$C$6,1,0))</f>
        <v>1</v>
      </c>
      <c r="G14" s="66"/>
      <c r="H14" s="66"/>
      <c r="I14" s="66"/>
      <c r="J14" s="66">
        <f>F14*(1-H14)*(1-I14)*(1-G14)</f>
        <v>1</v>
      </c>
      <c r="K14" s="67" t="s">
        <v>269</v>
      </c>
      <c r="L14" s="78"/>
    </row>
    <row r="15" spans="1:12" s="69" customFormat="1" ht="30" customHeight="1" x14ac:dyDescent="0.2">
      <c r="A15" s="61">
        <v>6</v>
      </c>
      <c r="B15" s="62" t="s">
        <v>16</v>
      </c>
      <c r="C15" s="63" t="s">
        <v>67</v>
      </c>
      <c r="D15" s="64" t="s">
        <v>110</v>
      </c>
      <c r="E15" s="71"/>
      <c r="F15" s="66">
        <f t="shared" ref="F15:F51" si="2">IF(C15=$C$5,2,IF(C15=$C$6,1,0))</f>
        <v>2</v>
      </c>
      <c r="G15" s="66"/>
      <c r="H15" s="66"/>
      <c r="I15" s="66"/>
      <c r="J15" s="66">
        <f t="shared" ref="J15:J51" si="3">F15*(1-H15)*(1-I15)*(1-G15)</f>
        <v>2</v>
      </c>
      <c r="K15" s="67" t="s">
        <v>273</v>
      </c>
      <c r="L15" s="78"/>
    </row>
    <row r="16" spans="1:12" s="69" customFormat="1" ht="33" customHeight="1" x14ac:dyDescent="0.2">
      <c r="A16" s="61">
        <v>7</v>
      </c>
      <c r="B16" s="62" t="s">
        <v>17</v>
      </c>
      <c r="C16" s="63" t="s">
        <v>67</v>
      </c>
      <c r="D16" s="64" t="s">
        <v>124</v>
      </c>
      <c r="E16" s="65"/>
      <c r="F16" s="66">
        <f t="shared" si="2"/>
        <v>2</v>
      </c>
      <c r="G16" s="66"/>
      <c r="H16" s="66"/>
      <c r="I16" s="66"/>
      <c r="J16" s="66">
        <f t="shared" si="3"/>
        <v>2</v>
      </c>
      <c r="K16" s="67" t="s">
        <v>278</v>
      </c>
      <c r="L16" s="78"/>
    </row>
    <row r="17" spans="1:12" s="69" customFormat="1" ht="28.5" customHeight="1" x14ac:dyDescent="0.2">
      <c r="A17" s="61">
        <v>8</v>
      </c>
      <c r="B17" s="62" t="s">
        <v>18</v>
      </c>
      <c r="C17" s="63" t="s">
        <v>67</v>
      </c>
      <c r="D17" s="64" t="s">
        <v>124</v>
      </c>
      <c r="E17" s="71"/>
      <c r="F17" s="66">
        <f t="shared" si="2"/>
        <v>2</v>
      </c>
      <c r="G17" s="66"/>
      <c r="H17" s="66"/>
      <c r="I17" s="66"/>
      <c r="J17" s="66">
        <f t="shared" si="3"/>
        <v>2</v>
      </c>
      <c r="K17" s="67" t="s">
        <v>281</v>
      </c>
      <c r="L17" s="79"/>
    </row>
    <row r="18" spans="1:12" s="69" customFormat="1" ht="25.5" x14ac:dyDescent="0.2">
      <c r="A18" s="61">
        <v>9</v>
      </c>
      <c r="B18" s="62" t="s">
        <v>19</v>
      </c>
      <c r="C18" s="63" t="s">
        <v>67</v>
      </c>
      <c r="D18" s="64" t="s">
        <v>110</v>
      </c>
      <c r="E18" s="65"/>
      <c r="F18" s="66">
        <f t="shared" si="2"/>
        <v>2</v>
      </c>
      <c r="G18" s="66"/>
      <c r="H18" s="66"/>
      <c r="I18" s="66"/>
      <c r="J18" s="66">
        <f t="shared" si="3"/>
        <v>2</v>
      </c>
      <c r="K18" s="67" t="s">
        <v>117</v>
      </c>
      <c r="L18" s="79"/>
    </row>
    <row r="19" spans="1:12" s="69" customFormat="1" ht="31.5" customHeight="1" x14ac:dyDescent="0.2">
      <c r="A19" s="61">
        <v>10</v>
      </c>
      <c r="B19" s="62" t="s">
        <v>20</v>
      </c>
      <c r="C19" s="63" t="s">
        <v>67</v>
      </c>
      <c r="D19" s="64" t="s">
        <v>110</v>
      </c>
      <c r="E19" s="65"/>
      <c r="F19" s="66">
        <f t="shared" si="2"/>
        <v>2</v>
      </c>
      <c r="G19" s="66"/>
      <c r="H19" s="66"/>
      <c r="I19" s="66"/>
      <c r="J19" s="66">
        <f t="shared" si="3"/>
        <v>2</v>
      </c>
      <c r="K19" s="67" t="s">
        <v>284</v>
      </c>
      <c r="L19" s="79"/>
    </row>
    <row r="20" spans="1:12" s="69" customFormat="1" ht="51" x14ac:dyDescent="0.2">
      <c r="A20" s="61">
        <v>11</v>
      </c>
      <c r="B20" s="62" t="s">
        <v>21</v>
      </c>
      <c r="C20" s="63" t="s">
        <v>69</v>
      </c>
      <c r="D20" s="64"/>
      <c r="E20" s="65"/>
      <c r="F20" s="66">
        <f t="shared" si="2"/>
        <v>0</v>
      </c>
      <c r="G20" s="66"/>
      <c r="H20" s="66"/>
      <c r="I20" s="66"/>
      <c r="J20" s="66">
        <f t="shared" si="3"/>
        <v>0</v>
      </c>
      <c r="K20" s="67" t="s">
        <v>286</v>
      </c>
      <c r="L20" s="78" t="s">
        <v>142</v>
      </c>
    </row>
    <row r="21" spans="1:12" s="69" customFormat="1" ht="89.25" x14ac:dyDescent="0.2">
      <c r="A21" s="61">
        <v>12</v>
      </c>
      <c r="B21" s="62" t="s">
        <v>22</v>
      </c>
      <c r="C21" s="63" t="s">
        <v>69</v>
      </c>
      <c r="D21" s="64"/>
      <c r="E21" s="65"/>
      <c r="F21" s="66">
        <f t="shared" si="2"/>
        <v>0</v>
      </c>
      <c r="G21" s="66"/>
      <c r="H21" s="66"/>
      <c r="I21" s="66"/>
      <c r="J21" s="66">
        <f t="shared" si="3"/>
        <v>0</v>
      </c>
      <c r="K21" s="67" t="s">
        <v>140</v>
      </c>
      <c r="L21" s="78" t="s">
        <v>292</v>
      </c>
    </row>
    <row r="22" spans="1:12" s="69" customFormat="1" ht="23.25" customHeight="1" x14ac:dyDescent="0.2">
      <c r="A22" s="61">
        <v>13</v>
      </c>
      <c r="B22" s="62" t="s">
        <v>23</v>
      </c>
      <c r="C22" s="63" t="s">
        <v>69</v>
      </c>
      <c r="D22" s="64"/>
      <c r="E22" s="65"/>
      <c r="F22" s="66">
        <f t="shared" si="2"/>
        <v>0</v>
      </c>
      <c r="G22" s="66"/>
      <c r="H22" s="66"/>
      <c r="I22" s="66"/>
      <c r="J22" s="66">
        <f t="shared" si="3"/>
        <v>0</v>
      </c>
      <c r="K22" s="67"/>
      <c r="L22" s="78" t="s">
        <v>141</v>
      </c>
    </row>
    <row r="23" spans="1:12" s="69" customFormat="1" ht="38.25" x14ac:dyDescent="0.2">
      <c r="A23" s="61">
        <v>14</v>
      </c>
      <c r="B23" s="62" t="s">
        <v>24</v>
      </c>
      <c r="C23" s="63" t="s">
        <v>67</v>
      </c>
      <c r="D23" s="64" t="s">
        <v>124</v>
      </c>
      <c r="E23" s="65"/>
      <c r="F23" s="66">
        <f t="shared" si="2"/>
        <v>2</v>
      </c>
      <c r="G23" s="66"/>
      <c r="H23" s="66"/>
      <c r="I23" s="66"/>
      <c r="J23" s="66">
        <f t="shared" si="3"/>
        <v>2</v>
      </c>
      <c r="K23" s="67" t="s">
        <v>121</v>
      </c>
      <c r="L23" s="81"/>
    </row>
    <row r="24" spans="1:12" s="69" customFormat="1" ht="123.75" customHeight="1" x14ac:dyDescent="0.2">
      <c r="A24" s="61">
        <v>15</v>
      </c>
      <c r="B24" s="62" t="s">
        <v>25</v>
      </c>
      <c r="C24" s="63" t="s">
        <v>67</v>
      </c>
      <c r="D24" s="64" t="s">
        <v>113</v>
      </c>
      <c r="E24" s="65"/>
      <c r="F24" s="66">
        <f t="shared" si="2"/>
        <v>2</v>
      </c>
      <c r="G24" s="66"/>
      <c r="H24" s="66"/>
      <c r="I24" s="66">
        <v>0.5</v>
      </c>
      <c r="J24" s="66">
        <f t="shared" si="3"/>
        <v>1</v>
      </c>
      <c r="K24" s="67" t="s">
        <v>298</v>
      </c>
      <c r="L24" s="78" t="s">
        <v>336</v>
      </c>
    </row>
    <row r="25" spans="1:12" s="69" customFormat="1" ht="87.75" customHeight="1" x14ac:dyDescent="0.2">
      <c r="A25" s="61">
        <v>16</v>
      </c>
      <c r="B25" s="62" t="s">
        <v>26</v>
      </c>
      <c r="C25" s="63" t="s">
        <v>69</v>
      </c>
      <c r="D25" s="64"/>
      <c r="E25" s="65"/>
      <c r="F25" s="66">
        <f t="shared" si="2"/>
        <v>0</v>
      </c>
      <c r="G25" s="66"/>
      <c r="H25" s="66"/>
      <c r="I25" s="66"/>
      <c r="J25" s="66">
        <f t="shared" si="3"/>
        <v>0</v>
      </c>
      <c r="K25" s="67" t="s">
        <v>143</v>
      </c>
      <c r="L25" s="78" t="s">
        <v>307</v>
      </c>
    </row>
    <row r="26" spans="1:12" s="69" customFormat="1" ht="38.25" x14ac:dyDescent="0.2">
      <c r="A26" s="61">
        <v>17</v>
      </c>
      <c r="B26" s="62" t="s">
        <v>27</v>
      </c>
      <c r="C26" s="63" t="s">
        <v>67</v>
      </c>
      <c r="D26" s="64" t="s">
        <v>110</v>
      </c>
      <c r="E26" s="65"/>
      <c r="F26" s="66">
        <f t="shared" si="2"/>
        <v>2</v>
      </c>
      <c r="G26" s="66"/>
      <c r="H26" s="66"/>
      <c r="I26" s="66"/>
      <c r="J26" s="66">
        <f t="shared" si="3"/>
        <v>2</v>
      </c>
      <c r="K26" s="67" t="s">
        <v>314</v>
      </c>
      <c r="L26" s="79"/>
    </row>
    <row r="27" spans="1:12" s="69" customFormat="1" ht="25.5" x14ac:dyDescent="0.2">
      <c r="A27" s="61">
        <v>18</v>
      </c>
      <c r="B27" s="62" t="s">
        <v>28</v>
      </c>
      <c r="C27" s="63" t="s">
        <v>67</v>
      </c>
      <c r="D27" s="64" t="s">
        <v>110</v>
      </c>
      <c r="E27" s="65"/>
      <c r="F27" s="66">
        <f t="shared" si="2"/>
        <v>2</v>
      </c>
      <c r="G27" s="66"/>
      <c r="H27" s="66"/>
      <c r="I27" s="66"/>
      <c r="J27" s="66">
        <f t="shared" si="3"/>
        <v>2</v>
      </c>
      <c r="K27" s="67" t="s">
        <v>318</v>
      </c>
      <c r="L27" s="78"/>
    </row>
    <row r="28" spans="1:12" s="69" customFormat="1" ht="25.5" x14ac:dyDescent="0.2">
      <c r="A28" s="61">
        <v>19</v>
      </c>
      <c r="B28" s="62" t="s">
        <v>29</v>
      </c>
      <c r="C28" s="63" t="s">
        <v>68</v>
      </c>
      <c r="D28" s="64" t="s">
        <v>110</v>
      </c>
      <c r="E28" s="65"/>
      <c r="F28" s="66">
        <f t="shared" si="2"/>
        <v>1</v>
      </c>
      <c r="G28" s="66"/>
      <c r="H28" s="66"/>
      <c r="I28" s="66"/>
      <c r="J28" s="66">
        <f t="shared" si="3"/>
        <v>1</v>
      </c>
      <c r="K28" s="67" t="s">
        <v>323</v>
      </c>
      <c r="L28" s="79"/>
    </row>
    <row r="29" spans="1:12" s="69" customFormat="1" ht="104.25" customHeight="1" x14ac:dyDescent="0.2">
      <c r="A29" s="61">
        <v>20</v>
      </c>
      <c r="B29" s="62" t="s">
        <v>30</v>
      </c>
      <c r="C29" s="63" t="s">
        <v>68</v>
      </c>
      <c r="D29" s="64" t="s">
        <v>124</v>
      </c>
      <c r="E29" s="65" t="s">
        <v>144</v>
      </c>
      <c r="F29" s="66">
        <f t="shared" si="2"/>
        <v>1</v>
      </c>
      <c r="G29" s="66"/>
      <c r="H29" s="66"/>
      <c r="I29" s="66">
        <v>0.5</v>
      </c>
      <c r="J29" s="66">
        <f t="shared" si="3"/>
        <v>0.5</v>
      </c>
      <c r="K29" s="67" t="s">
        <v>334</v>
      </c>
      <c r="L29" s="78" t="s">
        <v>335</v>
      </c>
    </row>
    <row r="30" spans="1:12" s="69" customFormat="1" ht="78.75" customHeight="1" x14ac:dyDescent="0.2">
      <c r="A30" s="61">
        <v>21</v>
      </c>
      <c r="B30" s="62" t="s">
        <v>31</v>
      </c>
      <c r="C30" s="63" t="s">
        <v>67</v>
      </c>
      <c r="D30" s="64" t="s">
        <v>110</v>
      </c>
      <c r="E30" s="65"/>
      <c r="F30" s="66">
        <f t="shared" si="2"/>
        <v>2</v>
      </c>
      <c r="G30" s="66"/>
      <c r="H30" s="66"/>
      <c r="I30" s="66"/>
      <c r="J30" s="66">
        <f t="shared" si="3"/>
        <v>2</v>
      </c>
      <c r="K30" s="67" t="s">
        <v>123</v>
      </c>
      <c r="L30" s="81" t="s">
        <v>342</v>
      </c>
    </row>
    <row r="31" spans="1:12" s="69" customFormat="1" ht="30.75" customHeight="1" x14ac:dyDescent="0.2">
      <c r="A31" s="61">
        <v>22</v>
      </c>
      <c r="B31" s="62" t="s">
        <v>32</v>
      </c>
      <c r="C31" s="63" t="s">
        <v>67</v>
      </c>
      <c r="D31" s="64" t="s">
        <v>124</v>
      </c>
      <c r="E31" s="65"/>
      <c r="F31" s="66">
        <f t="shared" si="2"/>
        <v>2</v>
      </c>
      <c r="G31" s="66"/>
      <c r="H31" s="66"/>
      <c r="I31" s="66"/>
      <c r="J31" s="66">
        <f t="shared" si="3"/>
        <v>2</v>
      </c>
      <c r="K31" s="67" t="s">
        <v>344</v>
      </c>
      <c r="L31" s="142"/>
    </row>
    <row r="32" spans="1:12" s="69" customFormat="1" ht="25.5" x14ac:dyDescent="0.2">
      <c r="A32" s="61">
        <v>23</v>
      </c>
      <c r="B32" s="62" t="s">
        <v>33</v>
      </c>
      <c r="C32" s="63" t="s">
        <v>67</v>
      </c>
      <c r="D32" s="64" t="s">
        <v>124</v>
      </c>
      <c r="E32" s="65"/>
      <c r="F32" s="66">
        <f t="shared" si="2"/>
        <v>2</v>
      </c>
      <c r="G32" s="66"/>
      <c r="H32" s="66"/>
      <c r="I32" s="66"/>
      <c r="J32" s="66">
        <f t="shared" si="3"/>
        <v>2</v>
      </c>
      <c r="K32" s="67" t="s">
        <v>349</v>
      </c>
      <c r="L32" s="78"/>
    </row>
    <row r="33" spans="1:12" s="69" customFormat="1" ht="25.5" x14ac:dyDescent="0.2">
      <c r="A33" s="61">
        <v>24</v>
      </c>
      <c r="B33" s="62" t="s">
        <v>34</v>
      </c>
      <c r="C33" s="63" t="s">
        <v>67</v>
      </c>
      <c r="D33" s="64" t="s">
        <v>145</v>
      </c>
      <c r="E33" s="65"/>
      <c r="F33" s="66">
        <f t="shared" si="2"/>
        <v>2</v>
      </c>
      <c r="G33" s="66"/>
      <c r="H33" s="66"/>
      <c r="I33" s="66"/>
      <c r="J33" s="66">
        <f t="shared" si="3"/>
        <v>2</v>
      </c>
      <c r="K33" s="67" t="s">
        <v>126</v>
      </c>
      <c r="L33" s="79"/>
    </row>
    <row r="34" spans="1:12" s="69" customFormat="1" ht="38.25" x14ac:dyDescent="0.2">
      <c r="A34" s="61">
        <v>25</v>
      </c>
      <c r="B34" s="62" t="s">
        <v>35</v>
      </c>
      <c r="C34" s="63" t="s">
        <v>67</v>
      </c>
      <c r="D34" s="64" t="s">
        <v>145</v>
      </c>
      <c r="E34" s="65"/>
      <c r="F34" s="66">
        <f t="shared" si="2"/>
        <v>2</v>
      </c>
      <c r="G34" s="66"/>
      <c r="H34" s="66"/>
      <c r="I34" s="66"/>
      <c r="J34" s="66">
        <f t="shared" si="3"/>
        <v>2</v>
      </c>
      <c r="K34" s="67" t="s">
        <v>356</v>
      </c>
      <c r="L34" s="78"/>
    </row>
    <row r="35" spans="1:12" s="69" customFormat="1" ht="49.5" customHeight="1" x14ac:dyDescent="0.2">
      <c r="A35" s="61">
        <v>26</v>
      </c>
      <c r="B35" s="62" t="s">
        <v>36</v>
      </c>
      <c r="C35" s="63" t="s">
        <v>68</v>
      </c>
      <c r="D35" s="64" t="s">
        <v>110</v>
      </c>
      <c r="E35" s="65"/>
      <c r="F35" s="66">
        <f t="shared" si="2"/>
        <v>1</v>
      </c>
      <c r="G35" s="66"/>
      <c r="H35" s="66"/>
      <c r="I35" s="66"/>
      <c r="J35" s="66">
        <f t="shared" si="3"/>
        <v>1</v>
      </c>
      <c r="K35" s="67" t="s">
        <v>363</v>
      </c>
      <c r="L35" s="79"/>
    </row>
    <row r="36" spans="1:12" s="69" customFormat="1" ht="25.5" x14ac:dyDescent="0.2">
      <c r="A36" s="61">
        <v>27</v>
      </c>
      <c r="B36" s="62" t="s">
        <v>37</v>
      </c>
      <c r="C36" s="63" t="s">
        <v>67</v>
      </c>
      <c r="D36" s="64" t="s">
        <v>110</v>
      </c>
      <c r="E36" s="65"/>
      <c r="F36" s="66">
        <f t="shared" si="2"/>
        <v>2</v>
      </c>
      <c r="G36" s="66"/>
      <c r="H36" s="66"/>
      <c r="I36" s="66"/>
      <c r="J36" s="66">
        <f t="shared" si="3"/>
        <v>2</v>
      </c>
      <c r="K36" s="67" t="s">
        <v>366</v>
      </c>
      <c r="L36" s="78"/>
    </row>
    <row r="37" spans="1:12" s="69" customFormat="1" ht="51" x14ac:dyDescent="0.2">
      <c r="A37" s="61">
        <v>28</v>
      </c>
      <c r="B37" s="62" t="s">
        <v>38</v>
      </c>
      <c r="C37" s="63" t="s">
        <v>69</v>
      </c>
      <c r="D37" s="64"/>
      <c r="E37" s="65"/>
      <c r="F37" s="66">
        <f t="shared" si="2"/>
        <v>0</v>
      </c>
      <c r="G37" s="66"/>
      <c r="H37" s="66"/>
      <c r="I37" s="66"/>
      <c r="J37" s="66">
        <f t="shared" si="3"/>
        <v>0</v>
      </c>
      <c r="K37" s="67" t="s">
        <v>371</v>
      </c>
      <c r="L37" s="78" t="s">
        <v>142</v>
      </c>
    </row>
    <row r="38" spans="1:12" s="69" customFormat="1" ht="25.5" x14ac:dyDescent="0.2">
      <c r="A38" s="61">
        <v>29</v>
      </c>
      <c r="B38" s="62" t="s">
        <v>39</v>
      </c>
      <c r="C38" s="63" t="s">
        <v>67</v>
      </c>
      <c r="D38" s="64" t="s">
        <v>113</v>
      </c>
      <c r="E38" s="65"/>
      <c r="F38" s="66">
        <f t="shared" si="2"/>
        <v>2</v>
      </c>
      <c r="G38" s="66"/>
      <c r="H38" s="66"/>
      <c r="I38" s="66"/>
      <c r="J38" s="66">
        <f t="shared" si="3"/>
        <v>2</v>
      </c>
      <c r="K38" s="67" t="s">
        <v>373</v>
      </c>
      <c r="L38" s="78"/>
    </row>
    <row r="39" spans="1:12" s="69" customFormat="1" ht="43.5" customHeight="1" x14ac:dyDescent="0.2">
      <c r="A39" s="64">
        <v>30</v>
      </c>
      <c r="B39" s="62" t="s">
        <v>40</v>
      </c>
      <c r="C39" s="63" t="s">
        <v>67</v>
      </c>
      <c r="D39" s="64" t="s">
        <v>110</v>
      </c>
      <c r="E39" s="65"/>
      <c r="F39" s="66">
        <f t="shared" si="2"/>
        <v>2</v>
      </c>
      <c r="G39" s="66"/>
      <c r="H39" s="66"/>
      <c r="I39" s="66"/>
      <c r="J39" s="66">
        <f t="shared" si="3"/>
        <v>2</v>
      </c>
      <c r="K39" s="67" t="s">
        <v>378</v>
      </c>
      <c r="L39" s="79"/>
    </row>
    <row r="40" spans="1:12" s="69" customFormat="1" ht="35.25" customHeight="1" x14ac:dyDescent="0.2">
      <c r="A40" s="64">
        <v>31</v>
      </c>
      <c r="B40" s="62" t="s">
        <v>41</v>
      </c>
      <c r="C40" s="63" t="s">
        <v>67</v>
      </c>
      <c r="D40" s="64" t="s">
        <v>110</v>
      </c>
      <c r="E40" s="65"/>
      <c r="F40" s="66">
        <f t="shared" si="2"/>
        <v>2</v>
      </c>
      <c r="G40" s="66"/>
      <c r="H40" s="66"/>
      <c r="I40" s="66"/>
      <c r="J40" s="66">
        <f t="shared" si="3"/>
        <v>2</v>
      </c>
      <c r="K40" s="67" t="s">
        <v>386</v>
      </c>
      <c r="L40" s="78"/>
    </row>
    <row r="41" spans="1:12" s="69" customFormat="1" ht="25.5" x14ac:dyDescent="0.2">
      <c r="A41" s="64">
        <v>32</v>
      </c>
      <c r="B41" s="62" t="s">
        <v>42</v>
      </c>
      <c r="C41" s="63" t="s">
        <v>67</v>
      </c>
      <c r="D41" s="64" t="s">
        <v>124</v>
      </c>
      <c r="E41" s="65"/>
      <c r="F41" s="66">
        <f t="shared" si="2"/>
        <v>2</v>
      </c>
      <c r="G41" s="66"/>
      <c r="H41" s="66"/>
      <c r="I41" s="66"/>
      <c r="J41" s="66">
        <f t="shared" si="3"/>
        <v>2</v>
      </c>
      <c r="K41" s="67" t="s">
        <v>391</v>
      </c>
      <c r="L41" s="78"/>
    </row>
    <row r="42" spans="1:12" s="69" customFormat="1" ht="25.5" x14ac:dyDescent="0.2">
      <c r="A42" s="64">
        <v>33</v>
      </c>
      <c r="B42" s="62" t="s">
        <v>43</v>
      </c>
      <c r="C42" s="63" t="s">
        <v>67</v>
      </c>
      <c r="D42" s="64" t="s">
        <v>110</v>
      </c>
      <c r="E42" s="65"/>
      <c r="F42" s="66">
        <f t="shared" si="2"/>
        <v>2</v>
      </c>
      <c r="G42" s="66"/>
      <c r="H42" s="66"/>
      <c r="I42" s="66"/>
      <c r="J42" s="66">
        <f t="shared" si="3"/>
        <v>2</v>
      </c>
      <c r="K42" s="67" t="s">
        <v>130</v>
      </c>
      <c r="L42" s="78"/>
    </row>
    <row r="43" spans="1:12" s="69" customFormat="1" ht="38.25" x14ac:dyDescent="0.2">
      <c r="A43" s="64">
        <v>34</v>
      </c>
      <c r="B43" s="62" t="s">
        <v>44</v>
      </c>
      <c r="C43" s="63" t="s">
        <v>67</v>
      </c>
      <c r="D43" s="64" t="s">
        <v>145</v>
      </c>
      <c r="E43" s="65"/>
      <c r="F43" s="66">
        <f t="shared" si="2"/>
        <v>2</v>
      </c>
      <c r="G43" s="66"/>
      <c r="H43" s="66"/>
      <c r="I43" s="66"/>
      <c r="J43" s="66">
        <f t="shared" si="3"/>
        <v>2</v>
      </c>
      <c r="K43" s="67" t="s">
        <v>395</v>
      </c>
      <c r="L43" s="78"/>
    </row>
    <row r="44" spans="1:12" s="69" customFormat="1" ht="51" x14ac:dyDescent="0.2">
      <c r="A44" s="64">
        <v>35</v>
      </c>
      <c r="B44" s="62" t="s">
        <v>45</v>
      </c>
      <c r="C44" s="63" t="s">
        <v>69</v>
      </c>
      <c r="D44" s="64"/>
      <c r="E44" s="65"/>
      <c r="F44" s="66">
        <f t="shared" si="2"/>
        <v>0</v>
      </c>
      <c r="G44" s="66"/>
      <c r="H44" s="66"/>
      <c r="I44" s="66"/>
      <c r="J44" s="66">
        <f t="shared" si="3"/>
        <v>0</v>
      </c>
      <c r="K44" s="67" t="s">
        <v>131</v>
      </c>
      <c r="L44" s="78" t="s">
        <v>142</v>
      </c>
    </row>
    <row r="45" spans="1:12" s="69" customFormat="1" ht="39.75" customHeight="1" x14ac:dyDescent="0.2">
      <c r="A45" s="61">
        <v>36</v>
      </c>
      <c r="B45" s="62" t="s">
        <v>46</v>
      </c>
      <c r="C45" s="63" t="s">
        <v>67</v>
      </c>
      <c r="D45" s="64" t="s">
        <v>146</v>
      </c>
      <c r="E45" s="65"/>
      <c r="F45" s="66">
        <f t="shared" si="2"/>
        <v>2</v>
      </c>
      <c r="G45" s="66"/>
      <c r="H45" s="66"/>
      <c r="I45" s="66"/>
      <c r="J45" s="66">
        <f t="shared" si="3"/>
        <v>2</v>
      </c>
      <c r="K45" s="67" t="s">
        <v>402</v>
      </c>
      <c r="L45" s="78" t="s">
        <v>147</v>
      </c>
    </row>
    <row r="46" spans="1:12" s="69" customFormat="1" ht="60.75" customHeight="1" x14ac:dyDescent="0.2">
      <c r="A46" s="61">
        <v>37</v>
      </c>
      <c r="B46" s="62" t="s">
        <v>47</v>
      </c>
      <c r="C46" s="63" t="s">
        <v>67</v>
      </c>
      <c r="D46" s="64" t="s">
        <v>110</v>
      </c>
      <c r="E46" s="64"/>
      <c r="F46" s="66">
        <f t="shared" si="2"/>
        <v>2</v>
      </c>
      <c r="G46" s="66"/>
      <c r="H46" s="66"/>
      <c r="I46" s="66"/>
      <c r="J46" s="66">
        <f t="shared" si="3"/>
        <v>2</v>
      </c>
      <c r="K46" s="67" t="s">
        <v>133</v>
      </c>
      <c r="L46" s="81" t="s">
        <v>406</v>
      </c>
    </row>
    <row r="47" spans="1:12" s="69" customFormat="1" ht="51.75" customHeight="1" x14ac:dyDescent="0.2">
      <c r="A47" s="61">
        <v>38</v>
      </c>
      <c r="B47" s="62" t="s">
        <v>48</v>
      </c>
      <c r="C47" s="63" t="s">
        <v>69</v>
      </c>
      <c r="D47" s="64"/>
      <c r="E47" s="65"/>
      <c r="F47" s="66">
        <f t="shared" si="2"/>
        <v>0</v>
      </c>
      <c r="G47" s="66"/>
      <c r="H47" s="66"/>
      <c r="I47" s="66"/>
      <c r="J47" s="66">
        <f t="shared" si="3"/>
        <v>0</v>
      </c>
      <c r="K47" s="67" t="s">
        <v>415</v>
      </c>
      <c r="L47" s="78" t="s">
        <v>142</v>
      </c>
    </row>
    <row r="48" spans="1:12" s="69" customFormat="1" ht="39.75" customHeight="1" x14ac:dyDescent="0.2">
      <c r="A48" s="61">
        <v>39</v>
      </c>
      <c r="B48" s="62" t="s">
        <v>49</v>
      </c>
      <c r="C48" s="63" t="s">
        <v>67</v>
      </c>
      <c r="D48" s="64" t="s">
        <v>113</v>
      </c>
      <c r="E48" s="65"/>
      <c r="F48" s="66">
        <f t="shared" si="2"/>
        <v>2</v>
      </c>
      <c r="G48" s="66"/>
      <c r="H48" s="66"/>
      <c r="I48" s="66"/>
      <c r="J48" s="66">
        <f t="shared" si="3"/>
        <v>2</v>
      </c>
      <c r="K48" s="67" t="s">
        <v>134</v>
      </c>
      <c r="L48" s="78" t="s">
        <v>147</v>
      </c>
    </row>
    <row r="49" spans="1:12" s="69" customFormat="1" ht="30" customHeight="1" x14ac:dyDescent="0.2">
      <c r="A49" s="61">
        <v>40</v>
      </c>
      <c r="B49" s="62" t="s">
        <v>50</v>
      </c>
      <c r="C49" s="63" t="s">
        <v>67</v>
      </c>
      <c r="D49" s="64" t="s">
        <v>124</v>
      </c>
      <c r="E49" s="65"/>
      <c r="F49" s="66">
        <f t="shared" si="2"/>
        <v>2</v>
      </c>
      <c r="G49" s="66"/>
      <c r="H49" s="66"/>
      <c r="I49" s="66"/>
      <c r="J49" s="66">
        <f t="shared" si="3"/>
        <v>2</v>
      </c>
      <c r="K49" s="67" t="s">
        <v>425</v>
      </c>
      <c r="L49" s="78"/>
    </row>
    <row r="50" spans="1:12" s="69" customFormat="1" ht="25.5" x14ac:dyDescent="0.2">
      <c r="A50" s="61">
        <v>41</v>
      </c>
      <c r="B50" s="62" t="s">
        <v>51</v>
      </c>
      <c r="C50" s="63" t="s">
        <v>67</v>
      </c>
      <c r="D50" s="64" t="s">
        <v>124</v>
      </c>
      <c r="E50" s="147"/>
      <c r="F50" s="66">
        <f t="shared" si="2"/>
        <v>2</v>
      </c>
      <c r="G50" s="66"/>
      <c r="H50" s="66"/>
      <c r="I50" s="66"/>
      <c r="J50" s="66">
        <f t="shared" si="3"/>
        <v>2</v>
      </c>
      <c r="K50" s="67" t="s">
        <v>135</v>
      </c>
      <c r="L50" s="81"/>
    </row>
    <row r="51" spans="1:12" s="69" customFormat="1" ht="33" customHeight="1" x14ac:dyDescent="0.2">
      <c r="A51" s="61">
        <v>42</v>
      </c>
      <c r="B51" s="62" t="s">
        <v>52</v>
      </c>
      <c r="C51" s="63" t="s">
        <v>67</v>
      </c>
      <c r="D51" s="64" t="s">
        <v>136</v>
      </c>
      <c r="E51" s="65"/>
      <c r="F51" s="66">
        <f t="shared" si="2"/>
        <v>2</v>
      </c>
      <c r="G51" s="66"/>
      <c r="H51" s="66"/>
      <c r="I51" s="66"/>
      <c r="J51" s="66">
        <f t="shared" si="3"/>
        <v>2</v>
      </c>
      <c r="K51" s="67" t="s">
        <v>148</v>
      </c>
      <c r="L51" s="78"/>
    </row>
    <row r="52" spans="1:12" ht="13.5" customHeight="1" x14ac:dyDescent="0.2">
      <c r="C52" s="83"/>
      <c r="D52" s="83"/>
      <c r="E52" s="83"/>
      <c r="F52" s="83"/>
      <c r="G52" s="83"/>
      <c r="H52" s="83"/>
      <c r="K52" s="96"/>
      <c r="L52" s="97"/>
    </row>
    <row r="53" spans="1:12" x14ac:dyDescent="0.2">
      <c r="C53" s="83"/>
      <c r="D53" s="83"/>
      <c r="E53" s="83"/>
      <c r="F53" s="83"/>
      <c r="G53" s="83"/>
      <c r="H53" s="83"/>
    </row>
    <row r="55" spans="1:12" x14ac:dyDescent="0.2">
      <c r="A55" s="85"/>
      <c r="B55" s="86"/>
      <c r="C55" s="87"/>
      <c r="D55" s="87"/>
      <c r="E55" s="87"/>
      <c r="F55" s="87"/>
      <c r="G55" s="87"/>
      <c r="H55" s="87"/>
    </row>
    <row r="62" spans="1:12" x14ac:dyDescent="0.2">
      <c r="A62" s="85"/>
      <c r="B62" s="86"/>
      <c r="C62" s="87"/>
      <c r="D62" s="87"/>
      <c r="E62" s="87"/>
      <c r="F62" s="87"/>
      <c r="G62" s="87"/>
      <c r="H62" s="87"/>
    </row>
    <row r="66" spans="1:8" x14ac:dyDescent="0.2">
      <c r="A66" s="85"/>
      <c r="B66" s="86"/>
      <c r="C66" s="87"/>
      <c r="D66" s="87"/>
      <c r="E66" s="87"/>
      <c r="F66" s="87"/>
      <c r="G66" s="87"/>
      <c r="H66" s="87"/>
    </row>
    <row r="69" spans="1:8" x14ac:dyDescent="0.2">
      <c r="A69" s="85"/>
      <c r="B69" s="86"/>
      <c r="C69" s="87"/>
      <c r="D69" s="87"/>
      <c r="E69" s="87"/>
      <c r="F69" s="87"/>
      <c r="G69" s="87"/>
      <c r="H69" s="87"/>
    </row>
    <row r="73" spans="1:8" x14ac:dyDescent="0.2">
      <c r="A73" s="85"/>
      <c r="B73" s="86"/>
      <c r="C73" s="87"/>
      <c r="D73" s="87"/>
      <c r="E73" s="87"/>
      <c r="F73" s="87"/>
      <c r="G73" s="87"/>
      <c r="H73" s="87"/>
    </row>
    <row r="76" spans="1:8" x14ac:dyDescent="0.2">
      <c r="A76" s="85"/>
      <c r="B76" s="86"/>
      <c r="C76" s="87"/>
      <c r="D76" s="87"/>
      <c r="E76" s="87"/>
      <c r="F76" s="87"/>
      <c r="G76" s="87"/>
      <c r="H76" s="87"/>
    </row>
    <row r="80" spans="1:8" x14ac:dyDescent="0.2">
      <c r="A80" s="85"/>
      <c r="B80" s="86"/>
      <c r="C80" s="87"/>
      <c r="D80" s="87"/>
      <c r="E80" s="87"/>
      <c r="F80" s="87"/>
      <c r="G80" s="87"/>
      <c r="H80" s="8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1">
      <formula1>$C$5:$C$7</formula1>
    </dataValidation>
    <dataValidation type="list" allowBlank="1" showInputMessage="1" showErrorMessage="1" sqref="H8:I51 G9:G12 G14:G51">
      <formula1>Формат</formula1>
    </dataValidation>
  </dataValidations>
  <hyperlinks>
    <hyperlink ref="K21" r:id="rId1"/>
    <hyperlink ref="K9" r:id="rId2"/>
    <hyperlink ref="K17" r:id="rId3"/>
    <hyperlink ref="K18" r:id="rId4"/>
    <hyperlink ref="K23" r:id="rId5"/>
    <hyperlink ref="K24" r:id="rId6"/>
    <hyperlink ref="K25" r:id="rId7"/>
    <hyperlink ref="K28" r:id="rId8"/>
    <hyperlink ref="K31" r:id="rId9"/>
    <hyperlink ref="K34" r:id="rId10"/>
    <hyperlink ref="K39" r:id="rId11"/>
    <hyperlink ref="K40" r:id="rId12"/>
    <hyperlink ref="K48" r:id="rId13"/>
  </hyperlinks>
  <pageMargins left="0.31496062992125984" right="0.31496062992125984" top="0.35433070866141736" bottom="0.15748031496062992" header="0.31496062992125984" footer="0.11811023622047245"/>
  <pageSetup paperSize="9" scale="52" fitToHeight="0" orientation="landscape" r:id="rId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R28" sqref="R28"/>
      <selection pane="bottomLeft" activeCell="M9" sqref="M9"/>
    </sheetView>
  </sheetViews>
  <sheetFormatPr defaultRowHeight="12.75" x14ac:dyDescent="0.2"/>
  <cols>
    <col min="1" max="1" width="4.28515625" style="82" customWidth="1"/>
    <col min="2" max="2" width="22.7109375" style="1" customWidth="1"/>
    <col min="3" max="3" width="40.28515625" style="1" customWidth="1"/>
    <col min="4" max="4" width="16.42578125" style="1" customWidth="1"/>
    <col min="5" max="5" width="20" style="1" customWidth="1"/>
    <col min="6" max="6" width="21.5703125" style="88" customWidth="1"/>
    <col min="7" max="7" width="12.85546875" style="88" customWidth="1"/>
    <col min="8" max="9" width="10.85546875" style="88" customWidth="1"/>
    <col min="10" max="10" width="9.85546875" style="88" customWidth="1"/>
    <col min="11" max="11" width="36.140625" style="88" customWidth="1"/>
    <col min="12" max="12" width="46" style="88" customWidth="1"/>
    <col min="13" max="13" width="9.140625" style="1"/>
    <col min="14" max="14" width="40" style="100" customWidth="1"/>
    <col min="15" max="16384" width="9.140625" style="1"/>
  </cols>
  <sheetData>
    <row r="1" spans="1:20" s="51" customFormat="1" ht="20.25" customHeight="1" x14ac:dyDescent="0.2">
      <c r="A1" s="48" t="s">
        <v>149</v>
      </c>
      <c r="B1" s="98"/>
      <c r="C1" s="98"/>
      <c r="D1" s="98"/>
      <c r="E1" s="98"/>
      <c r="F1" s="98"/>
      <c r="G1" s="98"/>
      <c r="H1" s="98"/>
      <c r="I1" s="98"/>
      <c r="J1" s="98"/>
      <c r="L1" s="89"/>
      <c r="M1" s="99"/>
    </row>
    <row r="2" spans="1:20" ht="15" customHeight="1" x14ac:dyDescent="0.2">
      <c r="A2" s="52" t="s">
        <v>96</v>
      </c>
      <c r="B2" s="52"/>
      <c r="C2" s="50"/>
      <c r="D2" s="50"/>
      <c r="E2" s="50"/>
      <c r="F2" s="50"/>
      <c r="G2" s="50"/>
      <c r="H2" s="50"/>
      <c r="I2" s="50"/>
      <c r="J2" s="50"/>
      <c r="K2" s="50"/>
      <c r="L2" s="50"/>
      <c r="M2" s="100"/>
      <c r="N2" s="1"/>
    </row>
    <row r="3" spans="1:20" ht="109.5" customHeight="1" x14ac:dyDescent="0.2">
      <c r="A3" s="166" t="s">
        <v>150</v>
      </c>
      <c r="B3" s="166"/>
      <c r="C3" s="166"/>
      <c r="D3" s="166"/>
      <c r="E3" s="166"/>
      <c r="F3" s="166"/>
      <c r="G3" s="166"/>
      <c r="H3" s="166"/>
      <c r="I3" s="166"/>
      <c r="J3" s="166"/>
      <c r="K3" s="166"/>
      <c r="L3" s="166"/>
      <c r="M3" s="100"/>
      <c r="N3" s="1"/>
    </row>
    <row r="4" spans="1:20" ht="105" customHeight="1" x14ac:dyDescent="0.2">
      <c r="A4" s="167" t="s">
        <v>54</v>
      </c>
      <c r="B4" s="6" t="s">
        <v>151</v>
      </c>
      <c r="C4" s="6"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6" t="s">
        <v>97</v>
      </c>
      <c r="E4" s="167" t="s">
        <v>98</v>
      </c>
      <c r="F4" s="167" t="s">
        <v>152</v>
      </c>
      <c r="G4" s="167"/>
      <c r="H4" s="167"/>
      <c r="I4" s="167"/>
      <c r="J4" s="167"/>
      <c r="K4" s="167" t="s">
        <v>100</v>
      </c>
      <c r="L4" s="167" t="s">
        <v>101</v>
      </c>
      <c r="M4" s="51"/>
      <c r="N4" s="101"/>
      <c r="O4" s="51"/>
      <c r="P4" s="51"/>
      <c r="Q4" s="51"/>
      <c r="R4" s="51"/>
      <c r="S4" s="51"/>
      <c r="T4" s="51"/>
    </row>
    <row r="5" spans="1:20" s="55" customFormat="1" ht="18" customHeight="1" x14ac:dyDescent="0.2">
      <c r="A5" s="167"/>
      <c r="B5" s="167" t="s">
        <v>102</v>
      </c>
      <c r="C5" s="8" t="str">
        <f>'Методика III этап'!B19</f>
        <v>Опубликованы за все отчетные периоды</v>
      </c>
      <c r="D5" s="168" t="s">
        <v>103</v>
      </c>
      <c r="E5" s="167"/>
      <c r="F5" s="165" t="s">
        <v>104</v>
      </c>
      <c r="G5" s="168" t="s">
        <v>105</v>
      </c>
      <c r="H5" s="168"/>
      <c r="I5" s="168"/>
      <c r="J5" s="165" t="s">
        <v>106</v>
      </c>
      <c r="K5" s="167"/>
      <c r="L5" s="167"/>
      <c r="M5" s="102"/>
      <c r="N5" s="103"/>
      <c r="O5" s="102"/>
      <c r="P5" s="102"/>
      <c r="Q5" s="102"/>
      <c r="R5" s="102"/>
      <c r="S5" s="102"/>
      <c r="T5" s="102"/>
    </row>
    <row r="6" spans="1:20" s="55" customFormat="1" ht="30.75" customHeight="1" x14ac:dyDescent="0.2">
      <c r="A6" s="167"/>
      <c r="B6" s="167"/>
      <c r="C6" s="8" t="str">
        <f>'Методика III этап'!B20</f>
        <v>Не опубликованы или публикуются нерегулярно, или не отвечают требованиям</v>
      </c>
      <c r="D6" s="167"/>
      <c r="E6" s="167"/>
      <c r="F6" s="165"/>
      <c r="G6" s="8" t="s">
        <v>107</v>
      </c>
      <c r="H6" s="8" t="s">
        <v>108</v>
      </c>
      <c r="I6" s="8" t="s">
        <v>109</v>
      </c>
      <c r="J6" s="165"/>
      <c r="K6" s="167"/>
      <c r="L6" s="167"/>
      <c r="M6" s="102"/>
      <c r="N6" s="103"/>
      <c r="O6" s="102"/>
      <c r="P6" s="102"/>
      <c r="Q6" s="102"/>
      <c r="R6" s="102"/>
      <c r="S6" s="102"/>
      <c r="T6" s="102"/>
    </row>
    <row r="7" spans="1:20" s="109" customFormat="1" x14ac:dyDescent="0.2">
      <c r="A7" s="56"/>
      <c r="B7" s="57" t="s">
        <v>10</v>
      </c>
      <c r="C7" s="104"/>
      <c r="D7" s="74"/>
      <c r="E7" s="74"/>
      <c r="F7" s="105"/>
      <c r="G7" s="105"/>
      <c r="H7" s="105"/>
      <c r="I7" s="105"/>
      <c r="J7" s="105"/>
      <c r="K7" s="106"/>
      <c r="L7" s="106"/>
      <c r="M7" s="107"/>
      <c r="N7" s="108"/>
      <c r="O7" s="107"/>
      <c r="P7" s="107"/>
      <c r="Q7" s="107"/>
      <c r="R7" s="107"/>
      <c r="S7" s="107"/>
      <c r="T7" s="107"/>
    </row>
    <row r="8" spans="1:20" s="69" customFormat="1" ht="33" customHeight="1" x14ac:dyDescent="0.2">
      <c r="A8" s="61">
        <v>1</v>
      </c>
      <c r="B8" s="62" t="s">
        <v>13</v>
      </c>
      <c r="C8" s="78" t="s">
        <v>75</v>
      </c>
      <c r="D8" s="65" t="s">
        <v>153</v>
      </c>
      <c r="E8" s="110"/>
      <c r="F8" s="66">
        <f>IF(C8=$C$5,1,0)</f>
        <v>1</v>
      </c>
      <c r="G8" s="66"/>
      <c r="H8" s="66"/>
      <c r="I8" s="66"/>
      <c r="J8" s="111">
        <f>F8*(1-G8)*(1-H8)*(1-I8)</f>
        <v>1</v>
      </c>
      <c r="K8" s="67" t="s">
        <v>255</v>
      </c>
      <c r="L8" s="126"/>
      <c r="M8" s="112"/>
      <c r="N8" s="112"/>
      <c r="O8" s="112"/>
      <c r="P8" s="112"/>
      <c r="Q8" s="112"/>
      <c r="R8" s="112"/>
      <c r="S8" s="112"/>
      <c r="T8" s="112"/>
    </row>
    <row r="9" spans="1:20" s="69" customFormat="1" ht="32.25" customHeight="1" x14ac:dyDescent="0.2">
      <c r="A9" s="61">
        <v>2</v>
      </c>
      <c r="B9" s="62" t="s">
        <v>251</v>
      </c>
      <c r="C9" s="78" t="s">
        <v>75</v>
      </c>
      <c r="D9" s="65" t="s">
        <v>154</v>
      </c>
      <c r="E9" s="64"/>
      <c r="F9" s="66">
        <f t="shared" ref="F9:F11" si="0">IF(C9=$C$5,1,0)</f>
        <v>1</v>
      </c>
      <c r="G9" s="66"/>
      <c r="H9" s="66"/>
      <c r="I9" s="66"/>
      <c r="J9" s="66">
        <f t="shared" ref="J9:J50" si="1">F9*(1-G9)*(1-H9)*(1-I9)</f>
        <v>1</v>
      </c>
      <c r="K9" s="67" t="s">
        <v>258</v>
      </c>
      <c r="L9" s="113"/>
      <c r="M9" s="112"/>
      <c r="N9" s="112"/>
      <c r="O9" s="112"/>
      <c r="P9" s="112"/>
      <c r="Q9" s="112"/>
      <c r="R9" s="112"/>
      <c r="S9" s="112"/>
      <c r="T9" s="112"/>
    </row>
    <row r="10" spans="1:20" s="69" customFormat="1" ht="63.75" customHeight="1" x14ac:dyDescent="0.2">
      <c r="A10" s="61">
        <v>3</v>
      </c>
      <c r="B10" s="62" t="s">
        <v>14</v>
      </c>
      <c r="C10" s="78" t="s">
        <v>75</v>
      </c>
      <c r="D10" s="65" t="s">
        <v>155</v>
      </c>
      <c r="E10" s="64"/>
      <c r="F10" s="66">
        <f t="shared" si="0"/>
        <v>1</v>
      </c>
      <c r="G10" s="66"/>
      <c r="H10" s="66"/>
      <c r="I10" s="66"/>
      <c r="J10" s="66">
        <f t="shared" si="1"/>
        <v>1</v>
      </c>
      <c r="K10" s="67" t="s">
        <v>262</v>
      </c>
      <c r="L10" s="113"/>
      <c r="M10" s="112"/>
      <c r="N10" s="112"/>
      <c r="O10" s="112"/>
      <c r="P10" s="112"/>
      <c r="Q10" s="112"/>
      <c r="R10" s="112"/>
      <c r="S10" s="112"/>
      <c r="T10" s="112"/>
    </row>
    <row r="11" spans="1:20" s="69" customFormat="1" ht="38.25" x14ac:dyDescent="0.2">
      <c r="A11" s="61">
        <v>4</v>
      </c>
      <c r="B11" s="62" t="s">
        <v>252</v>
      </c>
      <c r="C11" s="78" t="s">
        <v>75</v>
      </c>
      <c r="D11" s="65" t="s">
        <v>162</v>
      </c>
      <c r="E11" s="114"/>
      <c r="F11" s="66">
        <f t="shared" si="0"/>
        <v>1</v>
      </c>
      <c r="G11" s="66"/>
      <c r="H11" s="66"/>
      <c r="I11" s="66"/>
      <c r="J11" s="66">
        <f t="shared" si="1"/>
        <v>1</v>
      </c>
      <c r="K11" s="67" t="s">
        <v>267</v>
      </c>
      <c r="L11" s="113"/>
      <c r="M11" s="112"/>
      <c r="N11" s="112"/>
      <c r="O11" s="112"/>
      <c r="P11" s="112"/>
      <c r="Q11" s="112"/>
      <c r="R11" s="112"/>
      <c r="S11" s="112"/>
      <c r="T11" s="112"/>
    </row>
    <row r="12" spans="1:20" s="109" customFormat="1" x14ac:dyDescent="0.2">
      <c r="A12" s="72"/>
      <c r="B12" s="57" t="s">
        <v>11</v>
      </c>
      <c r="C12" s="116"/>
      <c r="D12" s="74"/>
      <c r="E12" s="74"/>
      <c r="F12" s="60"/>
      <c r="G12" s="105"/>
      <c r="H12" s="105"/>
      <c r="I12" s="105"/>
      <c r="J12" s="60"/>
      <c r="K12" s="75"/>
      <c r="L12" s="106"/>
      <c r="M12" s="107"/>
      <c r="N12" s="108"/>
      <c r="O12" s="107"/>
      <c r="P12" s="107"/>
      <c r="Q12" s="107"/>
      <c r="R12" s="107"/>
      <c r="S12" s="107"/>
      <c r="T12" s="107"/>
    </row>
    <row r="13" spans="1:20" s="69" customFormat="1" ht="43.5" customHeight="1" x14ac:dyDescent="0.2">
      <c r="A13" s="61">
        <v>5</v>
      </c>
      <c r="B13" s="62" t="s">
        <v>15</v>
      </c>
      <c r="C13" s="78" t="s">
        <v>76</v>
      </c>
      <c r="D13" s="64" t="s">
        <v>110</v>
      </c>
      <c r="E13" s="71"/>
      <c r="F13" s="66">
        <f>IF(C13=$C$5,1,0)</f>
        <v>0</v>
      </c>
      <c r="G13" s="66"/>
      <c r="H13" s="66"/>
      <c r="I13" s="66"/>
      <c r="J13" s="66">
        <f t="shared" si="1"/>
        <v>0</v>
      </c>
      <c r="K13" s="67" t="s">
        <v>156</v>
      </c>
      <c r="L13" s="115" t="s">
        <v>157</v>
      </c>
      <c r="M13" s="112"/>
      <c r="N13" s="112"/>
      <c r="O13" s="112"/>
      <c r="P13" s="112"/>
      <c r="Q13" s="112"/>
      <c r="R13" s="112"/>
      <c r="S13" s="112"/>
      <c r="T13" s="112"/>
    </row>
    <row r="14" spans="1:20" s="69" customFormat="1" ht="50.25" customHeight="1" x14ac:dyDescent="0.2">
      <c r="A14" s="61">
        <v>6</v>
      </c>
      <c r="B14" s="62" t="s">
        <v>16</v>
      </c>
      <c r="C14" s="78" t="s">
        <v>75</v>
      </c>
      <c r="D14" s="64" t="s">
        <v>158</v>
      </c>
      <c r="E14" s="65"/>
      <c r="F14" s="66">
        <f t="shared" ref="F14:F50" si="2">IF(C14=$C$5,1,0)</f>
        <v>1</v>
      </c>
      <c r="G14" s="66"/>
      <c r="H14" s="66"/>
      <c r="I14" s="66"/>
      <c r="J14" s="66">
        <f t="shared" si="1"/>
        <v>1</v>
      </c>
      <c r="K14" s="67" t="s">
        <v>159</v>
      </c>
      <c r="L14" s="117"/>
      <c r="M14" s="112"/>
      <c r="N14" s="112"/>
      <c r="O14" s="112"/>
      <c r="P14" s="112"/>
      <c r="Q14" s="112"/>
      <c r="R14" s="112"/>
      <c r="S14" s="112"/>
      <c r="T14" s="112"/>
    </row>
    <row r="15" spans="1:20" s="69" customFormat="1" ht="45" customHeight="1" x14ac:dyDescent="0.2">
      <c r="A15" s="61">
        <v>7</v>
      </c>
      <c r="B15" s="62" t="s">
        <v>17</v>
      </c>
      <c r="C15" s="78" t="s">
        <v>76</v>
      </c>
      <c r="D15" s="64" t="s">
        <v>110</v>
      </c>
      <c r="E15" s="65"/>
      <c r="F15" s="66">
        <f t="shared" si="2"/>
        <v>0</v>
      </c>
      <c r="G15" s="66"/>
      <c r="H15" s="66"/>
      <c r="I15" s="66"/>
      <c r="J15" s="66">
        <f t="shared" si="1"/>
        <v>0</v>
      </c>
      <c r="K15" s="67" t="s">
        <v>279</v>
      </c>
      <c r="L15" s="115" t="s">
        <v>157</v>
      </c>
      <c r="M15" s="112"/>
      <c r="N15" s="112"/>
      <c r="O15" s="112"/>
      <c r="P15" s="112"/>
      <c r="Q15" s="112"/>
      <c r="R15" s="112"/>
      <c r="S15" s="112"/>
      <c r="T15" s="112"/>
    </row>
    <row r="16" spans="1:20" s="69" customFormat="1" ht="33" customHeight="1" x14ac:dyDescent="0.2">
      <c r="A16" s="61">
        <v>8</v>
      </c>
      <c r="B16" s="62" t="s">
        <v>18</v>
      </c>
      <c r="C16" s="78" t="s">
        <v>75</v>
      </c>
      <c r="D16" s="64" t="s">
        <v>160</v>
      </c>
      <c r="E16" s="65"/>
      <c r="F16" s="66">
        <f t="shared" si="2"/>
        <v>1</v>
      </c>
      <c r="G16" s="66"/>
      <c r="H16" s="66"/>
      <c r="I16" s="66"/>
      <c r="J16" s="66">
        <f>F16*(1-G16)*(1-H16)*(1-I16)</f>
        <v>1</v>
      </c>
      <c r="K16" s="67" t="s">
        <v>161</v>
      </c>
      <c r="L16" s="80"/>
      <c r="M16" s="112"/>
      <c r="N16" s="112"/>
      <c r="O16" s="112"/>
      <c r="P16" s="112"/>
      <c r="Q16" s="112"/>
      <c r="R16" s="112"/>
      <c r="S16" s="112"/>
      <c r="T16" s="112"/>
    </row>
    <row r="17" spans="1:20" s="69" customFormat="1" ht="21" customHeight="1" x14ac:dyDescent="0.2">
      <c r="A17" s="61">
        <v>9</v>
      </c>
      <c r="B17" s="62" t="s">
        <v>19</v>
      </c>
      <c r="C17" s="78" t="s">
        <v>75</v>
      </c>
      <c r="D17" s="65" t="s">
        <v>153</v>
      </c>
      <c r="E17" s="65"/>
      <c r="F17" s="66">
        <f t="shared" si="2"/>
        <v>1</v>
      </c>
      <c r="G17" s="66"/>
      <c r="H17" s="66"/>
      <c r="I17" s="66"/>
      <c r="J17" s="66">
        <f t="shared" si="1"/>
        <v>1</v>
      </c>
      <c r="K17" s="134" t="s">
        <v>117</v>
      </c>
      <c r="L17" s="117"/>
      <c r="M17" s="112"/>
      <c r="N17" s="112"/>
      <c r="O17" s="112"/>
      <c r="P17" s="112"/>
      <c r="Q17" s="112"/>
      <c r="R17" s="112"/>
      <c r="S17" s="112"/>
      <c r="T17" s="112"/>
    </row>
    <row r="18" spans="1:20" s="69" customFormat="1" ht="56.25" customHeight="1" x14ac:dyDescent="0.2">
      <c r="A18" s="61">
        <v>10</v>
      </c>
      <c r="B18" s="62" t="s">
        <v>20</v>
      </c>
      <c r="C18" s="78" t="s">
        <v>75</v>
      </c>
      <c r="D18" s="64" t="s">
        <v>168</v>
      </c>
      <c r="E18" s="65" t="s">
        <v>163</v>
      </c>
      <c r="F18" s="66">
        <f t="shared" si="2"/>
        <v>1</v>
      </c>
      <c r="G18" s="66"/>
      <c r="H18" s="66"/>
      <c r="I18" s="66"/>
      <c r="J18" s="66">
        <f t="shared" si="1"/>
        <v>1</v>
      </c>
      <c r="K18" s="134" t="s">
        <v>164</v>
      </c>
      <c r="L18" s="80"/>
      <c r="M18" s="112"/>
      <c r="N18" s="112"/>
      <c r="O18" s="112"/>
      <c r="P18" s="112"/>
      <c r="Q18" s="112"/>
      <c r="R18" s="112"/>
      <c r="S18" s="112"/>
      <c r="T18" s="112"/>
    </row>
    <row r="19" spans="1:20" s="69" customFormat="1" ht="38.25" customHeight="1" x14ac:dyDescent="0.2">
      <c r="A19" s="61">
        <v>11</v>
      </c>
      <c r="B19" s="62" t="s">
        <v>21</v>
      </c>
      <c r="C19" s="78" t="s">
        <v>76</v>
      </c>
      <c r="D19" s="64" t="s">
        <v>160</v>
      </c>
      <c r="E19" s="65"/>
      <c r="F19" s="66">
        <f t="shared" si="2"/>
        <v>0</v>
      </c>
      <c r="G19" s="66"/>
      <c r="H19" s="66"/>
      <c r="I19" s="66"/>
      <c r="J19" s="66">
        <f t="shared" si="1"/>
        <v>0</v>
      </c>
      <c r="K19" s="134" t="s">
        <v>165</v>
      </c>
      <c r="L19" s="81" t="s">
        <v>287</v>
      </c>
      <c r="M19" s="112"/>
      <c r="N19" s="112"/>
      <c r="O19" s="112"/>
      <c r="P19" s="112"/>
      <c r="Q19" s="112"/>
      <c r="R19" s="112"/>
      <c r="S19" s="112"/>
      <c r="T19" s="112"/>
    </row>
    <row r="20" spans="1:20" s="69" customFormat="1" ht="35.25" customHeight="1" x14ac:dyDescent="0.2">
      <c r="A20" s="61">
        <v>12</v>
      </c>
      <c r="B20" s="62" t="s">
        <v>22</v>
      </c>
      <c r="C20" s="78" t="s">
        <v>76</v>
      </c>
      <c r="D20" s="71"/>
      <c r="E20" s="71"/>
      <c r="F20" s="66">
        <f t="shared" si="2"/>
        <v>0</v>
      </c>
      <c r="G20" s="66"/>
      <c r="H20" s="66"/>
      <c r="I20" s="66"/>
      <c r="J20" s="66">
        <f t="shared" si="1"/>
        <v>0</v>
      </c>
      <c r="K20" s="134"/>
      <c r="L20" s="78" t="s">
        <v>141</v>
      </c>
      <c r="M20" s="112"/>
      <c r="N20" s="112"/>
      <c r="O20" s="112"/>
      <c r="P20" s="112"/>
      <c r="Q20" s="112"/>
      <c r="R20" s="112"/>
      <c r="S20" s="112"/>
      <c r="T20" s="112"/>
    </row>
    <row r="21" spans="1:20" s="69" customFormat="1" ht="69.75" customHeight="1" x14ac:dyDescent="0.2">
      <c r="A21" s="61">
        <v>13</v>
      </c>
      <c r="B21" s="62" t="s">
        <v>23</v>
      </c>
      <c r="C21" s="78" t="s">
        <v>76</v>
      </c>
      <c r="D21" s="64"/>
      <c r="E21" s="71"/>
      <c r="F21" s="66">
        <f t="shared" si="2"/>
        <v>0</v>
      </c>
      <c r="G21" s="66"/>
      <c r="H21" s="66"/>
      <c r="I21" s="66"/>
      <c r="J21" s="66">
        <f t="shared" si="1"/>
        <v>0</v>
      </c>
      <c r="K21" s="134" t="s">
        <v>166</v>
      </c>
      <c r="L21" s="81" t="s">
        <v>167</v>
      </c>
      <c r="M21" s="112"/>
      <c r="N21" s="112"/>
      <c r="O21" s="112"/>
      <c r="P21" s="112"/>
      <c r="Q21" s="112"/>
      <c r="R21" s="112"/>
      <c r="S21" s="112"/>
      <c r="T21" s="112"/>
    </row>
    <row r="22" spans="1:20" s="69" customFormat="1" ht="18" customHeight="1" x14ac:dyDescent="0.2">
      <c r="A22" s="61">
        <v>14</v>
      </c>
      <c r="B22" s="62" t="s">
        <v>24</v>
      </c>
      <c r="C22" s="78" t="s">
        <v>75</v>
      </c>
      <c r="D22" s="64" t="s">
        <v>168</v>
      </c>
      <c r="E22" s="71"/>
      <c r="F22" s="66">
        <f t="shared" si="2"/>
        <v>1</v>
      </c>
      <c r="G22" s="66"/>
      <c r="H22" s="66"/>
      <c r="I22" s="66"/>
      <c r="J22" s="66">
        <f t="shared" si="1"/>
        <v>1</v>
      </c>
      <c r="K22" s="134" t="s">
        <v>293</v>
      </c>
      <c r="L22" s="113"/>
      <c r="M22" s="112"/>
      <c r="N22" s="112"/>
      <c r="O22" s="112"/>
      <c r="P22" s="112"/>
      <c r="Q22" s="112"/>
      <c r="R22" s="112"/>
      <c r="S22" s="112"/>
      <c r="T22" s="112"/>
    </row>
    <row r="23" spans="1:20" s="69" customFormat="1" ht="45.75" customHeight="1" x14ac:dyDescent="0.2">
      <c r="A23" s="61">
        <v>15</v>
      </c>
      <c r="B23" s="62" t="s">
        <v>25</v>
      </c>
      <c r="C23" s="78" t="s">
        <v>76</v>
      </c>
      <c r="D23" s="64" t="s">
        <v>124</v>
      </c>
      <c r="E23" s="71"/>
      <c r="F23" s="66">
        <f t="shared" si="2"/>
        <v>0</v>
      </c>
      <c r="G23" s="66"/>
      <c r="H23" s="66"/>
      <c r="I23" s="66"/>
      <c r="J23" s="66">
        <f t="shared" si="1"/>
        <v>0</v>
      </c>
      <c r="K23" s="134" t="s">
        <v>299</v>
      </c>
      <c r="L23" s="115" t="s">
        <v>157</v>
      </c>
      <c r="M23" s="112"/>
      <c r="N23" s="112"/>
      <c r="O23" s="112"/>
      <c r="P23" s="112"/>
      <c r="Q23" s="112"/>
      <c r="R23" s="112"/>
      <c r="S23" s="112"/>
      <c r="T23" s="112"/>
    </row>
    <row r="24" spans="1:20" s="69" customFormat="1" ht="94.5" customHeight="1" x14ac:dyDescent="0.2">
      <c r="A24" s="61">
        <v>16</v>
      </c>
      <c r="B24" s="62" t="s">
        <v>26</v>
      </c>
      <c r="C24" s="78" t="s">
        <v>76</v>
      </c>
      <c r="D24" s="65" t="s">
        <v>169</v>
      </c>
      <c r="E24" s="64"/>
      <c r="F24" s="66">
        <f t="shared" si="2"/>
        <v>0</v>
      </c>
      <c r="G24" s="66"/>
      <c r="H24" s="66"/>
      <c r="I24" s="66"/>
      <c r="J24" s="66">
        <f t="shared" si="1"/>
        <v>0</v>
      </c>
      <c r="K24" s="134" t="s">
        <v>305</v>
      </c>
      <c r="L24" s="68" t="s">
        <v>308</v>
      </c>
      <c r="M24" s="112"/>
      <c r="N24" s="112"/>
      <c r="O24" s="112"/>
      <c r="P24" s="112"/>
      <c r="Q24" s="112"/>
      <c r="R24" s="112"/>
      <c r="S24" s="112"/>
      <c r="T24" s="112"/>
    </row>
    <row r="25" spans="1:20" s="69" customFormat="1" ht="38.25" x14ac:dyDescent="0.2">
      <c r="A25" s="61">
        <v>17</v>
      </c>
      <c r="B25" s="62" t="s">
        <v>27</v>
      </c>
      <c r="C25" s="78" t="s">
        <v>75</v>
      </c>
      <c r="D25" s="65" t="s">
        <v>315</v>
      </c>
      <c r="E25" s="65" t="s">
        <v>170</v>
      </c>
      <c r="F25" s="66">
        <f t="shared" si="2"/>
        <v>1</v>
      </c>
      <c r="G25" s="66"/>
      <c r="H25" s="66"/>
      <c r="I25" s="66"/>
      <c r="J25" s="66">
        <f t="shared" si="1"/>
        <v>1</v>
      </c>
      <c r="K25" s="134" t="s">
        <v>171</v>
      </c>
      <c r="L25" s="80"/>
      <c r="M25" s="112"/>
      <c r="N25" s="112"/>
      <c r="O25" s="112"/>
      <c r="P25" s="112"/>
      <c r="Q25" s="112"/>
      <c r="R25" s="112"/>
      <c r="S25" s="112"/>
      <c r="T25" s="112"/>
    </row>
    <row r="26" spans="1:20" s="69" customFormat="1" ht="72" customHeight="1" x14ac:dyDescent="0.2">
      <c r="A26" s="61">
        <v>18</v>
      </c>
      <c r="B26" s="62" t="s">
        <v>28</v>
      </c>
      <c r="C26" s="78" t="s">
        <v>75</v>
      </c>
      <c r="D26" s="64" t="s">
        <v>172</v>
      </c>
      <c r="E26" s="65"/>
      <c r="F26" s="66">
        <f t="shared" si="2"/>
        <v>1</v>
      </c>
      <c r="G26" s="66"/>
      <c r="H26" s="66"/>
      <c r="I26" s="66"/>
      <c r="J26" s="66">
        <f t="shared" si="1"/>
        <v>1</v>
      </c>
      <c r="K26" s="134" t="s">
        <v>319</v>
      </c>
      <c r="L26" s="141"/>
      <c r="M26" s="112"/>
      <c r="N26" s="112"/>
      <c r="O26" s="112"/>
      <c r="P26" s="112"/>
      <c r="Q26" s="112"/>
      <c r="R26" s="112"/>
      <c r="S26" s="112"/>
      <c r="T26" s="112"/>
    </row>
    <row r="27" spans="1:20" s="69" customFormat="1" ht="81" customHeight="1" x14ac:dyDescent="0.2">
      <c r="A27" s="61">
        <v>19</v>
      </c>
      <c r="B27" s="62" t="s">
        <v>29</v>
      </c>
      <c r="C27" s="78" t="s">
        <v>75</v>
      </c>
      <c r="D27" s="64" t="s">
        <v>327</v>
      </c>
      <c r="E27" s="64"/>
      <c r="F27" s="66">
        <f t="shared" si="2"/>
        <v>1</v>
      </c>
      <c r="G27" s="66"/>
      <c r="H27" s="66"/>
      <c r="I27" s="66">
        <v>0.5</v>
      </c>
      <c r="J27" s="66">
        <f t="shared" si="1"/>
        <v>0.5</v>
      </c>
      <c r="K27" s="134" t="s">
        <v>325</v>
      </c>
      <c r="L27" s="81" t="s">
        <v>326</v>
      </c>
      <c r="M27" s="112"/>
      <c r="N27" s="112"/>
      <c r="O27" s="112"/>
      <c r="P27" s="112"/>
      <c r="Q27" s="112"/>
      <c r="R27" s="112"/>
      <c r="S27" s="112"/>
      <c r="T27" s="112"/>
    </row>
    <row r="28" spans="1:20" s="69" customFormat="1" ht="71.25" customHeight="1" x14ac:dyDescent="0.2">
      <c r="A28" s="61">
        <v>20</v>
      </c>
      <c r="B28" s="62" t="s">
        <v>30</v>
      </c>
      <c r="C28" s="78" t="s">
        <v>75</v>
      </c>
      <c r="D28" s="65" t="s">
        <v>173</v>
      </c>
      <c r="E28" s="64"/>
      <c r="F28" s="66">
        <f t="shared" si="2"/>
        <v>1</v>
      </c>
      <c r="G28" s="66"/>
      <c r="H28" s="66"/>
      <c r="I28" s="66"/>
      <c r="J28" s="66">
        <f t="shared" si="1"/>
        <v>1</v>
      </c>
      <c r="K28" s="134" t="s">
        <v>338</v>
      </c>
      <c r="L28" s="81"/>
      <c r="M28" s="112"/>
      <c r="N28" s="112"/>
      <c r="O28" s="112"/>
      <c r="P28" s="112"/>
      <c r="Q28" s="112"/>
      <c r="R28" s="112"/>
      <c r="S28" s="112"/>
      <c r="T28" s="112"/>
    </row>
    <row r="29" spans="1:20" s="69" customFormat="1" ht="25.5" x14ac:dyDescent="0.2">
      <c r="A29" s="61">
        <v>21</v>
      </c>
      <c r="B29" s="62" t="s">
        <v>31</v>
      </c>
      <c r="C29" s="78" t="s">
        <v>75</v>
      </c>
      <c r="D29" s="65" t="s">
        <v>175</v>
      </c>
      <c r="E29" s="65"/>
      <c r="F29" s="66">
        <f t="shared" si="2"/>
        <v>1</v>
      </c>
      <c r="G29" s="66"/>
      <c r="H29" s="66"/>
      <c r="I29" s="66"/>
      <c r="J29" s="66">
        <f t="shared" si="1"/>
        <v>1</v>
      </c>
      <c r="K29" s="134" t="s">
        <v>174</v>
      </c>
      <c r="L29" s="68"/>
      <c r="M29" s="112"/>
      <c r="N29" s="112"/>
      <c r="O29" s="112"/>
      <c r="P29" s="112"/>
      <c r="Q29" s="112"/>
      <c r="R29" s="112"/>
      <c r="S29" s="112"/>
      <c r="T29" s="112"/>
    </row>
    <row r="30" spans="1:20" s="69" customFormat="1" ht="45" customHeight="1" x14ac:dyDescent="0.2">
      <c r="A30" s="61">
        <v>22</v>
      </c>
      <c r="B30" s="62" t="s">
        <v>32</v>
      </c>
      <c r="C30" s="78" t="s">
        <v>75</v>
      </c>
      <c r="D30" s="65" t="s">
        <v>173</v>
      </c>
      <c r="E30" s="64"/>
      <c r="F30" s="66">
        <f t="shared" si="2"/>
        <v>1</v>
      </c>
      <c r="G30" s="66">
        <v>0.5</v>
      </c>
      <c r="H30" s="66"/>
      <c r="I30" s="66"/>
      <c r="J30" s="66">
        <f t="shared" si="1"/>
        <v>0.5</v>
      </c>
      <c r="K30" s="134" t="s">
        <v>345</v>
      </c>
      <c r="L30" s="81" t="s">
        <v>346</v>
      </c>
      <c r="M30" s="112"/>
      <c r="N30" s="112"/>
      <c r="O30" s="112"/>
      <c r="P30" s="112"/>
      <c r="Q30" s="112"/>
      <c r="R30" s="112"/>
      <c r="S30" s="112"/>
      <c r="T30" s="112"/>
    </row>
    <row r="31" spans="1:20" s="69" customFormat="1" ht="37.5" customHeight="1" x14ac:dyDescent="0.2">
      <c r="A31" s="61">
        <v>23</v>
      </c>
      <c r="B31" s="62" t="s">
        <v>33</v>
      </c>
      <c r="C31" s="78" t="s">
        <v>76</v>
      </c>
      <c r="D31" s="64"/>
      <c r="E31" s="65"/>
      <c r="F31" s="66">
        <f t="shared" si="2"/>
        <v>0</v>
      </c>
      <c r="G31" s="66"/>
      <c r="H31" s="66"/>
      <c r="I31" s="66"/>
      <c r="J31" s="66">
        <f t="shared" si="1"/>
        <v>0</v>
      </c>
      <c r="K31" s="134" t="s">
        <v>215</v>
      </c>
      <c r="L31" s="78" t="s">
        <v>141</v>
      </c>
      <c r="M31" s="112"/>
      <c r="N31" s="112"/>
      <c r="O31" s="112"/>
      <c r="P31" s="112"/>
      <c r="Q31" s="112"/>
      <c r="R31" s="112"/>
      <c r="S31" s="112"/>
      <c r="T31" s="112"/>
    </row>
    <row r="32" spans="1:20" s="69" customFormat="1" ht="78" customHeight="1" x14ac:dyDescent="0.2">
      <c r="A32" s="61">
        <v>24</v>
      </c>
      <c r="B32" s="62" t="s">
        <v>34</v>
      </c>
      <c r="C32" s="78" t="s">
        <v>75</v>
      </c>
      <c r="D32" s="64" t="s">
        <v>181</v>
      </c>
      <c r="E32" s="65"/>
      <c r="F32" s="66">
        <f t="shared" si="2"/>
        <v>1</v>
      </c>
      <c r="G32" s="66"/>
      <c r="H32" s="66"/>
      <c r="I32" s="66">
        <v>0.5</v>
      </c>
      <c r="J32" s="66">
        <f t="shared" si="1"/>
        <v>0.5</v>
      </c>
      <c r="K32" s="134" t="s">
        <v>176</v>
      </c>
      <c r="L32" s="81" t="s">
        <v>355</v>
      </c>
      <c r="M32" s="112"/>
      <c r="N32" s="112"/>
      <c r="O32" s="112"/>
      <c r="P32" s="112"/>
      <c r="Q32" s="112"/>
      <c r="R32" s="112"/>
      <c r="S32" s="112"/>
      <c r="T32" s="112"/>
    </row>
    <row r="33" spans="1:20" s="69" customFormat="1" ht="38.25" x14ac:dyDescent="0.2">
      <c r="A33" s="61">
        <v>25</v>
      </c>
      <c r="B33" s="62" t="s">
        <v>35</v>
      </c>
      <c r="C33" s="78" t="s">
        <v>75</v>
      </c>
      <c r="D33" s="65" t="s">
        <v>158</v>
      </c>
      <c r="E33" s="65"/>
      <c r="F33" s="66">
        <f t="shared" si="2"/>
        <v>1</v>
      </c>
      <c r="G33" s="66"/>
      <c r="H33" s="66"/>
      <c r="I33" s="66"/>
      <c r="J33" s="66">
        <f t="shared" si="1"/>
        <v>1</v>
      </c>
      <c r="K33" s="134" t="s">
        <v>358</v>
      </c>
      <c r="L33" s="80"/>
      <c r="M33" s="112"/>
      <c r="N33" s="112"/>
      <c r="O33" s="112"/>
      <c r="P33" s="112"/>
      <c r="Q33" s="112"/>
      <c r="R33" s="112"/>
      <c r="S33" s="112"/>
      <c r="T33" s="112"/>
    </row>
    <row r="34" spans="1:20" s="119" customFormat="1" ht="101.25" customHeight="1" x14ac:dyDescent="0.2">
      <c r="A34" s="137">
        <v>26</v>
      </c>
      <c r="B34" s="10" t="s">
        <v>36</v>
      </c>
      <c r="C34" s="138" t="s">
        <v>76</v>
      </c>
      <c r="D34" s="24" t="s">
        <v>177</v>
      </c>
      <c r="E34" s="143"/>
      <c r="F34" s="140">
        <f t="shared" si="2"/>
        <v>0</v>
      </c>
      <c r="G34" s="66"/>
      <c r="H34" s="66"/>
      <c r="I34" s="66"/>
      <c r="J34" s="66">
        <f t="shared" si="1"/>
        <v>0</v>
      </c>
      <c r="K34" s="134" t="s">
        <v>365</v>
      </c>
      <c r="L34" s="81" t="s">
        <v>178</v>
      </c>
      <c r="M34" s="118"/>
      <c r="N34" s="118"/>
      <c r="O34" s="118"/>
      <c r="P34" s="118"/>
      <c r="Q34" s="118"/>
      <c r="R34" s="118"/>
      <c r="S34" s="118"/>
      <c r="T34" s="118"/>
    </row>
    <row r="35" spans="1:20" s="69" customFormat="1" ht="25.5" x14ac:dyDescent="0.2">
      <c r="A35" s="61">
        <v>27</v>
      </c>
      <c r="B35" s="62" t="s">
        <v>37</v>
      </c>
      <c r="C35" s="78" t="s">
        <v>75</v>
      </c>
      <c r="D35" s="64" t="s">
        <v>179</v>
      </c>
      <c r="E35" s="65"/>
      <c r="F35" s="66">
        <f t="shared" si="2"/>
        <v>1</v>
      </c>
      <c r="G35" s="66"/>
      <c r="H35" s="66"/>
      <c r="I35" s="66"/>
      <c r="J35" s="66">
        <f t="shared" si="1"/>
        <v>1</v>
      </c>
      <c r="K35" s="134" t="s">
        <v>367</v>
      </c>
      <c r="L35" s="80"/>
      <c r="M35" s="112"/>
      <c r="N35" s="112"/>
      <c r="O35" s="112"/>
      <c r="P35" s="112"/>
      <c r="Q35" s="112"/>
      <c r="R35" s="112"/>
      <c r="S35" s="112"/>
      <c r="T35" s="112"/>
    </row>
    <row r="36" spans="1:20" s="69" customFormat="1" ht="38.25" customHeight="1" x14ac:dyDescent="0.2">
      <c r="A36" s="61">
        <v>28</v>
      </c>
      <c r="B36" s="62" t="s">
        <v>38</v>
      </c>
      <c r="C36" s="78" t="s">
        <v>75</v>
      </c>
      <c r="D36" s="64" t="s">
        <v>180</v>
      </c>
      <c r="E36" s="65"/>
      <c r="F36" s="66">
        <f t="shared" si="2"/>
        <v>1</v>
      </c>
      <c r="G36" s="66"/>
      <c r="H36" s="66"/>
      <c r="I36" s="66"/>
      <c r="J36" s="66">
        <f t="shared" si="1"/>
        <v>1</v>
      </c>
      <c r="K36" s="134" t="s">
        <v>372</v>
      </c>
      <c r="L36" s="80"/>
      <c r="M36" s="112"/>
      <c r="N36" s="112"/>
      <c r="O36" s="112"/>
      <c r="P36" s="112"/>
      <c r="Q36" s="112"/>
      <c r="R36" s="112"/>
      <c r="S36" s="112"/>
      <c r="T36" s="112"/>
    </row>
    <row r="37" spans="1:20" s="69" customFormat="1" ht="32.25" customHeight="1" x14ac:dyDescent="0.2">
      <c r="A37" s="61">
        <v>29</v>
      </c>
      <c r="B37" s="62" t="s">
        <v>39</v>
      </c>
      <c r="C37" s="78" t="s">
        <v>75</v>
      </c>
      <c r="D37" s="64" t="s">
        <v>181</v>
      </c>
      <c r="E37" s="65"/>
      <c r="F37" s="66">
        <f t="shared" si="2"/>
        <v>1</v>
      </c>
      <c r="G37" s="66"/>
      <c r="H37" s="66"/>
      <c r="I37" s="66"/>
      <c r="J37" s="66">
        <f t="shared" si="1"/>
        <v>1</v>
      </c>
      <c r="K37" s="134" t="s">
        <v>182</v>
      </c>
      <c r="L37" s="81"/>
      <c r="M37" s="112"/>
      <c r="N37" s="112"/>
      <c r="O37" s="112"/>
      <c r="P37" s="112"/>
      <c r="Q37" s="112"/>
      <c r="R37" s="112"/>
      <c r="S37" s="112"/>
      <c r="T37" s="112"/>
    </row>
    <row r="38" spans="1:20" s="69" customFormat="1" ht="61.5" customHeight="1" x14ac:dyDescent="0.2">
      <c r="A38" s="64">
        <v>30</v>
      </c>
      <c r="B38" s="62" t="s">
        <v>40</v>
      </c>
      <c r="C38" s="78" t="s">
        <v>75</v>
      </c>
      <c r="D38" s="64" t="s">
        <v>115</v>
      </c>
      <c r="E38" s="65"/>
      <c r="F38" s="66">
        <f t="shared" si="2"/>
        <v>1</v>
      </c>
      <c r="G38" s="66">
        <v>0.5</v>
      </c>
      <c r="H38" s="66"/>
      <c r="I38" s="66"/>
      <c r="J38" s="66">
        <f t="shared" si="1"/>
        <v>0.5</v>
      </c>
      <c r="K38" s="134" t="s">
        <v>379</v>
      </c>
      <c r="L38" s="81" t="s">
        <v>183</v>
      </c>
      <c r="M38" s="112"/>
      <c r="N38" s="112"/>
      <c r="O38" s="112"/>
      <c r="P38" s="112"/>
      <c r="Q38" s="112"/>
      <c r="R38" s="112"/>
      <c r="S38" s="112"/>
      <c r="T38" s="112"/>
    </row>
    <row r="39" spans="1:20" s="69" customFormat="1" ht="28.5" customHeight="1" x14ac:dyDescent="0.2">
      <c r="A39" s="64">
        <v>31</v>
      </c>
      <c r="B39" s="62" t="s">
        <v>41</v>
      </c>
      <c r="C39" s="78" t="s">
        <v>75</v>
      </c>
      <c r="D39" s="64" t="s">
        <v>158</v>
      </c>
      <c r="E39" s="65"/>
      <c r="F39" s="66">
        <f t="shared" si="2"/>
        <v>1</v>
      </c>
      <c r="G39" s="66"/>
      <c r="H39" s="66"/>
      <c r="I39" s="66"/>
      <c r="J39" s="66">
        <f t="shared" si="1"/>
        <v>1</v>
      </c>
      <c r="K39" s="134" t="s">
        <v>387</v>
      </c>
      <c r="L39" s="81"/>
      <c r="M39" s="112"/>
      <c r="N39" s="112"/>
      <c r="O39" s="112"/>
      <c r="P39" s="112"/>
      <c r="Q39" s="112"/>
      <c r="R39" s="112"/>
      <c r="S39" s="112"/>
      <c r="T39" s="112"/>
    </row>
    <row r="40" spans="1:20" s="69" customFormat="1" ht="31.5" customHeight="1" x14ac:dyDescent="0.2">
      <c r="A40" s="64">
        <v>32</v>
      </c>
      <c r="B40" s="62" t="s">
        <v>42</v>
      </c>
      <c r="C40" s="78" t="s">
        <v>75</v>
      </c>
      <c r="D40" s="64" t="s">
        <v>181</v>
      </c>
      <c r="E40" s="65"/>
      <c r="F40" s="66">
        <f t="shared" si="2"/>
        <v>1</v>
      </c>
      <c r="G40" s="66"/>
      <c r="H40" s="66"/>
      <c r="I40" s="66"/>
      <c r="J40" s="66">
        <f t="shared" si="1"/>
        <v>1</v>
      </c>
      <c r="K40" s="134" t="s">
        <v>392</v>
      </c>
      <c r="L40" s="81"/>
      <c r="M40" s="112"/>
      <c r="N40" s="112"/>
      <c r="O40" s="112"/>
      <c r="P40" s="112"/>
      <c r="Q40" s="112"/>
      <c r="R40" s="112"/>
      <c r="S40" s="112"/>
      <c r="T40" s="112"/>
    </row>
    <row r="41" spans="1:20" s="69" customFormat="1" ht="78" customHeight="1" x14ac:dyDescent="0.2">
      <c r="A41" s="64">
        <v>33</v>
      </c>
      <c r="B41" s="62" t="s">
        <v>43</v>
      </c>
      <c r="C41" s="78" t="s">
        <v>75</v>
      </c>
      <c r="D41" s="64" t="s">
        <v>181</v>
      </c>
      <c r="E41" s="65"/>
      <c r="F41" s="66">
        <f t="shared" si="2"/>
        <v>1</v>
      </c>
      <c r="G41" s="66"/>
      <c r="H41" s="66"/>
      <c r="I41" s="66"/>
      <c r="J41" s="66">
        <f t="shared" si="1"/>
        <v>1</v>
      </c>
      <c r="K41" s="134" t="s">
        <v>184</v>
      </c>
      <c r="L41" s="81"/>
      <c r="M41" s="112"/>
      <c r="N41" s="112"/>
      <c r="O41" s="112"/>
      <c r="P41" s="112"/>
      <c r="Q41" s="112"/>
      <c r="R41" s="112"/>
      <c r="S41" s="112"/>
      <c r="T41" s="112"/>
    </row>
    <row r="42" spans="1:20" s="69" customFormat="1" ht="66" customHeight="1" x14ac:dyDescent="0.2">
      <c r="A42" s="64">
        <v>34</v>
      </c>
      <c r="B42" s="62" t="s">
        <v>44</v>
      </c>
      <c r="C42" s="78" t="s">
        <v>75</v>
      </c>
      <c r="D42" s="64" t="s">
        <v>185</v>
      </c>
      <c r="E42" s="65"/>
      <c r="F42" s="66">
        <f t="shared" si="2"/>
        <v>1</v>
      </c>
      <c r="G42" s="66"/>
      <c r="H42" s="66"/>
      <c r="I42" s="66"/>
      <c r="J42" s="66">
        <f t="shared" si="1"/>
        <v>1</v>
      </c>
      <c r="K42" s="134" t="s">
        <v>396</v>
      </c>
      <c r="L42" s="115"/>
      <c r="M42" s="112"/>
      <c r="N42" s="112"/>
      <c r="O42" s="112"/>
      <c r="P42" s="112"/>
      <c r="Q42" s="112"/>
      <c r="R42" s="112"/>
      <c r="S42" s="112"/>
      <c r="T42" s="112"/>
    </row>
    <row r="43" spans="1:20" s="69" customFormat="1" ht="76.5" x14ac:dyDescent="0.2">
      <c r="A43" s="64">
        <v>35</v>
      </c>
      <c r="B43" s="62" t="s">
        <v>45</v>
      </c>
      <c r="C43" s="78" t="s">
        <v>76</v>
      </c>
      <c r="D43" s="64"/>
      <c r="E43" s="65"/>
      <c r="F43" s="66">
        <f t="shared" si="2"/>
        <v>0</v>
      </c>
      <c r="G43" s="66"/>
      <c r="H43" s="66"/>
      <c r="I43" s="66"/>
      <c r="J43" s="66">
        <f t="shared" si="1"/>
        <v>0</v>
      </c>
      <c r="K43" s="134" t="s">
        <v>186</v>
      </c>
      <c r="L43" s="81" t="s">
        <v>167</v>
      </c>
      <c r="M43" s="112"/>
      <c r="N43" s="112"/>
      <c r="O43" s="112"/>
      <c r="P43" s="112"/>
      <c r="Q43" s="112"/>
      <c r="R43" s="112"/>
      <c r="S43" s="112"/>
      <c r="T43" s="112"/>
    </row>
    <row r="44" spans="1:20" s="69" customFormat="1" ht="71.25" customHeight="1" x14ac:dyDescent="0.2">
      <c r="A44" s="61">
        <v>36</v>
      </c>
      <c r="B44" s="62" t="s">
        <v>46</v>
      </c>
      <c r="C44" s="78" t="s">
        <v>76</v>
      </c>
      <c r="D44" s="64"/>
      <c r="E44" s="65"/>
      <c r="F44" s="66">
        <f t="shared" si="2"/>
        <v>0</v>
      </c>
      <c r="G44" s="66"/>
      <c r="H44" s="66"/>
      <c r="I44" s="66"/>
      <c r="J44" s="66">
        <f t="shared" si="1"/>
        <v>0</v>
      </c>
      <c r="K44" s="134" t="s">
        <v>404</v>
      </c>
      <c r="L44" s="81" t="s">
        <v>167</v>
      </c>
      <c r="M44" s="112"/>
      <c r="N44" s="112"/>
      <c r="O44" s="112"/>
      <c r="P44" s="112"/>
      <c r="Q44" s="112"/>
      <c r="R44" s="112"/>
      <c r="S44" s="112"/>
      <c r="T44" s="112"/>
    </row>
    <row r="45" spans="1:20" s="69" customFormat="1" ht="51" x14ac:dyDescent="0.2">
      <c r="A45" s="61">
        <v>37</v>
      </c>
      <c r="B45" s="62" t="s">
        <v>47</v>
      </c>
      <c r="C45" s="78" t="s">
        <v>76</v>
      </c>
      <c r="D45" s="64" t="s">
        <v>409</v>
      </c>
      <c r="E45" s="65"/>
      <c r="F45" s="66">
        <f t="shared" si="2"/>
        <v>0</v>
      </c>
      <c r="G45" s="66"/>
      <c r="H45" s="66"/>
      <c r="I45" s="66"/>
      <c r="J45" s="66">
        <f t="shared" si="1"/>
        <v>0</v>
      </c>
      <c r="K45" s="134" t="s">
        <v>187</v>
      </c>
      <c r="L45" s="81" t="s">
        <v>408</v>
      </c>
      <c r="M45" s="112"/>
      <c r="N45" s="112"/>
      <c r="O45" s="112"/>
      <c r="P45" s="112"/>
      <c r="Q45" s="112"/>
      <c r="R45" s="112"/>
      <c r="S45" s="112"/>
      <c r="T45" s="112"/>
    </row>
    <row r="46" spans="1:20" s="69" customFormat="1" ht="63.75" x14ac:dyDescent="0.2">
      <c r="A46" s="61">
        <v>38</v>
      </c>
      <c r="B46" s="62" t="s">
        <v>48</v>
      </c>
      <c r="C46" s="78" t="s">
        <v>76</v>
      </c>
      <c r="D46" s="64" t="s">
        <v>419</v>
      </c>
      <c r="E46" s="65" t="s">
        <v>170</v>
      </c>
      <c r="F46" s="66">
        <f t="shared" si="2"/>
        <v>0</v>
      </c>
      <c r="G46" s="66"/>
      <c r="H46" s="66"/>
      <c r="I46" s="66"/>
      <c r="J46" s="66">
        <f t="shared" si="1"/>
        <v>0</v>
      </c>
      <c r="K46" s="134" t="s">
        <v>417</v>
      </c>
      <c r="L46" s="81" t="s">
        <v>418</v>
      </c>
      <c r="M46" s="112"/>
      <c r="N46" s="112"/>
      <c r="O46" s="112"/>
      <c r="P46" s="112"/>
      <c r="Q46" s="112"/>
      <c r="R46" s="112"/>
      <c r="S46" s="112"/>
      <c r="T46" s="112"/>
    </row>
    <row r="47" spans="1:20" s="69" customFormat="1" ht="51.75" customHeight="1" x14ac:dyDescent="0.2">
      <c r="A47" s="61">
        <v>39</v>
      </c>
      <c r="B47" s="62" t="s">
        <v>49</v>
      </c>
      <c r="C47" s="78" t="s">
        <v>75</v>
      </c>
      <c r="D47" s="64" t="s">
        <v>422</v>
      </c>
      <c r="E47" s="65"/>
      <c r="F47" s="66">
        <f t="shared" si="2"/>
        <v>1</v>
      </c>
      <c r="G47" s="66"/>
      <c r="H47" s="66">
        <v>0.5</v>
      </c>
      <c r="I47" s="66"/>
      <c r="J47" s="66">
        <f t="shared" si="1"/>
        <v>0.5</v>
      </c>
      <c r="K47" s="134" t="s">
        <v>188</v>
      </c>
      <c r="L47" s="81" t="s">
        <v>424</v>
      </c>
    </row>
    <row r="48" spans="1:20" s="69" customFormat="1" ht="20.25" customHeight="1" x14ac:dyDescent="0.2">
      <c r="A48" s="61">
        <v>40</v>
      </c>
      <c r="B48" s="62" t="s">
        <v>50</v>
      </c>
      <c r="C48" s="78" t="s">
        <v>75</v>
      </c>
      <c r="D48" s="64" t="s">
        <v>189</v>
      </c>
      <c r="E48" s="65"/>
      <c r="F48" s="66">
        <f t="shared" si="2"/>
        <v>1</v>
      </c>
      <c r="G48" s="66"/>
      <c r="H48" s="66"/>
      <c r="I48" s="66"/>
      <c r="J48" s="66">
        <f t="shared" si="1"/>
        <v>1</v>
      </c>
      <c r="K48" s="67" t="s">
        <v>425</v>
      </c>
      <c r="L48" s="80"/>
    </row>
    <row r="49" spans="1:12" s="69" customFormat="1" ht="41.25" customHeight="1" x14ac:dyDescent="0.2">
      <c r="A49" s="61">
        <v>41</v>
      </c>
      <c r="B49" s="62" t="s">
        <v>51</v>
      </c>
      <c r="C49" s="78" t="s">
        <v>75</v>
      </c>
      <c r="D49" s="64" t="s">
        <v>189</v>
      </c>
      <c r="E49" s="65"/>
      <c r="F49" s="66">
        <f t="shared" si="2"/>
        <v>1</v>
      </c>
      <c r="G49" s="66"/>
      <c r="H49" s="66"/>
      <c r="I49" s="66"/>
      <c r="J49" s="66">
        <f t="shared" si="1"/>
        <v>1</v>
      </c>
      <c r="K49" s="67" t="s">
        <v>190</v>
      </c>
      <c r="L49" s="80"/>
    </row>
    <row r="50" spans="1:12" s="69" customFormat="1" ht="36" customHeight="1" x14ac:dyDescent="0.2">
      <c r="A50" s="61">
        <v>42</v>
      </c>
      <c r="B50" s="62" t="s">
        <v>52</v>
      </c>
      <c r="C50" s="78" t="s">
        <v>75</v>
      </c>
      <c r="D50" s="64" t="s">
        <v>175</v>
      </c>
      <c r="E50" s="65"/>
      <c r="F50" s="66">
        <f t="shared" si="2"/>
        <v>1</v>
      </c>
      <c r="G50" s="66"/>
      <c r="H50" s="66"/>
      <c r="I50" s="66"/>
      <c r="J50" s="66">
        <f t="shared" si="1"/>
        <v>1</v>
      </c>
      <c r="K50" s="67" t="s">
        <v>191</v>
      </c>
      <c r="L50" s="81"/>
    </row>
    <row r="51" spans="1:12" x14ac:dyDescent="0.2">
      <c r="K51" s="26"/>
      <c r="L51" s="26"/>
    </row>
    <row r="53" spans="1:12" x14ac:dyDescent="0.2">
      <c r="A53" s="85"/>
      <c r="B53" s="86"/>
      <c r="C53" s="86"/>
      <c r="D53" s="86"/>
      <c r="E53" s="86"/>
      <c r="F53" s="87"/>
      <c r="G53" s="87"/>
      <c r="H53" s="87"/>
      <c r="I53" s="87"/>
      <c r="J53" s="87"/>
      <c r="K53" s="87"/>
      <c r="L53" s="87"/>
    </row>
    <row r="57" spans="1:12" x14ac:dyDescent="0.2">
      <c r="A57" s="85"/>
      <c r="B57" s="86"/>
      <c r="C57" s="86"/>
      <c r="D57" s="86"/>
      <c r="E57" s="86"/>
      <c r="F57" s="87"/>
      <c r="G57" s="87"/>
      <c r="H57" s="87"/>
      <c r="I57" s="87"/>
      <c r="J57" s="87"/>
      <c r="K57" s="87"/>
      <c r="L57" s="87"/>
    </row>
    <row r="60" spans="1:12" x14ac:dyDescent="0.2">
      <c r="A60" s="85"/>
      <c r="B60" s="86"/>
      <c r="C60" s="86"/>
      <c r="D60" s="86"/>
      <c r="E60" s="86"/>
      <c r="F60" s="87"/>
      <c r="G60" s="87"/>
      <c r="H60" s="87"/>
      <c r="I60" s="87"/>
      <c r="J60" s="87"/>
      <c r="K60" s="87"/>
      <c r="L60" s="87"/>
    </row>
    <row r="64" spans="1:12" x14ac:dyDescent="0.2">
      <c r="A64" s="85"/>
      <c r="B64" s="86"/>
      <c r="C64" s="86"/>
      <c r="D64" s="86"/>
      <c r="E64" s="86"/>
      <c r="F64" s="87"/>
      <c r="G64" s="87"/>
      <c r="H64" s="87"/>
      <c r="I64" s="87"/>
      <c r="J64" s="87"/>
      <c r="K64" s="87"/>
      <c r="L64" s="87"/>
    </row>
    <row r="67" spans="1:12" x14ac:dyDescent="0.2">
      <c r="A67" s="85"/>
      <c r="B67" s="86"/>
      <c r="C67" s="86"/>
      <c r="D67" s="86"/>
      <c r="E67" s="86"/>
      <c r="F67" s="87"/>
      <c r="G67" s="87"/>
      <c r="H67" s="87"/>
      <c r="I67" s="87"/>
      <c r="J67" s="87"/>
      <c r="K67" s="87"/>
      <c r="L67" s="87"/>
    </row>
    <row r="71" spans="1:12" x14ac:dyDescent="0.2">
      <c r="A71" s="85"/>
      <c r="B71" s="86"/>
      <c r="C71" s="86"/>
      <c r="D71" s="86"/>
      <c r="E71" s="86"/>
      <c r="F71" s="87"/>
      <c r="G71" s="87"/>
      <c r="H71" s="87"/>
      <c r="I71" s="87"/>
      <c r="J71" s="87"/>
      <c r="K71" s="87"/>
      <c r="L71" s="87"/>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8" r:id="rId1"/>
    <hyperlink ref="K16" r:id="rId2"/>
    <hyperlink ref="K18" r:id="rId3"/>
    <hyperlink ref="K19" r:id="rId4"/>
    <hyperlink ref="K22" r:id="rId5"/>
    <hyperlink ref="K23" r:id="rId6"/>
    <hyperlink ref="K30" r:id="rId7"/>
    <hyperlink ref="K31" r:id="rId8"/>
    <hyperlink ref="K33" r:id="rId9"/>
    <hyperlink ref="K35" r:id="rId10"/>
    <hyperlink ref="K38" r:id="rId11"/>
    <hyperlink ref="K39" r:id="rId12"/>
    <hyperlink ref="K47" r:id="rId13"/>
  </hyperlinks>
  <pageMargins left="0.31496062992125984" right="0.31496062992125984" top="0.35433070866141736" bottom="0.15748031496062992" header="0.31496062992125984" footer="0.11811023622047245"/>
  <pageSetup paperSize="9" scale="56" fitToHeight="0" orientation="landscape" r:id="rId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85" zoomScaleNormal="100" zoomScaleSheetLayoutView="85" workbookViewId="0">
      <pane ySplit="7" topLeftCell="A8" activePane="bottomLeft" state="frozenSplit"/>
      <selection activeCell="R28" sqref="R28"/>
      <selection pane="bottomLeft" activeCell="M10" sqref="M10"/>
    </sheetView>
  </sheetViews>
  <sheetFormatPr defaultRowHeight="12.75" x14ac:dyDescent="0.2"/>
  <cols>
    <col min="1" max="1" width="4.28515625" style="82" customWidth="1"/>
    <col min="2" max="2" width="22.7109375" style="1" customWidth="1"/>
    <col min="3" max="3" width="40.28515625" style="1" customWidth="1"/>
    <col min="4" max="4" width="16.42578125" style="1" customWidth="1"/>
    <col min="5" max="5" width="20" style="1" customWidth="1"/>
    <col min="6" max="6" width="21.5703125" style="88" customWidth="1"/>
    <col min="7" max="7" width="12.85546875" style="88" customWidth="1"/>
    <col min="8" max="9" width="10.85546875" style="88" customWidth="1"/>
    <col min="10" max="10" width="9.85546875" style="88" customWidth="1"/>
    <col min="11" max="11" width="36.140625" style="88" customWidth="1"/>
    <col min="12" max="12" width="46" style="88" customWidth="1"/>
    <col min="13" max="13" width="9.140625" style="1"/>
    <col min="14" max="14" width="40" style="100" customWidth="1"/>
    <col min="15" max="16384" width="9.140625" style="1"/>
  </cols>
  <sheetData>
    <row r="1" spans="1:20" s="51" customFormat="1" ht="21" customHeight="1" x14ac:dyDescent="0.2">
      <c r="A1" s="48" t="s">
        <v>192</v>
      </c>
      <c r="B1" s="98"/>
      <c r="C1" s="98"/>
      <c r="D1" s="98"/>
      <c r="E1" s="98"/>
      <c r="F1" s="98"/>
      <c r="G1" s="98"/>
      <c r="H1" s="98"/>
      <c r="I1" s="98"/>
      <c r="J1" s="98"/>
      <c r="K1" s="98"/>
      <c r="L1" s="89"/>
      <c r="M1" s="99"/>
    </row>
    <row r="2" spans="1:20" ht="15" customHeight="1" x14ac:dyDescent="0.2">
      <c r="A2" s="52" t="s">
        <v>96</v>
      </c>
      <c r="B2" s="52"/>
      <c r="C2" s="50"/>
      <c r="D2" s="50"/>
      <c r="E2" s="50"/>
      <c r="F2" s="50"/>
      <c r="G2" s="50"/>
      <c r="H2" s="50"/>
      <c r="I2" s="50"/>
      <c r="J2" s="50"/>
      <c r="K2" s="50"/>
      <c r="L2" s="50"/>
      <c r="M2" s="100"/>
      <c r="N2" s="1"/>
    </row>
    <row r="3" spans="1:20" ht="71.25" customHeight="1" x14ac:dyDescent="0.2">
      <c r="A3" s="166"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c r="M3" s="100"/>
      <c r="N3" s="1"/>
    </row>
    <row r="4" spans="1:20" ht="105" customHeight="1" x14ac:dyDescent="0.2">
      <c r="A4" s="167" t="s">
        <v>54</v>
      </c>
      <c r="B4" s="6" t="s">
        <v>151</v>
      </c>
      <c r="C4" s="6"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6" t="s">
        <v>97</v>
      </c>
      <c r="E4" s="167" t="s">
        <v>98</v>
      </c>
      <c r="F4" s="167" t="s">
        <v>193</v>
      </c>
      <c r="G4" s="167"/>
      <c r="H4" s="167"/>
      <c r="I4" s="167"/>
      <c r="J4" s="167"/>
      <c r="K4" s="167" t="s">
        <v>100</v>
      </c>
      <c r="L4" s="167" t="s">
        <v>101</v>
      </c>
      <c r="M4" s="51"/>
      <c r="N4" s="101"/>
      <c r="O4" s="51"/>
      <c r="P4" s="51"/>
      <c r="Q4" s="51"/>
      <c r="R4" s="51"/>
      <c r="S4" s="51"/>
      <c r="T4" s="51"/>
    </row>
    <row r="5" spans="1:20" s="55" customFormat="1" ht="26.25" customHeight="1" x14ac:dyDescent="0.2">
      <c r="A5" s="167"/>
      <c r="B5" s="167" t="s">
        <v>102</v>
      </c>
      <c r="C5" s="8" t="str">
        <f>'Методика III этап'!B23</f>
        <v>Опубликованы за все отчетные периоды по всем указанным элементам</v>
      </c>
      <c r="D5" s="168" t="s">
        <v>103</v>
      </c>
      <c r="E5" s="167"/>
      <c r="F5" s="165" t="s">
        <v>104</v>
      </c>
      <c r="G5" s="168" t="s">
        <v>105</v>
      </c>
      <c r="H5" s="168"/>
      <c r="I5" s="168"/>
      <c r="J5" s="165" t="s">
        <v>106</v>
      </c>
      <c r="K5" s="167"/>
      <c r="L5" s="167"/>
      <c r="M5" s="102"/>
      <c r="N5" s="103"/>
      <c r="O5" s="102"/>
      <c r="P5" s="102"/>
      <c r="Q5" s="102"/>
      <c r="R5" s="102"/>
      <c r="S5" s="102"/>
      <c r="T5" s="102"/>
    </row>
    <row r="6" spans="1:20" s="55" customFormat="1" ht="30.75" customHeight="1" x14ac:dyDescent="0.2">
      <c r="A6" s="167"/>
      <c r="B6" s="167"/>
      <c r="C6" s="8" t="str">
        <f>'Методика III этап'!B24</f>
        <v>Опубликованы за все отчетные периоды по двум ключевым элементам</v>
      </c>
      <c r="D6" s="168"/>
      <c r="E6" s="167"/>
      <c r="F6" s="165"/>
      <c r="G6" s="168" t="s">
        <v>107</v>
      </c>
      <c r="H6" s="168" t="s">
        <v>108</v>
      </c>
      <c r="I6" s="168" t="s">
        <v>109</v>
      </c>
      <c r="J6" s="165"/>
      <c r="K6" s="167"/>
      <c r="L6" s="167"/>
      <c r="M6" s="102"/>
      <c r="N6" s="103"/>
      <c r="O6" s="102"/>
      <c r="P6" s="102"/>
      <c r="Q6" s="102"/>
      <c r="R6" s="102"/>
      <c r="S6" s="102"/>
      <c r="T6" s="102"/>
    </row>
    <row r="7" spans="1:20" s="55" customFormat="1" ht="30.75" customHeight="1" x14ac:dyDescent="0.2">
      <c r="A7" s="167"/>
      <c r="B7" s="167"/>
      <c r="C7" s="8" t="str">
        <f>'Методика III этап'!B25</f>
        <v>Не опубликованы или публикуются нерегулярно, или не отвечают требованиям</v>
      </c>
      <c r="D7" s="168"/>
      <c r="E7" s="167"/>
      <c r="F7" s="165"/>
      <c r="G7" s="168"/>
      <c r="H7" s="168"/>
      <c r="I7" s="168"/>
      <c r="J7" s="165"/>
      <c r="K7" s="167"/>
      <c r="L7" s="167"/>
      <c r="M7" s="102"/>
      <c r="N7" s="103"/>
      <c r="O7" s="102"/>
      <c r="P7" s="102"/>
      <c r="Q7" s="102"/>
      <c r="R7" s="102"/>
      <c r="S7" s="102"/>
      <c r="T7" s="102"/>
    </row>
    <row r="8" spans="1:20" s="109" customFormat="1" x14ac:dyDescent="0.2">
      <c r="A8" s="56"/>
      <c r="B8" s="57" t="s">
        <v>10</v>
      </c>
      <c r="C8" s="104"/>
      <c r="D8" s="74"/>
      <c r="E8" s="74"/>
      <c r="F8" s="105"/>
      <c r="G8" s="105"/>
      <c r="H8" s="105"/>
      <c r="I8" s="105"/>
      <c r="J8" s="105"/>
      <c r="K8" s="106"/>
      <c r="L8" s="106"/>
      <c r="M8" s="107"/>
      <c r="N8" s="108"/>
      <c r="O8" s="107"/>
      <c r="P8" s="107"/>
      <c r="Q8" s="107"/>
      <c r="R8" s="107"/>
      <c r="S8" s="107"/>
      <c r="T8" s="107"/>
    </row>
    <row r="9" spans="1:20" s="69" customFormat="1" ht="25.5" x14ac:dyDescent="0.2">
      <c r="A9" s="61">
        <v>1</v>
      </c>
      <c r="B9" s="62" t="s">
        <v>13</v>
      </c>
      <c r="C9" s="78" t="s">
        <v>80</v>
      </c>
      <c r="D9" s="64" t="s">
        <v>194</v>
      </c>
      <c r="E9" s="65"/>
      <c r="F9" s="66">
        <f>IF(C9=$C$5,2,IF(C9=$C$6,1,0))</f>
        <v>2</v>
      </c>
      <c r="G9" s="66"/>
      <c r="H9" s="66"/>
      <c r="I9" s="66"/>
      <c r="J9" s="66">
        <f>F9*(1-G9)*(1-H9)*(1-I9)</f>
        <v>2</v>
      </c>
      <c r="K9" s="67" t="s">
        <v>255</v>
      </c>
      <c r="L9" s="80"/>
      <c r="M9" s="112"/>
      <c r="N9" s="112"/>
      <c r="O9" s="112"/>
      <c r="P9" s="112"/>
      <c r="Q9" s="112"/>
      <c r="R9" s="112"/>
      <c r="S9" s="112"/>
      <c r="T9" s="112"/>
    </row>
    <row r="10" spans="1:20" s="69" customFormat="1" ht="39.75" customHeight="1" x14ac:dyDescent="0.2">
      <c r="A10" s="61">
        <v>2</v>
      </c>
      <c r="B10" s="62" t="s">
        <v>251</v>
      </c>
      <c r="C10" s="78" t="s">
        <v>80</v>
      </c>
      <c r="D10" s="64" t="s">
        <v>195</v>
      </c>
      <c r="E10" s="64"/>
      <c r="F10" s="66">
        <f t="shared" ref="F10:F12" si="0">IF(C10=$C$5,2,IF(C10=$C$6,1,0))</f>
        <v>2</v>
      </c>
      <c r="G10" s="66"/>
      <c r="H10" s="66"/>
      <c r="I10" s="66"/>
      <c r="J10" s="66">
        <f t="shared" ref="J10:J51" si="1">F10*(1-G10)*(1-H10)*(1-I10)</f>
        <v>2</v>
      </c>
      <c r="K10" s="67" t="s">
        <v>258</v>
      </c>
      <c r="L10" s="81" t="s">
        <v>309</v>
      </c>
      <c r="M10" s="112"/>
      <c r="N10" s="112"/>
      <c r="O10" s="112"/>
      <c r="P10" s="112"/>
      <c r="Q10" s="112"/>
      <c r="R10" s="112"/>
      <c r="S10" s="112"/>
      <c r="T10" s="112"/>
    </row>
    <row r="11" spans="1:20" s="69" customFormat="1" ht="64.5" customHeight="1" x14ac:dyDescent="0.2">
      <c r="A11" s="61">
        <v>3</v>
      </c>
      <c r="B11" s="62" t="s">
        <v>14</v>
      </c>
      <c r="C11" s="78" t="s">
        <v>80</v>
      </c>
      <c r="D11" s="64" t="s">
        <v>110</v>
      </c>
      <c r="E11" s="64"/>
      <c r="F11" s="66">
        <f t="shared" si="0"/>
        <v>2</v>
      </c>
      <c r="G11" s="66"/>
      <c r="H11" s="66"/>
      <c r="I11" s="66"/>
      <c r="J11" s="66">
        <f t="shared" si="1"/>
        <v>2</v>
      </c>
      <c r="K11" s="67" t="s">
        <v>262</v>
      </c>
      <c r="L11" s="81"/>
      <c r="M11" s="112"/>
      <c r="N11" s="112"/>
      <c r="O11" s="112"/>
      <c r="P11" s="112"/>
      <c r="Q11" s="112"/>
      <c r="R11" s="112"/>
      <c r="S11" s="112"/>
      <c r="T11" s="112"/>
    </row>
    <row r="12" spans="1:20" s="69" customFormat="1" ht="25.5" x14ac:dyDescent="0.2">
      <c r="A12" s="61">
        <v>4</v>
      </c>
      <c r="B12" s="62" t="s">
        <v>252</v>
      </c>
      <c r="C12" s="78" t="s">
        <v>76</v>
      </c>
      <c r="D12" s="64"/>
      <c r="E12" s="114"/>
      <c r="F12" s="66">
        <f t="shared" si="0"/>
        <v>0</v>
      </c>
      <c r="G12" s="66"/>
      <c r="H12" s="66"/>
      <c r="I12" s="66"/>
      <c r="J12" s="66">
        <f t="shared" si="1"/>
        <v>0</v>
      </c>
      <c r="K12" s="133"/>
      <c r="L12" s="68" t="s">
        <v>196</v>
      </c>
      <c r="M12" s="112"/>
      <c r="N12" s="112"/>
      <c r="O12" s="112"/>
      <c r="P12" s="112"/>
      <c r="Q12" s="112"/>
      <c r="R12" s="112"/>
      <c r="S12" s="112"/>
      <c r="T12" s="112"/>
    </row>
    <row r="13" spans="1:20" s="109" customFormat="1" x14ac:dyDescent="0.2">
      <c r="A13" s="72"/>
      <c r="B13" s="57" t="s">
        <v>11</v>
      </c>
      <c r="C13" s="74"/>
      <c r="D13" s="74"/>
      <c r="E13" s="74"/>
      <c r="F13" s="60"/>
      <c r="G13" s="105"/>
      <c r="H13" s="105"/>
      <c r="I13" s="105"/>
      <c r="J13" s="60"/>
      <c r="K13" s="75"/>
      <c r="L13" s="106"/>
      <c r="M13" s="107"/>
      <c r="N13" s="108"/>
      <c r="O13" s="107"/>
      <c r="P13" s="107"/>
      <c r="Q13" s="107"/>
      <c r="R13" s="107"/>
      <c r="S13" s="107"/>
      <c r="T13" s="107"/>
    </row>
    <row r="14" spans="1:20" s="69" customFormat="1" ht="51" x14ac:dyDescent="0.2">
      <c r="A14" s="61">
        <v>5</v>
      </c>
      <c r="B14" s="62" t="s">
        <v>15</v>
      </c>
      <c r="C14" s="78" t="s">
        <v>81</v>
      </c>
      <c r="D14" s="64"/>
      <c r="E14" s="71"/>
      <c r="F14" s="66">
        <f>IF(C14=$C$5,2,IF(C14=$C$6,1,0))</f>
        <v>1</v>
      </c>
      <c r="G14" s="66"/>
      <c r="H14" s="66"/>
      <c r="I14" s="66">
        <v>0.5</v>
      </c>
      <c r="J14" s="66">
        <f t="shared" si="1"/>
        <v>0.5</v>
      </c>
      <c r="K14" s="67" t="s">
        <v>156</v>
      </c>
      <c r="L14" s="81" t="s">
        <v>271</v>
      </c>
      <c r="M14" s="80"/>
      <c r="N14" s="112"/>
      <c r="O14" s="112"/>
      <c r="P14" s="112"/>
      <c r="Q14" s="112"/>
      <c r="R14" s="112"/>
      <c r="S14" s="112"/>
      <c r="T14" s="112"/>
    </row>
    <row r="15" spans="1:20" s="69" customFormat="1" ht="91.5" customHeight="1" x14ac:dyDescent="0.2">
      <c r="A15" s="61">
        <v>6</v>
      </c>
      <c r="B15" s="62" t="s">
        <v>16</v>
      </c>
      <c r="C15" s="78" t="s">
        <v>80</v>
      </c>
      <c r="D15" s="64" t="s">
        <v>195</v>
      </c>
      <c r="E15" s="65"/>
      <c r="F15" s="66">
        <f t="shared" ref="F15:F51" si="2">IF(C15=$C$5,2,IF(C15=$C$6,1,0))</f>
        <v>2</v>
      </c>
      <c r="G15" s="66"/>
      <c r="H15" s="66"/>
      <c r="I15" s="66">
        <v>0.5</v>
      </c>
      <c r="J15" s="66">
        <f t="shared" si="1"/>
        <v>1</v>
      </c>
      <c r="K15" s="134" t="s">
        <v>275</v>
      </c>
      <c r="L15" s="117" t="s">
        <v>276</v>
      </c>
      <c r="M15" s="112"/>
      <c r="N15" s="112"/>
      <c r="O15" s="112"/>
      <c r="P15" s="112"/>
      <c r="Q15" s="112"/>
      <c r="R15" s="112"/>
      <c r="S15" s="112"/>
      <c r="T15" s="112"/>
    </row>
    <row r="16" spans="1:20" s="69" customFormat="1" ht="37.5" customHeight="1" x14ac:dyDescent="0.2">
      <c r="A16" s="61">
        <v>7</v>
      </c>
      <c r="B16" s="62" t="s">
        <v>17</v>
      </c>
      <c r="C16" s="78" t="s">
        <v>81</v>
      </c>
      <c r="D16" s="64" t="s">
        <v>195</v>
      </c>
      <c r="E16" s="65"/>
      <c r="F16" s="66">
        <f t="shared" si="2"/>
        <v>1</v>
      </c>
      <c r="G16" s="66"/>
      <c r="H16" s="66"/>
      <c r="I16" s="66"/>
      <c r="J16" s="66">
        <f t="shared" si="1"/>
        <v>1</v>
      </c>
      <c r="K16" s="134" t="s">
        <v>279</v>
      </c>
      <c r="L16" s="117" t="s">
        <v>280</v>
      </c>
      <c r="M16" s="112"/>
      <c r="N16" s="112"/>
      <c r="O16" s="112"/>
      <c r="P16" s="112"/>
      <c r="Q16" s="112"/>
      <c r="R16" s="112"/>
      <c r="S16" s="112"/>
      <c r="T16" s="112"/>
    </row>
    <row r="17" spans="1:20" s="69" customFormat="1" ht="54" customHeight="1" x14ac:dyDescent="0.2">
      <c r="A17" s="61">
        <v>8</v>
      </c>
      <c r="B17" s="62" t="s">
        <v>18</v>
      </c>
      <c r="C17" s="78" t="s">
        <v>80</v>
      </c>
      <c r="D17" s="64" t="s">
        <v>195</v>
      </c>
      <c r="E17" s="65"/>
      <c r="F17" s="66">
        <f t="shared" si="2"/>
        <v>2</v>
      </c>
      <c r="G17" s="66"/>
      <c r="H17" s="66"/>
      <c r="I17" s="66"/>
      <c r="J17" s="66">
        <f t="shared" si="1"/>
        <v>2</v>
      </c>
      <c r="K17" s="134" t="s">
        <v>161</v>
      </c>
      <c r="L17" s="81"/>
      <c r="M17" s="112"/>
      <c r="N17" s="112"/>
      <c r="O17" s="112"/>
      <c r="P17" s="112"/>
      <c r="Q17" s="112"/>
      <c r="R17" s="112"/>
      <c r="S17" s="112"/>
      <c r="T17" s="112"/>
    </row>
    <row r="18" spans="1:20" s="69" customFormat="1" ht="25.5" x14ac:dyDescent="0.2">
      <c r="A18" s="61">
        <v>9</v>
      </c>
      <c r="B18" s="62" t="s">
        <v>19</v>
      </c>
      <c r="C18" s="78" t="s">
        <v>80</v>
      </c>
      <c r="D18" s="64" t="s">
        <v>195</v>
      </c>
      <c r="E18" s="71"/>
      <c r="F18" s="66">
        <f t="shared" si="2"/>
        <v>2</v>
      </c>
      <c r="G18" s="66"/>
      <c r="H18" s="66"/>
      <c r="I18" s="66"/>
      <c r="J18" s="66">
        <f t="shared" si="1"/>
        <v>2</v>
      </c>
      <c r="K18" s="134" t="s">
        <v>117</v>
      </c>
      <c r="L18" s="117"/>
      <c r="M18" s="112"/>
      <c r="N18" s="112"/>
      <c r="O18" s="112"/>
      <c r="P18" s="112"/>
      <c r="Q18" s="112"/>
      <c r="R18" s="112"/>
      <c r="S18" s="112"/>
      <c r="T18" s="112"/>
    </row>
    <row r="19" spans="1:20" s="69" customFormat="1" ht="25.5" x14ac:dyDescent="0.2">
      <c r="A19" s="61">
        <v>10</v>
      </c>
      <c r="B19" s="62" t="s">
        <v>20</v>
      </c>
      <c r="C19" s="78" t="s">
        <v>80</v>
      </c>
      <c r="D19" s="64" t="s">
        <v>195</v>
      </c>
      <c r="E19" s="65"/>
      <c r="F19" s="66">
        <f t="shared" si="2"/>
        <v>2</v>
      </c>
      <c r="G19" s="66"/>
      <c r="H19" s="66"/>
      <c r="I19" s="66"/>
      <c r="J19" s="66">
        <f t="shared" si="1"/>
        <v>2</v>
      </c>
      <c r="K19" s="134" t="s">
        <v>285</v>
      </c>
      <c r="L19" s="80"/>
      <c r="M19" s="112"/>
      <c r="N19" s="112"/>
      <c r="O19" s="112"/>
      <c r="P19" s="112"/>
      <c r="Q19" s="112"/>
      <c r="R19" s="112"/>
      <c r="S19" s="112"/>
      <c r="T19" s="112"/>
    </row>
    <row r="20" spans="1:20" s="69" customFormat="1" ht="132.75" customHeight="1" x14ac:dyDescent="0.2">
      <c r="A20" s="61">
        <v>11</v>
      </c>
      <c r="B20" s="62" t="s">
        <v>21</v>
      </c>
      <c r="C20" s="78" t="s">
        <v>76</v>
      </c>
      <c r="D20" s="64" t="s">
        <v>194</v>
      </c>
      <c r="E20" s="65"/>
      <c r="F20" s="66">
        <f t="shared" si="2"/>
        <v>0</v>
      </c>
      <c r="G20" s="66"/>
      <c r="H20" s="66"/>
      <c r="I20" s="66"/>
      <c r="J20" s="66">
        <f t="shared" si="1"/>
        <v>0</v>
      </c>
      <c r="K20" s="134" t="s">
        <v>197</v>
      </c>
      <c r="L20" s="81" t="s">
        <v>288</v>
      </c>
      <c r="M20" s="112"/>
      <c r="N20" s="112"/>
      <c r="O20" s="112"/>
      <c r="P20" s="112"/>
      <c r="Q20" s="112"/>
      <c r="R20" s="112"/>
      <c r="S20" s="112"/>
      <c r="T20" s="112"/>
    </row>
    <row r="21" spans="1:20" s="69" customFormat="1" ht="25.5" x14ac:dyDescent="0.2">
      <c r="A21" s="61">
        <v>12</v>
      </c>
      <c r="B21" s="62" t="s">
        <v>22</v>
      </c>
      <c r="C21" s="78" t="s">
        <v>76</v>
      </c>
      <c r="D21" s="64"/>
      <c r="E21" s="71"/>
      <c r="F21" s="66">
        <f t="shared" si="2"/>
        <v>0</v>
      </c>
      <c r="G21" s="66"/>
      <c r="H21" s="66"/>
      <c r="I21" s="66"/>
      <c r="J21" s="66">
        <f t="shared" si="1"/>
        <v>0</v>
      </c>
      <c r="K21" s="95"/>
      <c r="L21" s="78" t="s">
        <v>141</v>
      </c>
      <c r="M21" s="112"/>
      <c r="N21" s="112"/>
      <c r="O21" s="112"/>
      <c r="P21" s="112"/>
      <c r="Q21" s="112"/>
      <c r="R21" s="112"/>
      <c r="S21" s="112"/>
      <c r="T21" s="112"/>
    </row>
    <row r="22" spans="1:20" s="69" customFormat="1" ht="63.75" x14ac:dyDescent="0.2">
      <c r="A22" s="61">
        <v>13</v>
      </c>
      <c r="B22" s="62" t="s">
        <v>23</v>
      </c>
      <c r="C22" s="78" t="s">
        <v>76</v>
      </c>
      <c r="D22" s="64"/>
      <c r="E22" s="71"/>
      <c r="F22" s="66">
        <f t="shared" si="2"/>
        <v>0</v>
      </c>
      <c r="G22" s="66"/>
      <c r="H22" s="66"/>
      <c r="I22" s="66"/>
      <c r="J22" s="66">
        <f t="shared" si="1"/>
        <v>0</v>
      </c>
      <c r="K22" s="134" t="s">
        <v>198</v>
      </c>
      <c r="L22" s="78" t="s">
        <v>199</v>
      </c>
      <c r="M22" s="112"/>
      <c r="N22" s="112"/>
      <c r="O22" s="112"/>
      <c r="P22" s="112"/>
      <c r="Q22" s="112"/>
      <c r="R22" s="112"/>
      <c r="S22" s="112"/>
      <c r="T22" s="112"/>
    </row>
    <row r="23" spans="1:20" s="69" customFormat="1" ht="89.25" x14ac:dyDescent="0.2">
      <c r="A23" s="61">
        <v>14</v>
      </c>
      <c r="B23" s="62" t="s">
        <v>24</v>
      </c>
      <c r="C23" s="78" t="s">
        <v>81</v>
      </c>
      <c r="D23" s="64" t="s">
        <v>110</v>
      </c>
      <c r="E23" s="71"/>
      <c r="F23" s="66">
        <f t="shared" si="2"/>
        <v>1</v>
      </c>
      <c r="G23" s="66"/>
      <c r="H23" s="66"/>
      <c r="I23" s="66"/>
      <c r="J23" s="66">
        <f t="shared" si="1"/>
        <v>1</v>
      </c>
      <c r="K23" s="134" t="s">
        <v>293</v>
      </c>
      <c r="L23" s="81" t="s">
        <v>294</v>
      </c>
      <c r="M23" s="112"/>
      <c r="N23" s="112"/>
      <c r="O23" s="112"/>
      <c r="P23" s="112"/>
      <c r="Q23" s="112"/>
      <c r="R23" s="112"/>
      <c r="S23" s="112"/>
      <c r="T23" s="112"/>
    </row>
    <row r="24" spans="1:20" s="69" customFormat="1" ht="102.75" customHeight="1" x14ac:dyDescent="0.2">
      <c r="A24" s="61">
        <v>15</v>
      </c>
      <c r="B24" s="62" t="s">
        <v>25</v>
      </c>
      <c r="C24" s="78" t="s">
        <v>76</v>
      </c>
      <c r="D24" s="64" t="s">
        <v>194</v>
      </c>
      <c r="E24" s="65"/>
      <c r="F24" s="66">
        <f t="shared" si="2"/>
        <v>0</v>
      </c>
      <c r="G24" s="66"/>
      <c r="H24" s="66"/>
      <c r="I24" s="66"/>
      <c r="J24" s="66">
        <f t="shared" si="1"/>
        <v>0</v>
      </c>
      <c r="K24" s="134" t="s">
        <v>300</v>
      </c>
      <c r="L24" s="136" t="s">
        <v>301</v>
      </c>
      <c r="M24" s="112"/>
      <c r="N24" s="112"/>
      <c r="O24" s="112"/>
      <c r="P24" s="112"/>
      <c r="Q24" s="112"/>
      <c r="R24" s="112"/>
      <c r="S24" s="112"/>
      <c r="T24" s="112"/>
    </row>
    <row r="25" spans="1:20" s="69" customFormat="1" ht="51" x14ac:dyDescent="0.2">
      <c r="A25" s="61">
        <v>16</v>
      </c>
      <c r="B25" s="62" t="s">
        <v>26</v>
      </c>
      <c r="C25" s="78" t="s">
        <v>76</v>
      </c>
      <c r="D25" s="64"/>
      <c r="E25" s="71"/>
      <c r="F25" s="66">
        <f t="shared" si="2"/>
        <v>0</v>
      </c>
      <c r="G25" s="66"/>
      <c r="H25" s="66"/>
      <c r="I25" s="66"/>
      <c r="J25" s="66">
        <f t="shared" si="1"/>
        <v>0</v>
      </c>
      <c r="K25" s="134" t="s">
        <v>305</v>
      </c>
      <c r="L25" s="78" t="s">
        <v>310</v>
      </c>
      <c r="M25" s="112"/>
      <c r="N25" s="112"/>
      <c r="O25" s="112"/>
      <c r="P25" s="112"/>
      <c r="Q25" s="112"/>
      <c r="R25" s="112"/>
      <c r="S25" s="112"/>
      <c r="T25" s="112"/>
    </row>
    <row r="26" spans="1:20" s="69" customFormat="1" ht="58.5" customHeight="1" x14ac:dyDescent="0.2">
      <c r="A26" s="61">
        <v>17</v>
      </c>
      <c r="B26" s="62" t="s">
        <v>27</v>
      </c>
      <c r="C26" s="78" t="s">
        <v>76</v>
      </c>
      <c r="D26" s="64" t="s">
        <v>110</v>
      </c>
      <c r="E26" s="71"/>
      <c r="F26" s="66">
        <f t="shared" si="2"/>
        <v>0</v>
      </c>
      <c r="G26" s="66"/>
      <c r="H26" s="66"/>
      <c r="I26" s="66"/>
      <c r="J26" s="66">
        <f t="shared" si="1"/>
        <v>0</v>
      </c>
      <c r="K26" s="134" t="s">
        <v>171</v>
      </c>
      <c r="L26" s="78" t="s">
        <v>316</v>
      </c>
      <c r="M26" s="112"/>
      <c r="N26" s="112"/>
      <c r="O26" s="112"/>
      <c r="P26" s="112"/>
      <c r="Q26" s="112"/>
      <c r="R26" s="112"/>
      <c r="S26" s="112"/>
      <c r="T26" s="112"/>
    </row>
    <row r="27" spans="1:20" s="69" customFormat="1" ht="72" customHeight="1" x14ac:dyDescent="0.2">
      <c r="A27" s="61">
        <v>18</v>
      </c>
      <c r="B27" s="62" t="s">
        <v>28</v>
      </c>
      <c r="C27" s="78" t="s">
        <v>80</v>
      </c>
      <c r="D27" s="64" t="s">
        <v>110</v>
      </c>
      <c r="E27" s="65"/>
      <c r="F27" s="66">
        <f t="shared" si="2"/>
        <v>2</v>
      </c>
      <c r="G27" s="66"/>
      <c r="H27" s="66"/>
      <c r="I27" s="66"/>
      <c r="J27" s="66">
        <f t="shared" si="1"/>
        <v>2</v>
      </c>
      <c r="K27" s="134" t="s">
        <v>320</v>
      </c>
      <c r="L27" s="141"/>
      <c r="M27" s="112"/>
      <c r="N27" s="112"/>
      <c r="O27" s="112"/>
      <c r="P27" s="112"/>
      <c r="Q27" s="112"/>
      <c r="R27" s="112"/>
      <c r="S27" s="112"/>
      <c r="T27" s="112"/>
    </row>
    <row r="28" spans="1:20" s="69" customFormat="1" ht="98.25" customHeight="1" x14ac:dyDescent="0.2">
      <c r="A28" s="61">
        <v>19</v>
      </c>
      <c r="B28" s="62" t="s">
        <v>29</v>
      </c>
      <c r="C28" s="78" t="s">
        <v>80</v>
      </c>
      <c r="D28" s="64" t="s">
        <v>110</v>
      </c>
      <c r="E28" s="64"/>
      <c r="F28" s="66">
        <f t="shared" si="2"/>
        <v>2</v>
      </c>
      <c r="G28" s="66"/>
      <c r="H28" s="66"/>
      <c r="I28" s="66">
        <v>0.5</v>
      </c>
      <c r="J28" s="66">
        <f t="shared" si="1"/>
        <v>1</v>
      </c>
      <c r="K28" s="134" t="s">
        <v>328</v>
      </c>
      <c r="L28" s="81" t="s">
        <v>329</v>
      </c>
      <c r="M28" s="112"/>
      <c r="N28" s="112"/>
      <c r="O28" s="112"/>
      <c r="P28" s="112"/>
      <c r="Q28" s="112"/>
      <c r="R28" s="112"/>
      <c r="S28" s="112"/>
      <c r="T28" s="112"/>
    </row>
    <row r="29" spans="1:20" s="69" customFormat="1" ht="127.5" x14ac:dyDescent="0.2">
      <c r="A29" s="61">
        <v>20</v>
      </c>
      <c r="B29" s="62" t="s">
        <v>30</v>
      </c>
      <c r="C29" s="78" t="s">
        <v>80</v>
      </c>
      <c r="D29" s="64" t="s">
        <v>195</v>
      </c>
      <c r="E29" s="65"/>
      <c r="F29" s="66">
        <f t="shared" si="2"/>
        <v>2</v>
      </c>
      <c r="G29" s="66"/>
      <c r="H29" s="66"/>
      <c r="I29" s="66"/>
      <c r="J29" s="66">
        <f t="shared" si="1"/>
        <v>2</v>
      </c>
      <c r="K29" s="134" t="s">
        <v>339</v>
      </c>
      <c r="L29" s="81"/>
      <c r="M29" s="112"/>
      <c r="N29" s="112"/>
      <c r="O29" s="112"/>
      <c r="P29" s="112"/>
      <c r="Q29" s="112"/>
      <c r="R29" s="112"/>
      <c r="S29" s="112"/>
      <c r="T29" s="112"/>
    </row>
    <row r="30" spans="1:20" s="69" customFormat="1" ht="25.5" x14ac:dyDescent="0.2">
      <c r="A30" s="61">
        <v>21</v>
      </c>
      <c r="B30" s="62" t="s">
        <v>31</v>
      </c>
      <c r="C30" s="78" t="s">
        <v>80</v>
      </c>
      <c r="D30" s="64" t="s">
        <v>195</v>
      </c>
      <c r="E30" s="65"/>
      <c r="F30" s="66">
        <f t="shared" si="2"/>
        <v>2</v>
      </c>
      <c r="G30" s="66"/>
      <c r="H30" s="66"/>
      <c r="I30" s="66"/>
      <c r="J30" s="66">
        <f t="shared" si="1"/>
        <v>2</v>
      </c>
      <c r="K30" s="134" t="s">
        <v>174</v>
      </c>
      <c r="L30" s="78"/>
      <c r="M30" s="112"/>
      <c r="N30" s="112"/>
      <c r="O30" s="112"/>
      <c r="P30" s="112"/>
      <c r="Q30" s="112"/>
      <c r="R30" s="112"/>
      <c r="S30" s="112"/>
      <c r="T30" s="112"/>
    </row>
    <row r="31" spans="1:20" s="69" customFormat="1" ht="55.5" customHeight="1" x14ac:dyDescent="0.2">
      <c r="A31" s="61">
        <v>22</v>
      </c>
      <c r="B31" s="62" t="s">
        <v>32</v>
      </c>
      <c r="C31" s="78" t="s">
        <v>80</v>
      </c>
      <c r="D31" s="64" t="s">
        <v>195</v>
      </c>
      <c r="E31" s="65"/>
      <c r="F31" s="66">
        <f t="shared" si="2"/>
        <v>2</v>
      </c>
      <c r="G31" s="66"/>
      <c r="H31" s="66"/>
      <c r="I31" s="66"/>
      <c r="J31" s="66">
        <f t="shared" si="1"/>
        <v>2</v>
      </c>
      <c r="K31" s="134" t="s">
        <v>345</v>
      </c>
      <c r="L31" s="79"/>
      <c r="M31" s="112"/>
      <c r="N31" s="112"/>
      <c r="O31" s="112"/>
      <c r="P31" s="112"/>
      <c r="Q31" s="112"/>
      <c r="R31" s="112"/>
      <c r="S31" s="112"/>
      <c r="T31" s="112"/>
    </row>
    <row r="32" spans="1:20" s="69" customFormat="1" ht="51" x14ac:dyDescent="0.2">
      <c r="A32" s="61">
        <v>23</v>
      </c>
      <c r="B32" s="62" t="s">
        <v>33</v>
      </c>
      <c r="C32" s="78" t="s">
        <v>80</v>
      </c>
      <c r="D32" s="64" t="s">
        <v>195</v>
      </c>
      <c r="E32" s="64"/>
      <c r="F32" s="66">
        <f t="shared" si="2"/>
        <v>2</v>
      </c>
      <c r="G32" s="66"/>
      <c r="H32" s="66"/>
      <c r="I32" s="66"/>
      <c r="J32" s="66">
        <f t="shared" si="1"/>
        <v>2</v>
      </c>
      <c r="K32" s="134" t="s">
        <v>215</v>
      </c>
      <c r="L32" s="81" t="s">
        <v>351</v>
      </c>
      <c r="M32" s="112"/>
      <c r="N32" s="112"/>
      <c r="O32" s="112"/>
      <c r="P32" s="112"/>
      <c r="Q32" s="112"/>
      <c r="R32" s="112"/>
      <c r="S32" s="112"/>
      <c r="T32" s="112"/>
    </row>
    <row r="33" spans="1:20" s="69" customFormat="1" ht="25.5" x14ac:dyDescent="0.2">
      <c r="A33" s="61">
        <v>24</v>
      </c>
      <c r="B33" s="62" t="s">
        <v>34</v>
      </c>
      <c r="C33" s="78" t="s">
        <v>80</v>
      </c>
      <c r="D33" s="64" t="s">
        <v>195</v>
      </c>
      <c r="E33" s="64"/>
      <c r="F33" s="66">
        <f t="shared" si="2"/>
        <v>2</v>
      </c>
      <c r="G33" s="66"/>
      <c r="H33" s="66"/>
      <c r="I33" s="66"/>
      <c r="J33" s="66">
        <f t="shared" si="1"/>
        <v>2</v>
      </c>
      <c r="K33" s="134" t="s">
        <v>176</v>
      </c>
      <c r="L33" s="81"/>
      <c r="M33" s="112"/>
      <c r="N33" s="112"/>
      <c r="O33" s="112"/>
      <c r="P33" s="112"/>
      <c r="Q33" s="112"/>
      <c r="R33" s="112"/>
      <c r="S33" s="112"/>
      <c r="T33" s="112"/>
    </row>
    <row r="34" spans="1:20" s="69" customFormat="1" ht="51" customHeight="1" x14ac:dyDescent="0.2">
      <c r="A34" s="61">
        <v>25</v>
      </c>
      <c r="B34" s="62" t="s">
        <v>35</v>
      </c>
      <c r="C34" s="78" t="s">
        <v>80</v>
      </c>
      <c r="D34" s="64" t="s">
        <v>110</v>
      </c>
      <c r="E34" s="64"/>
      <c r="F34" s="66">
        <f t="shared" si="2"/>
        <v>2</v>
      </c>
      <c r="G34" s="66"/>
      <c r="H34" s="66"/>
      <c r="I34" s="66"/>
      <c r="J34" s="66">
        <f t="shared" si="1"/>
        <v>2</v>
      </c>
      <c r="K34" s="134" t="s">
        <v>359</v>
      </c>
      <c r="L34" s="81"/>
      <c r="M34" s="112"/>
      <c r="N34" s="112"/>
      <c r="O34" s="112"/>
      <c r="P34" s="112"/>
      <c r="Q34" s="112"/>
      <c r="R34" s="112"/>
      <c r="S34" s="112"/>
      <c r="T34" s="112"/>
    </row>
    <row r="35" spans="1:20" s="69" customFormat="1" ht="38.25" x14ac:dyDescent="0.2">
      <c r="A35" s="61">
        <v>26</v>
      </c>
      <c r="B35" s="62" t="s">
        <v>36</v>
      </c>
      <c r="C35" s="78" t="s">
        <v>80</v>
      </c>
      <c r="D35" s="64" t="s">
        <v>195</v>
      </c>
      <c r="E35" s="65"/>
      <c r="F35" s="66">
        <f t="shared" si="2"/>
        <v>2</v>
      </c>
      <c r="G35" s="66"/>
      <c r="H35" s="66"/>
      <c r="I35" s="66"/>
      <c r="J35" s="66">
        <f t="shared" si="1"/>
        <v>2</v>
      </c>
      <c r="K35" s="134" t="s">
        <v>365</v>
      </c>
      <c r="L35" s="81"/>
      <c r="M35" s="112"/>
      <c r="N35" s="112"/>
      <c r="O35" s="112"/>
      <c r="P35" s="112"/>
      <c r="Q35" s="112"/>
      <c r="R35" s="112"/>
      <c r="S35" s="112"/>
      <c r="T35" s="112"/>
    </row>
    <row r="36" spans="1:20" s="69" customFormat="1" ht="45.75" customHeight="1" x14ac:dyDescent="0.2">
      <c r="A36" s="61">
        <v>27</v>
      </c>
      <c r="B36" s="62" t="s">
        <v>37</v>
      </c>
      <c r="C36" s="78" t="s">
        <v>80</v>
      </c>
      <c r="D36" s="64" t="s">
        <v>194</v>
      </c>
      <c r="E36" s="65"/>
      <c r="F36" s="66">
        <f t="shared" si="2"/>
        <v>2</v>
      </c>
      <c r="G36" s="66"/>
      <c r="H36" s="66"/>
      <c r="I36" s="66"/>
      <c r="J36" s="66">
        <f t="shared" si="1"/>
        <v>2</v>
      </c>
      <c r="K36" s="134" t="s">
        <v>367</v>
      </c>
      <c r="L36" s="78" t="s">
        <v>368</v>
      </c>
      <c r="M36" s="112"/>
      <c r="N36" s="112"/>
      <c r="O36" s="112"/>
      <c r="P36" s="112"/>
      <c r="Q36" s="112"/>
      <c r="R36" s="112"/>
      <c r="S36" s="112"/>
      <c r="T36" s="112"/>
    </row>
    <row r="37" spans="1:20" s="69" customFormat="1" ht="42.75" customHeight="1" x14ac:dyDescent="0.2">
      <c r="A37" s="61">
        <v>28</v>
      </c>
      <c r="B37" s="62" t="s">
        <v>38</v>
      </c>
      <c r="C37" s="78" t="s">
        <v>80</v>
      </c>
      <c r="D37" s="64" t="s">
        <v>195</v>
      </c>
      <c r="E37" s="65"/>
      <c r="F37" s="66">
        <f t="shared" si="2"/>
        <v>2</v>
      </c>
      <c r="G37" s="66"/>
      <c r="H37" s="66"/>
      <c r="I37" s="66"/>
      <c r="J37" s="66">
        <f t="shared" si="1"/>
        <v>2</v>
      </c>
      <c r="K37" s="134" t="s">
        <v>372</v>
      </c>
      <c r="L37" s="78"/>
      <c r="M37" s="112"/>
      <c r="N37" s="112"/>
      <c r="O37" s="112"/>
      <c r="P37" s="112"/>
      <c r="Q37" s="112"/>
      <c r="R37" s="112"/>
      <c r="S37" s="112"/>
      <c r="T37" s="112"/>
    </row>
    <row r="38" spans="1:20" s="69" customFormat="1" ht="25.5" x14ac:dyDescent="0.2">
      <c r="A38" s="61">
        <v>29</v>
      </c>
      <c r="B38" s="62" t="s">
        <v>39</v>
      </c>
      <c r="C38" s="78" t="s">
        <v>81</v>
      </c>
      <c r="D38" s="64" t="s">
        <v>195</v>
      </c>
      <c r="E38" s="65"/>
      <c r="F38" s="66">
        <f t="shared" si="2"/>
        <v>1</v>
      </c>
      <c r="G38" s="66"/>
      <c r="H38" s="66"/>
      <c r="I38" s="66"/>
      <c r="J38" s="66">
        <f t="shared" si="1"/>
        <v>1</v>
      </c>
      <c r="K38" s="134" t="s">
        <v>182</v>
      </c>
      <c r="L38" s="81" t="s">
        <v>375</v>
      </c>
      <c r="M38" s="112"/>
      <c r="N38" s="112"/>
      <c r="O38" s="112"/>
      <c r="P38" s="112"/>
      <c r="Q38" s="112"/>
      <c r="R38" s="112"/>
      <c r="S38" s="112"/>
      <c r="T38" s="112"/>
    </row>
    <row r="39" spans="1:20" s="69" customFormat="1" ht="140.25" x14ac:dyDescent="0.2">
      <c r="A39" s="64">
        <v>30</v>
      </c>
      <c r="B39" s="62" t="s">
        <v>40</v>
      </c>
      <c r="C39" s="78" t="s">
        <v>80</v>
      </c>
      <c r="D39" s="64" t="s">
        <v>195</v>
      </c>
      <c r="E39" s="65"/>
      <c r="F39" s="66">
        <f t="shared" si="2"/>
        <v>2</v>
      </c>
      <c r="G39" s="66"/>
      <c r="H39" s="66"/>
      <c r="I39" s="66">
        <v>0.5</v>
      </c>
      <c r="J39" s="66">
        <f t="shared" si="1"/>
        <v>1</v>
      </c>
      <c r="K39" s="134" t="s">
        <v>380</v>
      </c>
      <c r="L39" s="81" t="s">
        <v>381</v>
      </c>
      <c r="M39" s="112"/>
      <c r="N39" s="112"/>
      <c r="O39" s="112"/>
      <c r="P39" s="112"/>
      <c r="Q39" s="112"/>
      <c r="R39" s="112"/>
      <c r="S39" s="112"/>
      <c r="T39" s="112"/>
    </row>
    <row r="40" spans="1:20" s="69" customFormat="1" ht="38.25" x14ac:dyDescent="0.2">
      <c r="A40" s="64">
        <v>31</v>
      </c>
      <c r="B40" s="62" t="s">
        <v>41</v>
      </c>
      <c r="C40" s="78" t="s">
        <v>80</v>
      </c>
      <c r="D40" s="64" t="s">
        <v>195</v>
      </c>
      <c r="E40" s="65"/>
      <c r="F40" s="66">
        <f t="shared" si="2"/>
        <v>2</v>
      </c>
      <c r="G40" s="66"/>
      <c r="H40" s="66"/>
      <c r="I40" s="66"/>
      <c r="J40" s="66">
        <f t="shared" si="1"/>
        <v>2</v>
      </c>
      <c r="K40" s="134" t="s">
        <v>388</v>
      </c>
      <c r="L40" s="79"/>
      <c r="M40" s="112"/>
      <c r="N40" s="112"/>
      <c r="O40" s="112"/>
      <c r="P40" s="112"/>
      <c r="Q40" s="112"/>
      <c r="R40" s="112"/>
      <c r="S40" s="112"/>
      <c r="T40" s="112"/>
    </row>
    <row r="41" spans="1:20" s="69" customFormat="1" ht="42.75" customHeight="1" x14ac:dyDescent="0.2">
      <c r="A41" s="64">
        <v>32</v>
      </c>
      <c r="B41" s="62" t="s">
        <v>42</v>
      </c>
      <c r="C41" s="78" t="s">
        <v>80</v>
      </c>
      <c r="D41" s="64" t="s">
        <v>195</v>
      </c>
      <c r="E41" s="65"/>
      <c r="F41" s="66">
        <f t="shared" si="2"/>
        <v>2</v>
      </c>
      <c r="G41" s="66"/>
      <c r="H41" s="66"/>
      <c r="I41" s="66"/>
      <c r="J41" s="66">
        <f t="shared" si="1"/>
        <v>2</v>
      </c>
      <c r="K41" s="134" t="s">
        <v>392</v>
      </c>
      <c r="L41" s="81"/>
      <c r="M41" s="112"/>
      <c r="N41" s="112"/>
      <c r="O41" s="112"/>
      <c r="P41" s="112"/>
      <c r="Q41" s="112"/>
      <c r="R41" s="112"/>
      <c r="S41" s="112"/>
      <c r="T41" s="112"/>
    </row>
    <row r="42" spans="1:20" s="69" customFormat="1" ht="76.5" x14ac:dyDescent="0.2">
      <c r="A42" s="64">
        <v>33</v>
      </c>
      <c r="B42" s="62" t="s">
        <v>43</v>
      </c>
      <c r="C42" s="78" t="s">
        <v>80</v>
      </c>
      <c r="D42" s="64" t="s">
        <v>195</v>
      </c>
      <c r="E42" s="65"/>
      <c r="F42" s="66">
        <f t="shared" si="2"/>
        <v>2</v>
      </c>
      <c r="G42" s="66"/>
      <c r="H42" s="66"/>
      <c r="I42" s="66"/>
      <c r="J42" s="66">
        <f t="shared" si="1"/>
        <v>2</v>
      </c>
      <c r="K42" s="134" t="s">
        <v>184</v>
      </c>
      <c r="L42" s="81"/>
      <c r="M42" s="112"/>
      <c r="N42" s="112"/>
      <c r="O42" s="112"/>
      <c r="P42" s="112"/>
      <c r="Q42" s="112"/>
      <c r="R42" s="112"/>
      <c r="S42" s="112"/>
      <c r="T42" s="112"/>
    </row>
    <row r="43" spans="1:20" s="69" customFormat="1" ht="63.75" x14ac:dyDescent="0.2">
      <c r="A43" s="64">
        <v>34</v>
      </c>
      <c r="B43" s="62" t="s">
        <v>44</v>
      </c>
      <c r="C43" s="78" t="s">
        <v>80</v>
      </c>
      <c r="D43" s="64" t="s">
        <v>195</v>
      </c>
      <c r="E43" s="65"/>
      <c r="F43" s="66">
        <f t="shared" si="2"/>
        <v>2</v>
      </c>
      <c r="G43" s="66"/>
      <c r="H43" s="66"/>
      <c r="I43" s="66"/>
      <c r="J43" s="66">
        <f t="shared" si="1"/>
        <v>2</v>
      </c>
      <c r="K43" s="134" t="s">
        <v>396</v>
      </c>
      <c r="L43" s="81"/>
      <c r="M43" s="112"/>
      <c r="N43" s="112"/>
      <c r="O43" s="112"/>
      <c r="P43" s="112"/>
      <c r="Q43" s="112"/>
      <c r="R43" s="112"/>
      <c r="S43" s="112"/>
      <c r="T43" s="112"/>
    </row>
    <row r="44" spans="1:20" s="69" customFormat="1" ht="25.5" x14ac:dyDescent="0.2">
      <c r="A44" s="64">
        <v>35</v>
      </c>
      <c r="B44" s="62" t="s">
        <v>45</v>
      </c>
      <c r="C44" s="78" t="s">
        <v>81</v>
      </c>
      <c r="D44" s="64" t="s">
        <v>195</v>
      </c>
      <c r="E44" s="65"/>
      <c r="F44" s="66">
        <f t="shared" si="2"/>
        <v>1</v>
      </c>
      <c r="G44" s="66"/>
      <c r="H44" s="66"/>
      <c r="I44" s="66"/>
      <c r="J44" s="66">
        <f t="shared" si="1"/>
        <v>1</v>
      </c>
      <c r="K44" s="134" t="s">
        <v>186</v>
      </c>
      <c r="L44" s="81" t="s">
        <v>399</v>
      </c>
      <c r="M44" s="112"/>
      <c r="N44" s="112"/>
      <c r="O44" s="112"/>
      <c r="P44" s="112"/>
      <c r="Q44" s="112"/>
      <c r="R44" s="112"/>
      <c r="S44" s="112"/>
      <c r="T44" s="112"/>
    </row>
    <row r="45" spans="1:20" s="69" customFormat="1" ht="25.5" x14ac:dyDescent="0.2">
      <c r="A45" s="61">
        <v>36</v>
      </c>
      <c r="B45" s="62" t="s">
        <v>46</v>
      </c>
      <c r="C45" s="78" t="s">
        <v>80</v>
      </c>
      <c r="D45" s="64" t="s">
        <v>195</v>
      </c>
      <c r="E45" s="65"/>
      <c r="F45" s="66">
        <f t="shared" si="2"/>
        <v>2</v>
      </c>
      <c r="G45" s="66"/>
      <c r="H45" s="66"/>
      <c r="I45" s="66"/>
      <c r="J45" s="66">
        <f t="shared" si="1"/>
        <v>2</v>
      </c>
      <c r="K45" s="134" t="s">
        <v>404</v>
      </c>
      <c r="L45" s="80"/>
      <c r="M45" s="112"/>
      <c r="N45" s="112"/>
      <c r="O45" s="112"/>
      <c r="P45" s="112"/>
      <c r="Q45" s="112"/>
      <c r="R45" s="112"/>
      <c r="S45" s="112"/>
      <c r="T45" s="112"/>
    </row>
    <row r="46" spans="1:20" s="69" customFormat="1" ht="38.25" x14ac:dyDescent="0.2">
      <c r="A46" s="61">
        <v>37</v>
      </c>
      <c r="B46" s="62" t="s">
        <v>47</v>
      </c>
      <c r="C46" s="78" t="s">
        <v>81</v>
      </c>
      <c r="D46" s="64" t="s">
        <v>195</v>
      </c>
      <c r="E46" s="65"/>
      <c r="F46" s="66">
        <f t="shared" si="2"/>
        <v>1</v>
      </c>
      <c r="G46" s="66"/>
      <c r="H46" s="66"/>
      <c r="I46" s="66"/>
      <c r="J46" s="66">
        <f t="shared" si="1"/>
        <v>1</v>
      </c>
      <c r="K46" s="134" t="s">
        <v>187</v>
      </c>
      <c r="L46" s="81" t="s">
        <v>410</v>
      </c>
      <c r="M46" s="112"/>
      <c r="N46" s="112"/>
      <c r="O46" s="112"/>
      <c r="P46" s="112"/>
      <c r="Q46" s="112"/>
      <c r="R46" s="112"/>
      <c r="S46" s="112"/>
      <c r="T46" s="112"/>
    </row>
    <row r="47" spans="1:20" s="69" customFormat="1" ht="93.75" customHeight="1" x14ac:dyDescent="0.2">
      <c r="A47" s="61">
        <v>38</v>
      </c>
      <c r="B47" s="62" t="s">
        <v>48</v>
      </c>
      <c r="C47" s="78" t="s">
        <v>80</v>
      </c>
      <c r="D47" s="64" t="s">
        <v>195</v>
      </c>
      <c r="E47" s="65" t="s">
        <v>420</v>
      </c>
      <c r="F47" s="66">
        <f t="shared" si="2"/>
        <v>2</v>
      </c>
      <c r="G47" s="66"/>
      <c r="H47" s="66">
        <v>0.5</v>
      </c>
      <c r="I47" s="66"/>
      <c r="J47" s="66">
        <f t="shared" si="1"/>
        <v>1</v>
      </c>
      <c r="K47" s="134" t="s">
        <v>417</v>
      </c>
      <c r="L47" s="80"/>
      <c r="M47" s="112"/>
      <c r="N47" s="112"/>
      <c r="O47" s="112"/>
      <c r="P47" s="112"/>
      <c r="Q47" s="112"/>
      <c r="R47" s="112"/>
      <c r="S47" s="112"/>
      <c r="T47" s="112"/>
    </row>
    <row r="48" spans="1:20" s="69" customFormat="1" ht="65.25" customHeight="1" x14ac:dyDescent="0.2">
      <c r="A48" s="61">
        <v>39</v>
      </c>
      <c r="B48" s="62" t="s">
        <v>49</v>
      </c>
      <c r="C48" s="78" t="s">
        <v>80</v>
      </c>
      <c r="D48" s="64" t="s">
        <v>195</v>
      </c>
      <c r="E48" s="65"/>
      <c r="F48" s="66">
        <f t="shared" si="2"/>
        <v>2</v>
      </c>
      <c r="G48" s="66"/>
      <c r="H48" s="66">
        <v>0.5</v>
      </c>
      <c r="I48" s="66"/>
      <c r="J48" s="66">
        <f t="shared" si="1"/>
        <v>1</v>
      </c>
      <c r="K48" s="134" t="s">
        <v>200</v>
      </c>
      <c r="L48" s="81" t="s">
        <v>423</v>
      </c>
    </row>
    <row r="49" spans="1:12" s="69" customFormat="1" ht="38.25" x14ac:dyDescent="0.2">
      <c r="A49" s="61">
        <v>40</v>
      </c>
      <c r="B49" s="62" t="s">
        <v>50</v>
      </c>
      <c r="C49" s="78" t="s">
        <v>80</v>
      </c>
      <c r="D49" s="64" t="s">
        <v>201</v>
      </c>
      <c r="E49" s="65"/>
      <c r="F49" s="66">
        <f t="shared" si="2"/>
        <v>2</v>
      </c>
      <c r="G49" s="66"/>
      <c r="H49" s="66"/>
      <c r="I49" s="66"/>
      <c r="J49" s="66">
        <f t="shared" si="1"/>
        <v>2</v>
      </c>
      <c r="K49" s="67" t="s">
        <v>425</v>
      </c>
      <c r="L49" s="81" t="s">
        <v>426</v>
      </c>
    </row>
    <row r="50" spans="1:12" s="69" customFormat="1" ht="53.25" customHeight="1" x14ac:dyDescent="0.2">
      <c r="A50" s="61">
        <v>41</v>
      </c>
      <c r="B50" s="62" t="s">
        <v>51</v>
      </c>
      <c r="C50" s="78" t="s">
        <v>80</v>
      </c>
      <c r="D50" s="64" t="s">
        <v>195</v>
      </c>
      <c r="E50" s="65"/>
      <c r="F50" s="66">
        <f t="shared" si="2"/>
        <v>2</v>
      </c>
      <c r="G50" s="66"/>
      <c r="H50" s="66"/>
      <c r="I50" s="66"/>
      <c r="J50" s="66">
        <f t="shared" si="1"/>
        <v>2</v>
      </c>
      <c r="K50" s="67" t="s">
        <v>190</v>
      </c>
      <c r="L50" s="80"/>
    </row>
    <row r="51" spans="1:12" s="69" customFormat="1" ht="25.5" x14ac:dyDescent="0.2">
      <c r="A51" s="61">
        <v>42</v>
      </c>
      <c r="B51" s="62" t="s">
        <v>52</v>
      </c>
      <c r="C51" s="78" t="s">
        <v>80</v>
      </c>
      <c r="D51" s="64" t="s">
        <v>201</v>
      </c>
      <c r="E51" s="65"/>
      <c r="F51" s="66">
        <f t="shared" si="2"/>
        <v>2</v>
      </c>
      <c r="G51" s="66"/>
      <c r="H51" s="66"/>
      <c r="I51" s="66"/>
      <c r="J51" s="66">
        <f t="shared" si="1"/>
        <v>2</v>
      </c>
      <c r="K51" s="67" t="s">
        <v>191</v>
      </c>
      <c r="L51" s="81"/>
    </row>
    <row r="54" spans="1:12" x14ac:dyDescent="0.2">
      <c r="A54" s="85"/>
      <c r="B54" s="86"/>
      <c r="C54" s="86"/>
      <c r="D54" s="86"/>
      <c r="E54" s="86"/>
      <c r="F54" s="87"/>
      <c r="G54" s="87"/>
      <c r="H54" s="87"/>
      <c r="I54" s="87"/>
      <c r="J54" s="87"/>
      <c r="K54" s="87"/>
      <c r="L54" s="87"/>
    </row>
    <row r="58" spans="1:12" x14ac:dyDescent="0.2">
      <c r="A58" s="85"/>
      <c r="B58" s="86"/>
      <c r="C58" s="86"/>
      <c r="D58" s="86"/>
      <c r="E58" s="86"/>
      <c r="F58" s="87"/>
      <c r="G58" s="87"/>
      <c r="H58" s="87"/>
      <c r="I58" s="87"/>
      <c r="J58" s="87"/>
      <c r="K58" s="87"/>
      <c r="L58" s="87"/>
    </row>
    <row r="61" spans="1:12" x14ac:dyDescent="0.2">
      <c r="A61" s="85"/>
      <c r="B61" s="86"/>
      <c r="C61" s="86"/>
      <c r="D61" s="86"/>
      <c r="E61" s="86"/>
      <c r="F61" s="87"/>
      <c r="G61" s="87"/>
      <c r="H61" s="87"/>
      <c r="I61" s="87"/>
      <c r="J61" s="87"/>
      <c r="K61" s="87"/>
      <c r="L61" s="87"/>
    </row>
    <row r="65" spans="1:12" x14ac:dyDescent="0.2">
      <c r="A65" s="85"/>
      <c r="B65" s="86"/>
      <c r="C65" s="86"/>
      <c r="D65" s="86"/>
      <c r="E65" s="86"/>
      <c r="F65" s="87"/>
      <c r="G65" s="87"/>
      <c r="H65" s="87"/>
      <c r="I65" s="87"/>
      <c r="J65" s="87"/>
      <c r="K65" s="87"/>
      <c r="L65" s="87"/>
    </row>
    <row r="68" spans="1:12" x14ac:dyDescent="0.2">
      <c r="A68" s="85"/>
      <c r="B68" s="86"/>
      <c r="C68" s="86"/>
      <c r="D68" s="86"/>
      <c r="E68" s="86"/>
      <c r="F68" s="87"/>
      <c r="G68" s="87"/>
      <c r="H68" s="87"/>
      <c r="I68" s="87"/>
      <c r="J68" s="87"/>
      <c r="K68" s="87"/>
      <c r="L68" s="87"/>
    </row>
    <row r="72" spans="1:12" x14ac:dyDescent="0.2">
      <c r="A72" s="85"/>
      <c r="B72" s="86"/>
      <c r="C72" s="86"/>
      <c r="D72" s="86"/>
      <c r="E72" s="86"/>
      <c r="F72" s="87"/>
      <c r="G72" s="87"/>
      <c r="H72" s="87"/>
      <c r="I72" s="87"/>
      <c r="J72" s="87"/>
      <c r="K72" s="87"/>
      <c r="L72" s="8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1">
      <formula1>$C$5:$C$7</formula1>
    </dataValidation>
    <dataValidation type="list" allowBlank="1" showInputMessage="1" showErrorMessage="1" sqref="G9:I12 G15:G51 H14:I51">
      <formula1>Формат</formula1>
    </dataValidation>
    <dataValidation type="list" allowBlank="1" showInputMessage="1" showErrorMessage="1" sqref="G14">
      <formula1 xml:space="preserve"> Формат</formula1>
    </dataValidation>
  </dataValidations>
  <hyperlinks>
    <hyperlink ref="K9" r:id="rId1"/>
    <hyperlink ref="K23" r:id="rId2"/>
    <hyperlink ref="K31" r:id="rId3"/>
    <hyperlink ref="K32" r:id="rId4"/>
    <hyperlink ref="K34" r:id="rId5"/>
    <hyperlink ref="K36" r:id="rId6"/>
    <hyperlink ref="K40" r:id="rId7"/>
  </hyperlinks>
  <pageMargins left="0.31496062992125984" right="0.31496062992125984" top="0.35433070866141736" bottom="0.35433070866141736" header="0.31496062992125984" footer="0"/>
  <pageSetup paperSize="9" scale="56" fitToHeight="0" orientation="landscape" r:id="rId8"/>
  <rowBreaks count="1" manualBreakCount="1">
    <brk id="22"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R28" sqref="R28"/>
      <selection pane="bottomLeft" activeCell="M9" sqref="M9"/>
    </sheetView>
  </sheetViews>
  <sheetFormatPr defaultRowHeight="12.75" x14ac:dyDescent="0.2"/>
  <cols>
    <col min="1" max="1" width="4.28515625" style="82" customWidth="1"/>
    <col min="2" max="2" width="22.7109375" style="1" customWidth="1"/>
    <col min="3" max="3" width="40.28515625" style="1" customWidth="1"/>
    <col min="4" max="4" width="16.42578125" style="1" customWidth="1"/>
    <col min="5" max="5" width="20" style="1" customWidth="1"/>
    <col min="6" max="6" width="21.5703125" style="88" customWidth="1"/>
    <col min="7" max="7" width="12.85546875" style="88" customWidth="1"/>
    <col min="8" max="9" width="10.85546875" style="88" customWidth="1"/>
    <col min="10" max="10" width="9.85546875" style="88" customWidth="1"/>
    <col min="11" max="11" width="36.140625" style="88" customWidth="1"/>
    <col min="12" max="12" width="46" style="88" customWidth="1"/>
    <col min="13" max="13" width="9.140625" style="1"/>
    <col min="14" max="14" width="40" style="100" customWidth="1"/>
    <col min="15" max="16384" width="9.140625" style="1"/>
  </cols>
  <sheetData>
    <row r="1" spans="1:20" s="51" customFormat="1" ht="28.5" customHeight="1" x14ac:dyDescent="0.2">
      <c r="A1" s="48" t="s">
        <v>202</v>
      </c>
      <c r="B1" s="98"/>
      <c r="C1" s="98"/>
      <c r="D1" s="98"/>
      <c r="E1" s="98"/>
      <c r="F1" s="98"/>
      <c r="G1" s="98"/>
      <c r="H1" s="98"/>
      <c r="I1" s="98"/>
      <c r="J1" s="98"/>
      <c r="K1" s="98"/>
      <c r="L1" s="89"/>
      <c r="M1" s="99"/>
    </row>
    <row r="2" spans="1:20" ht="15" customHeight="1" x14ac:dyDescent="0.2">
      <c r="A2" s="52" t="s">
        <v>96</v>
      </c>
      <c r="B2" s="52"/>
      <c r="C2" s="50"/>
      <c r="D2" s="50"/>
      <c r="E2" s="50"/>
      <c r="F2" s="50"/>
      <c r="G2" s="50"/>
      <c r="H2" s="50"/>
      <c r="I2" s="50"/>
      <c r="J2" s="50"/>
      <c r="K2" s="50"/>
      <c r="L2" s="50"/>
      <c r="M2" s="100"/>
      <c r="N2" s="1"/>
    </row>
    <row r="3" spans="1:20" s="122" customFormat="1" ht="26.25" customHeight="1" x14ac:dyDescent="0.25">
      <c r="A3" s="166"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c r="M3" s="121"/>
    </row>
    <row r="4" spans="1:20" ht="105" customHeight="1" x14ac:dyDescent="0.2">
      <c r="A4" s="167" t="s">
        <v>54</v>
      </c>
      <c r="B4" s="6" t="s">
        <v>151</v>
      </c>
      <c r="C4" s="6"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6" t="s">
        <v>97</v>
      </c>
      <c r="E4" s="167" t="s">
        <v>98</v>
      </c>
      <c r="F4" s="167" t="s">
        <v>203</v>
      </c>
      <c r="G4" s="167"/>
      <c r="H4" s="167"/>
      <c r="I4" s="167"/>
      <c r="J4" s="167"/>
      <c r="K4" s="167" t="s">
        <v>100</v>
      </c>
      <c r="L4" s="167" t="s">
        <v>101</v>
      </c>
      <c r="M4" s="51"/>
      <c r="N4" s="101"/>
      <c r="O4" s="51"/>
      <c r="P4" s="51"/>
      <c r="Q4" s="51"/>
      <c r="R4" s="51"/>
      <c r="S4" s="51"/>
      <c r="T4" s="51"/>
    </row>
    <row r="5" spans="1:20" s="55" customFormat="1" ht="26.25" customHeight="1" x14ac:dyDescent="0.2">
      <c r="A5" s="167"/>
      <c r="B5" s="167" t="s">
        <v>102</v>
      </c>
      <c r="C5" s="8" t="str">
        <f>'Методика III этап'!B28</f>
        <v xml:space="preserve">Опубликованы за все отчетные периоды и отвечают всем требованиям </v>
      </c>
      <c r="D5" s="168" t="s">
        <v>103</v>
      </c>
      <c r="E5" s="167"/>
      <c r="F5" s="169" t="s">
        <v>104</v>
      </c>
      <c r="G5" s="168" t="s">
        <v>105</v>
      </c>
      <c r="H5" s="168"/>
      <c r="I5" s="168"/>
      <c r="J5" s="169" t="s">
        <v>106</v>
      </c>
      <c r="K5" s="167"/>
      <c r="L5" s="167"/>
      <c r="M5" s="102"/>
      <c r="N5" s="103"/>
      <c r="O5" s="102"/>
      <c r="P5" s="102"/>
      <c r="Q5" s="102"/>
      <c r="R5" s="102"/>
      <c r="S5" s="102"/>
      <c r="T5" s="102"/>
    </row>
    <row r="6" spans="1:20" s="55" customFormat="1" ht="30.75" customHeight="1" x14ac:dyDescent="0.2">
      <c r="A6" s="167"/>
      <c r="B6" s="167"/>
      <c r="C6" s="8" t="str">
        <f>'Методика III этап'!B29</f>
        <v>Не опубликованы или публикуются нерегулярно, или не отвечают требованиям</v>
      </c>
      <c r="D6" s="168"/>
      <c r="E6" s="167"/>
      <c r="F6" s="169"/>
      <c r="G6" s="8" t="s">
        <v>107</v>
      </c>
      <c r="H6" s="8" t="s">
        <v>108</v>
      </c>
      <c r="I6" s="8" t="s">
        <v>109</v>
      </c>
      <c r="J6" s="169"/>
      <c r="K6" s="167"/>
      <c r="L6" s="167"/>
      <c r="M6" s="102"/>
      <c r="N6" s="103"/>
      <c r="O6" s="102"/>
      <c r="P6" s="102"/>
      <c r="Q6" s="102"/>
      <c r="R6" s="102"/>
      <c r="S6" s="102"/>
      <c r="T6" s="102"/>
    </row>
    <row r="7" spans="1:20" s="109" customFormat="1" x14ac:dyDescent="0.2">
      <c r="A7" s="56"/>
      <c r="B7" s="57" t="s">
        <v>10</v>
      </c>
      <c r="C7" s="104"/>
      <c r="D7" s="74"/>
      <c r="E7" s="74"/>
      <c r="F7" s="105"/>
      <c r="G7" s="105"/>
      <c r="H7" s="105"/>
      <c r="I7" s="105"/>
      <c r="J7" s="105"/>
      <c r="K7" s="106"/>
      <c r="L7" s="106"/>
      <c r="M7" s="107"/>
      <c r="N7" s="108"/>
      <c r="O7" s="107"/>
      <c r="P7" s="107"/>
      <c r="Q7" s="107"/>
      <c r="R7" s="107"/>
      <c r="S7" s="107"/>
      <c r="T7" s="107"/>
    </row>
    <row r="8" spans="1:20" s="69" customFormat="1" ht="25.5" x14ac:dyDescent="0.2">
      <c r="A8" s="61">
        <v>1</v>
      </c>
      <c r="B8" s="62" t="s">
        <v>13</v>
      </c>
      <c r="C8" s="78" t="s">
        <v>85</v>
      </c>
      <c r="D8" s="64" t="s">
        <v>195</v>
      </c>
      <c r="E8" s="65"/>
      <c r="F8" s="66">
        <f>IF(C8=$C$5,1,0)</f>
        <v>1</v>
      </c>
      <c r="G8" s="66"/>
      <c r="H8" s="66"/>
      <c r="I8" s="66"/>
      <c r="J8" s="66">
        <f>F8*(1-G8)*(1-H8)*(1-I8)</f>
        <v>1</v>
      </c>
      <c r="K8" s="67" t="s">
        <v>255</v>
      </c>
      <c r="L8" s="80"/>
      <c r="M8" s="112"/>
      <c r="N8" s="112"/>
      <c r="O8" s="112"/>
      <c r="P8" s="112"/>
      <c r="Q8" s="112"/>
      <c r="R8" s="112"/>
      <c r="S8" s="112"/>
      <c r="T8" s="112"/>
    </row>
    <row r="9" spans="1:20" s="69" customFormat="1" ht="25.5" x14ac:dyDescent="0.2">
      <c r="A9" s="61">
        <v>2</v>
      </c>
      <c r="B9" s="62" t="s">
        <v>251</v>
      </c>
      <c r="C9" s="78" t="s">
        <v>85</v>
      </c>
      <c r="D9" s="64" t="s">
        <v>110</v>
      </c>
      <c r="E9" s="64"/>
      <c r="F9" s="66">
        <f t="shared" ref="F9:F11" si="0">IF(C9=$C$5,1,0)</f>
        <v>1</v>
      </c>
      <c r="G9" s="66"/>
      <c r="H9" s="66"/>
      <c r="I9" s="66"/>
      <c r="J9" s="66">
        <f t="shared" ref="J9:J50" si="1">F9*(1-G9)*(1-H9)*(1-I9)</f>
        <v>1</v>
      </c>
      <c r="K9" s="67" t="s">
        <v>258</v>
      </c>
      <c r="L9" s="79"/>
      <c r="M9" s="112"/>
      <c r="N9" s="112"/>
      <c r="O9" s="112"/>
      <c r="P9" s="112"/>
      <c r="Q9" s="112"/>
      <c r="R9" s="112"/>
      <c r="S9" s="112"/>
      <c r="T9" s="112"/>
    </row>
    <row r="10" spans="1:20" s="69" customFormat="1" ht="25.5" x14ac:dyDescent="0.2">
      <c r="A10" s="61">
        <v>3</v>
      </c>
      <c r="B10" s="62" t="s">
        <v>14</v>
      </c>
      <c r="C10" s="78" t="s">
        <v>85</v>
      </c>
      <c r="D10" s="64"/>
      <c r="E10" s="64"/>
      <c r="F10" s="66">
        <f t="shared" si="0"/>
        <v>1</v>
      </c>
      <c r="G10" s="66"/>
      <c r="H10" s="66"/>
      <c r="I10" s="66"/>
      <c r="J10" s="66">
        <f t="shared" si="1"/>
        <v>1</v>
      </c>
      <c r="K10" s="95"/>
      <c r="L10" s="81" t="s">
        <v>204</v>
      </c>
      <c r="M10" s="112"/>
      <c r="N10" s="112"/>
      <c r="O10" s="112"/>
      <c r="P10" s="112"/>
      <c r="Q10" s="112"/>
      <c r="R10" s="112"/>
      <c r="S10" s="112"/>
      <c r="T10" s="112"/>
    </row>
    <row r="11" spans="1:20" s="69" customFormat="1" ht="25.5" x14ac:dyDescent="0.2">
      <c r="A11" s="61">
        <v>4</v>
      </c>
      <c r="B11" s="62" t="s">
        <v>252</v>
      </c>
      <c r="C11" s="78"/>
      <c r="D11" s="64"/>
      <c r="E11" s="114"/>
      <c r="F11" s="66">
        <f t="shared" si="0"/>
        <v>0</v>
      </c>
      <c r="G11" s="66"/>
      <c r="H11" s="66"/>
      <c r="I11" s="66"/>
      <c r="J11" s="66">
        <f t="shared" si="1"/>
        <v>0</v>
      </c>
      <c r="K11" s="95"/>
      <c r="L11" s="78" t="s">
        <v>196</v>
      </c>
      <c r="M11" s="112"/>
      <c r="N11" s="112"/>
      <c r="O11" s="112"/>
      <c r="P11" s="112"/>
      <c r="Q11" s="112"/>
      <c r="R11" s="112"/>
      <c r="S11" s="112"/>
      <c r="T11" s="112"/>
    </row>
    <row r="12" spans="1:20" s="109" customFormat="1" x14ac:dyDescent="0.2">
      <c r="A12" s="72"/>
      <c r="B12" s="57" t="s">
        <v>11</v>
      </c>
      <c r="C12" s="74"/>
      <c r="D12" s="74"/>
      <c r="E12" s="74"/>
      <c r="F12" s="60"/>
      <c r="G12" s="105"/>
      <c r="H12" s="105"/>
      <c r="I12" s="105"/>
      <c r="J12" s="60"/>
      <c r="K12" s="75"/>
      <c r="L12" s="75"/>
      <c r="M12" s="107"/>
      <c r="N12" s="108"/>
      <c r="O12" s="107"/>
      <c r="P12" s="107"/>
      <c r="Q12" s="107"/>
      <c r="R12" s="107"/>
      <c r="S12" s="107"/>
      <c r="T12" s="107"/>
    </row>
    <row r="13" spans="1:20" s="69" customFormat="1" ht="89.25" x14ac:dyDescent="0.2">
      <c r="A13" s="61">
        <v>5</v>
      </c>
      <c r="B13" s="62" t="s">
        <v>15</v>
      </c>
      <c r="C13" s="78" t="s">
        <v>76</v>
      </c>
      <c r="D13" s="64" t="s">
        <v>195</v>
      </c>
      <c r="E13" s="71"/>
      <c r="F13" s="66">
        <f>IF(C13=$C$5,1,0)</f>
        <v>0</v>
      </c>
      <c r="G13" s="66"/>
      <c r="H13" s="66"/>
      <c r="I13" s="66"/>
      <c r="J13" s="66">
        <f t="shared" si="1"/>
        <v>0</v>
      </c>
      <c r="K13" s="67" t="s">
        <v>205</v>
      </c>
      <c r="L13" s="81" t="s">
        <v>272</v>
      </c>
      <c r="M13" s="112"/>
      <c r="N13" s="112"/>
      <c r="O13" s="112"/>
      <c r="P13" s="112"/>
      <c r="Q13" s="112"/>
      <c r="R13" s="112"/>
      <c r="S13" s="112"/>
      <c r="T13" s="112"/>
    </row>
    <row r="14" spans="1:20" s="69" customFormat="1" ht="48" customHeight="1" x14ac:dyDescent="0.2">
      <c r="A14" s="61">
        <v>6</v>
      </c>
      <c r="B14" s="62" t="s">
        <v>16</v>
      </c>
      <c r="C14" s="78" t="s">
        <v>85</v>
      </c>
      <c r="D14" s="64" t="s">
        <v>195</v>
      </c>
      <c r="E14" s="65"/>
      <c r="F14" s="66">
        <f t="shared" ref="F14:F50" si="2">IF(C14=$C$5,1,0)</f>
        <v>1</v>
      </c>
      <c r="G14" s="66"/>
      <c r="H14" s="66"/>
      <c r="I14" s="66"/>
      <c r="J14" s="66">
        <f t="shared" si="1"/>
        <v>1</v>
      </c>
      <c r="K14" s="67" t="s">
        <v>206</v>
      </c>
      <c r="L14" s="81"/>
      <c r="M14" s="112"/>
      <c r="N14" s="112"/>
      <c r="O14" s="112"/>
      <c r="P14" s="112"/>
      <c r="Q14" s="112"/>
      <c r="R14" s="112"/>
      <c r="S14" s="112"/>
      <c r="T14" s="112"/>
    </row>
    <row r="15" spans="1:20" s="69" customFormat="1" ht="25.5" x14ac:dyDescent="0.2">
      <c r="A15" s="61">
        <v>7</v>
      </c>
      <c r="B15" s="62" t="s">
        <v>17</v>
      </c>
      <c r="C15" s="78" t="s">
        <v>85</v>
      </c>
      <c r="D15" s="64" t="s">
        <v>195</v>
      </c>
      <c r="E15" s="65"/>
      <c r="F15" s="66">
        <f t="shared" si="2"/>
        <v>1</v>
      </c>
      <c r="G15" s="66"/>
      <c r="H15" s="66"/>
      <c r="I15" s="66"/>
      <c r="J15" s="66">
        <f t="shared" si="1"/>
        <v>1</v>
      </c>
      <c r="K15" s="67" t="s">
        <v>207</v>
      </c>
      <c r="L15" s="81"/>
      <c r="M15" s="112"/>
      <c r="N15" s="112"/>
      <c r="O15" s="112"/>
      <c r="P15" s="112"/>
      <c r="Q15" s="112"/>
      <c r="R15" s="112"/>
      <c r="S15" s="112"/>
      <c r="T15" s="112"/>
    </row>
    <row r="16" spans="1:20" s="69" customFormat="1" ht="76.5" x14ac:dyDescent="0.2">
      <c r="A16" s="61">
        <v>8</v>
      </c>
      <c r="B16" s="62" t="s">
        <v>18</v>
      </c>
      <c r="C16" s="78" t="s">
        <v>85</v>
      </c>
      <c r="D16" s="64" t="s">
        <v>195</v>
      </c>
      <c r="E16" s="65"/>
      <c r="F16" s="66">
        <f t="shared" si="2"/>
        <v>1</v>
      </c>
      <c r="G16" s="66"/>
      <c r="H16" s="66"/>
      <c r="I16" s="66">
        <v>0.5</v>
      </c>
      <c r="J16" s="66">
        <f t="shared" si="1"/>
        <v>0.5</v>
      </c>
      <c r="K16" s="67" t="s">
        <v>208</v>
      </c>
      <c r="L16" s="81" t="s">
        <v>282</v>
      </c>
      <c r="M16" s="112"/>
      <c r="N16" s="112"/>
      <c r="O16" s="112"/>
      <c r="P16" s="112"/>
      <c r="Q16" s="112"/>
      <c r="R16" s="112"/>
      <c r="S16" s="112"/>
      <c r="T16" s="112"/>
    </row>
    <row r="17" spans="1:20" s="69" customFormat="1" ht="25.5" x14ac:dyDescent="0.2">
      <c r="A17" s="61">
        <v>9</v>
      </c>
      <c r="B17" s="62" t="s">
        <v>19</v>
      </c>
      <c r="C17" s="78" t="s">
        <v>85</v>
      </c>
      <c r="D17" s="64" t="s">
        <v>195</v>
      </c>
      <c r="E17" s="71"/>
      <c r="F17" s="66">
        <f t="shared" si="2"/>
        <v>1</v>
      </c>
      <c r="G17" s="66"/>
      <c r="H17" s="66"/>
      <c r="I17" s="66"/>
      <c r="J17" s="66">
        <f t="shared" si="1"/>
        <v>1</v>
      </c>
      <c r="K17" s="134" t="s">
        <v>117</v>
      </c>
      <c r="L17" s="117"/>
      <c r="M17" s="112"/>
      <c r="N17" s="112"/>
      <c r="O17" s="112"/>
      <c r="P17" s="112"/>
      <c r="Q17" s="112"/>
      <c r="R17" s="112"/>
      <c r="S17" s="112"/>
      <c r="T17" s="112"/>
    </row>
    <row r="18" spans="1:20" s="69" customFormat="1" ht="47.25" customHeight="1" x14ac:dyDescent="0.2">
      <c r="A18" s="61">
        <v>10</v>
      </c>
      <c r="B18" s="62" t="s">
        <v>20</v>
      </c>
      <c r="C18" s="78" t="s">
        <v>85</v>
      </c>
      <c r="D18" s="64" t="s">
        <v>195</v>
      </c>
      <c r="E18" s="65"/>
      <c r="F18" s="66">
        <f t="shared" si="2"/>
        <v>1</v>
      </c>
      <c r="G18" s="66"/>
      <c r="H18" s="66"/>
      <c r="I18" s="66"/>
      <c r="J18" s="66">
        <f t="shared" si="1"/>
        <v>1</v>
      </c>
      <c r="K18" s="134" t="s">
        <v>209</v>
      </c>
      <c r="L18" s="81"/>
      <c r="M18" s="112"/>
      <c r="N18" s="112"/>
      <c r="O18" s="112"/>
      <c r="P18" s="112"/>
      <c r="Q18" s="112"/>
      <c r="R18" s="112"/>
      <c r="S18" s="112"/>
      <c r="T18" s="112"/>
    </row>
    <row r="19" spans="1:20" s="69" customFormat="1" ht="25.5" x14ac:dyDescent="0.2">
      <c r="A19" s="61">
        <v>11</v>
      </c>
      <c r="B19" s="62" t="s">
        <v>21</v>
      </c>
      <c r="C19" s="78" t="s">
        <v>85</v>
      </c>
      <c r="D19" s="64" t="s">
        <v>236</v>
      </c>
      <c r="E19" s="65"/>
      <c r="F19" s="66">
        <f t="shared" si="2"/>
        <v>1</v>
      </c>
      <c r="G19" s="66"/>
      <c r="H19" s="66"/>
      <c r="I19" s="66"/>
      <c r="J19" s="66">
        <f t="shared" si="1"/>
        <v>1</v>
      </c>
      <c r="K19" s="134" t="s">
        <v>210</v>
      </c>
      <c r="L19" s="81" t="s">
        <v>289</v>
      </c>
      <c r="M19" s="112"/>
      <c r="N19" s="112"/>
      <c r="O19" s="112"/>
      <c r="P19" s="112"/>
      <c r="Q19" s="112"/>
      <c r="R19" s="112"/>
      <c r="S19" s="112"/>
      <c r="T19" s="112"/>
    </row>
    <row r="20" spans="1:20" s="69" customFormat="1" ht="38.25" x14ac:dyDescent="0.2">
      <c r="A20" s="61">
        <v>12</v>
      </c>
      <c r="B20" s="62" t="s">
        <v>22</v>
      </c>
      <c r="C20" s="78" t="s">
        <v>76</v>
      </c>
      <c r="D20" s="64"/>
      <c r="E20" s="71"/>
      <c r="F20" s="66">
        <f t="shared" si="2"/>
        <v>0</v>
      </c>
      <c r="G20" s="66"/>
      <c r="H20" s="66"/>
      <c r="I20" s="66"/>
      <c r="J20" s="66">
        <f t="shared" si="1"/>
        <v>0</v>
      </c>
      <c r="K20" s="134" t="s">
        <v>211</v>
      </c>
      <c r="L20" s="78" t="s">
        <v>212</v>
      </c>
      <c r="M20" s="112"/>
      <c r="N20" s="112"/>
      <c r="O20" s="112"/>
      <c r="P20" s="112"/>
      <c r="Q20" s="112"/>
      <c r="R20" s="112"/>
      <c r="S20" s="112"/>
      <c r="T20" s="112"/>
    </row>
    <row r="21" spans="1:20" s="69" customFormat="1" ht="45" customHeight="1" x14ac:dyDescent="0.2">
      <c r="A21" s="61">
        <v>13</v>
      </c>
      <c r="B21" s="62" t="s">
        <v>23</v>
      </c>
      <c r="C21" s="78" t="s">
        <v>85</v>
      </c>
      <c r="D21" s="64" t="s">
        <v>195</v>
      </c>
      <c r="E21" s="65"/>
      <c r="F21" s="66">
        <f t="shared" si="2"/>
        <v>1</v>
      </c>
      <c r="G21" s="66"/>
      <c r="H21" s="66"/>
      <c r="I21" s="66"/>
      <c r="J21" s="66">
        <f t="shared" si="1"/>
        <v>1</v>
      </c>
      <c r="K21" s="134" t="s">
        <v>213</v>
      </c>
      <c r="L21" s="78"/>
      <c r="M21" s="112"/>
      <c r="N21" s="112"/>
      <c r="O21" s="112"/>
      <c r="P21" s="112"/>
      <c r="Q21" s="112"/>
      <c r="R21" s="112"/>
      <c r="S21" s="112"/>
      <c r="T21" s="112"/>
    </row>
    <row r="22" spans="1:20" s="69" customFormat="1" ht="25.5" x14ac:dyDescent="0.2">
      <c r="A22" s="61">
        <v>14</v>
      </c>
      <c r="B22" s="62" t="s">
        <v>24</v>
      </c>
      <c r="C22" s="78" t="s">
        <v>85</v>
      </c>
      <c r="D22" s="64" t="s">
        <v>110</v>
      </c>
      <c r="E22" s="71"/>
      <c r="F22" s="66">
        <f t="shared" si="2"/>
        <v>1</v>
      </c>
      <c r="G22" s="66"/>
      <c r="H22" s="66"/>
      <c r="I22" s="66"/>
      <c r="J22" s="66">
        <f t="shared" si="1"/>
        <v>1</v>
      </c>
      <c r="K22" s="134" t="s">
        <v>295</v>
      </c>
      <c r="L22" s="81"/>
      <c r="M22" s="112"/>
      <c r="N22" s="112"/>
      <c r="O22" s="112"/>
      <c r="P22" s="112"/>
      <c r="Q22" s="112"/>
      <c r="R22" s="112"/>
      <c r="S22" s="112"/>
      <c r="T22" s="112"/>
    </row>
    <row r="23" spans="1:20" s="69" customFormat="1" ht="100.5" customHeight="1" x14ac:dyDescent="0.2">
      <c r="A23" s="61">
        <v>15</v>
      </c>
      <c r="B23" s="62" t="s">
        <v>25</v>
      </c>
      <c r="C23" s="78" t="s">
        <v>85</v>
      </c>
      <c r="D23" s="64" t="s">
        <v>195</v>
      </c>
      <c r="E23" s="71"/>
      <c r="F23" s="66">
        <f t="shared" si="2"/>
        <v>1</v>
      </c>
      <c r="G23" s="66"/>
      <c r="H23" s="66"/>
      <c r="I23" s="66">
        <v>0.5</v>
      </c>
      <c r="J23" s="66">
        <f t="shared" si="1"/>
        <v>0.5</v>
      </c>
      <c r="K23" s="134" t="s">
        <v>302</v>
      </c>
      <c r="L23" s="81" t="s">
        <v>303</v>
      </c>
      <c r="M23" s="112"/>
      <c r="N23" s="112"/>
      <c r="O23" s="112"/>
      <c r="P23" s="112"/>
      <c r="Q23" s="112"/>
      <c r="R23" s="112"/>
      <c r="S23" s="112"/>
      <c r="T23" s="112"/>
    </row>
    <row r="24" spans="1:20" s="69" customFormat="1" ht="58.5" customHeight="1" x14ac:dyDescent="0.2">
      <c r="A24" s="61">
        <v>16</v>
      </c>
      <c r="B24" s="62" t="s">
        <v>26</v>
      </c>
      <c r="C24" s="78" t="s">
        <v>76</v>
      </c>
      <c r="D24" s="64"/>
      <c r="E24" s="71"/>
      <c r="F24" s="66">
        <f t="shared" si="2"/>
        <v>0</v>
      </c>
      <c r="G24" s="66"/>
      <c r="H24" s="66"/>
      <c r="I24" s="66"/>
      <c r="J24" s="66">
        <f t="shared" si="1"/>
        <v>0</v>
      </c>
      <c r="K24" s="134" t="s">
        <v>305</v>
      </c>
      <c r="L24" s="78" t="s">
        <v>310</v>
      </c>
      <c r="M24" s="112"/>
      <c r="N24" s="112"/>
      <c r="O24" s="112"/>
      <c r="P24" s="112"/>
      <c r="Q24" s="112"/>
      <c r="R24" s="112"/>
      <c r="S24" s="112"/>
      <c r="T24" s="112"/>
    </row>
    <row r="25" spans="1:20" s="69" customFormat="1" ht="25.5" x14ac:dyDescent="0.2">
      <c r="A25" s="61">
        <v>17</v>
      </c>
      <c r="B25" s="62" t="s">
        <v>27</v>
      </c>
      <c r="C25" s="78" t="s">
        <v>85</v>
      </c>
      <c r="D25" s="64" t="s">
        <v>195</v>
      </c>
      <c r="E25" s="71"/>
      <c r="F25" s="66">
        <f t="shared" si="2"/>
        <v>1</v>
      </c>
      <c r="G25" s="66"/>
      <c r="H25" s="66"/>
      <c r="I25" s="66"/>
      <c r="J25" s="66">
        <f t="shared" si="1"/>
        <v>1</v>
      </c>
      <c r="K25" s="134" t="s">
        <v>214</v>
      </c>
      <c r="L25" s="81"/>
      <c r="M25" s="112"/>
      <c r="N25" s="112"/>
      <c r="O25" s="112"/>
      <c r="P25" s="112"/>
      <c r="Q25" s="112"/>
      <c r="R25" s="112"/>
      <c r="S25" s="112"/>
      <c r="T25" s="112"/>
    </row>
    <row r="26" spans="1:20" s="69" customFormat="1" ht="63.75" x14ac:dyDescent="0.2">
      <c r="A26" s="61">
        <v>18</v>
      </c>
      <c r="B26" s="62" t="s">
        <v>28</v>
      </c>
      <c r="C26" s="78" t="s">
        <v>85</v>
      </c>
      <c r="D26" s="64" t="s">
        <v>110</v>
      </c>
      <c r="E26" s="65"/>
      <c r="F26" s="66">
        <f t="shared" si="2"/>
        <v>1</v>
      </c>
      <c r="G26" s="66"/>
      <c r="H26" s="66"/>
      <c r="I26" s="66"/>
      <c r="J26" s="66">
        <f t="shared" si="1"/>
        <v>1</v>
      </c>
      <c r="K26" s="134" t="s">
        <v>321</v>
      </c>
      <c r="L26" s="81"/>
      <c r="M26" s="112"/>
      <c r="N26" s="112"/>
      <c r="O26" s="112"/>
      <c r="P26" s="112"/>
      <c r="Q26" s="112"/>
      <c r="R26" s="112"/>
      <c r="S26" s="112"/>
      <c r="T26" s="112"/>
    </row>
    <row r="27" spans="1:20" s="69" customFormat="1" ht="89.25" x14ac:dyDescent="0.2">
      <c r="A27" s="61">
        <v>19</v>
      </c>
      <c r="B27" s="62" t="s">
        <v>29</v>
      </c>
      <c r="C27" s="78" t="s">
        <v>85</v>
      </c>
      <c r="D27" s="64" t="s">
        <v>195</v>
      </c>
      <c r="E27" s="64"/>
      <c r="F27" s="66">
        <f t="shared" si="2"/>
        <v>1</v>
      </c>
      <c r="G27" s="66"/>
      <c r="H27" s="66"/>
      <c r="I27" s="66"/>
      <c r="J27" s="66">
        <f t="shared" si="1"/>
        <v>1</v>
      </c>
      <c r="K27" s="134" t="s">
        <v>330</v>
      </c>
      <c r="L27" s="78" t="s">
        <v>331</v>
      </c>
      <c r="M27" s="112"/>
      <c r="N27" s="112"/>
      <c r="O27" s="112"/>
      <c r="P27" s="112"/>
      <c r="Q27" s="112"/>
      <c r="R27" s="112"/>
      <c r="S27" s="112"/>
      <c r="T27" s="112"/>
    </row>
    <row r="28" spans="1:20" s="69" customFormat="1" ht="63.75" x14ac:dyDescent="0.2">
      <c r="A28" s="61">
        <v>20</v>
      </c>
      <c r="B28" s="62" t="s">
        <v>30</v>
      </c>
      <c r="C28" s="78" t="s">
        <v>85</v>
      </c>
      <c r="D28" s="64" t="s">
        <v>110</v>
      </c>
      <c r="E28" s="65"/>
      <c r="F28" s="66">
        <f t="shared" si="2"/>
        <v>1</v>
      </c>
      <c r="G28" s="66"/>
      <c r="H28" s="66"/>
      <c r="I28" s="66"/>
      <c r="J28" s="66">
        <f t="shared" si="1"/>
        <v>1</v>
      </c>
      <c r="K28" s="134" t="s">
        <v>340</v>
      </c>
      <c r="L28" s="81"/>
      <c r="M28" s="112"/>
      <c r="N28" s="112"/>
      <c r="O28" s="112"/>
      <c r="P28" s="112"/>
      <c r="Q28" s="112"/>
      <c r="R28" s="112"/>
      <c r="S28" s="112"/>
      <c r="T28" s="112"/>
    </row>
    <row r="29" spans="1:20" s="69" customFormat="1" ht="25.5" x14ac:dyDescent="0.2">
      <c r="A29" s="61">
        <v>21</v>
      </c>
      <c r="B29" s="62" t="s">
        <v>31</v>
      </c>
      <c r="C29" s="78" t="s">
        <v>85</v>
      </c>
      <c r="D29" s="64" t="s">
        <v>195</v>
      </c>
      <c r="E29" s="65"/>
      <c r="F29" s="66">
        <f t="shared" si="2"/>
        <v>1</v>
      </c>
      <c r="G29" s="66"/>
      <c r="H29" s="66"/>
      <c r="I29" s="66"/>
      <c r="J29" s="66">
        <f t="shared" si="1"/>
        <v>1</v>
      </c>
      <c r="K29" s="134" t="s">
        <v>174</v>
      </c>
      <c r="L29" s="81"/>
      <c r="M29" s="112"/>
      <c r="N29" s="112"/>
      <c r="O29" s="112"/>
      <c r="P29" s="112"/>
      <c r="Q29" s="112"/>
      <c r="R29" s="112"/>
      <c r="S29" s="112"/>
      <c r="T29" s="112"/>
    </row>
    <row r="30" spans="1:20" s="69" customFormat="1" ht="40.5" customHeight="1" x14ac:dyDescent="0.2">
      <c r="A30" s="61">
        <v>22</v>
      </c>
      <c r="B30" s="62" t="s">
        <v>32</v>
      </c>
      <c r="C30" s="78" t="s">
        <v>85</v>
      </c>
      <c r="D30" s="64" t="s">
        <v>195</v>
      </c>
      <c r="E30" s="65"/>
      <c r="F30" s="66">
        <f t="shared" si="2"/>
        <v>1</v>
      </c>
      <c r="G30" s="66"/>
      <c r="H30" s="66"/>
      <c r="I30" s="66"/>
      <c r="J30" s="66">
        <f t="shared" si="1"/>
        <v>1</v>
      </c>
      <c r="K30" s="134" t="s">
        <v>345</v>
      </c>
      <c r="L30" s="81"/>
      <c r="M30" s="112"/>
      <c r="N30" s="112"/>
      <c r="O30" s="112"/>
      <c r="P30" s="112"/>
      <c r="Q30" s="112"/>
      <c r="R30" s="112"/>
      <c r="S30" s="112"/>
      <c r="T30" s="112"/>
    </row>
    <row r="31" spans="1:20" s="69" customFormat="1" ht="38.25" x14ac:dyDescent="0.2">
      <c r="A31" s="61">
        <v>23</v>
      </c>
      <c r="B31" s="62" t="s">
        <v>33</v>
      </c>
      <c r="C31" s="78" t="s">
        <v>85</v>
      </c>
      <c r="D31" s="64" t="s">
        <v>195</v>
      </c>
      <c r="E31" s="64"/>
      <c r="F31" s="66">
        <f t="shared" si="2"/>
        <v>1</v>
      </c>
      <c r="G31" s="66"/>
      <c r="H31" s="66"/>
      <c r="I31" s="66"/>
      <c r="J31" s="66">
        <f t="shared" si="1"/>
        <v>1</v>
      </c>
      <c r="K31" s="134" t="s">
        <v>215</v>
      </c>
      <c r="L31" s="79"/>
      <c r="M31" s="112"/>
      <c r="N31" s="112"/>
      <c r="O31" s="112"/>
      <c r="P31" s="112"/>
      <c r="Q31" s="112"/>
      <c r="R31" s="112"/>
      <c r="S31" s="112"/>
      <c r="T31" s="112"/>
    </row>
    <row r="32" spans="1:20" s="69" customFormat="1" ht="25.5" x14ac:dyDescent="0.2">
      <c r="A32" s="61">
        <v>24</v>
      </c>
      <c r="B32" s="62" t="s">
        <v>34</v>
      </c>
      <c r="C32" s="78" t="s">
        <v>85</v>
      </c>
      <c r="D32" s="64" t="s">
        <v>195</v>
      </c>
      <c r="E32" s="64"/>
      <c r="F32" s="66">
        <f t="shared" si="2"/>
        <v>1</v>
      </c>
      <c r="G32" s="66"/>
      <c r="H32" s="66"/>
      <c r="I32" s="66"/>
      <c r="J32" s="66">
        <f t="shared" si="1"/>
        <v>1</v>
      </c>
      <c r="K32" s="134" t="s">
        <v>176</v>
      </c>
      <c r="L32" s="81"/>
      <c r="M32" s="112"/>
      <c r="N32" s="112"/>
      <c r="O32" s="112"/>
      <c r="P32" s="112"/>
      <c r="Q32" s="112"/>
      <c r="R32" s="112"/>
      <c r="S32" s="112"/>
      <c r="T32" s="112"/>
    </row>
    <row r="33" spans="1:20" s="69" customFormat="1" ht="47.25" customHeight="1" x14ac:dyDescent="0.2">
      <c r="A33" s="61">
        <v>25</v>
      </c>
      <c r="B33" s="62" t="s">
        <v>35</v>
      </c>
      <c r="C33" s="78" t="s">
        <v>85</v>
      </c>
      <c r="D33" s="64" t="s">
        <v>110</v>
      </c>
      <c r="E33" s="64"/>
      <c r="F33" s="66">
        <f t="shared" si="2"/>
        <v>1</v>
      </c>
      <c r="G33" s="66"/>
      <c r="H33" s="66"/>
      <c r="I33" s="66"/>
      <c r="J33" s="66">
        <f t="shared" si="1"/>
        <v>1</v>
      </c>
      <c r="K33" s="134" t="s">
        <v>360</v>
      </c>
      <c r="L33" s="81"/>
      <c r="M33" s="112"/>
      <c r="N33" s="112"/>
      <c r="O33" s="112"/>
      <c r="P33" s="112"/>
      <c r="Q33" s="112"/>
      <c r="R33" s="112"/>
      <c r="S33" s="112"/>
      <c r="T33" s="112"/>
    </row>
    <row r="34" spans="1:20" s="69" customFormat="1" ht="38.25" x14ac:dyDescent="0.2">
      <c r="A34" s="61">
        <v>26</v>
      </c>
      <c r="B34" s="62" t="s">
        <v>36</v>
      </c>
      <c r="C34" s="78" t="s">
        <v>85</v>
      </c>
      <c r="D34" s="64" t="s">
        <v>195</v>
      </c>
      <c r="E34" s="65"/>
      <c r="F34" s="66">
        <f t="shared" si="2"/>
        <v>1</v>
      </c>
      <c r="G34" s="66"/>
      <c r="H34" s="66"/>
      <c r="I34" s="66"/>
      <c r="J34" s="66">
        <f t="shared" si="1"/>
        <v>1</v>
      </c>
      <c r="K34" s="134" t="s">
        <v>365</v>
      </c>
      <c r="L34" s="81"/>
      <c r="M34" s="112"/>
      <c r="N34" s="112"/>
      <c r="O34" s="112"/>
      <c r="P34" s="112"/>
      <c r="Q34" s="112"/>
      <c r="R34" s="112"/>
      <c r="S34" s="112"/>
      <c r="T34" s="112"/>
    </row>
    <row r="35" spans="1:20" s="69" customFormat="1" ht="25.5" x14ac:dyDescent="0.2">
      <c r="A35" s="61">
        <v>27</v>
      </c>
      <c r="B35" s="62" t="s">
        <v>37</v>
      </c>
      <c r="C35" s="78" t="s">
        <v>85</v>
      </c>
      <c r="D35" s="64" t="s">
        <v>110</v>
      </c>
      <c r="E35" s="65"/>
      <c r="F35" s="66">
        <f t="shared" si="2"/>
        <v>1</v>
      </c>
      <c r="G35" s="66"/>
      <c r="H35" s="66"/>
      <c r="I35" s="66"/>
      <c r="J35" s="66">
        <f t="shared" si="1"/>
        <v>1</v>
      </c>
      <c r="K35" s="134" t="s">
        <v>367</v>
      </c>
      <c r="L35" s="81"/>
      <c r="M35" s="112"/>
      <c r="N35" s="112"/>
      <c r="O35" s="112"/>
      <c r="P35" s="112"/>
      <c r="Q35" s="112"/>
      <c r="R35" s="112"/>
      <c r="S35" s="112"/>
      <c r="T35" s="112"/>
    </row>
    <row r="36" spans="1:20" s="69" customFormat="1" ht="39.75" customHeight="1" x14ac:dyDescent="0.2">
      <c r="A36" s="61">
        <v>28</v>
      </c>
      <c r="B36" s="62" t="s">
        <v>38</v>
      </c>
      <c r="C36" s="78" t="s">
        <v>85</v>
      </c>
      <c r="D36" s="64" t="s">
        <v>216</v>
      </c>
      <c r="E36" s="65"/>
      <c r="F36" s="66">
        <f t="shared" si="2"/>
        <v>1</v>
      </c>
      <c r="G36" s="66"/>
      <c r="H36" s="66"/>
      <c r="I36" s="66"/>
      <c r="J36" s="66">
        <f t="shared" si="1"/>
        <v>1</v>
      </c>
      <c r="K36" s="134" t="s">
        <v>372</v>
      </c>
      <c r="L36" s="79"/>
      <c r="M36" s="112"/>
      <c r="N36" s="112"/>
      <c r="O36" s="112"/>
      <c r="P36" s="112"/>
      <c r="Q36" s="112"/>
      <c r="R36" s="112"/>
      <c r="S36" s="112"/>
      <c r="T36" s="112"/>
    </row>
    <row r="37" spans="1:20" s="69" customFormat="1" ht="25.5" x14ac:dyDescent="0.2">
      <c r="A37" s="61">
        <v>29</v>
      </c>
      <c r="B37" s="62" t="s">
        <v>39</v>
      </c>
      <c r="C37" s="68" t="s">
        <v>85</v>
      </c>
      <c r="D37" s="64" t="s">
        <v>195</v>
      </c>
      <c r="E37" s="65"/>
      <c r="F37" s="66">
        <f t="shared" si="2"/>
        <v>1</v>
      </c>
      <c r="G37" s="66"/>
      <c r="H37" s="66"/>
      <c r="I37" s="66"/>
      <c r="J37" s="66">
        <f t="shared" si="1"/>
        <v>1</v>
      </c>
      <c r="K37" s="134" t="s">
        <v>182</v>
      </c>
      <c r="L37" s="80"/>
      <c r="M37" s="112"/>
      <c r="N37" s="112"/>
      <c r="O37" s="112"/>
      <c r="P37" s="112"/>
      <c r="Q37" s="112"/>
      <c r="R37" s="112"/>
      <c r="S37" s="112"/>
      <c r="T37" s="112"/>
    </row>
    <row r="38" spans="1:20" s="69" customFormat="1" ht="76.5" x14ac:dyDescent="0.2">
      <c r="A38" s="64">
        <v>30</v>
      </c>
      <c r="B38" s="62" t="s">
        <v>40</v>
      </c>
      <c r="C38" s="78" t="s">
        <v>85</v>
      </c>
      <c r="D38" s="64" t="s">
        <v>110</v>
      </c>
      <c r="E38" s="65"/>
      <c r="F38" s="66">
        <f t="shared" si="2"/>
        <v>1</v>
      </c>
      <c r="G38" s="66"/>
      <c r="H38" s="66"/>
      <c r="I38" s="66">
        <v>0.5</v>
      </c>
      <c r="J38" s="66">
        <f t="shared" si="1"/>
        <v>0.5</v>
      </c>
      <c r="K38" s="134" t="s">
        <v>382</v>
      </c>
      <c r="L38" s="78" t="s">
        <v>383</v>
      </c>
      <c r="M38" s="112"/>
      <c r="N38" s="112"/>
      <c r="O38" s="112"/>
      <c r="P38" s="112"/>
      <c r="Q38" s="112"/>
      <c r="R38" s="112"/>
      <c r="S38" s="112"/>
      <c r="T38" s="112"/>
    </row>
    <row r="39" spans="1:20" s="69" customFormat="1" ht="25.5" x14ac:dyDescent="0.2">
      <c r="A39" s="64">
        <v>31</v>
      </c>
      <c r="B39" s="62" t="s">
        <v>41</v>
      </c>
      <c r="C39" s="78" t="s">
        <v>85</v>
      </c>
      <c r="D39" s="64" t="s">
        <v>216</v>
      </c>
      <c r="E39" s="65"/>
      <c r="F39" s="66">
        <f t="shared" si="2"/>
        <v>1</v>
      </c>
      <c r="G39" s="66"/>
      <c r="H39" s="66"/>
      <c r="I39" s="66"/>
      <c r="J39" s="66">
        <f t="shared" si="1"/>
        <v>1</v>
      </c>
      <c r="K39" s="134" t="s">
        <v>389</v>
      </c>
      <c r="L39" s="78"/>
      <c r="M39" s="112"/>
      <c r="N39" s="112"/>
      <c r="O39" s="112"/>
      <c r="P39" s="112"/>
      <c r="Q39" s="112"/>
      <c r="R39" s="112"/>
      <c r="S39" s="112"/>
      <c r="T39" s="112"/>
    </row>
    <row r="40" spans="1:20" s="69" customFormat="1" ht="25.5" x14ac:dyDescent="0.2">
      <c r="A40" s="64">
        <v>32</v>
      </c>
      <c r="B40" s="62" t="s">
        <v>42</v>
      </c>
      <c r="C40" s="78" t="s">
        <v>85</v>
      </c>
      <c r="D40" s="64" t="s">
        <v>195</v>
      </c>
      <c r="E40" s="65"/>
      <c r="F40" s="66">
        <f t="shared" si="2"/>
        <v>1</v>
      </c>
      <c r="G40" s="66"/>
      <c r="H40" s="66"/>
      <c r="I40" s="66"/>
      <c r="J40" s="66">
        <f t="shared" si="1"/>
        <v>1</v>
      </c>
      <c r="K40" s="134" t="s">
        <v>392</v>
      </c>
      <c r="L40" s="81"/>
      <c r="M40" s="112"/>
      <c r="N40" s="112"/>
      <c r="O40" s="112"/>
      <c r="P40" s="112"/>
      <c r="Q40" s="112"/>
      <c r="R40" s="112"/>
      <c r="S40" s="112"/>
      <c r="T40" s="112"/>
    </row>
    <row r="41" spans="1:20" s="69" customFormat="1" ht="79.5" customHeight="1" x14ac:dyDescent="0.2">
      <c r="A41" s="64">
        <v>33</v>
      </c>
      <c r="B41" s="62" t="s">
        <v>43</v>
      </c>
      <c r="C41" s="78" t="s">
        <v>85</v>
      </c>
      <c r="D41" s="64" t="s">
        <v>195</v>
      </c>
      <c r="E41" s="65"/>
      <c r="F41" s="66">
        <f t="shared" si="2"/>
        <v>1</v>
      </c>
      <c r="G41" s="66"/>
      <c r="H41" s="66"/>
      <c r="I41" s="66"/>
      <c r="J41" s="66">
        <f t="shared" si="1"/>
        <v>1</v>
      </c>
      <c r="K41" s="134" t="s">
        <v>217</v>
      </c>
      <c r="L41" s="80"/>
      <c r="M41" s="112"/>
      <c r="N41" s="112"/>
      <c r="O41" s="112"/>
      <c r="P41" s="112"/>
      <c r="Q41" s="112"/>
      <c r="R41" s="112"/>
      <c r="S41" s="112"/>
      <c r="T41" s="112"/>
    </row>
    <row r="42" spans="1:20" s="69" customFormat="1" ht="63.75" x14ac:dyDescent="0.2">
      <c r="A42" s="64">
        <v>34</v>
      </c>
      <c r="B42" s="62" t="s">
        <v>44</v>
      </c>
      <c r="C42" s="78" t="s">
        <v>85</v>
      </c>
      <c r="D42" s="64" t="s">
        <v>195</v>
      </c>
      <c r="E42" s="65"/>
      <c r="F42" s="66">
        <f t="shared" si="2"/>
        <v>1</v>
      </c>
      <c r="G42" s="66"/>
      <c r="H42" s="66"/>
      <c r="I42" s="66"/>
      <c r="J42" s="66">
        <f t="shared" si="1"/>
        <v>1</v>
      </c>
      <c r="K42" s="134" t="s">
        <v>396</v>
      </c>
      <c r="L42" s="81"/>
      <c r="M42" s="112"/>
      <c r="N42" s="112"/>
      <c r="O42" s="112"/>
      <c r="P42" s="112"/>
      <c r="Q42" s="112"/>
      <c r="R42" s="112"/>
      <c r="S42" s="112"/>
      <c r="T42" s="112"/>
    </row>
    <row r="43" spans="1:20" s="69" customFormat="1" ht="40.5" customHeight="1" x14ac:dyDescent="0.2">
      <c r="A43" s="64">
        <v>35</v>
      </c>
      <c r="B43" s="62" t="s">
        <v>45</v>
      </c>
      <c r="C43" s="78" t="s">
        <v>85</v>
      </c>
      <c r="D43" s="64" t="s">
        <v>195</v>
      </c>
      <c r="E43" s="65"/>
      <c r="F43" s="66">
        <f t="shared" si="2"/>
        <v>1</v>
      </c>
      <c r="G43" s="66"/>
      <c r="H43" s="66"/>
      <c r="I43" s="66"/>
      <c r="J43" s="66">
        <f t="shared" si="1"/>
        <v>1</v>
      </c>
      <c r="K43" s="134" t="s">
        <v>218</v>
      </c>
      <c r="L43" s="81"/>
      <c r="M43" s="112"/>
      <c r="N43" s="112"/>
      <c r="O43" s="112"/>
      <c r="P43" s="112"/>
      <c r="Q43" s="112"/>
      <c r="R43" s="112"/>
      <c r="S43" s="112"/>
      <c r="T43" s="112"/>
    </row>
    <row r="44" spans="1:20" s="69" customFormat="1" ht="39" customHeight="1" x14ac:dyDescent="0.2">
      <c r="A44" s="61">
        <v>36</v>
      </c>
      <c r="B44" s="62" t="s">
        <v>46</v>
      </c>
      <c r="C44" s="78" t="s">
        <v>85</v>
      </c>
      <c r="D44" s="64" t="s">
        <v>195</v>
      </c>
      <c r="E44" s="65"/>
      <c r="F44" s="66">
        <f t="shared" si="2"/>
        <v>1</v>
      </c>
      <c r="G44" s="66"/>
      <c r="H44" s="66"/>
      <c r="I44" s="66"/>
      <c r="J44" s="66">
        <f t="shared" si="1"/>
        <v>1</v>
      </c>
      <c r="K44" s="134" t="s">
        <v>404</v>
      </c>
      <c r="L44" s="81"/>
      <c r="M44" s="112"/>
      <c r="N44" s="112"/>
      <c r="O44" s="112"/>
      <c r="P44" s="112"/>
      <c r="Q44" s="112"/>
      <c r="R44" s="112"/>
      <c r="S44" s="112"/>
      <c r="T44" s="112"/>
    </row>
    <row r="45" spans="1:20" s="69" customFormat="1" ht="38.25" x14ac:dyDescent="0.2">
      <c r="A45" s="61">
        <v>37</v>
      </c>
      <c r="B45" s="62" t="s">
        <v>47</v>
      </c>
      <c r="C45" s="78" t="s">
        <v>76</v>
      </c>
      <c r="D45" s="64" t="s">
        <v>110</v>
      </c>
      <c r="E45" s="65"/>
      <c r="F45" s="66">
        <f t="shared" si="2"/>
        <v>0</v>
      </c>
      <c r="G45" s="66"/>
      <c r="H45" s="66"/>
      <c r="I45" s="66"/>
      <c r="J45" s="66">
        <f t="shared" si="1"/>
        <v>0</v>
      </c>
      <c r="K45" s="134" t="s">
        <v>219</v>
      </c>
      <c r="L45" s="81" t="s">
        <v>411</v>
      </c>
      <c r="M45" s="112"/>
      <c r="N45" s="112"/>
      <c r="O45" s="112"/>
      <c r="P45" s="112"/>
      <c r="Q45" s="112"/>
      <c r="R45" s="112"/>
      <c r="S45" s="112"/>
      <c r="T45" s="112"/>
    </row>
    <row r="46" spans="1:20" s="69" customFormat="1" ht="48" customHeight="1" x14ac:dyDescent="0.2">
      <c r="A46" s="61">
        <v>38</v>
      </c>
      <c r="B46" s="62" t="s">
        <v>48</v>
      </c>
      <c r="C46" s="78" t="s">
        <v>85</v>
      </c>
      <c r="D46" s="64" t="s">
        <v>110</v>
      </c>
      <c r="E46" s="65" t="s">
        <v>420</v>
      </c>
      <c r="F46" s="66">
        <f t="shared" si="2"/>
        <v>1</v>
      </c>
      <c r="G46" s="66"/>
      <c r="H46" s="66">
        <v>0.5</v>
      </c>
      <c r="I46" s="66"/>
      <c r="J46" s="66">
        <f t="shared" si="1"/>
        <v>0.5</v>
      </c>
      <c r="K46" s="134" t="s">
        <v>417</v>
      </c>
      <c r="L46" s="80"/>
      <c r="M46" s="112"/>
      <c r="N46" s="112"/>
      <c r="O46" s="112"/>
      <c r="P46" s="112"/>
      <c r="Q46" s="112"/>
      <c r="R46" s="112"/>
      <c r="S46" s="112"/>
      <c r="T46" s="112"/>
    </row>
    <row r="47" spans="1:20" s="69" customFormat="1" ht="63.75" x14ac:dyDescent="0.2">
      <c r="A47" s="61">
        <v>39</v>
      </c>
      <c r="B47" s="62" t="s">
        <v>49</v>
      </c>
      <c r="C47" s="78" t="s">
        <v>85</v>
      </c>
      <c r="D47" s="64" t="s">
        <v>195</v>
      </c>
      <c r="E47" s="65"/>
      <c r="F47" s="66">
        <f t="shared" si="2"/>
        <v>1</v>
      </c>
      <c r="G47" s="66"/>
      <c r="H47" s="66"/>
      <c r="I47" s="66"/>
      <c r="J47" s="66">
        <f t="shared" si="1"/>
        <v>1</v>
      </c>
      <c r="K47" s="134" t="s">
        <v>220</v>
      </c>
      <c r="L47" s="81"/>
    </row>
    <row r="48" spans="1:20" s="69" customFormat="1" ht="48.75" customHeight="1" x14ac:dyDescent="0.2">
      <c r="A48" s="61">
        <v>40</v>
      </c>
      <c r="B48" s="62" t="s">
        <v>50</v>
      </c>
      <c r="C48" s="78" t="s">
        <v>85</v>
      </c>
      <c r="D48" s="64" t="s">
        <v>110</v>
      </c>
      <c r="E48" s="65"/>
      <c r="F48" s="66">
        <f t="shared" si="2"/>
        <v>1</v>
      </c>
      <c r="G48" s="66"/>
      <c r="H48" s="66"/>
      <c r="I48" s="66">
        <v>0.5</v>
      </c>
      <c r="J48" s="66">
        <f t="shared" si="1"/>
        <v>0.5</v>
      </c>
      <c r="K48" s="67" t="s">
        <v>425</v>
      </c>
      <c r="L48" s="78" t="s">
        <v>427</v>
      </c>
    </row>
    <row r="49" spans="1:12" s="69" customFormat="1" ht="57" customHeight="1" x14ac:dyDescent="0.2">
      <c r="A49" s="61">
        <v>41</v>
      </c>
      <c r="B49" s="62" t="s">
        <v>51</v>
      </c>
      <c r="C49" s="78" t="s">
        <v>85</v>
      </c>
      <c r="D49" s="64" t="s">
        <v>195</v>
      </c>
      <c r="E49" s="65"/>
      <c r="F49" s="66">
        <f t="shared" si="2"/>
        <v>1</v>
      </c>
      <c r="G49" s="66"/>
      <c r="H49" s="66"/>
      <c r="I49" s="66"/>
      <c r="J49" s="66">
        <f t="shared" si="1"/>
        <v>1</v>
      </c>
      <c r="K49" s="67" t="s">
        <v>221</v>
      </c>
      <c r="L49" s="81"/>
    </row>
    <row r="50" spans="1:12" s="69" customFormat="1" ht="25.5" x14ac:dyDescent="0.2">
      <c r="A50" s="61">
        <v>42</v>
      </c>
      <c r="B50" s="62" t="s">
        <v>52</v>
      </c>
      <c r="C50" s="78" t="s">
        <v>85</v>
      </c>
      <c r="D50" s="64" t="s">
        <v>195</v>
      </c>
      <c r="E50" s="65"/>
      <c r="F50" s="66">
        <f t="shared" si="2"/>
        <v>1</v>
      </c>
      <c r="G50" s="66"/>
      <c r="H50" s="66"/>
      <c r="I50" s="66"/>
      <c r="J50" s="66">
        <f t="shared" si="1"/>
        <v>1</v>
      </c>
      <c r="K50" s="67" t="s">
        <v>432</v>
      </c>
      <c r="L50" s="78"/>
    </row>
    <row r="51" spans="1:12" x14ac:dyDescent="0.2">
      <c r="A51" s="123"/>
      <c r="B51" s="13"/>
      <c r="C51" s="13"/>
      <c r="D51" s="13"/>
      <c r="E51" s="13"/>
      <c r="F51" s="124"/>
      <c r="G51" s="124"/>
      <c r="H51" s="124"/>
      <c r="I51" s="124"/>
      <c r="J51" s="124"/>
      <c r="K51" s="124"/>
      <c r="L51" s="124"/>
    </row>
    <row r="53" spans="1:12" x14ac:dyDescent="0.2">
      <c r="A53" s="85"/>
      <c r="B53" s="86"/>
      <c r="C53" s="86"/>
      <c r="D53" s="86"/>
      <c r="E53" s="86"/>
      <c r="F53" s="87"/>
      <c r="G53" s="87"/>
      <c r="H53" s="87"/>
      <c r="I53" s="87"/>
      <c r="J53" s="87"/>
      <c r="K53" s="87"/>
      <c r="L53" s="87"/>
    </row>
    <row r="57" spans="1:12" x14ac:dyDescent="0.2">
      <c r="A57" s="85"/>
      <c r="B57" s="86"/>
      <c r="C57" s="86"/>
      <c r="D57" s="86"/>
      <c r="E57" s="86"/>
      <c r="F57" s="87"/>
      <c r="G57" s="87"/>
      <c r="H57" s="87"/>
      <c r="I57" s="87"/>
      <c r="J57" s="87"/>
      <c r="K57" s="87"/>
      <c r="L57" s="87"/>
    </row>
    <row r="60" spans="1:12" x14ac:dyDescent="0.2">
      <c r="A60" s="85"/>
      <c r="B60" s="86"/>
      <c r="C60" s="86"/>
      <c r="D60" s="86"/>
      <c r="E60" s="86"/>
      <c r="F60" s="87"/>
      <c r="G60" s="87"/>
      <c r="H60" s="87"/>
      <c r="I60" s="87"/>
      <c r="J60" s="87"/>
      <c r="K60" s="87"/>
      <c r="L60" s="87"/>
    </row>
    <row r="64" spans="1:12" x14ac:dyDescent="0.2">
      <c r="A64" s="85"/>
      <c r="B64" s="86"/>
      <c r="C64" s="86"/>
      <c r="D64" s="86"/>
      <c r="E64" s="86"/>
      <c r="F64" s="87"/>
      <c r="G64" s="87"/>
      <c r="H64" s="87"/>
      <c r="I64" s="87"/>
      <c r="J64" s="87"/>
      <c r="K64" s="87"/>
      <c r="L64" s="87"/>
    </row>
    <row r="67" spans="1:12" x14ac:dyDescent="0.2">
      <c r="A67" s="85"/>
      <c r="B67" s="86"/>
      <c r="C67" s="86"/>
      <c r="D67" s="86"/>
      <c r="E67" s="86"/>
      <c r="F67" s="87"/>
      <c r="G67" s="87"/>
      <c r="H67" s="87"/>
      <c r="I67" s="87"/>
      <c r="J67" s="87"/>
      <c r="K67" s="87"/>
      <c r="L67" s="87"/>
    </row>
    <row r="71" spans="1:12" x14ac:dyDescent="0.2">
      <c r="A71" s="85"/>
      <c r="B71" s="86"/>
      <c r="C71" s="86"/>
      <c r="D71" s="86"/>
      <c r="E71" s="86"/>
      <c r="F71" s="87"/>
      <c r="G71" s="87"/>
      <c r="H71" s="87"/>
      <c r="I71" s="87"/>
      <c r="J71" s="87"/>
      <c r="K71" s="87"/>
      <c r="L71" s="87"/>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8" r:id="rId1"/>
    <hyperlink ref="K20" r:id="rId2" display="http://вольск.рф/?page_id=44097"/>
    <hyperlink ref="K23" r:id="rId3"/>
    <hyperlink ref="K27" r:id="rId4" display="http://kalininsk.sarmo.ru/otkrytyybyudzhet/promezhutochnaya-otchetnost-ob-ispolneniibyudzheta-i-analiticheskie-dannye/ezhekvartalnye-svedeniya-ob-obeme-munitsipalnogo-dolga/ezhekvartalnye-svedeniya-ob-obeme-munitsipalnogo-dolga-2021.php"/>
    <hyperlink ref="K30" r:id="rId5"/>
    <hyperlink ref="K31" r:id="rId6"/>
    <hyperlink ref="K33" r:id="rId7"/>
    <hyperlink ref="K35" r:id="rId8"/>
    <hyperlink ref="K38" r:id="rId9"/>
    <hyperlink ref="K39" r:id="rId10"/>
    <hyperlink ref="K43" r:id="rId11"/>
  </hyperlinks>
  <pageMargins left="0.31496062992125984" right="0.31496062992125984" top="0.15748031496062992" bottom="0.15748031496062992" header="0.31496062992125984" footer="0"/>
  <pageSetup paperSize="9" scale="56" fitToHeight="0" orientation="landscape"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85" zoomScaleNormal="100" zoomScaleSheetLayoutView="85" workbookViewId="0">
      <pane ySplit="7" topLeftCell="A8" activePane="bottomLeft" state="frozenSplit"/>
      <selection activeCell="R28" sqref="R28"/>
      <selection pane="bottomLeft" activeCell="N9" sqref="N9"/>
    </sheetView>
  </sheetViews>
  <sheetFormatPr defaultRowHeight="12.75" x14ac:dyDescent="0.2"/>
  <cols>
    <col min="1" max="1" width="4.28515625" style="82" customWidth="1"/>
    <col min="2" max="2" width="22.7109375" style="1" customWidth="1"/>
    <col min="3" max="3" width="47.5703125" style="1" customWidth="1"/>
    <col min="4" max="4" width="14.42578125" style="1" customWidth="1"/>
    <col min="5" max="5" width="20" style="1" customWidth="1"/>
    <col min="6" max="6" width="12.28515625" style="88" customWidth="1"/>
    <col min="7" max="7" width="12.85546875" style="88" customWidth="1"/>
    <col min="8" max="9" width="10.85546875" style="88" customWidth="1"/>
    <col min="10" max="10" width="9.85546875" style="88" customWidth="1"/>
    <col min="11" max="11" width="36.140625" style="88" customWidth="1"/>
    <col min="12" max="12" width="59.7109375" style="88" customWidth="1"/>
    <col min="13" max="13" width="9.140625" style="1"/>
    <col min="14" max="14" width="40" style="100" customWidth="1"/>
    <col min="15" max="16384" width="9.140625" style="1"/>
  </cols>
  <sheetData>
    <row r="1" spans="1:20" s="51" customFormat="1" ht="28.5" customHeight="1" x14ac:dyDescent="0.2">
      <c r="A1" s="48" t="s">
        <v>222</v>
      </c>
      <c r="B1" s="98"/>
      <c r="C1" s="98"/>
      <c r="D1" s="98"/>
      <c r="E1" s="98"/>
      <c r="F1" s="98"/>
      <c r="G1" s="98"/>
      <c r="H1" s="98"/>
      <c r="I1" s="98"/>
      <c r="J1" s="98"/>
      <c r="K1" s="98"/>
      <c r="L1" s="89"/>
      <c r="M1" s="99"/>
    </row>
    <row r="2" spans="1:20" ht="15" customHeight="1" x14ac:dyDescent="0.2">
      <c r="A2" s="52" t="s">
        <v>96</v>
      </c>
      <c r="B2" s="52"/>
      <c r="C2" s="50"/>
      <c r="D2" s="50"/>
      <c r="E2" s="50"/>
      <c r="F2" s="50"/>
      <c r="G2" s="50"/>
      <c r="H2" s="50"/>
      <c r="I2" s="50"/>
      <c r="J2" s="50"/>
      <c r="K2" s="50"/>
      <c r="L2" s="50"/>
      <c r="M2" s="100"/>
      <c r="N2" s="1"/>
    </row>
    <row r="3" spans="1:20" ht="45.75" customHeight="1" x14ac:dyDescent="0.2">
      <c r="A3" s="166"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6"/>
      <c r="C3" s="166"/>
      <c r="D3" s="166"/>
      <c r="E3" s="166"/>
      <c r="F3" s="166"/>
      <c r="G3" s="166"/>
      <c r="H3" s="166"/>
      <c r="I3" s="166"/>
      <c r="J3" s="166"/>
      <c r="K3" s="166"/>
      <c r="L3" s="166"/>
      <c r="M3" s="100"/>
      <c r="N3" s="1"/>
    </row>
    <row r="4" spans="1:20" ht="62.25" customHeight="1" x14ac:dyDescent="0.2">
      <c r="A4" s="167" t="s">
        <v>54</v>
      </c>
      <c r="B4" s="6" t="s">
        <v>151</v>
      </c>
      <c r="C4" s="6"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6" t="s">
        <v>97</v>
      </c>
      <c r="E4" s="167" t="s">
        <v>98</v>
      </c>
      <c r="F4" s="167" t="s">
        <v>223</v>
      </c>
      <c r="G4" s="167"/>
      <c r="H4" s="167"/>
      <c r="I4" s="167"/>
      <c r="J4" s="167"/>
      <c r="K4" s="167" t="s">
        <v>100</v>
      </c>
      <c r="L4" s="167" t="s">
        <v>101</v>
      </c>
      <c r="M4" s="51"/>
      <c r="N4" s="101"/>
      <c r="O4" s="51"/>
      <c r="P4" s="51"/>
      <c r="Q4" s="51"/>
      <c r="R4" s="51"/>
      <c r="S4" s="51"/>
      <c r="T4" s="51"/>
    </row>
    <row r="5" spans="1:20" s="55" customFormat="1" ht="67.5" x14ac:dyDescent="0.2">
      <c r="A5" s="167"/>
      <c r="B5" s="167" t="s">
        <v>102</v>
      </c>
      <c r="C5" s="8"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68" t="s">
        <v>103</v>
      </c>
      <c r="E5" s="167"/>
      <c r="F5" s="165" t="s">
        <v>104</v>
      </c>
      <c r="G5" s="168" t="s">
        <v>105</v>
      </c>
      <c r="H5" s="168"/>
      <c r="I5" s="168"/>
      <c r="J5" s="165" t="s">
        <v>106</v>
      </c>
      <c r="K5" s="167"/>
      <c r="L5" s="167"/>
      <c r="M5" s="102"/>
      <c r="N5" s="103"/>
      <c r="O5" s="102"/>
      <c r="P5" s="102"/>
      <c r="Q5" s="102"/>
      <c r="R5" s="102"/>
      <c r="S5" s="102"/>
      <c r="T5" s="102"/>
    </row>
    <row r="6" spans="1:20" s="55" customFormat="1" ht="67.5" x14ac:dyDescent="0.2">
      <c r="A6" s="167"/>
      <c r="B6" s="167"/>
      <c r="C6" s="8"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68"/>
      <c r="E6" s="167"/>
      <c r="F6" s="165"/>
      <c r="G6" s="168" t="s">
        <v>107</v>
      </c>
      <c r="H6" s="168" t="s">
        <v>108</v>
      </c>
      <c r="I6" s="168" t="s">
        <v>109</v>
      </c>
      <c r="J6" s="165"/>
      <c r="K6" s="167"/>
      <c r="L6" s="167"/>
      <c r="M6" s="102"/>
      <c r="N6" s="103"/>
      <c r="O6" s="102"/>
      <c r="P6" s="102"/>
      <c r="Q6" s="102"/>
      <c r="R6" s="102"/>
      <c r="S6" s="102"/>
      <c r="T6" s="102"/>
    </row>
    <row r="7" spans="1:20" s="55" customFormat="1" ht="67.5" x14ac:dyDescent="0.2">
      <c r="A7" s="167"/>
      <c r="B7" s="167"/>
      <c r="C7" s="8"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68"/>
      <c r="E7" s="167"/>
      <c r="F7" s="165"/>
      <c r="G7" s="168"/>
      <c r="H7" s="168"/>
      <c r="I7" s="168"/>
      <c r="J7" s="165"/>
      <c r="K7" s="167"/>
      <c r="L7" s="167"/>
      <c r="M7" s="102"/>
      <c r="N7" s="103"/>
      <c r="O7" s="102"/>
      <c r="P7" s="102"/>
      <c r="Q7" s="102"/>
      <c r="R7" s="102"/>
      <c r="S7" s="102"/>
      <c r="T7" s="102"/>
    </row>
    <row r="8" spans="1:20" s="109" customFormat="1" x14ac:dyDescent="0.2">
      <c r="A8" s="56"/>
      <c r="B8" s="57" t="s">
        <v>10</v>
      </c>
      <c r="C8" s="104"/>
      <c r="D8" s="74"/>
      <c r="E8" s="74"/>
      <c r="F8" s="105"/>
      <c r="G8" s="105"/>
      <c r="H8" s="105"/>
      <c r="I8" s="105"/>
      <c r="J8" s="105"/>
      <c r="K8" s="106"/>
      <c r="L8" s="106"/>
      <c r="M8" s="107"/>
      <c r="N8" s="108"/>
      <c r="O8" s="107"/>
      <c r="P8" s="107"/>
      <c r="Q8" s="107"/>
      <c r="R8" s="107"/>
      <c r="S8" s="107"/>
      <c r="T8" s="107"/>
    </row>
    <row r="9" spans="1:20" s="69" customFormat="1" ht="76.5" x14ac:dyDescent="0.2">
      <c r="A9" s="61">
        <v>1</v>
      </c>
      <c r="B9" s="62" t="s">
        <v>13</v>
      </c>
      <c r="C9" s="78" t="s">
        <v>93</v>
      </c>
      <c r="D9" s="65" t="s">
        <v>224</v>
      </c>
      <c r="E9" s="65"/>
      <c r="F9" s="66">
        <f>IF(C9=$C$5,2,IF(C9=$C$6,1,0))</f>
        <v>0</v>
      </c>
      <c r="G9" s="66"/>
      <c r="H9" s="66"/>
      <c r="I9" s="66"/>
      <c r="J9" s="66">
        <f>F9*(1-G9)*(1-H9)*(1-I9)</f>
        <v>0</v>
      </c>
      <c r="K9" s="120" t="s">
        <v>225</v>
      </c>
      <c r="L9" s="81" t="s">
        <v>256</v>
      </c>
      <c r="M9" s="112"/>
      <c r="N9" s="112"/>
      <c r="O9" s="112"/>
      <c r="P9" s="112"/>
      <c r="Q9" s="112"/>
      <c r="R9" s="112"/>
      <c r="S9" s="112"/>
      <c r="T9" s="112"/>
    </row>
    <row r="10" spans="1:20" s="69" customFormat="1" ht="74.25" customHeight="1" x14ac:dyDescent="0.2">
      <c r="A10" s="61">
        <v>2</v>
      </c>
      <c r="B10" s="62" t="s">
        <v>251</v>
      </c>
      <c r="C10" s="78" t="s">
        <v>91</v>
      </c>
      <c r="D10" s="65" t="s">
        <v>226</v>
      </c>
      <c r="E10" s="64"/>
      <c r="F10" s="66">
        <f t="shared" ref="F10:F12" si="0">IF(C10=$C$5,2,IF(C10=$C$6,1,0))</f>
        <v>2</v>
      </c>
      <c r="G10" s="66"/>
      <c r="H10" s="66"/>
      <c r="I10" s="66"/>
      <c r="J10" s="66">
        <f t="shared" ref="J10:J51" si="1">F10*(1-G10)*(1-H10)*(1-I10)</f>
        <v>2</v>
      </c>
      <c r="K10" s="67" t="s">
        <v>227</v>
      </c>
      <c r="L10" s="81"/>
      <c r="M10" s="112"/>
      <c r="N10" s="112"/>
      <c r="O10" s="112"/>
      <c r="P10" s="112"/>
      <c r="Q10" s="112"/>
      <c r="R10" s="112"/>
      <c r="S10" s="112"/>
      <c r="T10" s="112"/>
    </row>
    <row r="11" spans="1:20" s="69" customFormat="1" ht="63.75" x14ac:dyDescent="0.2">
      <c r="A11" s="61">
        <v>3</v>
      </c>
      <c r="B11" s="62" t="s">
        <v>14</v>
      </c>
      <c r="C11" s="78" t="s">
        <v>92</v>
      </c>
      <c r="D11" s="65" t="s">
        <v>110</v>
      </c>
      <c r="E11" s="64"/>
      <c r="F11" s="66">
        <f t="shared" si="0"/>
        <v>1</v>
      </c>
      <c r="G11" s="66"/>
      <c r="H11" s="66"/>
      <c r="I11" s="66"/>
      <c r="J11" s="66">
        <f t="shared" si="1"/>
        <v>1</v>
      </c>
      <c r="K11" s="67" t="s">
        <v>263</v>
      </c>
      <c r="L11" s="81" t="s">
        <v>264</v>
      </c>
      <c r="M11" s="112"/>
      <c r="N11" s="112"/>
      <c r="O11" s="112"/>
      <c r="P11" s="112"/>
      <c r="Q11" s="112"/>
      <c r="R11" s="112"/>
      <c r="S11" s="112"/>
      <c r="T11" s="112"/>
    </row>
    <row r="12" spans="1:20" s="69" customFormat="1" ht="51" x14ac:dyDescent="0.2">
      <c r="A12" s="61">
        <v>4</v>
      </c>
      <c r="B12" s="62" t="s">
        <v>252</v>
      </c>
      <c r="C12" s="78" t="s">
        <v>93</v>
      </c>
      <c r="D12" s="64"/>
      <c r="E12" s="114"/>
      <c r="F12" s="66">
        <f t="shared" si="0"/>
        <v>0</v>
      </c>
      <c r="G12" s="66"/>
      <c r="H12" s="66"/>
      <c r="I12" s="66"/>
      <c r="J12" s="66">
        <f t="shared" si="1"/>
        <v>0</v>
      </c>
      <c r="K12" s="67" t="s">
        <v>228</v>
      </c>
      <c r="L12" s="81" t="s">
        <v>268</v>
      </c>
      <c r="M12" s="112"/>
      <c r="N12" s="112"/>
      <c r="O12" s="112"/>
      <c r="P12" s="112"/>
      <c r="Q12" s="112"/>
      <c r="R12" s="112"/>
      <c r="S12" s="112"/>
      <c r="T12" s="112"/>
    </row>
    <row r="13" spans="1:20" s="109" customFormat="1" x14ac:dyDescent="0.2">
      <c r="A13" s="72"/>
      <c r="B13" s="57" t="s">
        <v>11</v>
      </c>
      <c r="C13" s="74"/>
      <c r="D13" s="74"/>
      <c r="E13" s="74"/>
      <c r="F13" s="60"/>
      <c r="G13" s="105"/>
      <c r="H13" s="105"/>
      <c r="I13" s="105"/>
      <c r="J13" s="60"/>
      <c r="K13" s="75"/>
      <c r="L13" s="75"/>
      <c r="M13" s="107"/>
      <c r="N13" s="108"/>
      <c r="O13" s="107"/>
      <c r="P13" s="107"/>
      <c r="Q13" s="107"/>
      <c r="R13" s="107"/>
      <c r="S13" s="107"/>
      <c r="T13" s="107"/>
    </row>
    <row r="14" spans="1:20" s="69" customFormat="1" ht="57.75" customHeight="1" x14ac:dyDescent="0.2">
      <c r="A14" s="61">
        <v>5</v>
      </c>
      <c r="B14" s="62" t="s">
        <v>15</v>
      </c>
      <c r="C14" s="78" t="s">
        <v>93</v>
      </c>
      <c r="D14" s="71"/>
      <c r="E14" s="71"/>
      <c r="F14" s="66">
        <f>IF(C14=$C$5,2,IF(C14=$C$6,1,0))</f>
        <v>0</v>
      </c>
      <c r="G14" s="66"/>
      <c r="H14" s="66"/>
      <c r="I14" s="66"/>
      <c r="J14" s="66">
        <f t="shared" si="1"/>
        <v>0</v>
      </c>
      <c r="K14" s="95"/>
      <c r="L14" s="68" t="s">
        <v>196</v>
      </c>
      <c r="M14" s="112"/>
      <c r="N14" s="112"/>
      <c r="O14" s="112"/>
      <c r="P14" s="112"/>
      <c r="Q14" s="112"/>
      <c r="R14" s="112"/>
      <c r="S14" s="112"/>
      <c r="T14" s="112"/>
    </row>
    <row r="15" spans="1:20" s="69" customFormat="1" ht="59.25" customHeight="1" x14ac:dyDescent="0.2">
      <c r="A15" s="61">
        <v>6</v>
      </c>
      <c r="B15" s="62" t="s">
        <v>16</v>
      </c>
      <c r="C15" s="78" t="s">
        <v>93</v>
      </c>
      <c r="D15" s="64"/>
      <c r="E15" s="65"/>
      <c r="F15" s="66">
        <f t="shared" ref="F15:F51" si="2">IF(C15=$C$5,2,IF(C15=$C$6,1,0))</f>
        <v>0</v>
      </c>
      <c r="G15" s="66"/>
      <c r="H15" s="66"/>
      <c r="I15" s="66"/>
      <c r="J15" s="66">
        <f t="shared" si="1"/>
        <v>0</v>
      </c>
      <c r="K15" s="95"/>
      <c r="L15" s="68" t="s">
        <v>196</v>
      </c>
      <c r="M15" s="112"/>
      <c r="N15" s="112"/>
      <c r="O15" s="112"/>
      <c r="P15" s="112"/>
      <c r="Q15" s="112"/>
      <c r="R15" s="112"/>
      <c r="S15" s="112"/>
      <c r="T15" s="112"/>
    </row>
    <row r="16" spans="1:20" s="69" customFormat="1" ht="67.5" customHeight="1" x14ac:dyDescent="0.2">
      <c r="A16" s="61">
        <v>7</v>
      </c>
      <c r="B16" s="62" t="s">
        <v>17</v>
      </c>
      <c r="C16" s="78" t="s">
        <v>91</v>
      </c>
      <c r="D16" s="65" t="s">
        <v>110</v>
      </c>
      <c r="E16" s="65"/>
      <c r="F16" s="66">
        <f t="shared" si="2"/>
        <v>2</v>
      </c>
      <c r="G16" s="66"/>
      <c r="H16" s="66"/>
      <c r="I16" s="66"/>
      <c r="J16" s="66">
        <f t="shared" si="1"/>
        <v>2</v>
      </c>
      <c r="K16" s="67" t="s">
        <v>229</v>
      </c>
      <c r="L16" s="80"/>
      <c r="M16" s="112"/>
      <c r="N16" s="112"/>
      <c r="O16" s="112"/>
      <c r="P16" s="112"/>
      <c r="Q16" s="112"/>
      <c r="R16" s="112"/>
      <c r="S16" s="112"/>
      <c r="T16" s="112"/>
    </row>
    <row r="17" spans="1:20" s="69" customFormat="1" ht="70.5" customHeight="1" x14ac:dyDescent="0.2">
      <c r="A17" s="61">
        <v>8</v>
      </c>
      <c r="B17" s="62" t="s">
        <v>18</v>
      </c>
      <c r="C17" s="78" t="s">
        <v>93</v>
      </c>
      <c r="D17" s="64"/>
      <c r="E17" s="65"/>
      <c r="F17" s="66">
        <f t="shared" si="2"/>
        <v>0</v>
      </c>
      <c r="G17" s="66"/>
      <c r="H17" s="66"/>
      <c r="I17" s="66"/>
      <c r="J17" s="66">
        <f t="shared" si="1"/>
        <v>0</v>
      </c>
      <c r="K17" s="135"/>
      <c r="L17" s="81" t="s">
        <v>230</v>
      </c>
      <c r="M17" s="112"/>
      <c r="N17" s="112"/>
      <c r="O17" s="112"/>
      <c r="P17" s="112"/>
      <c r="Q17" s="112"/>
      <c r="R17" s="112"/>
      <c r="S17" s="112"/>
      <c r="T17" s="112"/>
    </row>
    <row r="18" spans="1:20" s="69" customFormat="1" ht="63.75" x14ac:dyDescent="0.2">
      <c r="A18" s="61">
        <v>9</v>
      </c>
      <c r="B18" s="62" t="s">
        <v>19</v>
      </c>
      <c r="C18" s="78" t="s">
        <v>91</v>
      </c>
      <c r="D18" s="64" t="s">
        <v>110</v>
      </c>
      <c r="E18" s="65"/>
      <c r="F18" s="66">
        <f t="shared" si="2"/>
        <v>2</v>
      </c>
      <c r="G18" s="66"/>
      <c r="H18" s="66"/>
      <c r="I18" s="66"/>
      <c r="J18" s="66">
        <f t="shared" si="1"/>
        <v>2</v>
      </c>
      <c r="K18" s="67" t="s">
        <v>283</v>
      </c>
      <c r="L18" s="117"/>
      <c r="M18" s="112"/>
      <c r="N18" s="112"/>
      <c r="O18" s="112"/>
      <c r="P18" s="112"/>
      <c r="Q18" s="112"/>
      <c r="R18" s="112"/>
      <c r="S18" s="112"/>
      <c r="T18" s="112"/>
    </row>
    <row r="19" spans="1:20" s="69" customFormat="1" ht="69.75" customHeight="1" x14ac:dyDescent="0.2">
      <c r="A19" s="61">
        <v>10</v>
      </c>
      <c r="B19" s="62" t="s">
        <v>20</v>
      </c>
      <c r="C19" s="78" t="s">
        <v>91</v>
      </c>
      <c r="D19" s="64" t="s">
        <v>110</v>
      </c>
      <c r="E19" s="65"/>
      <c r="F19" s="66">
        <f t="shared" si="2"/>
        <v>2</v>
      </c>
      <c r="G19" s="66"/>
      <c r="H19" s="66"/>
      <c r="I19" s="66"/>
      <c r="J19" s="66">
        <f t="shared" si="1"/>
        <v>2</v>
      </c>
      <c r="K19" s="67" t="s">
        <v>231</v>
      </c>
      <c r="L19" s="80"/>
      <c r="M19" s="112"/>
      <c r="N19" s="112"/>
      <c r="O19" s="112"/>
      <c r="P19" s="112"/>
      <c r="Q19" s="112"/>
      <c r="R19" s="112"/>
      <c r="S19" s="112"/>
      <c r="T19" s="112"/>
    </row>
    <row r="20" spans="1:20" s="69" customFormat="1" ht="104.25" customHeight="1" x14ac:dyDescent="0.2">
      <c r="A20" s="61">
        <v>11</v>
      </c>
      <c r="B20" s="62" t="s">
        <v>21</v>
      </c>
      <c r="C20" s="78" t="s">
        <v>93</v>
      </c>
      <c r="D20" s="64"/>
      <c r="E20" s="65"/>
      <c r="F20" s="66">
        <f t="shared" si="2"/>
        <v>0</v>
      </c>
      <c r="G20" s="66"/>
      <c r="H20" s="66"/>
      <c r="I20" s="66"/>
      <c r="J20" s="66">
        <f t="shared" si="1"/>
        <v>0</v>
      </c>
      <c r="K20" s="67" t="s">
        <v>291</v>
      </c>
      <c r="L20" s="78" t="s">
        <v>290</v>
      </c>
      <c r="M20" s="112"/>
      <c r="N20" s="112"/>
      <c r="O20" s="112"/>
      <c r="P20" s="112"/>
      <c r="Q20" s="112"/>
      <c r="R20" s="112"/>
      <c r="S20" s="112"/>
      <c r="T20" s="112"/>
    </row>
    <row r="21" spans="1:20" s="69" customFormat="1" ht="54" customHeight="1" x14ac:dyDescent="0.2">
      <c r="A21" s="61">
        <v>12</v>
      </c>
      <c r="B21" s="62" t="s">
        <v>22</v>
      </c>
      <c r="C21" s="78" t="s">
        <v>93</v>
      </c>
      <c r="D21" s="71"/>
      <c r="E21" s="71"/>
      <c r="F21" s="66">
        <f t="shared" si="2"/>
        <v>0</v>
      </c>
      <c r="G21" s="66"/>
      <c r="H21" s="66"/>
      <c r="I21" s="66"/>
      <c r="J21" s="66">
        <f t="shared" si="1"/>
        <v>0</v>
      </c>
      <c r="K21" s="67" t="s">
        <v>232</v>
      </c>
      <c r="L21" s="78" t="s">
        <v>233</v>
      </c>
      <c r="M21" s="112"/>
      <c r="N21" s="112"/>
      <c r="O21" s="112"/>
      <c r="P21" s="112"/>
      <c r="Q21" s="112"/>
      <c r="R21" s="112"/>
      <c r="S21" s="112"/>
      <c r="T21" s="112"/>
    </row>
    <row r="22" spans="1:20" s="69" customFormat="1" ht="51" x14ac:dyDescent="0.2">
      <c r="A22" s="61">
        <v>13</v>
      </c>
      <c r="B22" s="62" t="s">
        <v>23</v>
      </c>
      <c r="C22" s="78" t="s">
        <v>93</v>
      </c>
      <c r="D22" s="64"/>
      <c r="E22" s="71"/>
      <c r="F22" s="66">
        <f t="shared" si="2"/>
        <v>0</v>
      </c>
      <c r="G22" s="66"/>
      <c r="H22" s="66"/>
      <c r="I22" s="66"/>
      <c r="J22" s="66">
        <f t="shared" si="1"/>
        <v>0</v>
      </c>
      <c r="K22" s="67"/>
      <c r="L22" s="68" t="s">
        <v>196</v>
      </c>
      <c r="M22" s="112"/>
      <c r="N22" s="112"/>
      <c r="O22" s="112"/>
      <c r="P22" s="112"/>
      <c r="Q22" s="112"/>
      <c r="R22" s="112"/>
      <c r="S22" s="112"/>
      <c r="T22" s="112"/>
    </row>
    <row r="23" spans="1:20" s="69" customFormat="1" ht="68.25" customHeight="1" x14ac:dyDescent="0.2">
      <c r="A23" s="61">
        <v>14</v>
      </c>
      <c r="B23" s="62" t="s">
        <v>24</v>
      </c>
      <c r="C23" s="78" t="s">
        <v>91</v>
      </c>
      <c r="D23" s="64" t="s">
        <v>234</v>
      </c>
      <c r="E23" s="71"/>
      <c r="F23" s="66">
        <f t="shared" si="2"/>
        <v>2</v>
      </c>
      <c r="G23" s="66"/>
      <c r="H23" s="66"/>
      <c r="I23" s="66"/>
      <c r="J23" s="66">
        <f t="shared" si="1"/>
        <v>2</v>
      </c>
      <c r="K23" s="67" t="s">
        <v>235</v>
      </c>
      <c r="L23" s="80"/>
      <c r="M23" s="112"/>
      <c r="N23" s="112"/>
      <c r="O23" s="112"/>
      <c r="P23" s="112"/>
      <c r="Q23" s="112"/>
      <c r="R23" s="112"/>
      <c r="S23" s="112"/>
      <c r="T23" s="112"/>
    </row>
    <row r="24" spans="1:20" s="69" customFormat="1" ht="51" x14ac:dyDescent="0.2">
      <c r="A24" s="61">
        <v>15</v>
      </c>
      <c r="B24" s="62" t="s">
        <v>25</v>
      </c>
      <c r="C24" s="78" t="s">
        <v>93</v>
      </c>
      <c r="D24" s="64" t="s">
        <v>236</v>
      </c>
      <c r="E24" s="71"/>
      <c r="F24" s="66">
        <f t="shared" si="2"/>
        <v>0</v>
      </c>
      <c r="G24" s="66"/>
      <c r="H24" s="66"/>
      <c r="I24" s="66"/>
      <c r="J24" s="66">
        <f t="shared" si="1"/>
        <v>0</v>
      </c>
      <c r="K24" s="67" t="s">
        <v>237</v>
      </c>
      <c r="L24" s="81" t="s">
        <v>304</v>
      </c>
      <c r="M24" s="112"/>
      <c r="N24" s="112"/>
      <c r="O24" s="112"/>
      <c r="P24" s="112"/>
      <c r="Q24" s="112"/>
      <c r="R24" s="112"/>
      <c r="S24" s="112"/>
      <c r="T24" s="112"/>
    </row>
    <row r="25" spans="1:20" s="69" customFormat="1" ht="94.5" customHeight="1" x14ac:dyDescent="0.2">
      <c r="A25" s="61">
        <v>16</v>
      </c>
      <c r="B25" s="10" t="s">
        <v>26</v>
      </c>
      <c r="C25" s="78" t="s">
        <v>93</v>
      </c>
      <c r="D25" s="64"/>
      <c r="E25" s="71"/>
      <c r="F25" s="66">
        <f t="shared" si="2"/>
        <v>0</v>
      </c>
      <c r="G25" s="66"/>
      <c r="H25" s="66"/>
      <c r="I25" s="66"/>
      <c r="J25" s="66">
        <f t="shared" si="1"/>
        <v>0</v>
      </c>
      <c r="K25" s="67" t="s">
        <v>311</v>
      </c>
      <c r="L25" s="81" t="s">
        <v>312</v>
      </c>
      <c r="M25" s="112"/>
      <c r="N25" s="112"/>
      <c r="O25" s="112"/>
      <c r="P25" s="112"/>
      <c r="Q25" s="112"/>
      <c r="R25" s="112"/>
      <c r="S25" s="112"/>
      <c r="T25" s="112"/>
    </row>
    <row r="26" spans="1:20" s="119" customFormat="1" ht="93.75" customHeight="1" x14ac:dyDescent="0.2">
      <c r="A26" s="137">
        <v>17</v>
      </c>
      <c r="B26" s="10" t="s">
        <v>27</v>
      </c>
      <c r="C26" s="138" t="s">
        <v>93</v>
      </c>
      <c r="D26" s="24" t="s">
        <v>110</v>
      </c>
      <c r="E26" s="139"/>
      <c r="F26" s="140">
        <f t="shared" si="2"/>
        <v>0</v>
      </c>
      <c r="G26" s="140"/>
      <c r="H26" s="140"/>
      <c r="I26" s="140"/>
      <c r="J26" s="140">
        <f t="shared" si="1"/>
        <v>0</v>
      </c>
      <c r="K26" s="67" t="s">
        <v>238</v>
      </c>
      <c r="L26" s="81" t="s">
        <v>317</v>
      </c>
      <c r="M26" s="118"/>
      <c r="N26" s="118"/>
      <c r="O26" s="118"/>
      <c r="P26" s="118"/>
      <c r="Q26" s="118"/>
      <c r="R26" s="118"/>
      <c r="S26" s="118"/>
      <c r="T26" s="118"/>
    </row>
    <row r="27" spans="1:20" s="69" customFormat="1" ht="63.75" x14ac:dyDescent="0.2">
      <c r="A27" s="61">
        <v>18</v>
      </c>
      <c r="B27" s="62" t="s">
        <v>28</v>
      </c>
      <c r="C27" s="78" t="s">
        <v>91</v>
      </c>
      <c r="D27" s="24" t="s">
        <v>322</v>
      </c>
      <c r="E27" s="71"/>
      <c r="F27" s="66">
        <f t="shared" si="2"/>
        <v>2</v>
      </c>
      <c r="G27" s="66"/>
      <c r="H27" s="66"/>
      <c r="I27" s="66"/>
      <c r="J27" s="66">
        <f t="shared" si="1"/>
        <v>2</v>
      </c>
      <c r="K27" s="67" t="s">
        <v>239</v>
      </c>
      <c r="L27" s="80"/>
      <c r="M27" s="112"/>
      <c r="N27" s="112"/>
      <c r="O27" s="112"/>
      <c r="P27" s="112"/>
      <c r="Q27" s="112"/>
      <c r="R27" s="112"/>
      <c r="S27" s="112"/>
      <c r="T27" s="112"/>
    </row>
    <row r="28" spans="1:20" s="69" customFormat="1" ht="98.25" customHeight="1" x14ac:dyDescent="0.2">
      <c r="A28" s="61">
        <v>19</v>
      </c>
      <c r="B28" s="62" t="s">
        <v>29</v>
      </c>
      <c r="C28" s="78" t="s">
        <v>93</v>
      </c>
      <c r="D28" s="64"/>
      <c r="E28" s="64"/>
      <c r="F28" s="66">
        <f t="shared" si="2"/>
        <v>0</v>
      </c>
      <c r="G28" s="66"/>
      <c r="H28" s="66"/>
      <c r="I28" s="66"/>
      <c r="J28" s="66">
        <f t="shared" si="1"/>
        <v>0</v>
      </c>
      <c r="K28" s="67" t="s">
        <v>332</v>
      </c>
      <c r="L28" s="81" t="s">
        <v>333</v>
      </c>
      <c r="M28" s="112"/>
      <c r="N28" s="112"/>
      <c r="O28" s="112"/>
      <c r="P28" s="112"/>
      <c r="Q28" s="112"/>
      <c r="R28" s="112"/>
      <c r="S28" s="112"/>
      <c r="T28" s="112"/>
    </row>
    <row r="29" spans="1:20" s="69" customFormat="1" ht="50.25" customHeight="1" x14ac:dyDescent="0.2">
      <c r="A29" s="61">
        <v>20</v>
      </c>
      <c r="B29" s="62" t="s">
        <v>30</v>
      </c>
      <c r="C29" s="78" t="s">
        <v>93</v>
      </c>
      <c r="D29" s="64"/>
      <c r="E29" s="64"/>
      <c r="F29" s="66">
        <f t="shared" si="2"/>
        <v>0</v>
      </c>
      <c r="G29" s="66"/>
      <c r="H29" s="66"/>
      <c r="I29" s="66"/>
      <c r="J29" s="66">
        <f t="shared" si="1"/>
        <v>0</v>
      </c>
      <c r="K29" s="67" t="s">
        <v>240</v>
      </c>
      <c r="L29" s="78" t="s">
        <v>341</v>
      </c>
      <c r="M29" s="112"/>
      <c r="N29" s="112"/>
      <c r="O29" s="112"/>
      <c r="P29" s="112"/>
      <c r="Q29" s="112"/>
      <c r="R29" s="112"/>
      <c r="S29" s="112"/>
      <c r="T29" s="112"/>
    </row>
    <row r="30" spans="1:20" s="69" customFormat="1" ht="63.75" customHeight="1" x14ac:dyDescent="0.2">
      <c r="A30" s="61">
        <v>21</v>
      </c>
      <c r="B30" s="62" t="s">
        <v>31</v>
      </c>
      <c r="C30" s="78" t="s">
        <v>91</v>
      </c>
      <c r="D30" s="64"/>
      <c r="E30" s="65"/>
      <c r="F30" s="66">
        <f t="shared" si="2"/>
        <v>2</v>
      </c>
      <c r="G30" s="66"/>
      <c r="H30" s="66"/>
      <c r="I30" s="66"/>
      <c r="J30" s="66">
        <f t="shared" si="1"/>
        <v>2</v>
      </c>
      <c r="K30" s="67" t="s">
        <v>241</v>
      </c>
      <c r="L30" s="80"/>
      <c r="M30" s="112"/>
      <c r="N30" s="112"/>
      <c r="O30" s="112"/>
      <c r="P30" s="112"/>
      <c r="Q30" s="112"/>
      <c r="R30" s="112"/>
      <c r="S30" s="112"/>
      <c r="T30" s="112"/>
    </row>
    <row r="31" spans="1:20" s="69" customFormat="1" ht="55.5" customHeight="1" x14ac:dyDescent="0.2">
      <c r="A31" s="61">
        <v>22</v>
      </c>
      <c r="B31" s="10" t="s">
        <v>32</v>
      </c>
      <c r="C31" s="78" t="s">
        <v>93</v>
      </c>
      <c r="D31" s="64"/>
      <c r="E31" s="64"/>
      <c r="F31" s="66">
        <f t="shared" si="2"/>
        <v>0</v>
      </c>
      <c r="G31" s="66"/>
      <c r="H31" s="66"/>
      <c r="I31" s="66"/>
      <c r="J31" s="66">
        <f t="shared" si="1"/>
        <v>0</v>
      </c>
      <c r="K31" s="67" t="s">
        <v>347</v>
      </c>
      <c r="L31" s="81" t="s">
        <v>348</v>
      </c>
      <c r="M31" s="112"/>
      <c r="N31" s="112"/>
      <c r="O31" s="112"/>
      <c r="P31" s="112"/>
      <c r="Q31" s="112"/>
      <c r="R31" s="112"/>
      <c r="S31" s="112"/>
      <c r="T31" s="112"/>
    </row>
    <row r="32" spans="1:20" s="69" customFormat="1" ht="61.5" customHeight="1" x14ac:dyDescent="0.2">
      <c r="A32" s="61">
        <v>23</v>
      </c>
      <c r="B32" s="62" t="s">
        <v>33</v>
      </c>
      <c r="C32" s="78" t="s">
        <v>93</v>
      </c>
      <c r="D32" s="64"/>
      <c r="E32" s="64"/>
      <c r="F32" s="66">
        <f t="shared" si="2"/>
        <v>0</v>
      </c>
      <c r="G32" s="66"/>
      <c r="H32" s="66"/>
      <c r="I32" s="66"/>
      <c r="J32" s="66">
        <f t="shared" si="1"/>
        <v>0</v>
      </c>
      <c r="K32" s="67" t="s">
        <v>352</v>
      </c>
      <c r="L32" s="81" t="s">
        <v>353</v>
      </c>
      <c r="M32" s="112"/>
      <c r="N32" s="112"/>
      <c r="O32" s="112"/>
      <c r="P32" s="112"/>
      <c r="Q32" s="112"/>
      <c r="R32" s="112"/>
      <c r="S32" s="112"/>
      <c r="T32" s="112"/>
    </row>
    <row r="33" spans="1:20" s="69" customFormat="1" ht="53.25" customHeight="1" x14ac:dyDescent="0.2">
      <c r="A33" s="61">
        <v>24</v>
      </c>
      <c r="B33" s="62" t="s">
        <v>34</v>
      </c>
      <c r="C33" s="78" t="s">
        <v>93</v>
      </c>
      <c r="D33" s="64" t="s">
        <v>110</v>
      </c>
      <c r="E33" s="64"/>
      <c r="F33" s="66">
        <f t="shared" si="2"/>
        <v>0</v>
      </c>
      <c r="G33" s="66"/>
      <c r="H33" s="66"/>
      <c r="I33" s="66"/>
      <c r="J33" s="66">
        <f>F33*(1-G33)*(1-H33)*(1-I33)</f>
        <v>0</v>
      </c>
      <c r="K33" s="67" t="s">
        <v>242</v>
      </c>
      <c r="L33" s="81" t="s">
        <v>430</v>
      </c>
      <c r="M33" s="112"/>
      <c r="N33" s="112"/>
      <c r="O33" s="112"/>
      <c r="P33" s="112"/>
      <c r="Q33" s="112"/>
      <c r="R33" s="112"/>
      <c r="S33" s="112"/>
      <c r="T33" s="112"/>
    </row>
    <row r="34" spans="1:20" s="69" customFormat="1" ht="55.5" customHeight="1" x14ac:dyDescent="0.2">
      <c r="A34" s="61">
        <v>25</v>
      </c>
      <c r="B34" s="62" t="s">
        <v>35</v>
      </c>
      <c r="C34" s="78" t="s">
        <v>93</v>
      </c>
      <c r="D34" s="64"/>
      <c r="E34" s="65"/>
      <c r="F34" s="66">
        <f t="shared" si="2"/>
        <v>0</v>
      </c>
      <c r="G34" s="66"/>
      <c r="H34" s="66"/>
      <c r="I34" s="66"/>
      <c r="J34" s="66">
        <f t="shared" si="1"/>
        <v>0</v>
      </c>
      <c r="K34" s="67" t="s">
        <v>361</v>
      </c>
      <c r="L34" s="81" t="s">
        <v>362</v>
      </c>
      <c r="M34" s="112"/>
      <c r="N34" s="112"/>
      <c r="O34" s="112"/>
      <c r="P34" s="112"/>
      <c r="Q34" s="112"/>
      <c r="R34" s="112"/>
      <c r="S34" s="112"/>
      <c r="T34" s="112"/>
    </row>
    <row r="35" spans="1:20" s="69" customFormat="1" ht="69.75" customHeight="1" x14ac:dyDescent="0.2">
      <c r="A35" s="61">
        <v>26</v>
      </c>
      <c r="B35" s="62" t="s">
        <v>36</v>
      </c>
      <c r="C35" s="78" t="s">
        <v>92</v>
      </c>
      <c r="D35" s="64"/>
      <c r="E35" s="65"/>
      <c r="F35" s="66">
        <f t="shared" si="2"/>
        <v>1</v>
      </c>
      <c r="G35" s="66"/>
      <c r="H35" s="66"/>
      <c r="I35" s="66"/>
      <c r="J35" s="66">
        <f t="shared" si="1"/>
        <v>1</v>
      </c>
      <c r="K35" s="67" t="s">
        <v>243</v>
      </c>
      <c r="L35" s="78"/>
      <c r="M35" s="112"/>
      <c r="N35" s="112"/>
      <c r="O35" s="112"/>
      <c r="P35" s="112"/>
      <c r="Q35" s="112"/>
      <c r="R35" s="112"/>
      <c r="S35" s="112"/>
      <c r="T35" s="112"/>
    </row>
    <row r="36" spans="1:20" s="69" customFormat="1" ht="137.25" customHeight="1" x14ac:dyDescent="0.2">
      <c r="A36" s="61">
        <v>27</v>
      </c>
      <c r="B36" s="62" t="s">
        <v>37</v>
      </c>
      <c r="C36" s="78" t="s">
        <v>93</v>
      </c>
      <c r="D36" s="64"/>
      <c r="E36" s="65"/>
      <c r="F36" s="66">
        <f t="shared" si="2"/>
        <v>0</v>
      </c>
      <c r="G36" s="66"/>
      <c r="H36" s="66"/>
      <c r="I36" s="66"/>
      <c r="J36" s="66">
        <f t="shared" si="1"/>
        <v>0</v>
      </c>
      <c r="K36" s="67" t="s">
        <v>369</v>
      </c>
      <c r="L36" s="81" t="s">
        <v>370</v>
      </c>
      <c r="M36" s="112"/>
      <c r="N36" s="112"/>
      <c r="O36" s="112"/>
      <c r="P36" s="112"/>
      <c r="Q36" s="112"/>
      <c r="R36" s="112"/>
      <c r="S36" s="112"/>
      <c r="T36" s="112"/>
    </row>
    <row r="37" spans="1:20" s="69" customFormat="1" ht="56.25" customHeight="1" x14ac:dyDescent="0.2">
      <c r="A37" s="61">
        <v>28</v>
      </c>
      <c r="B37" s="62" t="s">
        <v>38</v>
      </c>
      <c r="C37" s="78" t="s">
        <v>93</v>
      </c>
      <c r="D37" s="64"/>
      <c r="E37" s="65"/>
      <c r="F37" s="66">
        <f t="shared" si="2"/>
        <v>0</v>
      </c>
      <c r="G37" s="66"/>
      <c r="H37" s="66"/>
      <c r="I37" s="66"/>
      <c r="J37" s="66">
        <f t="shared" si="1"/>
        <v>0</v>
      </c>
      <c r="K37" s="67"/>
      <c r="L37" s="78" t="s">
        <v>141</v>
      </c>
      <c r="M37" s="112"/>
      <c r="N37" s="112"/>
      <c r="O37" s="112"/>
      <c r="P37" s="112"/>
      <c r="Q37" s="112"/>
      <c r="R37" s="112"/>
      <c r="S37" s="112"/>
      <c r="T37" s="112"/>
    </row>
    <row r="38" spans="1:20" s="69" customFormat="1" ht="51" x14ac:dyDescent="0.2">
      <c r="A38" s="61">
        <v>29</v>
      </c>
      <c r="B38" s="62" t="s">
        <v>39</v>
      </c>
      <c r="C38" s="78" t="s">
        <v>93</v>
      </c>
      <c r="D38" s="64" t="s">
        <v>115</v>
      </c>
      <c r="E38" s="65"/>
      <c r="F38" s="66">
        <f t="shared" si="2"/>
        <v>0</v>
      </c>
      <c r="G38" s="66"/>
      <c r="H38" s="66"/>
      <c r="I38" s="66"/>
      <c r="J38" s="66">
        <f t="shared" si="1"/>
        <v>0</v>
      </c>
      <c r="K38" s="67" t="s">
        <v>376</v>
      </c>
      <c r="L38" s="81" t="s">
        <v>377</v>
      </c>
      <c r="M38" s="112"/>
      <c r="N38" s="112"/>
      <c r="O38" s="112"/>
      <c r="P38" s="112"/>
      <c r="Q38" s="112"/>
      <c r="R38" s="112"/>
      <c r="S38" s="112"/>
      <c r="T38" s="112"/>
    </row>
    <row r="39" spans="1:20" s="69" customFormat="1" ht="66" customHeight="1" x14ac:dyDescent="0.2">
      <c r="A39" s="64">
        <v>30</v>
      </c>
      <c r="B39" s="62" t="s">
        <v>40</v>
      </c>
      <c r="C39" s="78" t="s">
        <v>91</v>
      </c>
      <c r="D39" s="64" t="s">
        <v>115</v>
      </c>
      <c r="E39" s="65"/>
      <c r="F39" s="66">
        <f t="shared" si="2"/>
        <v>2</v>
      </c>
      <c r="G39" s="66"/>
      <c r="H39" s="66"/>
      <c r="I39" s="66"/>
      <c r="J39" s="66">
        <f t="shared" si="1"/>
        <v>2</v>
      </c>
      <c r="K39" s="67" t="s">
        <v>384</v>
      </c>
      <c r="L39" s="79"/>
      <c r="M39" s="112"/>
      <c r="N39" s="112"/>
      <c r="O39" s="112"/>
      <c r="P39" s="112"/>
      <c r="Q39" s="112"/>
      <c r="R39" s="112"/>
      <c r="S39" s="112"/>
      <c r="T39" s="112"/>
    </row>
    <row r="40" spans="1:20" s="69" customFormat="1" ht="64.5" customHeight="1" x14ac:dyDescent="0.25">
      <c r="A40" s="64">
        <v>31</v>
      </c>
      <c r="B40" s="62" t="s">
        <v>41</v>
      </c>
      <c r="C40" s="78" t="s">
        <v>93</v>
      </c>
      <c r="D40" s="64" t="s">
        <v>110</v>
      </c>
      <c r="E40" s="65"/>
      <c r="F40" s="66">
        <f t="shared" si="2"/>
        <v>0</v>
      </c>
      <c r="G40" s="66"/>
      <c r="H40" s="66"/>
      <c r="I40" s="66"/>
      <c r="J40" s="66">
        <f t="shared" si="1"/>
        <v>0</v>
      </c>
      <c r="K40" s="67" t="s">
        <v>244</v>
      </c>
      <c r="L40" s="78" t="s">
        <v>390</v>
      </c>
      <c r="M40" s="125"/>
      <c r="N40" s="112"/>
      <c r="O40" s="112"/>
      <c r="P40" s="112"/>
      <c r="Q40" s="112"/>
      <c r="R40" s="112"/>
      <c r="S40" s="112"/>
      <c r="T40" s="112"/>
    </row>
    <row r="41" spans="1:20" s="69" customFormat="1" ht="70.5" customHeight="1" x14ac:dyDescent="0.2">
      <c r="A41" s="64">
        <v>32</v>
      </c>
      <c r="B41" s="62" t="s">
        <v>42</v>
      </c>
      <c r="C41" s="78" t="s">
        <v>92</v>
      </c>
      <c r="D41" s="64" t="s">
        <v>110</v>
      </c>
      <c r="E41" s="65"/>
      <c r="F41" s="66">
        <f t="shared" si="2"/>
        <v>1</v>
      </c>
      <c r="G41" s="66"/>
      <c r="H41" s="66"/>
      <c r="I41" s="66"/>
      <c r="J41" s="66">
        <f t="shared" si="1"/>
        <v>1</v>
      </c>
      <c r="K41" s="67" t="s">
        <v>393</v>
      </c>
      <c r="L41" s="81" t="s">
        <v>245</v>
      </c>
      <c r="M41" s="112"/>
      <c r="N41" s="112"/>
      <c r="O41" s="112"/>
      <c r="P41" s="112"/>
      <c r="Q41" s="112"/>
      <c r="R41" s="112"/>
      <c r="S41" s="112"/>
      <c r="T41" s="112"/>
    </row>
    <row r="42" spans="1:20" s="69" customFormat="1" ht="141.75" customHeight="1" x14ac:dyDescent="0.2">
      <c r="A42" s="64">
        <v>33</v>
      </c>
      <c r="B42" s="62" t="s">
        <v>43</v>
      </c>
      <c r="C42" s="78" t="s">
        <v>93</v>
      </c>
      <c r="D42" s="64"/>
      <c r="E42" s="65"/>
      <c r="F42" s="66">
        <f t="shared" si="2"/>
        <v>0</v>
      </c>
      <c r="G42" s="66"/>
      <c r="H42" s="66"/>
      <c r="I42" s="66"/>
      <c r="J42" s="66">
        <f t="shared" si="1"/>
        <v>0</v>
      </c>
      <c r="K42" s="67" t="s">
        <v>394</v>
      </c>
      <c r="L42" s="81" t="s">
        <v>246</v>
      </c>
      <c r="M42" s="112"/>
      <c r="N42" s="112"/>
      <c r="O42" s="112"/>
      <c r="P42" s="112"/>
      <c r="Q42" s="112"/>
      <c r="R42" s="112"/>
      <c r="S42" s="112"/>
      <c r="T42" s="112"/>
    </row>
    <row r="43" spans="1:20" s="69" customFormat="1" ht="69.75" customHeight="1" x14ac:dyDescent="0.2">
      <c r="A43" s="64">
        <v>34</v>
      </c>
      <c r="B43" s="62" t="s">
        <v>44</v>
      </c>
      <c r="C43" s="78" t="s">
        <v>93</v>
      </c>
      <c r="D43" s="64"/>
      <c r="E43" s="65"/>
      <c r="F43" s="66">
        <f t="shared" si="2"/>
        <v>0</v>
      </c>
      <c r="G43" s="66"/>
      <c r="H43" s="66"/>
      <c r="I43" s="66"/>
      <c r="J43" s="66">
        <f t="shared" si="1"/>
        <v>0</v>
      </c>
      <c r="K43" s="67" t="s">
        <v>247</v>
      </c>
      <c r="L43" s="81" t="s">
        <v>397</v>
      </c>
      <c r="M43" s="112"/>
      <c r="N43" s="112"/>
      <c r="O43" s="112"/>
      <c r="P43" s="112"/>
      <c r="Q43" s="112"/>
      <c r="R43" s="112"/>
      <c r="S43" s="112"/>
      <c r="T43" s="112"/>
    </row>
    <row r="44" spans="1:20" s="69" customFormat="1" ht="57.75" customHeight="1" x14ac:dyDescent="0.2">
      <c r="A44" s="64">
        <v>35</v>
      </c>
      <c r="B44" s="62" t="s">
        <v>45</v>
      </c>
      <c r="C44" s="78" t="s">
        <v>93</v>
      </c>
      <c r="D44" s="64"/>
      <c r="E44" s="65"/>
      <c r="F44" s="66">
        <f t="shared" si="2"/>
        <v>0</v>
      </c>
      <c r="G44" s="66"/>
      <c r="H44" s="66"/>
      <c r="I44" s="66"/>
      <c r="J44" s="66">
        <f t="shared" si="1"/>
        <v>0</v>
      </c>
      <c r="K44" s="67" t="s">
        <v>400</v>
      </c>
      <c r="L44" s="81" t="s">
        <v>401</v>
      </c>
      <c r="M44" s="112"/>
      <c r="N44" s="112"/>
      <c r="O44" s="112"/>
      <c r="P44" s="112"/>
      <c r="Q44" s="112"/>
      <c r="R44" s="112"/>
      <c r="S44" s="112"/>
      <c r="T44" s="112"/>
    </row>
    <row r="45" spans="1:20" s="69" customFormat="1" ht="58.5" customHeight="1" x14ac:dyDescent="0.2">
      <c r="A45" s="61">
        <v>36</v>
      </c>
      <c r="B45" s="62" t="s">
        <v>46</v>
      </c>
      <c r="C45" s="78" t="s">
        <v>93</v>
      </c>
      <c r="D45" s="64"/>
      <c r="E45" s="65"/>
      <c r="F45" s="66">
        <f t="shared" si="2"/>
        <v>0</v>
      </c>
      <c r="G45" s="66"/>
      <c r="H45" s="66"/>
      <c r="I45" s="66"/>
      <c r="J45" s="66">
        <f t="shared" si="1"/>
        <v>0</v>
      </c>
      <c r="K45" s="67" t="s">
        <v>405</v>
      </c>
      <c r="L45" s="78" t="s">
        <v>341</v>
      </c>
      <c r="M45" s="112"/>
      <c r="N45" s="112"/>
      <c r="O45" s="112"/>
      <c r="P45" s="112"/>
      <c r="Q45" s="112"/>
      <c r="R45" s="112"/>
      <c r="S45" s="112"/>
      <c r="T45" s="112"/>
    </row>
    <row r="46" spans="1:20" s="69" customFormat="1" ht="123" customHeight="1" x14ac:dyDescent="0.2">
      <c r="A46" s="61">
        <v>37</v>
      </c>
      <c r="B46" s="62" t="s">
        <v>47</v>
      </c>
      <c r="C46" s="78" t="s">
        <v>93</v>
      </c>
      <c r="D46" s="64"/>
      <c r="E46" s="65"/>
      <c r="F46" s="66">
        <f t="shared" si="2"/>
        <v>0</v>
      </c>
      <c r="G46" s="66"/>
      <c r="H46" s="66"/>
      <c r="I46" s="66"/>
      <c r="J46" s="66">
        <f t="shared" si="1"/>
        <v>0</v>
      </c>
      <c r="K46" s="67" t="s">
        <v>412</v>
      </c>
      <c r="L46" s="78" t="s">
        <v>413</v>
      </c>
      <c r="M46" s="112"/>
      <c r="N46" s="112"/>
      <c r="O46" s="112"/>
      <c r="P46" s="112"/>
      <c r="Q46" s="112"/>
      <c r="R46" s="112"/>
      <c r="S46" s="112"/>
      <c r="T46" s="112"/>
    </row>
    <row r="47" spans="1:20" s="69" customFormat="1" ht="63.75" customHeight="1" x14ac:dyDescent="0.2">
      <c r="A47" s="61">
        <v>38</v>
      </c>
      <c r="B47" s="62" t="s">
        <v>48</v>
      </c>
      <c r="C47" s="78" t="s">
        <v>91</v>
      </c>
      <c r="D47" s="64" t="s">
        <v>110</v>
      </c>
      <c r="E47" s="65"/>
      <c r="F47" s="66">
        <f t="shared" si="2"/>
        <v>2</v>
      </c>
      <c r="G47" s="66"/>
      <c r="H47" s="66"/>
      <c r="I47" s="66"/>
      <c r="J47" s="66">
        <f t="shared" si="1"/>
        <v>2</v>
      </c>
      <c r="K47" s="67" t="s">
        <v>421</v>
      </c>
      <c r="L47" s="81"/>
      <c r="M47" s="112"/>
      <c r="N47" s="112"/>
      <c r="O47" s="112"/>
      <c r="P47" s="112"/>
      <c r="Q47" s="112"/>
      <c r="R47" s="112"/>
      <c r="S47" s="112"/>
      <c r="T47" s="112"/>
    </row>
    <row r="48" spans="1:20" s="69" customFormat="1" ht="51" x14ac:dyDescent="0.2">
      <c r="A48" s="61">
        <v>39</v>
      </c>
      <c r="B48" s="62" t="s">
        <v>49</v>
      </c>
      <c r="C48" s="78" t="s">
        <v>93</v>
      </c>
      <c r="D48" s="64"/>
      <c r="E48" s="65"/>
      <c r="F48" s="66">
        <f t="shared" si="2"/>
        <v>0</v>
      </c>
      <c r="G48" s="66"/>
      <c r="H48" s="66"/>
      <c r="I48" s="66"/>
      <c r="J48" s="66">
        <f t="shared" si="1"/>
        <v>0</v>
      </c>
      <c r="K48" s="67" t="s">
        <v>248</v>
      </c>
      <c r="L48" s="78" t="s">
        <v>249</v>
      </c>
    </row>
    <row r="49" spans="1:12" s="69" customFormat="1" ht="51" x14ac:dyDescent="0.2">
      <c r="A49" s="61">
        <v>40</v>
      </c>
      <c r="B49" s="62" t="s">
        <v>50</v>
      </c>
      <c r="C49" s="78" t="s">
        <v>93</v>
      </c>
      <c r="D49" s="64"/>
      <c r="E49" s="65"/>
      <c r="F49" s="66">
        <f t="shared" si="2"/>
        <v>0</v>
      </c>
      <c r="G49" s="66"/>
      <c r="H49" s="66"/>
      <c r="I49" s="66"/>
      <c r="J49" s="66">
        <f t="shared" si="1"/>
        <v>0</v>
      </c>
      <c r="K49" s="67" t="s">
        <v>428</v>
      </c>
      <c r="L49" s="78" t="s">
        <v>429</v>
      </c>
    </row>
    <row r="50" spans="1:12" s="69" customFormat="1" ht="51" x14ac:dyDescent="0.2">
      <c r="A50" s="61">
        <v>41</v>
      </c>
      <c r="B50" s="62" t="s">
        <v>51</v>
      </c>
      <c r="C50" s="78" t="s">
        <v>93</v>
      </c>
      <c r="D50" s="64" t="s">
        <v>110</v>
      </c>
      <c r="E50" s="65"/>
      <c r="F50" s="66">
        <f t="shared" si="2"/>
        <v>0</v>
      </c>
      <c r="G50" s="66"/>
      <c r="H50" s="66"/>
      <c r="I50" s="66"/>
      <c r="J50" s="66">
        <f t="shared" si="1"/>
        <v>0</v>
      </c>
      <c r="K50" s="67" t="s">
        <v>250</v>
      </c>
      <c r="L50" s="81" t="s">
        <v>431</v>
      </c>
    </row>
    <row r="51" spans="1:12" s="69" customFormat="1" ht="51" x14ac:dyDescent="0.2">
      <c r="A51" s="61">
        <v>42</v>
      </c>
      <c r="B51" s="62" t="s">
        <v>52</v>
      </c>
      <c r="C51" s="78" t="s">
        <v>93</v>
      </c>
      <c r="D51" s="64" t="s">
        <v>110</v>
      </c>
      <c r="E51" s="65"/>
      <c r="F51" s="66">
        <f t="shared" si="2"/>
        <v>0</v>
      </c>
      <c r="G51" s="66"/>
      <c r="H51" s="66"/>
      <c r="I51" s="66"/>
      <c r="J51" s="66">
        <f t="shared" si="1"/>
        <v>0</v>
      </c>
      <c r="K51" s="67" t="s">
        <v>433</v>
      </c>
      <c r="L51" s="81" t="s">
        <v>434</v>
      </c>
    </row>
    <row r="54" spans="1:12" x14ac:dyDescent="0.2">
      <c r="A54" s="85"/>
      <c r="B54" s="86"/>
      <c r="C54" s="86"/>
      <c r="D54" s="86"/>
      <c r="E54" s="86"/>
      <c r="F54" s="87"/>
      <c r="G54" s="87"/>
      <c r="H54" s="87"/>
      <c r="I54" s="87"/>
      <c r="J54" s="87"/>
      <c r="K54" s="87"/>
      <c r="L54" s="87"/>
    </row>
    <row r="58" spans="1:12" x14ac:dyDescent="0.2">
      <c r="A58" s="85"/>
      <c r="B58" s="86"/>
      <c r="C58" s="86"/>
      <c r="D58" s="86"/>
      <c r="E58" s="86"/>
      <c r="F58" s="87"/>
      <c r="G58" s="87"/>
      <c r="H58" s="87"/>
      <c r="I58" s="87"/>
      <c r="J58" s="87"/>
      <c r="K58" s="87"/>
      <c r="L58" s="87"/>
    </row>
    <row r="61" spans="1:12" x14ac:dyDescent="0.2">
      <c r="A61" s="85"/>
      <c r="B61" s="86"/>
      <c r="C61" s="86"/>
      <c r="D61" s="86"/>
      <c r="E61" s="86"/>
      <c r="F61" s="87"/>
      <c r="G61" s="87"/>
      <c r="H61" s="87"/>
      <c r="I61" s="87"/>
      <c r="J61" s="87"/>
      <c r="K61" s="87"/>
      <c r="L61" s="87"/>
    </row>
    <row r="65" spans="1:12" x14ac:dyDescent="0.2">
      <c r="A65" s="85"/>
      <c r="B65" s="86"/>
      <c r="C65" s="86"/>
      <c r="D65" s="86"/>
      <c r="E65" s="86"/>
      <c r="F65" s="87"/>
      <c r="G65" s="87"/>
      <c r="H65" s="87"/>
      <c r="I65" s="87"/>
      <c r="J65" s="87"/>
      <c r="K65" s="87"/>
      <c r="L65" s="87"/>
    </row>
    <row r="68" spans="1:12" x14ac:dyDescent="0.2">
      <c r="A68" s="85"/>
      <c r="B68" s="86"/>
      <c r="C68" s="86"/>
      <c r="D68" s="86"/>
      <c r="E68" s="86"/>
      <c r="F68" s="87"/>
      <c r="G68" s="87"/>
      <c r="H68" s="87"/>
      <c r="I68" s="87"/>
      <c r="J68" s="87"/>
      <c r="K68" s="87"/>
      <c r="L68" s="87"/>
    </row>
    <row r="72" spans="1:12" x14ac:dyDescent="0.2">
      <c r="A72" s="85"/>
      <c r="B72" s="86"/>
      <c r="C72" s="86"/>
      <c r="D72" s="86"/>
      <c r="E72" s="86"/>
      <c r="F72" s="87"/>
      <c r="G72" s="87"/>
      <c r="H72" s="87"/>
      <c r="I72" s="87"/>
      <c r="J72" s="87"/>
      <c r="K72" s="87"/>
      <c r="L72" s="8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4">
      <formula1 xml:space="preserve"> Формат</formula1>
    </dataValidation>
    <dataValidation type="list" allowBlank="1" showInputMessage="1" showErrorMessage="1" sqref="G9:I12 G15:G51 H14:I51">
      <formula1>Формат</formula1>
    </dataValidation>
    <dataValidation type="list" allowBlank="1" showInputMessage="1" showErrorMessage="1" sqref="C9:C12 C14:C51">
      <formula1>$C$5:$C$7</formula1>
    </dataValidation>
  </dataValidations>
  <hyperlinks>
    <hyperlink ref="K30" r:id="rId1"/>
    <hyperlink ref="K9" r:id="rId2"/>
    <hyperlink ref="K18" r:id="rId3" display="http://www.admbal.ru/ksp-bmr/kontrolnye-meropriyatiya/na-2021-god/"/>
    <hyperlink ref="K24" r:id="rId4"/>
    <hyperlink ref="K31" r:id="rId5"/>
    <hyperlink ref="K32" r:id="rId6"/>
    <hyperlink ref="K34" r:id="rId7"/>
    <hyperlink ref="K39" r:id="rId8"/>
    <hyperlink ref="K40" r:id="rId9"/>
    <hyperlink ref="K44" r:id="rId10"/>
    <hyperlink ref="K49" r:id="rId11"/>
  </hyperlinks>
  <pageMargins left="0.31496062992125984" right="0.31496062992125984" top="0.15748031496062992" bottom="0.15748031496062992" header="0.31496062992125984" footer="0"/>
  <pageSetup paperSize="9" scale="53" fitToHeight="0"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2021-10-29T11:39:37Z</cp:lastPrinted>
  <dcterms:created xsi:type="dcterms:W3CDTF">2020-09-25T06:56:10Z</dcterms:created>
  <dcterms:modified xsi:type="dcterms:W3CDTF">2021-10-29T11:39:42Z</dcterms:modified>
</cp:coreProperties>
</file>