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40" windowWidth="16110" windowHeight="12165"/>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3.1'!$A$8:$T$47</definedName>
    <definedName name="_xlnm._FilterDatabase" localSheetId="4" hidden="1">'Показатель 3.2'!$A$1:$I$52</definedName>
    <definedName name="_xlnm._FilterDatabase" localSheetId="5" hidden="1">'Показатель 3.3'!$A$1:$K$50</definedName>
    <definedName name="_xlnm._FilterDatabase" localSheetId="6" hidden="1">'Показатель 4.1'!$A$1:$I$50</definedName>
    <definedName name="_xlnm._FilterDatabase" localSheetId="7" hidden="1">'Показатель 4.2'!$A$7:$T$46</definedName>
    <definedName name="OLE_LINK51" localSheetId="3">'Показатель 3.1'!$K$45</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5">'Показатель 3.3'!$A$1:$L$50</definedName>
    <definedName name="_xlnm.Print_Area" localSheetId="6">'Показатель 4.1'!$A$1:$J$50</definedName>
    <definedName name="_xlnm.Print_Area" localSheetId="7">'Показатель 4.2'!$A$1:$L$50</definedName>
    <definedName name="Формат">#REF!</definedName>
  </definedNames>
  <calcPr calcId="145621"/>
</workbook>
</file>

<file path=xl/calcChain.xml><?xml version="1.0" encoding="utf-8"?>
<calcChain xmlns="http://schemas.openxmlformats.org/spreadsheetml/2006/main">
  <c r="H24" i="9" l="1"/>
  <c r="F50" i="10" l="1"/>
  <c r="J50" i="10" s="1"/>
  <c r="F47" i="10"/>
  <c r="J47" i="10" s="1"/>
  <c r="G46" i="4" s="1"/>
  <c r="F46" i="10"/>
  <c r="J46" i="10" s="1"/>
  <c r="G45" i="4" s="1"/>
  <c r="F43" i="10"/>
  <c r="J43" i="10" s="1"/>
  <c r="G42" i="4" s="1"/>
  <c r="F42" i="10"/>
  <c r="J42" i="10" s="1"/>
  <c r="J39" i="10"/>
  <c r="F39" i="10"/>
  <c r="F38" i="10"/>
  <c r="J38" i="10" s="1"/>
  <c r="F35" i="10"/>
  <c r="J35" i="10" s="1"/>
  <c r="G34" i="4" s="1"/>
  <c r="F34" i="10"/>
  <c r="J34" i="10" s="1"/>
  <c r="G33" i="4" s="1"/>
  <c r="J31" i="10"/>
  <c r="F31" i="10"/>
  <c r="F30" i="10"/>
  <c r="J30" i="10" s="1"/>
  <c r="G29" i="4" s="1"/>
  <c r="F27" i="10"/>
  <c r="J27" i="10" s="1"/>
  <c r="G26" i="4" s="1"/>
  <c r="F26" i="10"/>
  <c r="J26" i="10" s="1"/>
  <c r="J23" i="10"/>
  <c r="F23" i="10"/>
  <c r="F22" i="10"/>
  <c r="J22" i="10" s="1"/>
  <c r="G21" i="4" s="1"/>
  <c r="J19" i="10"/>
  <c r="F19" i="10"/>
  <c r="F18" i="10"/>
  <c r="J18" i="10" s="1"/>
  <c r="J15" i="10"/>
  <c r="G14" i="4" s="1"/>
  <c r="F15" i="10"/>
  <c r="F14" i="10"/>
  <c r="J14" i="10" s="1"/>
  <c r="G13" i="4" s="1"/>
  <c r="F10" i="10"/>
  <c r="J10" i="10" s="1"/>
  <c r="G9" i="4" s="1"/>
  <c r="F9" i="10"/>
  <c r="J9" i="10" s="1"/>
  <c r="C6" i="10"/>
  <c r="C5" i="10"/>
  <c r="F49" i="10" s="1"/>
  <c r="J49" i="10" s="1"/>
  <c r="C4" i="10"/>
  <c r="A3" i="10"/>
  <c r="E50" i="9"/>
  <c r="H50" i="9" s="1"/>
  <c r="F49" i="4" s="1"/>
  <c r="H47" i="9"/>
  <c r="F46" i="4" s="1"/>
  <c r="E47" i="9"/>
  <c r="E46" i="9"/>
  <c r="H46" i="9" s="1"/>
  <c r="F45" i="4" s="1"/>
  <c r="E43" i="9"/>
  <c r="H43" i="9" s="1"/>
  <c r="F42" i="4" s="1"/>
  <c r="E42" i="9"/>
  <c r="H42" i="9" s="1"/>
  <c r="F41" i="4" s="1"/>
  <c r="H39" i="9"/>
  <c r="E39" i="9"/>
  <c r="E38" i="9"/>
  <c r="H38" i="9" s="1"/>
  <c r="F37" i="4" s="1"/>
  <c r="E35" i="9"/>
  <c r="H35" i="9" s="1"/>
  <c r="F34" i="4" s="1"/>
  <c r="E34" i="9"/>
  <c r="H34" i="9" s="1"/>
  <c r="F33" i="4" s="1"/>
  <c r="H31" i="9"/>
  <c r="F30" i="4" s="1"/>
  <c r="E31" i="9"/>
  <c r="E30" i="9"/>
  <c r="H30" i="9" s="1"/>
  <c r="F29" i="4" s="1"/>
  <c r="E27" i="9"/>
  <c r="H27" i="9" s="1"/>
  <c r="F26" i="4" s="1"/>
  <c r="E26" i="9"/>
  <c r="H26" i="9" s="1"/>
  <c r="F25" i="4" s="1"/>
  <c r="H23" i="9"/>
  <c r="F22" i="4" s="1"/>
  <c r="E23" i="9"/>
  <c r="E22" i="9"/>
  <c r="H22" i="9" s="1"/>
  <c r="E19" i="9"/>
  <c r="H19" i="9" s="1"/>
  <c r="F18" i="4" s="1"/>
  <c r="E18" i="9"/>
  <c r="H18" i="9" s="1"/>
  <c r="F17" i="4" s="1"/>
  <c r="H15" i="9"/>
  <c r="F14" i="4" s="1"/>
  <c r="E15" i="9"/>
  <c r="E14" i="9"/>
  <c r="H14" i="9" s="1"/>
  <c r="E10" i="9"/>
  <c r="H10" i="9" s="1"/>
  <c r="F9" i="4" s="1"/>
  <c r="E9" i="9"/>
  <c r="H9" i="9" s="1"/>
  <c r="F8" i="4" s="1"/>
  <c r="C6" i="9"/>
  <c r="C5" i="9"/>
  <c r="E49" i="9" s="1"/>
  <c r="H49" i="9" s="1"/>
  <c r="F48" i="4" s="1"/>
  <c r="C4" i="9"/>
  <c r="A3" i="9"/>
  <c r="F50" i="8"/>
  <c r="J50" i="8" s="1"/>
  <c r="E49" i="4" s="1"/>
  <c r="F47" i="8"/>
  <c r="J47" i="8" s="1"/>
  <c r="E46" i="4" s="1"/>
  <c r="F46" i="8"/>
  <c r="J46" i="8" s="1"/>
  <c r="E45" i="4" s="1"/>
  <c r="F43" i="8"/>
  <c r="J43" i="8" s="1"/>
  <c r="F42" i="8"/>
  <c r="J42" i="8" s="1"/>
  <c r="E41" i="4" s="1"/>
  <c r="J39" i="8"/>
  <c r="E38" i="4" s="1"/>
  <c r="F39" i="8"/>
  <c r="F38" i="8"/>
  <c r="J38" i="8" s="1"/>
  <c r="E37" i="4" s="1"/>
  <c r="F35" i="8"/>
  <c r="J35" i="8" s="1"/>
  <c r="E34" i="4" s="1"/>
  <c r="F34" i="8"/>
  <c r="J34" i="8" s="1"/>
  <c r="E33" i="4" s="1"/>
  <c r="F31" i="8"/>
  <c r="J31" i="8" s="1"/>
  <c r="E30" i="4" s="1"/>
  <c r="F30" i="8"/>
  <c r="J30" i="8" s="1"/>
  <c r="E29" i="4" s="1"/>
  <c r="F27" i="8"/>
  <c r="J27" i="8" s="1"/>
  <c r="F26" i="8"/>
  <c r="J26" i="8" s="1"/>
  <c r="E25" i="4" s="1"/>
  <c r="F23" i="8"/>
  <c r="J23" i="8" s="1"/>
  <c r="E22" i="4" s="1"/>
  <c r="F22" i="8"/>
  <c r="J22" i="8" s="1"/>
  <c r="F19" i="8"/>
  <c r="J19" i="8" s="1"/>
  <c r="E18" i="4" s="1"/>
  <c r="F18" i="8"/>
  <c r="J18" i="8" s="1"/>
  <c r="F15" i="8"/>
  <c r="J15" i="8" s="1"/>
  <c r="E14" i="4" s="1"/>
  <c r="F14" i="8"/>
  <c r="J14" i="8" s="1"/>
  <c r="E13" i="4" s="1"/>
  <c r="F10" i="8"/>
  <c r="J10" i="8" s="1"/>
  <c r="E9" i="4" s="1"/>
  <c r="F9" i="8"/>
  <c r="J9" i="8" s="1"/>
  <c r="C6" i="8"/>
  <c r="C5" i="8"/>
  <c r="F49" i="8" s="1"/>
  <c r="J49" i="8" s="1"/>
  <c r="C4" i="8"/>
  <c r="A3" i="8"/>
  <c r="E52" i="7"/>
  <c r="H52" i="7" s="1"/>
  <c r="D49" i="4" s="1"/>
  <c r="E49" i="7"/>
  <c r="H49" i="7" s="1"/>
  <c r="D46" i="4" s="1"/>
  <c r="E45" i="7"/>
  <c r="H45" i="7" s="1"/>
  <c r="D42" i="4" s="1"/>
  <c r="E44" i="7"/>
  <c r="H44" i="7" s="1"/>
  <c r="D41" i="4" s="1"/>
  <c r="H37" i="7"/>
  <c r="D34" i="4" s="1"/>
  <c r="E37" i="7"/>
  <c r="E36" i="7"/>
  <c r="H36" i="7" s="1"/>
  <c r="D33" i="4" s="1"/>
  <c r="E29" i="7"/>
  <c r="H29" i="7" s="1"/>
  <c r="D26" i="4" s="1"/>
  <c r="E28" i="7"/>
  <c r="H28" i="7" s="1"/>
  <c r="D25" i="4" s="1"/>
  <c r="E21" i="7"/>
  <c r="H21" i="7" s="1"/>
  <c r="D18" i="4" s="1"/>
  <c r="E20" i="7"/>
  <c r="H20" i="7" s="1"/>
  <c r="E17" i="7"/>
  <c r="H17" i="7" s="1"/>
  <c r="E12" i="7"/>
  <c r="H12" i="7" s="1"/>
  <c r="D9" i="4" s="1"/>
  <c r="E11" i="7"/>
  <c r="H11" i="7" s="1"/>
  <c r="D8" i="4" s="1"/>
  <c r="C8" i="7"/>
  <c r="C7" i="7"/>
  <c r="C6" i="7"/>
  <c r="E41" i="7" s="1"/>
  <c r="H41" i="7" s="1"/>
  <c r="D38" i="4" s="1"/>
  <c r="C5" i="7"/>
  <c r="C4" i="7"/>
  <c r="A3" i="7"/>
  <c r="J49" i="6"/>
  <c r="C47" i="4" s="1"/>
  <c r="F49" i="6"/>
  <c r="F48" i="6"/>
  <c r="J48" i="6" s="1"/>
  <c r="F45" i="6"/>
  <c r="J45" i="6" s="1"/>
  <c r="C43" i="4" s="1"/>
  <c r="F44" i="6"/>
  <c r="J44" i="6" s="1"/>
  <c r="C42" i="4" s="1"/>
  <c r="J42" i="6"/>
  <c r="C40" i="4" s="1"/>
  <c r="F42" i="6"/>
  <c r="F41" i="6"/>
  <c r="J41" i="6" s="1"/>
  <c r="C39" i="4" s="1"/>
  <c r="F38" i="6"/>
  <c r="J38" i="6" s="1"/>
  <c r="C36" i="4" s="1"/>
  <c r="F37" i="6"/>
  <c r="J37" i="6" s="1"/>
  <c r="C35" i="4" s="1"/>
  <c r="F36" i="6"/>
  <c r="J36" i="6" s="1"/>
  <c r="C34" i="4" s="1"/>
  <c r="F32" i="6"/>
  <c r="J32" i="6" s="1"/>
  <c r="C30" i="4" s="1"/>
  <c r="F30" i="6"/>
  <c r="J30" i="6" s="1"/>
  <c r="C28" i="4" s="1"/>
  <c r="F25" i="6"/>
  <c r="J25" i="6" s="1"/>
  <c r="C23" i="4" s="1"/>
  <c r="F24" i="6"/>
  <c r="J24" i="6" s="1"/>
  <c r="C22" i="4" s="1"/>
  <c r="F21" i="6"/>
  <c r="J21" i="6" s="1"/>
  <c r="C19" i="4" s="1"/>
  <c r="F18" i="6"/>
  <c r="J18" i="6" s="1"/>
  <c r="C16" i="4" s="1"/>
  <c r="F17" i="6"/>
  <c r="J17" i="6" s="1"/>
  <c r="C15" i="4" s="1"/>
  <c r="F16" i="6"/>
  <c r="J16" i="6" s="1"/>
  <c r="F12" i="6"/>
  <c r="J12" i="6" s="1"/>
  <c r="C10" i="4" s="1"/>
  <c r="F11" i="6"/>
  <c r="J11" i="6" s="1"/>
  <c r="C9" i="4" s="1"/>
  <c r="F10" i="6"/>
  <c r="J10" i="6" s="1"/>
  <c r="C8" i="4" s="1"/>
  <c r="J9" i="6"/>
  <c r="F9" i="6"/>
  <c r="C7" i="6"/>
  <c r="C6" i="6"/>
  <c r="F33" i="6" s="1"/>
  <c r="J33" i="6" s="1"/>
  <c r="C31" i="4" s="1"/>
  <c r="C5" i="6"/>
  <c r="F51" i="6" s="1"/>
  <c r="J51" i="6" s="1"/>
  <c r="C49" i="4" s="1"/>
  <c r="C4" i="6"/>
  <c r="A3" i="6"/>
  <c r="C21" i="5"/>
  <c r="C5" i="5"/>
  <c r="C30" i="5" s="1"/>
  <c r="G49" i="4"/>
  <c r="G48" i="4"/>
  <c r="E48" i="4"/>
  <c r="C46" i="4"/>
  <c r="E42" i="4"/>
  <c r="G41" i="4"/>
  <c r="G38" i="4"/>
  <c r="F38" i="4"/>
  <c r="G37" i="4"/>
  <c r="G30" i="4"/>
  <c r="E26" i="4"/>
  <c r="G25" i="4"/>
  <c r="G22" i="4"/>
  <c r="F21" i="4"/>
  <c r="E21" i="4"/>
  <c r="G18" i="4"/>
  <c r="G17" i="4"/>
  <c r="E17" i="4"/>
  <c r="D17" i="4"/>
  <c r="D14" i="4"/>
  <c r="C14" i="4"/>
  <c r="F13" i="4"/>
  <c r="G8" i="4"/>
  <c r="E8" i="4"/>
  <c r="C7" i="4"/>
  <c r="D5" i="4"/>
  <c r="C5" i="4"/>
  <c r="G3" i="4"/>
  <c r="F3" i="4"/>
  <c r="E3" i="4"/>
  <c r="D3" i="4"/>
  <c r="C3" i="4"/>
  <c r="B5" i="2"/>
  <c r="B5" i="4" l="1"/>
  <c r="B8" i="4"/>
  <c r="B46" i="4"/>
  <c r="C8" i="2"/>
  <c r="B9" i="4"/>
  <c r="B34" i="4"/>
  <c r="B42" i="4"/>
  <c r="B14" i="4"/>
  <c r="B49" i="4"/>
  <c r="F20" i="6"/>
  <c r="J20" i="6" s="1"/>
  <c r="C18" i="4" s="1"/>
  <c r="F26" i="6"/>
  <c r="J26" i="6" s="1"/>
  <c r="C24" i="4" s="1"/>
  <c r="E51" i="7"/>
  <c r="H51" i="7" s="1"/>
  <c r="D48" i="4" s="1"/>
  <c r="E47" i="7"/>
  <c r="H47" i="7" s="1"/>
  <c r="D44"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50" i="7"/>
  <c r="H50" i="7" s="1"/>
  <c r="D47" i="4" s="1"/>
  <c r="E46" i="7"/>
  <c r="H46" i="7" s="1"/>
  <c r="D43" i="4" s="1"/>
  <c r="E42" i="7"/>
  <c r="H42" i="7" s="1"/>
  <c r="D39" i="4" s="1"/>
  <c r="E38" i="7"/>
  <c r="H38" i="7" s="1"/>
  <c r="D35" i="4" s="1"/>
  <c r="E34" i="7"/>
  <c r="H34" i="7" s="1"/>
  <c r="D31" i="4" s="1"/>
  <c r="E30" i="7"/>
  <c r="H30" i="7" s="1"/>
  <c r="D27" i="4" s="1"/>
  <c r="E26" i="7"/>
  <c r="H26" i="7" s="1"/>
  <c r="D23" i="4" s="1"/>
  <c r="E22" i="7"/>
  <c r="H22" i="7" s="1"/>
  <c r="D19" i="4" s="1"/>
  <c r="E18" i="7"/>
  <c r="H18" i="7" s="1"/>
  <c r="D15" i="4" s="1"/>
  <c r="E13" i="7"/>
  <c r="H13" i="7" s="1"/>
  <c r="D10" i="4" s="1"/>
  <c r="E16" i="7"/>
  <c r="H16" i="7" s="1"/>
  <c r="D13" i="4" s="1"/>
  <c r="E24" i="7"/>
  <c r="H24" i="7" s="1"/>
  <c r="D21" i="4" s="1"/>
  <c r="E32" i="7"/>
  <c r="H32" i="7" s="1"/>
  <c r="D29" i="4" s="1"/>
  <c r="E40" i="7"/>
  <c r="H40" i="7" s="1"/>
  <c r="D37" i="4" s="1"/>
  <c r="E48" i="7"/>
  <c r="H48" i="7" s="1"/>
  <c r="D45" i="4" s="1"/>
  <c r="F50" i="6"/>
  <c r="J50" i="6" s="1"/>
  <c r="C48" i="4" s="1"/>
  <c r="F46" i="6"/>
  <c r="J46" i="6" s="1"/>
  <c r="C44" i="4" s="1"/>
  <c r="F14" i="6"/>
  <c r="J14" i="6" s="1"/>
  <c r="C12" i="4" s="1"/>
  <c r="F40" i="6"/>
  <c r="J40" i="6" s="1"/>
  <c r="C38" i="4" s="1"/>
  <c r="E25" i="7"/>
  <c r="H25" i="7" s="1"/>
  <c r="D22" i="4" s="1"/>
  <c r="E33" i="7"/>
  <c r="H33" i="7" s="1"/>
  <c r="D30" i="4" s="1"/>
  <c r="F28" i="6"/>
  <c r="J28" i="6" s="1"/>
  <c r="C26" i="4" s="1"/>
  <c r="F34" i="6"/>
  <c r="J34" i="6" s="1"/>
  <c r="C32" i="4" s="1"/>
  <c r="F22" i="6"/>
  <c r="J22" i="6" s="1"/>
  <c r="C20" i="4" s="1"/>
  <c r="F29" i="6"/>
  <c r="J29" i="6" s="1"/>
  <c r="C27" i="4" s="1"/>
  <c r="F11" i="8"/>
  <c r="J11" i="8" s="1"/>
  <c r="E10" i="4" s="1"/>
  <c r="F16" i="8"/>
  <c r="J16" i="8" s="1"/>
  <c r="E15" i="4" s="1"/>
  <c r="F20" i="8"/>
  <c r="J20" i="8" s="1"/>
  <c r="E19" i="4" s="1"/>
  <c r="F24" i="8"/>
  <c r="J24" i="8" s="1"/>
  <c r="E23" i="4" s="1"/>
  <c r="F28" i="8"/>
  <c r="J28" i="8" s="1"/>
  <c r="E27" i="4" s="1"/>
  <c r="F32" i="8"/>
  <c r="J32" i="8" s="1"/>
  <c r="E31" i="4" s="1"/>
  <c r="F36" i="8"/>
  <c r="J36" i="8" s="1"/>
  <c r="E35" i="4" s="1"/>
  <c r="F40" i="8"/>
  <c r="J40" i="8" s="1"/>
  <c r="E39" i="4" s="1"/>
  <c r="F44" i="8"/>
  <c r="J44" i="8" s="1"/>
  <c r="E43" i="4" s="1"/>
  <c r="F48" i="8"/>
  <c r="J48" i="8" s="1"/>
  <c r="E47" i="4" s="1"/>
  <c r="E11" i="9"/>
  <c r="H11" i="9" s="1"/>
  <c r="F10" i="4" s="1"/>
  <c r="E16" i="9"/>
  <c r="H16" i="9" s="1"/>
  <c r="F15" i="4" s="1"/>
  <c r="E20" i="9"/>
  <c r="H20" i="9" s="1"/>
  <c r="F19" i="4" s="1"/>
  <c r="E24" i="9"/>
  <c r="F23" i="4" s="1"/>
  <c r="E28" i="9"/>
  <c r="H28" i="9" s="1"/>
  <c r="F27" i="4" s="1"/>
  <c r="E32" i="9"/>
  <c r="H32" i="9" s="1"/>
  <c r="F31" i="4" s="1"/>
  <c r="E36" i="9"/>
  <c r="H36" i="9" s="1"/>
  <c r="F35" i="4" s="1"/>
  <c r="E40" i="9"/>
  <c r="H40" i="9" s="1"/>
  <c r="F39" i="4" s="1"/>
  <c r="E44" i="9"/>
  <c r="H44" i="9" s="1"/>
  <c r="F43" i="4" s="1"/>
  <c r="E48" i="9"/>
  <c r="H48" i="9" s="1"/>
  <c r="F47"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4" i="10"/>
  <c r="J44" i="10" s="1"/>
  <c r="G43" i="4" s="1"/>
  <c r="F48" i="10"/>
  <c r="J48" i="10" s="1"/>
  <c r="G47" i="4" s="1"/>
  <c r="F15" i="6"/>
  <c r="J15" i="6" s="1"/>
  <c r="C13" i="4" s="1"/>
  <c r="F19" i="6"/>
  <c r="J19" i="6" s="1"/>
  <c r="C17" i="4" s="1"/>
  <c r="F23" i="6"/>
  <c r="J23" i="6" s="1"/>
  <c r="C21" i="4" s="1"/>
  <c r="F27" i="6"/>
  <c r="J27" i="6" s="1"/>
  <c r="C25" i="4" s="1"/>
  <c r="F31" i="6"/>
  <c r="J31" i="6" s="1"/>
  <c r="C29" i="4" s="1"/>
  <c r="F35" i="6"/>
  <c r="J35" i="6" s="1"/>
  <c r="C33" i="4" s="1"/>
  <c r="F39" i="6"/>
  <c r="J39" i="6" s="1"/>
  <c r="C37" i="4" s="1"/>
  <c r="F43" i="6"/>
  <c r="J43" i="6" s="1"/>
  <c r="C41" i="4" s="1"/>
  <c r="F47" i="6"/>
  <c r="J47" i="6" s="1"/>
  <c r="C45" i="4" s="1"/>
  <c r="F8" i="8"/>
  <c r="J8" i="8" s="1"/>
  <c r="E7" i="4" s="1"/>
  <c r="F13" i="8"/>
  <c r="J13" i="8" s="1"/>
  <c r="E12" i="4" s="1"/>
  <c r="F17" i="8"/>
  <c r="J17" i="8" s="1"/>
  <c r="E16" i="4" s="1"/>
  <c r="F21" i="8"/>
  <c r="J21" i="8" s="1"/>
  <c r="E20" i="4" s="1"/>
  <c r="F25" i="8"/>
  <c r="J25" i="8" s="1"/>
  <c r="E24" i="4" s="1"/>
  <c r="F29" i="8"/>
  <c r="J29" i="8" s="1"/>
  <c r="E28" i="4" s="1"/>
  <c r="F33" i="8"/>
  <c r="J33" i="8" s="1"/>
  <c r="E32" i="4" s="1"/>
  <c r="F37" i="8"/>
  <c r="J37" i="8" s="1"/>
  <c r="E36" i="4" s="1"/>
  <c r="F41" i="8"/>
  <c r="J41" i="8" s="1"/>
  <c r="E40" i="4" s="1"/>
  <c r="F45" i="8"/>
  <c r="J45" i="8" s="1"/>
  <c r="E44" i="4" s="1"/>
  <c r="E8" i="9"/>
  <c r="H8" i="9" s="1"/>
  <c r="F7" i="4" s="1"/>
  <c r="E13" i="9"/>
  <c r="H13" i="9" s="1"/>
  <c r="F12" i="4" s="1"/>
  <c r="E17" i="9"/>
  <c r="H17" i="9" s="1"/>
  <c r="F16" i="4" s="1"/>
  <c r="E21" i="9"/>
  <c r="H21" i="9" s="1"/>
  <c r="F20" i="4" s="1"/>
  <c r="E25" i="9"/>
  <c r="H25" i="9" s="1"/>
  <c r="F24" i="4" s="1"/>
  <c r="E29" i="9"/>
  <c r="H29" i="9" s="1"/>
  <c r="F28" i="4" s="1"/>
  <c r="E33" i="9"/>
  <c r="H33" i="9" s="1"/>
  <c r="F32" i="4" s="1"/>
  <c r="E37" i="9"/>
  <c r="H37" i="9" s="1"/>
  <c r="F36" i="4" s="1"/>
  <c r="E41" i="9"/>
  <c r="H41" i="9" s="1"/>
  <c r="F40" i="4" s="1"/>
  <c r="E45" i="9"/>
  <c r="H45" i="9" s="1"/>
  <c r="F44" i="4" s="1"/>
  <c r="F8" i="10"/>
  <c r="J8" i="10" s="1"/>
  <c r="G7" i="4" s="1"/>
  <c r="F13" i="10"/>
  <c r="J13" i="10" s="1"/>
  <c r="G12" i="4" s="1"/>
  <c r="F17" i="10"/>
  <c r="J17" i="10" s="1"/>
  <c r="G16" i="4" s="1"/>
  <c r="F21" i="10"/>
  <c r="J21" i="10" s="1"/>
  <c r="G20" i="4" s="1"/>
  <c r="F25" i="10"/>
  <c r="J25" i="10" s="1"/>
  <c r="G24" i="4" s="1"/>
  <c r="F29" i="10"/>
  <c r="J29" i="10" s="1"/>
  <c r="G28" i="4" s="1"/>
  <c r="F33" i="10"/>
  <c r="J33" i="10" s="1"/>
  <c r="G32" i="4" s="1"/>
  <c r="F37" i="10"/>
  <c r="J37" i="10" s="1"/>
  <c r="G36" i="4" s="1"/>
  <c r="F41" i="10"/>
  <c r="J41" i="10" s="1"/>
  <c r="G40" i="4" s="1"/>
  <c r="F45" i="10"/>
  <c r="J45" i="10" s="1"/>
  <c r="G44" i="4" s="1"/>
  <c r="B10" i="4" l="1"/>
  <c r="B32" i="4"/>
  <c r="B24" i="4"/>
  <c r="C42" i="2"/>
  <c r="B16" i="4"/>
  <c r="B18" i="4"/>
  <c r="B25" i="4"/>
  <c r="B38" i="4"/>
  <c r="C49" i="2"/>
  <c r="B30" i="4"/>
  <c r="C9" i="2"/>
  <c r="B28" i="4"/>
  <c r="B35" i="4"/>
  <c r="B41" i="4"/>
  <c r="B15" i="4"/>
  <c r="B26" i="4"/>
  <c r="B21" i="4"/>
  <c r="B12" i="4"/>
  <c r="B40" i="4"/>
  <c r="B47" i="4"/>
  <c r="B43" i="4"/>
  <c r="B23" i="4"/>
  <c r="C46" i="2"/>
  <c r="B33" i="4"/>
  <c r="B8" i="2"/>
  <c r="B17" i="4"/>
  <c r="B27" i="4"/>
  <c r="B44" i="4"/>
  <c r="B39" i="4"/>
  <c r="C14" i="2"/>
  <c r="B36" i="4"/>
  <c r="B31" i="4"/>
  <c r="C10" i="2"/>
  <c r="B37" i="4"/>
  <c r="B29" i="4"/>
  <c r="C34" i="2"/>
  <c r="B45" i="4"/>
  <c r="B13" i="4"/>
  <c r="B20" i="4"/>
  <c r="B48" i="4"/>
  <c r="B19" i="4"/>
  <c r="B7" i="4"/>
  <c r="B22" i="4"/>
  <c r="C15" i="2" l="1"/>
  <c r="C17" i="2"/>
  <c r="C22" i="2"/>
  <c r="C21" i="2"/>
  <c r="C23" i="2"/>
  <c r="C28" i="2"/>
  <c r="C18" i="2"/>
  <c r="C24" i="2"/>
  <c r="B10" i="2"/>
  <c r="C48" i="2"/>
  <c r="C25" i="2"/>
  <c r="C20" i="2"/>
  <c r="C7" i="2"/>
  <c r="C13" i="2"/>
  <c r="C29" i="2"/>
  <c r="C31" i="2"/>
  <c r="C44" i="2"/>
  <c r="C43" i="2"/>
  <c r="B9" i="2"/>
  <c r="B49" i="2"/>
  <c r="C16" i="2"/>
  <c r="B34" i="2"/>
  <c r="B14" i="2"/>
  <c r="C12" i="2"/>
  <c r="B46" i="2"/>
  <c r="C41" i="2"/>
  <c r="C36" i="2"/>
  <c r="C27" i="2"/>
  <c r="C47" i="2"/>
  <c r="C26" i="2"/>
  <c r="C38" i="2"/>
  <c r="C30" i="2"/>
  <c r="C39" i="2"/>
  <c r="C35" i="2"/>
  <c r="C19" i="2"/>
  <c r="C45" i="2"/>
  <c r="C37" i="2"/>
  <c r="C33" i="2"/>
  <c r="C40" i="2"/>
  <c r="B42" i="2"/>
  <c r="C32" i="2"/>
  <c r="B12" i="2" l="1"/>
  <c r="B16" i="2"/>
  <c r="B13" i="2"/>
  <c r="B7" i="2"/>
  <c r="B19" i="2"/>
  <c r="B41" i="2"/>
  <c r="B48" i="2"/>
  <c r="B22" i="2"/>
  <c r="B15" i="2"/>
  <c r="B30" i="2"/>
  <c r="B40" i="2"/>
  <c r="B26" i="2"/>
  <c r="B27" i="2"/>
  <c r="B21" i="2"/>
  <c r="B35" i="2"/>
  <c r="B25" i="2"/>
  <c r="B17" i="2"/>
  <c r="B37" i="2"/>
  <c r="B32" i="2"/>
  <c r="B39" i="2"/>
  <c r="B43" i="2"/>
  <c r="B31" i="2"/>
  <c r="B24" i="2"/>
  <c r="B28" i="2"/>
  <c r="B33" i="2"/>
  <c r="B45" i="2"/>
  <c r="B38" i="2"/>
  <c r="B47" i="2"/>
  <c r="B36" i="2"/>
  <c r="B44" i="2"/>
  <c r="B29" i="2"/>
  <c r="B20" i="2"/>
  <c r="B18" i="2"/>
  <c r="B23" i="2"/>
</calcChain>
</file>

<file path=xl/sharedStrings.xml><?xml version="1.0" encoding="utf-8"?>
<sst xmlns="http://schemas.openxmlformats.org/spreadsheetml/2006/main" count="1095" uniqueCount="361">
  <si>
    <t>Календарный период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</si>
  <si>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</si>
  <si>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</si>
  <si>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</si>
  <si>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</si>
  <si>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</si>
  <si>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</si>
  <si>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</si>
  <si>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</si>
  <si>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</si>
  <si>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</si>
  <si>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</si>
  <si>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</si>
  <si>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</si>
  <si>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</si>
  <si>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</si>
  <si>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</si>
  <si>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</si>
  <si>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</si>
  <si>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</si>
  <si>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</si>
  <si>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</si>
  <si>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</si>
  <si>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</si>
  <si>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</si>
  <si>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</si>
  <si>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</si>
  <si>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</si>
  <si>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</si>
  <si>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</si>
  <si>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</si>
  <si>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</si>
  <si>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</si>
  <si>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</si>
  <si>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</si>
  <si>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</si>
  <si>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</si>
  <si>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</si>
  <si>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</si>
  <si>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</si>
  <si>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</si>
  <si>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</si>
  <si>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</si>
  <si>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</si>
  <si>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</si>
  <si>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</si>
  <si>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</si>
  <si>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</si>
  <si>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</si>
  <si>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</si>
  <si>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</si>
  <si>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</si>
  <si>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</si>
  <si>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r>
      <t xml:space="preserve">Оценка муниципальных образований по II этапу  </t>
    </r>
    <r>
      <rPr>
        <b/>
        <sz val="12"/>
        <color rgb="FF000000"/>
        <rFont val="Calibri"/>
        <family val="2"/>
        <charset val="204"/>
      </rPr>
      <t>«</t>
    </r>
    <r>
      <rPr>
        <b/>
        <sz val="12"/>
        <color rgb="FF000000"/>
        <rFont val="Times New Roman"/>
        <family val="1"/>
        <charset val="204"/>
      </rPr>
      <t>Годовой отчет об исполнении бюджета  муниципального образования»</t>
    </r>
  </si>
  <si>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</si>
  <si>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</si>
  <si>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</si>
  <si>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</si>
  <si>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</si>
  <si>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</si>
  <si>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</si>
  <si>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</si>
  <si>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</si>
  <si>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</si>
  <si>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</si>
  <si>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</si>
  <si>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</si>
  <si>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</si>
  <si>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</si>
  <si>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</si>
  <si>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</si>
  <si>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</si>
  <si>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</si>
  <si>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</si>
  <si>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</si>
  <si>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</si>
  <si>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</si>
  <si>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</si>
  <si>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</si>
  <si>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</si>
  <si>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</si>
  <si>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</si>
  <si>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</si>
  <si>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</si>
  <si>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</si>
  <si>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</si>
  <si>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</si>
  <si>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</si>
  <si>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</si>
  <si>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</si>
  <si>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</si>
  <si>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</si>
  <si>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</si>
  <si>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</si>
  <si>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</si>
  <si>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</si>
  <si>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</si>
  <si>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</si>
  <si>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</si>
  <si>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</si>
  <si>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</si>
  <si>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</si>
  <si>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</si>
  <si>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</si>
  <si>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</si>
  <si>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</si>
  <si>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</si>
  <si>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</si>
  <si>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Word, Excel</t>
  </si>
  <si>
    <t xml:space="preserve"> Word</t>
  </si>
  <si>
    <t>http://algay.sarmo.ru/byudzhet-ekonomika-finansy/proekty-byud.php</t>
  </si>
  <si>
    <t>PDF</t>
  </si>
  <si>
    <t>http://arkadak.sarmo.ru/byudzhet-munitsipalnogo-rayona/otchetnost-ob-ispolnenii-byudzheta-munitsipalnogo-rayona.php</t>
  </si>
  <si>
    <t>Web,Word</t>
  </si>
  <si>
    <t>Приложения к проекту опубликованы без указания полных или кратких наименований.</t>
  </si>
  <si>
    <t>http://balkomfin.ru/</t>
  </si>
  <si>
    <t>лишняя папка в архиве</t>
  </si>
  <si>
    <t>http://volsk-ms.ru/resheniya-vms/proektyi/</t>
  </si>
  <si>
    <t>http://voskresensk64.ru/meeting/mun-sobranie/documents/index.php</t>
  </si>
  <si>
    <t>https://adminemr.ru/byudzhet-i-finansy/byudzhet/proekt-resheniya-ob-ispolnenii-byudzheta-za-2016-god/</t>
  </si>
  <si>
    <t>Размещено в разделе  «Новости», логичнее размещать в разделе «Бюджет района»</t>
  </si>
  <si>
    <t>JPG</t>
  </si>
  <si>
    <t>https://marksadm.ru/icp-b.html</t>
  </si>
  <si>
    <t>Word,Exel</t>
  </si>
  <si>
    <t>Раздел не структурирован</t>
  </si>
  <si>
    <t>Web, Word</t>
  </si>
  <si>
    <t>Размещено в разделе «Общественное участие», логичнее размещать в разделе «Исполнение бюджета»</t>
  </si>
  <si>
    <t>http://romanovka.sarmo.ru/byudzhet-dlya-grazhdan/byudzhet-romanovskogo-munitsipalnogo-rayona/godovoy-otchet/</t>
  </si>
  <si>
    <t>лишнии папки в архиве</t>
  </si>
  <si>
    <t>https://stepnoe-adm.ru/administration/use-budget-funds/novyy-razdel/</t>
  </si>
  <si>
    <t>http://tatishevo.saratov.gov.ru/index.php?option=com_content&amp;view=article&amp;id=1564:2014-02-27-07-02-43&amp;catid=64&amp;Itemid=91</t>
  </si>
  <si>
    <t>Отсутствует возможность скачать файл целиком, только по частям.</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</si>
  <si>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</si>
  <si>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</si>
  <si>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Ссылка не предоставлена, на сайте информация не найдена.</t>
  </si>
  <si>
    <t>http://algay.sarmo.ru/byudzhet-ekonomika-finansy/byudzhet-dlya-grazhdan.php</t>
  </si>
  <si>
    <t>Отсутствует пункты 1,5,6,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</si>
  <si>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https://admbk.ru/administration/finansovoe-upravlenie/byudzhet/byudzhet-dlya-grazhdan-rayona/</t>
  </si>
  <si>
    <t>http://baladmin.ru/administration/divisions-structure/finance/otkritiy-byudzhet.php</t>
  </si>
  <si>
    <t>http://adm-baltay.ru/finansovoe-upravlenie/byudzhet-dlya-grazhdan/</t>
  </si>
  <si>
    <t>Пункт 4 не соответствует (отсутствуют  достигнутые целевые показатели по каждой программе)</t>
  </si>
  <si>
    <t>http://вольск.рф/administratsiya/struktura-administratsii/byudzhet-dlya-grazhdan.php</t>
  </si>
  <si>
    <t>http://dergachi.sarmo.ru/byudzhet-dlya-grazhdan/</t>
  </si>
  <si>
    <t>http://duhovnitskoe.sarmo.ru/byudzhet-dlya-grazhdan/byudzhet-dlya-grazhdan/</t>
  </si>
  <si>
    <t>http://ekaterinovka.sarmo.ru/byudzhet-dlya-grazhdan/</t>
  </si>
  <si>
    <t>https://adminemr.ru/byudzhet-i-finansy/byudzhet-dlya-grazhdan/</t>
  </si>
  <si>
    <t>https://krasnoarmeysk64.ru/krasnoarmeyskiy-rayon/byudzhet/byudzhet-dlya-grazhdan/</t>
  </si>
  <si>
    <t>https://adminkmr.ru/byudzhet/byudzhet-dlya-grazhdan/</t>
  </si>
  <si>
    <t>https://marksadm.ru/bdg-kf.html</t>
  </si>
  <si>
    <t>http://novouzensk.ru/budget%20for%20people/byudzhet-dlya-grazhdan-2020/index.php</t>
  </si>
  <si>
    <t>http://ozinki.sarmo.ru/byudzhet/byudzhet-dlya-grazhdan.php?ELEMENT_ID=4362</t>
  </si>
  <si>
    <t>Пункт 2 не соответствует (отсутствуют причины отклонения исполнения от плановых значений), пункт 4 не соответствует (отсутствует информация о финансировании муниципальных программ), пункт 5 не соответствует (необходимо указывать не только наименование проектов, но и адрес реализации, финансирование (план/факт), фото проекта и пр. информацию).</t>
  </si>
  <si>
    <t>http://rovnoe.sarmo.ru/byudzhet/byudzhet-dlyagrazhdan/</t>
  </si>
  <si>
    <t>http://romanovka.sarmo.ru/byudzhet-dlya-grazhdan/byudzhet-romanovskogo-munitsipalnogo-rayona/byudzhet-dlya-grazhdan.php</t>
  </si>
  <si>
    <t>https://sam64.ru/ekonomika-i-byudzhet/byudzhet/byudzhet-dlya-grazhdan/</t>
  </si>
  <si>
    <t xml:space="preserve">Отсутствует п.5, пункт 1  не соответствует (отсутствует  сравнение плановых и фактических показателей), пункт 4 не соответствует (отсутствуют  достигнутые целевые показатели по каждой программе). По пунктам 2 и 3 желательно перед описательной частью размещать данные в табличной форме (план, факт, % исполнения) для наглядности. </t>
  </si>
  <si>
    <t>https://saratovskiyraion.ru/mestnyy-byudzhet/byudzhet-dlya-grazhdan/</t>
  </si>
  <si>
    <t>https://stepnoe-adm.ru/administration/use-budget-funds/byudzhet-dlya-grazhdan/</t>
  </si>
  <si>
    <t>Пункт 1  не соответствует (отсутствует  сравнение плановых и фактических показателей), пункт 4 не соответствует (отсутствуют  достигнутые целевые показатели по каждой программе).</t>
  </si>
  <si>
    <t>http://tatishevo.saratov.gov.ru/index.php?option=com_content&amp;view=article&amp;id=Itemid=1827</t>
  </si>
  <si>
    <t>http://turki.sarmo.ru/otkrytyy-byudzhet/byudzhet-dlya-grazhdan/</t>
  </si>
  <si>
    <t xml:space="preserve">По пунктам 2  желательно перед описательной частью размещать данные в табличной форме (план, факт, % исполнения) для наглядности. </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</si>
  <si>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</si>
  <si>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</si>
  <si>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Web, PDF</t>
  </si>
  <si>
    <t>http://zatoshihany.ru/sobranie/kontrolnaya/</t>
  </si>
  <si>
    <t>В документе отсутствует подпись должностного лица и дата подписания документа. Не соблюден формат размещения официального документа.</t>
  </si>
  <si>
    <t>http://algay.sarmo.ru/byudzhet-ekonomika-finansy/vneshniy-kontrol.php</t>
  </si>
  <si>
    <t>http://adm-baltay.ru/finansovoe-upravlenie/vnutrenniy-munitsipalnyiy-finansovyiy-kontrol-baltayskogo-munitsipalnogo-rayona/</t>
  </si>
  <si>
    <t>Ссылка не предоставлена, информация на сайте не обнаружена.</t>
  </si>
  <si>
    <t>http://duhovnitskoe.sarmo.ru/kontrolno-revizionnaya-komissiya/zaklyucheniya-po-byudzhetu/</t>
  </si>
  <si>
    <t>https://adminemr.ru/ershovskiy-munitsipalnyy-rayon/kontrolno-schetnaya-komissiya/zaklyucheniya/</t>
  </si>
  <si>
    <t>http://ivanteevka.sarmo.ru/byudzhet-dlya-grazhdan/finansovyy-kontrol/kontrolno-schetnyy-organ-ivantevskogo-munitsipalnogo-rayona/kontrolnye-meropriyatiya/</t>
  </si>
  <si>
    <t>По предоставленной ссылке документ не обнаружен.</t>
  </si>
  <si>
    <t xml:space="preserve"> PDF</t>
  </si>
  <si>
    <t>http://romanovka.sarmo.ru/byudzhet-dlya-grazhdan/byudzhet-romanovskogo-munitsipalnogo-rayona/godovoy-otchet/zaklyuchenie-kontrolno-schetnogo-organa/</t>
  </si>
  <si>
    <t>https://sam64.ru/munitsipalnoe-sobranie/kontrolno-schetnaya-komissiya-samoylovskogo-munitsipalnogo-rayona/zaklyucheniya-ksk-na-godovye-otchety-ob-ispolnenii-byudzheta/</t>
  </si>
  <si>
    <t>http://turki.sarmo.ru/otkrytyy-byudzhet/obshchestvennoe-uchastie/publichnye-slushaniya-po-proektu-resheniya-o-byudzhete-2019-god/</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</si>
  <si>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</si>
  <si>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</si>
  <si>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</si>
  <si>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Информационное сообщение рекомендуется размещать в разделе «Новости»</t>
  </si>
  <si>
    <t>https://admbk.ru/administration/finansovoe-upravlenie/</t>
  </si>
  <si>
    <t>http://ekaterinovka.sarmo.ru/rayonnoe-sobranie/publichnye-slushaniya.php</t>
  </si>
  <si>
    <t>https://krasnoarmeysk64.ru/</t>
  </si>
  <si>
    <t xml:space="preserve"> По предоставленной ссылке открывается сайт с надписью «Домен заблокирован». Информация на сайте не обнаружена.</t>
  </si>
  <si>
    <t>Информационное сообщение рекомендуется размещать в разделе «Новости». Отсутствует ссылка на проект решения об исполнении бюджета за отчетный год.</t>
  </si>
  <si>
    <t>https://saratovskiyraion.ru/mestnyy-byudzhet/publichnye-slushaniya/</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</si>
  <si>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</si>
  <si>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</si>
  <si>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Опубликован не в составе материалов к проекту решения об исполнении бюджета муниципального образования за отчетный финансовый год</t>
  </si>
  <si>
    <t>В документе отсутствует подпись должностного лица. Не соблюден формат размещения официального документа.</t>
  </si>
  <si>
    <t>http://adm-baltay.ru/finansovoe-upravlenie/rasporyazheniya-ob-utverzhdenii-otchetov-ob-ispolnenii-mestnogo-byudzheta/</t>
  </si>
  <si>
    <t>http://voskresensk64.ru/administration/statistics/obshchestvennoe-uchastie-/</t>
  </si>
  <si>
    <t>Web</t>
  </si>
  <si>
    <t>https://adminemr.ru/byudzhet-i-finansy/obshchestvennoe-uchastie/</t>
  </si>
  <si>
    <t>По указанной ссылке протокол,  принятый по итогом публичных слушаний, не найден</t>
  </si>
  <si>
    <t>По предоставленной ссылке открывается сайт с надписью «Домен заблокирован». Протокол,  принятый по итогом публичных слушаний, на сайте не найден.</t>
  </si>
  <si>
    <t>https://marksadm.ru/ps-sl.html</t>
  </si>
  <si>
    <t>https://sam64.ru/ekonomika-i-byudzhet/byudzhet/publichnye-slushaniya/</t>
  </si>
  <si>
    <t>2021 год</t>
  </si>
  <si>
    <t>https://www.saratovmer.ru/budget/rubrics/5/1316.html</t>
  </si>
  <si>
    <t>http://www.saratovmer.ru/budget/rubrics/6/1318.html</t>
  </si>
  <si>
    <t>https://saratovmer.ru/news/2021/03/22/67354.html</t>
  </si>
  <si>
    <t>https://www.kspsaratov.ru/?p=3951#more-3951</t>
  </si>
  <si>
    <t>Дата документа -23.04.2021, дата публикации - 25.05.2021</t>
  </si>
  <si>
    <t>http://zatoshihany.ru/budget/ispolnenie-byudzheta/2020/otchet-ob-ispolnenii-byudzheta/</t>
  </si>
  <si>
    <t>По указанной ссылке и на сайтн бюджет для граждан, разработанный на основе решения об исполнении бюджета за 2020 год не найден.</t>
  </si>
  <si>
    <t>http://zatoshihany.ru/budget/byudzhet-dlya-grazhdan/</t>
  </si>
  <si>
    <t>http://zatoshihany.ru/about/info/news/4173/</t>
  </si>
  <si>
    <t xml:space="preserve">В составе информационных сообщений о проведении публичных слушаний в обязательном порядке должен быть указан порядок их проведения. В указанном в сообщении разделе не опубликован проект решения об исполнении бюджета.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t>
  </si>
  <si>
    <t>http://zatoshihany.ru/budget/ispolnenie-byudzheta/2020/</t>
  </si>
  <si>
    <t>https://www.zatosvetly.ru/city/economics_amp_finance/byudzhet-gorodskogo-okruga/informatsiya-ob-ispolnenii-byudzheta-gorodskogo-okruga-zato-svetlyy/2020/index.php?ELEMENT_ID=16197</t>
  </si>
  <si>
    <t>https://zatosvetly.ru/city/economics_amp_finance/byudzhet-gorodskogo-okruga/byudzhet-dlya-grazhdan/index.php?ELEMENT_ID=16858</t>
  </si>
  <si>
    <t>https://www.zatosvetly.ru/city/economics_amp_finance/byudzhet-gorodskogo-okruga/informatsiya-ob-ispolnenii-byudzheta-gorodskogo-okruga-zato-svetlyy/2020/</t>
  </si>
  <si>
    <t>https://www.zatosvetly.ru/about/info/news/16392/</t>
  </si>
  <si>
    <t>http://mihailovski.ru/byudzhet205/informatsiya-ob-ispolnenii-byudzheta/proekt-resheniya-ob-ispolnenii-byudzheta-za-2020-g/</t>
  </si>
  <si>
    <t>http://mihailovski.ru/byudzhet-dlya-grazhdan/-byudzhet-dlya-grazhdan-razrabotannyy-na-osnove-re/</t>
  </si>
  <si>
    <t>Пункт 1 не соответствует (отсутствует информация о составе населения), пункт  2 не соответствует (отсутствуют  причины отклонения исполнения от плановых значений), пункт  3  не соответствует (для разделов 4 и 5 не указаны подразделы, отсутствуют  причины отклонения исполнения от плановых значений), пункт  4 не соответствует (сведения о расходах и целевых показателях приведены только для 5 муниципальных программ из 14-ти),</t>
  </si>
  <si>
    <t>Пункт  2 не соответствует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например, по программам «Развитие дошкольного образования...» и «Поддержка и развитие общего образования...).</t>
  </si>
  <si>
    <t>http://mihailovski.ru/kontrolno---schyotnaya-komissiya/deyatelnost-ksk/zaklyuchenie-na-godovoy-otchet-ob-ispolnenii-byudz4696/</t>
  </si>
  <si>
    <t>http://mihailovski.ru/obschestvennyy-sovet-zato-mikhaylovskiy/obyavlenie/</t>
  </si>
  <si>
    <t>http://mihailovski.ru/byudzhet205/informatsiya-ob-ispolnenii-byudzheta/protokol-publichnykh-slushaniy-po-obsuzhdeniyu-pro/</t>
  </si>
  <si>
    <t>Обратите внимание на корректность наименования файла на странице: термин «проект» к отчету неприменим. Корректное наименование файла - Проект решенич «Об отчете об исполнении бюджета Александрово-Гайского муниципального района Саратовской области за 2020 год»</t>
  </si>
  <si>
    <t>http://algay.sarmo.ru/?ELEMENT_ID=7013</t>
  </si>
  <si>
    <t xml:space="preserve">Информационное сообщение рекомендуется размещать в разделе «Новости». В указанном в сообщении разделе не опубликован проект решения об исполнении бюджета. </t>
  </si>
  <si>
    <t>http://algay.sarmo.ru/?ELEMENT_ID=7014</t>
  </si>
  <si>
    <t>Данную брошюру рекомендуется размещать в тематическом разделе сайта «Бюджет для граждан».</t>
  </si>
  <si>
    <t>http://arkadak.sarmo.ru/news/20aprelya2021godav10chasovvaktovomzaleadministratsiimoarkadakskogomunitsipalnogorayonasostoitsyapubl/</t>
  </si>
  <si>
    <t xml:space="preserve">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(дата сообщения - 14.04.2021, дата публичных слушаний - 20.04.2021). </t>
  </si>
  <si>
    <t>http://atkarsk.moyaokruga.ru/CityListArticles.aspx?categoryid=501</t>
  </si>
  <si>
    <t>http://atkarsk.moyaokruga.ru/CityArticles.aspx?articleid=14626</t>
  </si>
  <si>
    <t>http://atkarsk.moyaokruga.ru/CityArticles.aspx?articleid=14494</t>
  </si>
  <si>
    <t>http://atkarsk.moyaokruga.ru/CityArticles.aspx?articleid=14479</t>
  </si>
  <si>
    <t>http://atkarsk.moyaokruga.ru/CityListArticles.aspx?categoryid=34</t>
  </si>
  <si>
    <t>Данный документ рекомендуется размещать в разделе «Отчеты по исполнению бюджета за 2020 год».</t>
  </si>
  <si>
    <t>https://admbk.ru/administration/finansovoe-upravlenie/byudzhet/ispolnenie-byudzheta/proekt-resheniya-sobraniya-rayona-ob-utverzhdenii-godovogo-otcheta-ob-ispolnenii-mestnogo-byudzheta-/proekt-resheniya-sobraniya-rayona-ob-utverzhdenii-godovogo-otcheta-ob-ispolnenii-mestnogo-byudzheta-/</t>
  </si>
  <si>
    <t>Web,Word, Excel</t>
  </si>
  <si>
    <t xml:space="preserve">6 кликов до документа. </t>
  </si>
  <si>
    <t>https://admbk.ru/administration/finansovoe-upravlenie/byudzhet/ispolnenie-byudzheta/proekt-resheniya-sobraniya-rayona-ob-utverzhdenii-godovogo-otcheta-ob-ispolnenii-mestnogo-byudzheta-/</t>
  </si>
  <si>
    <t>Пункт 1 не соответствует (отсутствуют сведения о численности населения на 01.01.2021г), пункт  2 не соответствует (отсутствуют  причины отклонения исполнения от плановых значений)</t>
  </si>
  <si>
    <r>
      <t xml:space="preserve">В информаионном сообщении допущена ошибка в наименовании документа: ... по проекту решения Собрания Базарно-Карабулакского муниципального района «Об утверждении годового отчета об исполнении местного бюджета за </t>
    </r>
    <r>
      <rPr>
        <b/>
        <u/>
        <sz val="10"/>
        <rFont val="Times New Roman"/>
        <family val="1"/>
        <charset val="204"/>
      </rPr>
      <t xml:space="preserve">2019 </t>
    </r>
    <r>
      <rPr>
        <sz val="10"/>
        <rFont val="Times New Roman"/>
        <family val="1"/>
        <charset val="204"/>
      </rPr>
      <t>год»…</t>
    </r>
  </si>
  <si>
    <t>http://www.admbal.ru/news/uvazhaemye-zhiteli-balakovskogo-munitsipalnogo-rayonapub/</t>
  </si>
  <si>
    <t>http://baladmin.ru/byudzhet-na-2020-god-i-planovyy-period-2021-i-2022-godov.php</t>
  </si>
  <si>
    <t>http://baladmin.ru/news/16042/</t>
  </si>
  <si>
    <t>Excel</t>
  </si>
  <si>
    <t>Дата документа -12.04.2021 года, дата публикации - 17.05.2021</t>
  </si>
  <si>
    <t xml:space="preserve">Информационное сообщение для граждан о проведении публичных слушаний по годовому отчету об исполнении бюджета за 2020 год на портале (сайте)  в разделе «Новости муниципального района» со ссылкой на страницу, где можно ознакомиться с проектом решения, не публиковалось. </t>
  </si>
  <si>
    <t>По указанной ссылке размещено решение о проведении публичных слушаний №548 от 31.05.2021. Протокол,  принятый по итогом публичных слушаний, не найден.</t>
  </si>
  <si>
    <t>По указанной ссылке бюджет для граждан, разработанный на основе решения об исполнении бюджета за 2020 год не найден.</t>
  </si>
  <si>
    <t>http://volsk-ms.ru/d0-bf-d1-83-d0-b1-d0-bb-d0-b8-d1-87-d0-bd-d1-8b-d0-b5-d1-81-d0-bb-d1-83-d1-88-d0-b0-d0-bd-d0-b8-d1-8f-2021/</t>
  </si>
  <si>
    <t>http://voskresensk64.ru/administration/statistics/Budget%20for%20citizens/2021-god/</t>
  </si>
  <si>
    <t>Отсутствует пункт 5, пункт 1 не соответствует (отсутствует информация об объеме производства и составе населения), пункт  3  не соответствует (не указаны подразделы,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</si>
  <si>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http://dergachi.sarmo.ru/sobranie-dergachevskogo-munitsipalnogo-rayona/resheniya-sobraniya-dergachevskogo-munitsipalnogo-rayona/</t>
  </si>
  <si>
    <t>Дата документа -19.04.2021 года, дата публикации - 13.05.2021</t>
  </si>
  <si>
    <t xml:space="preserve">Пункт  2 не соответствует (отсутствуют  причины отклонения исполнения от плановых значений), пункт  3  не соответствует (не указаны подразделы, отсутствуют  сравнение плановых назначений с фактическим исполнением и причины отклонения исполнения от плановых значений), пункт 4 не соответствует (информация представлена по 12 из 17 муниципальных программ).  </t>
  </si>
  <si>
    <t xml:space="preserve">Информационное сообщение не найдено . Ссылка предоставлена на Решение о проведении публичных слушаний. </t>
  </si>
  <si>
    <t>http://duhovnitskoe.sarmo.ru/predstavitelnyy-organ/npa/mpa-2021/?ELEMENT_ID=8156</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</si>
  <si>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изменения файла проекта 25.05.2021, дата постановления председателя Собрания о принятии проекта к рассмотрению №1-П  - 18.05.2021, дата решения110/582 об исполнении бюджета - 27.05.2021) </t>
  </si>
  <si>
    <t xml:space="preserve">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- 27.05.2021, дата последнего изменения в брошюре - 21.06.2021). Отсутствует пункт 5, пункты 2 не соответствуют (отсутствуют причины отклонения исполнения от плановых значений), пункты 3  не соответствуют (отсутствуют плановые назначения и причины отклонения исполнения от плановых значений), пункт 4 не соответствует (отсутствуют  достигнутые целевые показатели по каждой программе), </t>
  </si>
  <si>
    <t>Информационное сообщение не найдено . Ссылка предоставлена на постановление о проекте решения об исполнении бюджета.</t>
  </si>
  <si>
    <t>http://duhovnitskoe.sarmo.ru/publichnye-slushaniya/?ELEMENT_ID=8327</t>
  </si>
  <si>
    <t>http://ekaterinovka.sarmo.ru/rayonnoe-sobranie/2021-god.php</t>
  </si>
  <si>
    <t>http://ekaterinovka.sarmo.ru/kontrolno-schetnaya-komissiya/?clear_cache=Y</t>
  </si>
  <si>
    <t>По предоставленной ссылке  информационное сообщение о проведении  публичных слушаниям об исполнении бюджета за 2020 год не размещено. Информация на сайте не обнаружена.</t>
  </si>
  <si>
    <t xml:space="preserve">Ссылка дана на архив. Необходимо предоставлять ссылку на страницу портала, с которой можно перейти на документ. Проект документа желательно размещать отдельно от дополнительных материалов. </t>
  </si>
  <si>
    <t xml:space="preserve">Ссылка дана на документ. Необходимо предоставлять ссылку на страницу портала, с которой можно перейти на документ. Пункт 2 не соответствуют требованиям (отсутствуют  причины отклонения  от плановых значений), пункт  3  не соответствуют требованиям (не указаны подразделы, отсутствуют  причины отклонения  от плановых значений). </t>
  </si>
  <si>
    <t>Word с вставкой скана листа с подписью</t>
  </si>
  <si>
    <t>Ссылка дана на документ. Необходимо предоставлять ссылку на страницу портала, с которой можно перейти на документ. Предпочтительнее официальный документ размещать в графическом формате</t>
  </si>
  <si>
    <t>Ссылка предоставлена на решение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2020 год». Необходимо предоставлять ссылку на
информационное сообщение. которое рекомендуется размещать в разделе «Новости». Информация на сайте не обнаружена.</t>
  </si>
  <si>
    <t>Ссылка дана на документ. Необходимо предоставлять ссылку на страницу портала, с которой можно перейти на документ. В наименовании файла «Заключение о результатах публичных слушаний» не указано, по итогам каких именно публичных слушаний составлено заключение Дата документа -30.04.2021 года, дата публикации - 01.07.2021</t>
  </si>
  <si>
    <t>http://ivanteevka.sarmo.ru/byudzhet-dlya-grazhdan/proekt-byudzheta-dlya-grazhdan/proekt-resheniya-ob-ispolnenii-byudzheta-za-2020-god.php</t>
  </si>
  <si>
    <t>http://ivanteevka.sarmo.ru/byudzhet-dlya-grazhdan/byudzhet-dlya-grazhdan/2020/</t>
  </si>
  <si>
    <t>http://ivanteevka.sarmo.ru/novyy-razdel/?ELEMENT_ID=8775</t>
  </si>
  <si>
    <t xml:space="preserve">http://kalininsk.sarmo.ru/otkrytyybyudzhet/obshchestvennoe-uchastie/-publichnye-slushaniya-po-proektu-resheniya-ob-ispolnenii-byudzheta/-publichnye-slushaniya-po-proektu-resheniya-ob-ispolnenii-byudzheta-2021.php </t>
  </si>
  <si>
    <t>Пункт 4 не соответствует требованиям (отсутствуют  достигнутые целевые показатели по каждой программе).</t>
  </si>
  <si>
    <t>http://kalininsk.sarmo.ru/otkrytyybyudzhet/byudzhet-dlya-grazhdan/byudzhet-dlya-grazhdan-2021.php</t>
  </si>
  <si>
    <t xml:space="preserve">Пункт  3  не соответствуют требованиям (расходы не детализированы до подразделов). </t>
  </si>
  <si>
    <t>http://kalininsk.sarmo.ru/otkrytyybyudzhet/kontrolno-schetnyy-organ-kalininskogo-munitsipalnogo-rayona/zaklyucheniya-na-godovoy-otchet-ob-ispolnenii-byudzheta/zaklyucheniya-na-godovoy-otchet-ob-ispolnenii-byudzheta-2021.php</t>
  </si>
  <si>
    <t>Дата документа -22.04.2021 года, дата публикации - 28.05.2021</t>
  </si>
  <si>
    <t>http://kalininsk.sarmo.ru/otkrytyybyudzhet/obshchestvennoe-uchastie/-publichnye-slushaniya-po-proektu-resheniya-ob-ispolnenii-byudzheta/-publichnye-slushaniya-po-proektu-resheniya-ob-ispolnenii-byudzheta-2021.php</t>
  </si>
  <si>
    <t>https://krasnoarmeysk64.ru/krasnoarmeyskiy-rayon/byudzhet/reshenie-ob-ispolnenii-byudzheta-krasnoarmeyskogo-munitsipalnogo-rayona/2020.php?clear_cache=Y</t>
  </si>
  <si>
    <t>По предоставленной ссылке http://krasnoarmeysk.sarmo.ru/krasnoarmeyskiy-rayon/byudzhet/reshenie-ob-ispolnenii-byudzheta-krasnoarmeyskogo-munitsipalnogo-rayona/ открывается сайт с надписью «Домен заблокирован»</t>
  </si>
  <si>
    <r>
      <rPr>
        <sz val="10"/>
        <rFont val="Times New Roman"/>
        <family val="1"/>
        <charset val="204"/>
      </rPr>
      <t xml:space="preserve">Отсутствуют пункты 1, 5, пункты 2, 3  не соответствуют (не  указаны причины отклонения исполнения от плановых значений), пункт 4 не соответствует (отсутствуют  достигнутые целевые показатели по каждой программе). Обратите внимание, на 9 странице заголовок «Доходы районного бюджета 
Красноармейского муниципального района </t>
    </r>
    <r>
      <rPr>
        <u/>
        <sz val="10"/>
        <rFont val="Times New Roman"/>
        <family val="1"/>
        <charset val="204"/>
      </rPr>
      <t>за 2019 год</t>
    </r>
    <r>
      <rPr>
        <sz val="10"/>
        <rFont val="Times New Roman"/>
        <family val="1"/>
        <charset val="204"/>
      </rPr>
      <t>»</t>
    </r>
  </si>
  <si>
    <t>https://krasny-kut.ru/finansy/novosti/</t>
  </si>
  <si>
    <t>Пункт 1  не соответствует (отсутствует  сравнение плановых и фактических показателей),  пункты 2,3  не соответствуют (отсутствуют сравнение плана и факта, причины отклонения исполнения от плановых значений),  пункт 4 не соответствует (отсутствуют  фактически достигнутые целевые показатели по каждой программе за 2020 год, только их оценка)</t>
  </si>
  <si>
    <t>https://krasny-kut.ru/munitsipalnoe-sobranie/kontrolno-schetnaya-komissiya/</t>
  </si>
  <si>
    <t>https://adminkmr.ru/byudzhet/ispolnenie-byudzheta/ispolnenie-byudzheta-za-2020-god/</t>
  </si>
  <si>
    <t>https://adminkmr.ru/novosti/2840?PAGEN_1=43</t>
  </si>
  <si>
    <t>http://adm.lysyegory.ru/base/8903-informacija1.html</t>
  </si>
  <si>
    <t>Word, JPG</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</si>
  <si>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изменения файла проекта 30.06.2021, дата прешения о принятии проекта к рассмотрению  - 30.04.2021) </t>
  </si>
  <si>
    <t>http://adm.lysyegory.ru/base/9067-byudzhet-dlja-grazhdan-lysogorskogo-mr-k-resheniyu-sobranija-lysogorskogo-mr-saratovskoi-oblast.html</t>
  </si>
  <si>
    <t>Отсутствует пункт 5,6,7, пункт 3 не соответствуют (отсутствуют причины отклонения исполнения от плановых значений)., пункт 4 представлен только по 1 программе.</t>
  </si>
  <si>
    <t>http://adm.lysyegory.ru/base/8975-zaklyuchenie-na-godovoi-otchet-ob-ispolnenii-byudzheta-lysogorskogo-municipalnogo-raiona-za-202.html</t>
  </si>
  <si>
    <t>Дата документа -26.04.2021 года, дата публикации - 18.05.2021</t>
  </si>
  <si>
    <t>http://adm.lysyegory.ru/base/8902-informacija.html</t>
  </si>
  <si>
    <t>http://adm.lysyegory.ru/base/9080-protokol-publichnyh-slushanii-po-otchetu-ob-ispolnenii-byudzheta-lysogorskogo-mr-za-2020-god.html</t>
  </si>
  <si>
    <t>Дата документа -21.05.2021 года, дата публикации - 06.06.2021</t>
  </si>
  <si>
    <t>Пункт 3  не соответствуют (отсутствуют причины отклонения исполнения от плановых значений),  пункт 4 не соответствует (фактически достигнутые целевые показатели  не пивязаны к конкретным программам )</t>
  </si>
  <si>
    <t>https://marksadm.ru/news/7842-publichnye-slushaniya.html</t>
  </si>
  <si>
    <r>
      <t>Обратите внимание, в протоколе указана дата 25.05.</t>
    </r>
    <r>
      <rPr>
        <u/>
        <sz val="10"/>
        <rFont val="Times New Roman"/>
        <family val="1"/>
        <charset val="204"/>
      </rPr>
      <t>2018</t>
    </r>
  </si>
  <si>
    <t>http://www.nbfin.ru/byudzhet_dlya_grazhdan/na_tekuwij_god/proekt_resheniya_ob_ispolnenii_byudzheta/za_2020_god/</t>
  </si>
  <si>
    <t>http://www.nbfin.ru/allnews/publichnye_slushaniya_po_proektu_resheniya_ob_ispolnenii_byudzheta_novoburasskogo_mr_za_2020_god/</t>
  </si>
  <si>
    <t xml:space="preserve">http://www.nbfin.ru/byudzhet_dlya_grazhdan1/novoburasskij_municipal_nyj_rajon/2020_god/ </t>
  </si>
  <si>
    <t xml:space="preserve">http://www.novouzensk.ru/budget%20for%20people/byudzhet-dlya-grazhdan-2020/index.php </t>
  </si>
  <si>
    <t>По предоставленной ссылке документ не найден. Размещена информация по 2019 году.</t>
  </si>
  <si>
    <t>Пункт 4 не соответствует (не по всем программам указаны фактически достигнутые целевые показатели, по некоторым просто указано наименование показателя)</t>
  </si>
  <si>
    <t>http://www.novouzensk.ru/budget%20for%20people/byudzhet-dlya-grazhdan-2020/index.php</t>
  </si>
  <si>
    <t>Дата документа -30.04.2021 года, дата публикации - 01.07.2021</t>
  </si>
  <si>
    <t>Информационное сообщение не найдено . Ссылка не предоставлена.</t>
  </si>
  <si>
    <t>http://ozinki.sarmo.ru/byudzhet/ispolnenie-byudzheta.php?ELEMENT_ID=6238</t>
  </si>
  <si>
    <t>Информационное сообщение рекомендуется размещать в разделе «Новости».</t>
  </si>
  <si>
    <t>https://перелюбский.рф/munitsipalnoe-sobranie-rayona/byudzhet-rayona/</t>
  </si>
  <si>
    <t>Наименование файла «Отчет об исполнении районного бюджета Перелюбского муниципального района за 2020 год»</t>
  </si>
  <si>
    <t>https://перелюбский.рф/dokumenty/byudzhet-dlya-grazhdan/</t>
  </si>
  <si>
    <t>https://перелюбский.рф/dokumenty/informatsiya-dlya-naseleniya/1747/?sphrase_id=157</t>
  </si>
  <si>
    <t xml:space="preserve"> По предоставленной ссылке https://перелюбский.рф/dokumenty/informatsiya-dlya-naseleniya/?PAGEN_1=8 размещено постановление о проведении публичныъ слушаний, а не информационное сообщение. В составе информационных сообщений о проведении публичных слушаний в обязательном порядке должен быть указан порядок их проведения.</t>
  </si>
  <si>
    <t xml:space="preserve">https://petrovsk64.ru/sub-org/fin-upr/otkrytyy-byudzhet/obshchestvennoe-uchastie/proekt-resheniya-ob-utverzhdenii-godovogo-otcheta-za-2020-god/ </t>
  </si>
  <si>
    <t xml:space="preserve">https://petrovsk64.ru/sub-org/fin-upr/otkrytyy-byudzhet/byudzhet-dlya-grazhdan/ </t>
  </si>
  <si>
    <t>https://petrovsk64.ru/novosti/rayon/20034/</t>
  </si>
  <si>
    <t>Ссылка на страницу, где размещен оцениваемы документ, не предоставлена. Только прямая ссылка на открытие самого документа. На сайте он не обнаружен.</t>
  </si>
  <si>
    <t>http://питерка.рф/ekonomika-i-byudzhet/byudzhet-piterskogo-mr/publichnye-slushaniya/publichnye-slushaniya-po-proektu-resheniya-ob-ispolnenii-byudzheta-pmr-za-2020-g/</t>
  </si>
  <si>
    <t>Дата документа -29.04.2021 года, дата публикации -29.06.2021</t>
  </si>
  <si>
    <t>http://питерка.рф/ekonomika-i-byudzhet/byudzhet-piterskogo-mr/byudzhet-dlya-grazhdan/byudzhet-dlya-grazhdan-2020-god-i-planovyy-period-2021-2022-godov/</t>
  </si>
  <si>
    <t>http://pugachev-adm.ru/ispolnenie-byudzheta-2020</t>
  </si>
  <si>
    <t>http://pugachev-adm.ru/2020-2</t>
  </si>
  <si>
    <t>http://pugachev-adm.ru/naznachenyi-publichnyie-slushaniya-22.html</t>
  </si>
  <si>
    <t>http://rovnoe.sarmo.ru/za-2020-god.php?clear_cache=Y</t>
  </si>
  <si>
    <t>Дата документа -269.04.2021 года, дата публикации -21.05.2021</t>
  </si>
  <si>
    <t>http://rovnoe.sarmo.ru/novosti/3610/</t>
  </si>
  <si>
    <t>http://romanovka.sarmo.ru/novosti-v-rayone/?ELEMENT_ID=2712</t>
  </si>
  <si>
    <t>http://rtishevo.sarmo.ru/finansovyy-organ/rtishchevskiy-munitsipalnyy-rayon/2020-god/informatsiya-ob-ispolnenii-byudzheta-munitsipalnogo-rayona/</t>
  </si>
  <si>
    <t>Web, Excel</t>
  </si>
  <si>
    <t>http://rtishevo.sarmo.ru/novosti/novosti/11051/</t>
  </si>
  <si>
    <t>http://rtishevo.sarmo.ru/finansovyy-organ/rtishchevskiy-munitsipalnyy-rayon/2020-god/byudzhet-dlya-grazhdan/</t>
  </si>
  <si>
    <t>Информационное сообщение не найдено . Ссылка предоставлена на постановление о назначении публичных слушаний.</t>
  </si>
  <si>
    <t>https://saratovskiyraion.ru/mestnyy-byudzhet/ispolnenie-byudzheta/</t>
  </si>
  <si>
    <t>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лицом,опубликованный не позднее 10 рабочих дней после проведения публичных слушаний (дата документа -12.05.2021 года, дата последнего изменения - 30.06.2021). Дата протокола отличается от даты публичных слушаний, указанной в информационном сообщении.</t>
  </si>
  <si>
    <t>Дата информационного сообщения - 30.06.2021, дата публичных  слушаний - 0205.2021. Информационное сообщение рекомендуется размещать в разделе «Новости».</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</si>
  <si>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- 24.05.2021, дата последнего изменения в брошюре - 17.06.2021). Отсутствует пункт 5, пункты 2  не соответствуют ( причины отклонения исполнения от плановых значений указаны не везде).</t>
  </si>
  <si>
    <t>Пункт 2  не соответствует (отсутствует сравнение плана и факта и причины отклонения исполнения от плановых значений).</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</si>
  <si>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- 27.05.2021, дата последнего изменения в брошюре - 30.06.2021). Отсутствуют п.5 и 6, пункты 2 и 3  не соответствуют (отсутствует сравнение плана и факта и причины отклонения исполнения от плановых значений по каждому виду дахода и разделу/подразделу расходов), пункт 4 не соответствует (отсутствуют  достигнутые целевые показатели по каждой программе).</t>
  </si>
  <si>
    <r>
      <t xml:space="preserve">В составе информационных сообщений о проведении публичных слушаний в обязательном порядке должен быть указан </t>
    </r>
    <r>
      <rPr>
        <u/>
        <sz val="10"/>
        <rFont val="Times New Roman"/>
        <family val="1"/>
        <charset val="204"/>
      </rPr>
      <t>порядок их проведения</t>
    </r>
    <r>
      <rPr>
        <sz val="10"/>
        <rFont val="Times New Roman"/>
        <family val="1"/>
        <charset val="204"/>
      </rPr>
      <t>. Информационное сообщение рекомендуется размещать в разделе «Новости»</t>
    </r>
  </si>
  <si>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лицом,опубликованный не позднее 10 рабочих дней после проведения публичных слушаний (дата документа -06.05.2021 года, дата последнего изменения - 30.06.2021). </t>
  </si>
  <si>
    <t>Отсутствуют п.1,4,5 и 7, пункты 2 и 3  не соответствуют (отсутствует сравнение плана и факта и причины отклонения исполнения от плановых значений по каждому виду дахода и разделу/подразделу расходов)</t>
  </si>
  <si>
    <t>http://tatishevo.saratov.gov.ru/index.php?option=com_content&amp;view=article&amp;id=5426:--2021-&amp;catid=64:2009-12-20-17-44-19&amp;Itemid=91</t>
  </si>
  <si>
    <t>http://turki.sarmo.ru/otkrytyy-byudzhet/proekt-resheniya-ob-ispolnennii-byudzheta/proekt-po-ispolneniyu-byudzheta-za-2020-god.php</t>
  </si>
  <si>
    <t>http://turki.sarmo.ru/otkrytyy-byudzhet/kontrol/kontrolno-schetnaya-komissiya-turkovskogo-munitsipalnogo-rayona/</t>
  </si>
  <si>
    <t xml:space="preserve">Отсутствует п.5. </t>
  </si>
  <si>
    <t>http://fedormr.ru/byudzhet/2020/index.php</t>
  </si>
  <si>
    <t>http://hvalynsk.sarmo.ru/administratsiya-khvalynskogo-munitsipalnogo-rayona/byudzhet/ispolnenii-byudzheta/</t>
  </si>
  <si>
    <t xml:space="preserve">По предоставленной ссылке http://hvalynsk.sarmo.ru/administratsiya-khvalynskogo-munitsipalnogo-rayona/byudzhet/ispolnenii-byudzheta/  оцениваемые сведения отсутствуют. </t>
  </si>
  <si>
    <t>http://hvalynsk.sarmo.ru/administratsiya-khvalynskogo-munitsipalnogo-rayona/byudzhet/novosti/novosti.php?ELEMENT_ID=2813</t>
  </si>
  <si>
    <r>
      <t xml:space="preserve">В составе информационных сообщений о проведении публичных слушаний в обязательном порядке должен быть указан </t>
    </r>
    <r>
      <rPr>
        <u/>
        <sz val="10"/>
        <rFont val="Times New Roman"/>
        <family val="1"/>
        <charset val="204"/>
      </rPr>
      <t>порядок их проведения</t>
    </r>
    <r>
      <rPr>
        <sz val="10"/>
        <rFont val="Times New Roman"/>
        <family val="1"/>
        <charset val="204"/>
      </rPr>
      <t xml:space="preserve">. </t>
    </r>
  </si>
  <si>
    <t>http://hvalynsk.sarmo.ru/administratsiya-khvalynskogo-munitsipalnogo-rayona/byudzhet/byudzhet-dlya-grazhdan.php</t>
  </si>
  <si>
    <t>https://www.engels-city.ru/publichnye-slushaniya/70686-postanovlenie-39-ot-22-04-2021-goda-o-vynesenii-na-publichnye-slushaniya-proekta-godovogo-otcheta-ob-ispolnenii-byudzheta-engelsskogo-munitsipalnogo-rajona-za-2020-god</t>
  </si>
  <si>
    <t>https://www.engels-city.ru/byudzhet-dlya-grazhdan</t>
  </si>
  <si>
    <t>https://www.engels-city.ru/publichnye-slushaniya/70979-zakluchenie020421</t>
  </si>
  <si>
    <t>https://www.engels-city.ru/news-line/70689-vnimaniyu-grazhdan-5</t>
  </si>
  <si>
    <t>https://www.engels-city.ru/resheniya-o-byudzhete/72939-zaklyuchenie-kontrolno-schetnoj-palaty-na-godovoj-otchet-engelsskogo-munitsipalnogo-rajona-za-2020-god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</si>
</sst>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2"/>
      <color rgb="FF000000"/>
      <name val="Times New Roman"/>
      <family val="1"/>
      <charset val="204"/>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b/>
      <i/>
      <sz val="10"/>
      <name val="Times New Roman"/>
      <family val="1"/>
      <charset val="204"/>
    </font>
    <font>
      <sz val="10"/>
      <name val="Times New Roman"/>
      <family val="1"/>
      <charset val="204"/>
    </font>
    <font>
      <i/>
      <sz val="10"/>
      <name val="Times New Roman"/>
      <family val="1"/>
      <charset val="204"/>
    </font>
    <font>
      <sz val="10"/>
      <name val="Calibri"/>
      <family val="2"/>
      <charset val="204"/>
      <scheme val="minor"/>
    </font>
    <font>
      <b/>
      <i/>
      <sz val="10"/>
      <color theme="1"/>
      <name val="Times New Roman"/>
      <family val="1"/>
      <charset val="204"/>
    </font>
    <font>
      <sz val="11"/>
      <color indexed="8"/>
      <name val="Calibri"/>
      <family val="2"/>
    </font>
    <font>
      <sz val="10"/>
      <color rgb="FF000000"/>
      <name val="Times New Roman"/>
      <family val="1"/>
      <charset val="204"/>
    </font>
    <font>
      <b/>
      <sz val="12"/>
      <color rgb="FF000000"/>
      <name val="Calibri"/>
      <family val="2"/>
      <charset val="204"/>
    </font>
    <font>
      <b/>
      <sz val="12"/>
      <color theme="1"/>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u/>
      <sz val="11"/>
      <color theme="10"/>
      <name val="Calibri"/>
      <family val="2"/>
      <charset val="204"/>
      <scheme val="minor"/>
    </font>
    <font>
      <sz val="10"/>
      <color rgb="FFFF0000"/>
      <name val="Times New Roman"/>
      <family val="1"/>
      <charset val="204"/>
    </font>
    <font>
      <b/>
      <sz val="10"/>
      <color rgb="FFFF0000"/>
      <name val="Times New Roman"/>
      <family val="1"/>
      <charset val="204"/>
    </font>
    <font>
      <b/>
      <sz val="10"/>
      <color theme="1"/>
      <name val="Calibri"/>
      <family val="2"/>
      <charset val="204"/>
      <scheme val="minor"/>
    </font>
    <font>
      <u/>
      <sz val="10"/>
      <name val="Times New Roman"/>
      <family val="1"/>
      <charset val="204"/>
    </font>
    <font>
      <b/>
      <sz val="12"/>
      <name val="Times New Roman"/>
      <family val="1"/>
      <charset val="204"/>
    </font>
    <font>
      <i/>
      <sz val="10"/>
      <color theme="1"/>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
      <u/>
      <sz val="10"/>
      <color theme="10"/>
      <name val="Times New Roman"/>
      <family val="1"/>
      <charset val="204"/>
    </font>
    <font>
      <b/>
      <u/>
      <sz val="10"/>
      <name val="Times New Roman"/>
      <family val="1"/>
      <charset val="204"/>
    </font>
    <font>
      <sz val="12"/>
      <color theme="1"/>
      <name val="Times New Roman"/>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14" fillId="0" borderId="0"/>
    <xf numFmtId="0" fontId="24" fillId="0" borderId="0" applyNumberFormat="0" applyFill="0" applyBorder="0" applyAlignment="0" applyProtection="0"/>
    <xf numFmtId="165" fontId="31" fillId="6" borderId="8">
      <alignment horizontal="right" vertical="top" shrinkToFit="1"/>
    </xf>
    <xf numFmtId="0" fontId="32" fillId="0" borderId="0" applyNumberFormat="0" applyFill="0" applyBorder="0" applyAlignment="0" applyProtection="0">
      <alignment vertical="top"/>
      <protection locked="0"/>
    </xf>
    <xf numFmtId="0" fontId="33" fillId="0" borderId="0"/>
    <xf numFmtId="0" fontId="34" fillId="0" borderId="0"/>
    <xf numFmtId="0" fontId="35" fillId="0" borderId="0"/>
    <xf numFmtId="166" fontId="1" fillId="0" borderId="0" applyFont="0" applyFill="0" applyBorder="0" applyAlignment="0" applyProtection="0"/>
    <xf numFmtId="166" fontId="3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 fillId="0" borderId="0" applyFont="0" applyFill="0" applyBorder="0" applyAlignment="0" applyProtection="0"/>
    <xf numFmtId="166" fontId="36" fillId="0" borderId="0" applyFont="0" applyFill="0" applyBorder="0" applyAlignment="0" applyProtection="0"/>
  </cellStyleXfs>
  <cellXfs count="178">
    <xf numFmtId="0" fontId="0" fillId="0" borderId="0" xfId="0"/>
    <xf numFmtId="0" fontId="4"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0" fontId="10" fillId="3" borderId="1" xfId="0" applyFont="1" applyFill="1" applyBorder="1" applyAlignment="1">
      <alignment vertical="center"/>
    </xf>
    <xf numFmtId="0" fontId="12" fillId="0" borderId="0" xfId="0" applyFont="1"/>
    <xf numFmtId="0" fontId="10" fillId="3" borderId="2"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horizontal="center" vertical="center" wrapText="1"/>
    </xf>
    <xf numFmtId="0" fontId="4" fillId="5" borderId="0" xfId="0" applyFont="1" applyFill="1"/>
    <xf numFmtId="164" fontId="10" fillId="4" borderId="1" xfId="0" applyNumberFormat="1" applyFont="1" applyFill="1" applyBorder="1" applyAlignment="1">
      <alignment horizontal="center" vertical="center" wrapText="1"/>
    </xf>
    <xf numFmtId="0" fontId="12" fillId="0" borderId="0" xfId="0" applyFont="1" applyAlignment="1">
      <alignment horizontal="left" vertical="center"/>
    </xf>
    <xf numFmtId="165" fontId="7" fillId="4" borderId="1" xfId="0" applyNumberFormat="1" applyFont="1" applyFill="1" applyBorder="1" applyAlignment="1">
      <alignment horizontal="center" vertical="center"/>
    </xf>
    <xf numFmtId="164" fontId="10" fillId="4" borderId="1" xfId="1" applyNumberFormat="1"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18" fillId="4" borderId="1" xfId="0" applyNumberFormat="1"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18" fillId="4"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19" fillId="2" borderId="6" xfId="0" applyFont="1" applyFill="1" applyBorder="1" applyAlignment="1">
      <alignment vertical="center" wrapText="1"/>
    </xf>
    <xf numFmtId="49" fontId="15"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19" fillId="2" borderId="6" xfId="0" applyFont="1" applyFill="1" applyBorder="1" applyAlignment="1">
      <alignment vertical="top" wrapText="1"/>
    </xf>
    <xf numFmtId="49" fontId="15" fillId="3" borderId="1" xfId="0" applyNumberFormat="1" applyFont="1" applyFill="1" applyBorder="1" applyAlignment="1">
      <alignment horizontal="center" vertical="center" wrapText="1"/>
    </xf>
    <xf numFmtId="49" fontId="15" fillId="3" borderId="4"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49" fontId="18" fillId="4" borderId="4" xfId="0" applyNumberFormat="1" applyFont="1" applyFill="1" applyBorder="1" applyAlignment="1">
      <alignment horizontal="center" vertical="center" wrapText="1"/>
    </xf>
    <xf numFmtId="49" fontId="15"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7"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20" fillId="0" borderId="0" xfId="0" applyFont="1"/>
    <xf numFmtId="0" fontId="5" fillId="0" borderId="0" xfId="0" applyFont="1"/>
    <xf numFmtId="0" fontId="19"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21" fillId="0" borderId="0" xfId="0" applyFont="1"/>
    <xf numFmtId="0" fontId="22" fillId="0" borderId="0" xfId="0" applyFont="1" applyAlignment="1">
      <alignment horizontal="center" vertical="center"/>
    </xf>
    <xf numFmtId="0" fontId="19" fillId="0" borderId="0" xfId="0" applyFont="1" applyAlignment="1">
      <alignment horizontal="center"/>
    </xf>
    <xf numFmtId="0" fontId="23" fillId="0" borderId="0" xfId="0" applyFont="1" applyAlignment="1">
      <alignment horizontal="center"/>
    </xf>
    <xf numFmtId="1" fontId="7" fillId="4" borderId="1" xfId="0" applyNumberFormat="1" applyFont="1" applyFill="1" applyBorder="1" applyAlignment="1">
      <alignment horizontal="right" vertical="center"/>
    </xf>
    <xf numFmtId="0" fontId="22"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10"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5" fillId="0" borderId="0" xfId="0" applyFont="1" applyFill="1"/>
    <xf numFmtId="0" fontId="20" fillId="0" borderId="0" xfId="0" applyFont="1" applyFill="1"/>
    <xf numFmtId="1" fontId="10" fillId="0" borderId="1" xfId="0" applyNumberFormat="1" applyFont="1" applyFill="1" applyBorder="1" applyAlignment="1">
      <alignment horizontal="center" vertical="center"/>
    </xf>
    <xf numFmtId="1" fontId="25" fillId="3" borderId="1" xfId="0" applyNumberFormat="1" applyFont="1" applyFill="1" applyBorder="1" applyAlignment="1">
      <alignment horizontal="left" vertical="center" wrapText="1"/>
    </xf>
    <xf numFmtId="0" fontId="10" fillId="0" borderId="0" xfId="0" applyFont="1" applyFill="1"/>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0" fontId="26" fillId="4" borderId="1" xfId="0" applyFont="1" applyFill="1" applyBorder="1" applyAlignment="1">
      <alignment horizontal="center" vertical="center"/>
    </xf>
    <xf numFmtId="164" fontId="25" fillId="4" borderId="1" xfId="0" applyNumberFormat="1" applyFont="1" applyFill="1" applyBorder="1" applyAlignment="1">
      <alignment horizontal="center" vertical="center"/>
    </xf>
    <xf numFmtId="1" fontId="25" fillId="4" borderId="1" xfId="0" applyNumberFormat="1" applyFont="1" applyFill="1" applyBorder="1" applyAlignment="1">
      <alignment horizontal="center" vertical="center"/>
    </xf>
    <xf numFmtId="1" fontId="26" fillId="4" borderId="1" xfId="0" applyNumberFormat="1" applyFont="1" applyFill="1" applyBorder="1" applyAlignment="1">
      <alignment horizontal="left" vertical="center" wrapText="1"/>
    </xf>
    <xf numFmtId="1" fontId="26" fillId="4" borderId="1" xfId="0" applyNumberFormat="1" applyFont="1" applyFill="1" applyBorder="1" applyAlignment="1">
      <alignment horizontal="center" vertical="center" wrapText="1"/>
    </xf>
    <xf numFmtId="1" fontId="25" fillId="3" borderId="1" xfId="2" applyNumberFormat="1" applyFont="1" applyFill="1" applyBorder="1" applyAlignment="1">
      <alignment horizontal="left"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xf>
    <xf numFmtId="0" fontId="27" fillId="0" borderId="0" xfId="0" applyFont="1" applyAlignment="1">
      <alignment horizontal="right"/>
    </xf>
    <xf numFmtId="0" fontId="27" fillId="0" borderId="0" xfId="0" applyFont="1"/>
    <xf numFmtId="0" fontId="2" fillId="0" borderId="0" xfId="0" applyFont="1" applyAlignment="1">
      <alignment wrapText="1"/>
    </xf>
    <xf numFmtId="4" fontId="27" fillId="0" borderId="0" xfId="0" applyNumberFormat="1" applyFont="1" applyAlignment="1">
      <alignment horizontal="right"/>
    </xf>
    <xf numFmtId="4" fontId="4" fillId="0" borderId="0" xfId="0" applyNumberFormat="1" applyFont="1"/>
    <xf numFmtId="4" fontId="27" fillId="0" borderId="0" xfId="0" applyNumberFormat="1" applyFont="1"/>
    <xf numFmtId="4" fontId="27" fillId="0" borderId="0" xfId="0" applyNumberFormat="1" applyFont="1" applyAlignment="1">
      <alignment wrapText="1"/>
    </xf>
    <xf numFmtId="0" fontId="27" fillId="0" borderId="0" xfId="0" applyFont="1" applyAlignment="1">
      <alignment wrapText="1"/>
    </xf>
    <xf numFmtId="0" fontId="6" fillId="0" borderId="0" xfId="0" applyFont="1" applyAlignment="1">
      <alignment horizontal="left" wrapText="1"/>
    </xf>
    <xf numFmtId="0" fontId="13" fillId="2" borderId="1" xfId="0" applyFont="1" applyFill="1" applyBorder="1" applyAlignment="1">
      <alignment horizontal="center" vertical="center" wrapText="1"/>
    </xf>
    <xf numFmtId="0" fontId="22" fillId="4" borderId="1" xfId="0" applyFont="1" applyFill="1" applyBorder="1" applyAlignment="1">
      <alignment horizontal="left" vertical="center"/>
    </xf>
    <xf numFmtId="0" fontId="10" fillId="4" borderId="1" xfId="0" applyFont="1" applyFill="1" applyBorder="1" applyAlignment="1">
      <alignment horizontal="left" vertical="center"/>
    </xf>
    <xf numFmtId="164" fontId="10" fillId="4" borderId="1" xfId="0" applyNumberFormat="1" applyFont="1" applyFill="1" applyBorder="1" applyAlignment="1">
      <alignment horizontal="center" vertical="center"/>
    </xf>
    <xf numFmtId="2" fontId="28" fillId="4" borderId="1" xfId="2" applyNumberFormat="1" applyFont="1" applyFill="1" applyBorder="1" applyAlignment="1">
      <alignment horizontal="left" vertical="center"/>
    </xf>
    <xf numFmtId="0" fontId="5" fillId="5" borderId="0" xfId="0" applyFont="1" applyFill="1"/>
    <xf numFmtId="165" fontId="10" fillId="4" borderId="1" xfId="0" applyNumberFormat="1" applyFont="1" applyFill="1" applyBorder="1" applyAlignment="1">
      <alignment horizontal="left" vertical="center" wrapText="1"/>
    </xf>
    <xf numFmtId="1" fontId="26" fillId="4" borderId="1" xfId="0" applyNumberFormat="1" applyFont="1" applyFill="1" applyBorder="1" applyAlignment="1">
      <alignment horizontal="left" vertical="center"/>
    </xf>
    <xf numFmtId="0" fontId="25" fillId="4" borderId="1" xfId="0" applyFont="1" applyFill="1" applyBorder="1" applyAlignment="1">
      <alignment horizontal="left" vertical="center"/>
    </xf>
    <xf numFmtId="0" fontId="25" fillId="5" borderId="0" xfId="0" applyFont="1" applyFill="1"/>
    <xf numFmtId="0" fontId="10" fillId="0" borderId="0" xfId="0" applyFont="1" applyFill="1" applyAlignment="1">
      <alignment vertical="center" wrapText="1"/>
    </xf>
    <xf numFmtId="0" fontId="25" fillId="0" borderId="1" xfId="0" applyFont="1" applyFill="1" applyBorder="1" applyAlignment="1">
      <alignment horizontal="left" vertical="center" wrapText="1"/>
    </xf>
    <xf numFmtId="0" fontId="27" fillId="3" borderId="0" xfId="0" applyFont="1" applyFill="1"/>
    <xf numFmtId="0" fontId="1" fillId="0" borderId="0" xfId="0" applyFont="1" applyBorder="1" applyAlignment="1">
      <alignment horizontal="left"/>
    </xf>
    <xf numFmtId="0" fontId="10" fillId="3" borderId="0" xfId="0" applyFont="1" applyFill="1" applyBorder="1" applyAlignment="1">
      <alignment vertical="center" wrapText="1"/>
    </xf>
    <xf numFmtId="0" fontId="1" fillId="0" borderId="0" xfId="0" applyFont="1" applyAlignment="1">
      <alignment horizontal="left"/>
    </xf>
    <xf numFmtId="0" fontId="29" fillId="0" borderId="0" xfId="0" applyFont="1" applyAlignment="1">
      <alignment vertical="center"/>
    </xf>
    <xf numFmtId="0" fontId="7" fillId="0" borderId="0" xfId="0" applyFont="1" applyAlignment="1">
      <alignment vertical="center" wrapText="1"/>
    </xf>
    <xf numFmtId="0" fontId="11" fillId="0" borderId="0" xfId="0" applyFont="1" applyAlignment="1">
      <alignment horizontal="left" vertical="center"/>
    </xf>
    <xf numFmtId="0" fontId="7"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center"/>
    </xf>
    <xf numFmtId="0" fontId="30" fillId="0" borderId="0" xfId="0" applyFont="1" applyAlignment="1">
      <alignment horizontal="center"/>
    </xf>
    <xf numFmtId="0" fontId="25" fillId="0" borderId="1" xfId="0" applyFont="1" applyFill="1" applyBorder="1" applyAlignment="1">
      <alignment vertical="center" wrapText="1"/>
    </xf>
    <xf numFmtId="165" fontId="10" fillId="4" borderId="1" xfId="0" applyNumberFormat="1" applyFont="1" applyFill="1" applyBorder="1" applyAlignment="1">
      <alignment horizontal="center" vertical="center" wrapText="1"/>
    </xf>
    <xf numFmtId="0" fontId="8" fillId="0" borderId="0" xfId="0" applyFont="1" applyAlignment="1">
      <alignment horizontal="right"/>
    </xf>
    <xf numFmtId="0" fontId="8" fillId="3" borderId="0" xfId="0" applyFont="1" applyFill="1"/>
    <xf numFmtId="4" fontId="8" fillId="0" borderId="0" xfId="0" applyNumberFormat="1" applyFont="1" applyAlignment="1">
      <alignment horizontal="right"/>
    </xf>
    <xf numFmtId="4" fontId="12" fillId="0" borderId="0" xfId="0" applyNumberFormat="1" applyFont="1"/>
    <xf numFmtId="4" fontId="8" fillId="0" borderId="0" xfId="0" applyNumberFormat="1" applyFont="1"/>
    <xf numFmtId="0" fontId="8" fillId="0" borderId="0" xfId="0" applyFont="1"/>
    <xf numFmtId="0" fontId="4" fillId="0" borderId="0" xfId="0" applyFont="1" applyFill="1"/>
    <xf numFmtId="1" fontId="25" fillId="0" borderId="1" xfId="0" applyNumberFormat="1"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1" xfId="0" applyFont="1" applyFill="1" applyBorder="1" applyAlignment="1">
      <alignment vertical="center" wrapText="1"/>
    </xf>
    <xf numFmtId="1" fontId="7" fillId="4" borderId="1" xfId="0" applyNumberFormat="1" applyFont="1" applyFill="1" applyBorder="1" applyAlignment="1">
      <alignment horizontal="left" vertical="center" wrapText="1"/>
    </xf>
    <xf numFmtId="0" fontId="10" fillId="4" borderId="1" xfId="0" applyFont="1" applyFill="1" applyBorder="1"/>
    <xf numFmtId="0" fontId="10" fillId="5" borderId="0" xfId="0" applyFont="1" applyFill="1"/>
    <xf numFmtId="0" fontId="37" fillId="3" borderId="1" xfId="2"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164" fontId="10" fillId="3" borderId="1" xfId="0" applyNumberFormat="1" applyFont="1" applyFill="1" applyBorder="1" applyAlignment="1">
      <alignment horizontal="center" vertical="center"/>
    </xf>
    <xf numFmtId="0" fontId="10" fillId="0" borderId="1" xfId="0" applyFont="1" applyFill="1" applyBorder="1" applyAlignment="1">
      <alignment vertical="center"/>
    </xf>
    <xf numFmtId="165" fontId="10" fillId="0" borderId="1" xfId="0" applyNumberFormat="1" applyFont="1" applyFill="1" applyBorder="1" applyAlignment="1">
      <alignment horizontal="left" vertical="center" wrapText="1"/>
    </xf>
    <xf numFmtId="164" fontId="10" fillId="0" borderId="1" xfId="0" applyNumberFormat="1" applyFont="1" applyFill="1" applyBorder="1" applyAlignment="1">
      <alignment horizontal="center" vertical="center"/>
    </xf>
    <xf numFmtId="0" fontId="37" fillId="0" borderId="1" xfId="2" applyFont="1" applyFill="1" applyBorder="1" applyAlignment="1">
      <alignment horizontal="left" vertical="center" wrapText="1"/>
    </xf>
    <xf numFmtId="0" fontId="10" fillId="0" borderId="1" xfId="0" applyFont="1" applyFill="1" applyBorder="1" applyAlignment="1">
      <alignment horizontal="center" vertical="center" wrapText="1"/>
    </xf>
    <xf numFmtId="0" fontId="37" fillId="0" borderId="1" xfId="2" applyFont="1" applyBorder="1" applyAlignment="1">
      <alignment vertical="center"/>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164" fontId="7" fillId="3" borderId="1"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164" fontId="10" fillId="0" borderId="1" xfId="1" applyNumberFormat="1" applyFont="1" applyFill="1" applyBorder="1" applyAlignment="1">
      <alignment horizontal="center" vertical="center"/>
    </xf>
    <xf numFmtId="2" fontId="10" fillId="3" borderId="1" xfId="0" applyNumberFormat="1" applyFont="1" applyFill="1" applyBorder="1" applyAlignment="1">
      <alignment horizontal="center" vertical="center"/>
    </xf>
    <xf numFmtId="1" fontId="10" fillId="3" borderId="1" xfId="0" applyNumberFormat="1" applyFont="1" applyFill="1" applyBorder="1" applyAlignment="1">
      <alignment horizontal="left" vertical="center" wrapText="1"/>
    </xf>
    <xf numFmtId="1" fontId="10"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2" fontId="10" fillId="0" borderId="1" xfId="0" applyNumberFormat="1" applyFont="1" applyFill="1" applyBorder="1" applyAlignment="1">
      <alignment horizontal="center" vertical="center"/>
    </xf>
    <xf numFmtId="0" fontId="37" fillId="0" borderId="1" xfId="2" applyFont="1" applyFill="1" applyBorder="1" applyAlignment="1">
      <alignment vertical="center" wrapText="1"/>
    </xf>
    <xf numFmtId="2" fontId="10" fillId="0" borderId="1" xfId="0" applyNumberFormat="1" applyFont="1" applyFill="1" applyBorder="1" applyAlignment="1">
      <alignment horizontal="center" vertical="center" wrapText="1"/>
    </xf>
    <xf numFmtId="0" fontId="37" fillId="0" borderId="1" xfId="2" applyFont="1" applyBorder="1" applyAlignment="1">
      <alignment vertical="center" wrapText="1"/>
    </xf>
    <xf numFmtId="0" fontId="7" fillId="3" borderId="1" xfId="0" applyFont="1" applyFill="1" applyBorder="1" applyAlignment="1">
      <alignment horizontal="center" vertical="center"/>
    </xf>
    <xf numFmtId="1" fontId="10" fillId="3" borderId="1" xfId="2" applyNumberFormat="1" applyFont="1" applyFill="1" applyBorder="1" applyAlignment="1">
      <alignment horizontal="left" vertical="center" wrapText="1"/>
    </xf>
    <xf numFmtId="1" fontId="10" fillId="0" borderId="1" xfId="2" applyNumberFormat="1" applyFont="1" applyFill="1" applyBorder="1" applyAlignment="1">
      <alignment horizontal="left" vertical="center" wrapText="1"/>
    </xf>
    <xf numFmtId="0" fontId="28" fillId="0" borderId="1" xfId="2" applyFont="1" applyFill="1" applyBorder="1" applyAlignment="1">
      <alignment horizontal="left" vertical="center" wrapText="1"/>
    </xf>
    <xf numFmtId="0" fontId="28" fillId="0" borderId="1" xfId="2" applyFont="1" applyBorder="1" applyAlignment="1">
      <alignment vertical="center" wrapText="1"/>
    </xf>
    <xf numFmtId="0" fontId="28" fillId="0" borderId="1" xfId="2" applyFont="1" applyFill="1" applyBorder="1" applyAlignment="1">
      <alignment vertical="center" wrapText="1"/>
    </xf>
    <xf numFmtId="0" fontId="10" fillId="0" borderId="1" xfId="2" applyFont="1" applyFill="1" applyBorder="1" applyAlignment="1">
      <alignment horizontal="left"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24" fillId="0" borderId="1" xfId="2" applyBorder="1" applyAlignment="1">
      <alignment vertical="center" wrapText="1"/>
    </xf>
    <xf numFmtId="4" fontId="10" fillId="0" borderId="1" xfId="0" applyNumberFormat="1" applyFont="1" applyFill="1" applyBorder="1" applyAlignment="1">
      <alignment horizontal="center" vertical="center"/>
    </xf>
    <xf numFmtId="165" fontId="10" fillId="0" borderId="1" xfId="0" applyNumberFormat="1" applyFont="1" applyFill="1" applyBorder="1" applyAlignment="1">
      <alignment horizontal="center" vertical="center"/>
    </xf>
    <xf numFmtId="0" fontId="39" fillId="0" borderId="0" xfId="0" applyFont="1"/>
    <xf numFmtId="0" fontId="7" fillId="0" borderId="0" xfId="0" applyFont="1" applyAlignment="1">
      <alignment horizontal="center" vertical="center"/>
    </xf>
    <xf numFmtId="0" fontId="3" fillId="0" borderId="0" xfId="0" applyFont="1" applyAlignment="1">
      <alignment horizontal="center" vertical="center" wrapText="1"/>
    </xf>
    <xf numFmtId="0" fontId="17" fillId="3" borderId="0" xfId="0" applyFont="1" applyFill="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49" fontId="15" fillId="2" borderId="3" xfId="0" applyNumberFormat="1" applyFont="1" applyFill="1" applyBorder="1" applyAlignment="1">
      <alignment horizontal="center" vertical="center" wrapText="1"/>
    </xf>
    <xf numFmtId="0" fontId="15" fillId="2" borderId="5" xfId="0" applyFont="1" applyFill="1" applyBorder="1" applyAlignment="1">
      <alignment horizontal="center" vertical="center" wrapText="1"/>
    </xf>
    <xf numFmtId="49" fontId="15" fillId="2" borderId="4"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5" fillId="0" borderId="7" xfId="0" applyFont="1" applyBorder="1" applyAlignment="1">
      <alignment horizontal="left" vertical="top" wrapText="1"/>
    </xf>
    <xf numFmtId="0" fontId="9"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1087;&#1077;&#1088;&#1077;&#1083;&#1102;&#1073;&#1089;&#1082;&#1080;&#1081;.&#1088;&#1092;/munitsipalnoe-sobranie-rayona/byudzhet-rayona/" TargetMode="External"/><Relationship Id="rId13" Type="http://schemas.openxmlformats.org/officeDocument/2006/relationships/printerSettings" Target="../printerSettings/printerSettings4.bin"/><Relationship Id="rId3" Type="http://schemas.openxmlformats.org/officeDocument/2006/relationships/hyperlink" Target="http://baladmin.ru/byudzhet-na-2020-god-i-planovyy-period-2021-i-2022-godov.php" TargetMode="External"/><Relationship Id="rId7" Type="http://schemas.openxmlformats.org/officeDocument/2006/relationships/hyperlink" Target="http://www.novouzensk.ru/budget%20for%20people/byudzhet-dlya-grazhdan-2020/index.php" TargetMode="External"/><Relationship Id="rId12" Type="http://schemas.openxmlformats.org/officeDocument/2006/relationships/hyperlink" Target="https://stepnoe-adm.ru/administration/use-budget-funds/novyy-razdel/" TargetMode="External"/><Relationship Id="rId2" Type="http://schemas.openxmlformats.org/officeDocument/2006/relationships/hyperlink" Target="https://admbk.ru/administration/finansovoe-upravlenie/byudzhet/ispolnenie-byudzheta/proekt-resheniya-sobraniya-rayona-ob-utverzhdenii-godovogo-otcheta-ob-ispolnenii-mestnogo-byudzheta-/proekt-resheniya-sobraniya-rayona-ob-utverzhdenii-godovogo-otcheta-ob-ispolnenii-mestnogo-byudzheta-/" TargetMode="External"/><Relationship Id="rId1" Type="http://schemas.openxmlformats.org/officeDocument/2006/relationships/hyperlink" Target="https://www.saratovmer.ru/budget/rubrics/5/1316.html" TargetMode="External"/><Relationship Id="rId6" Type="http://schemas.openxmlformats.org/officeDocument/2006/relationships/hyperlink" Target="https://krasnoarmeysk64.ru/krasnoarmeyskiy-rayon/byudzhet/reshenie-ob-ispolnenii-byudzheta-krasnoarmeyskogo-munitsipalnogo-rayona/2020.php?clear_cache=Y" TargetMode="External"/><Relationship Id="rId11" Type="http://schemas.openxmlformats.org/officeDocument/2006/relationships/hyperlink" Target="http://pugachev-adm.ru/ispolnenie-byudzheta-2020" TargetMode="External"/><Relationship Id="rId5" Type="http://schemas.openxmlformats.org/officeDocument/2006/relationships/hyperlink" Target="http://kalininsk.sarmo.ru/otkrytyybyudzhet/obshchestvennoe-uchastie/-publichnye-slushaniya-po-proektu-resheniya-ob-ispolnenii-byudzheta/-publichnye-slushaniya-po-proektu-resheniya-ob-ispolnenii-byudzheta-2021.php" TargetMode="External"/><Relationship Id="rId10" Type="http://schemas.openxmlformats.org/officeDocument/2006/relationships/hyperlink" Target="http://&#1087;&#1080;&#1090;&#1077;&#1088;&#1082;&#1072;.&#1088;&#1092;/ekonomika-i-byudzhet/byudzhet-piterskogo-mr/publichnye-slushaniya/publichnye-slushaniya-po-proektu-resheniya-ob-ispolnenii-byudzheta-pmr-za-2020-g/" TargetMode="External"/><Relationship Id="rId4" Type="http://schemas.openxmlformats.org/officeDocument/2006/relationships/hyperlink" Target="http://adm-baltay.ru/finansovoe-upravlenie/rasporyazheniya-ob-utverzhdenii-otchetov-ob-ispolnenii-mestnogo-byudzheta/" TargetMode="External"/><Relationship Id="rId9" Type="http://schemas.openxmlformats.org/officeDocument/2006/relationships/hyperlink" Target="https://petrovsk64.ru/sub-org/fin-upr/otkrytyy-byudzhet/obshchestvennoe-uchastie/proekt-resheniya-ob-utverzhdenii-godovogo-otcheta-za-2020-go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nbfin.ru/byudzhet_dlya_grazhdan1/novoburasskij_municipal_nyj_rajon/2020_god/" TargetMode="External"/><Relationship Id="rId3" Type="http://schemas.openxmlformats.org/officeDocument/2006/relationships/hyperlink" Target="http://adm-baltay.ru/finansovoe-upravlenie/byudzhet-dlya-grazhdan/" TargetMode="External"/><Relationship Id="rId7" Type="http://schemas.openxmlformats.org/officeDocument/2006/relationships/hyperlink" Target="https://krasnoarmeysk64.ru/krasnoarmeyskiy-rayon/byudzhet/byudzhet-dlya-grazhdan/" TargetMode="External"/><Relationship Id="rId2" Type="http://schemas.openxmlformats.org/officeDocument/2006/relationships/hyperlink" Target="http://zatoshihany.ru/budget/byudzhet-dlya-grazhdan/" TargetMode="External"/><Relationship Id="rId1" Type="http://schemas.openxmlformats.org/officeDocument/2006/relationships/hyperlink" Target="http://www.saratovmer.ru/budget/rubrics/6/1318.html" TargetMode="External"/><Relationship Id="rId6" Type="http://schemas.openxmlformats.org/officeDocument/2006/relationships/hyperlink" Target="http://kalininsk.sarmo.ru/otkrytyybyudzhet/byudzhet-dlya-grazhdan/byudzhet-dlya-grazhdan-2021.php" TargetMode="External"/><Relationship Id="rId11" Type="http://schemas.openxmlformats.org/officeDocument/2006/relationships/printerSettings" Target="../printerSettings/printerSettings5.bin"/><Relationship Id="rId5" Type="http://schemas.openxmlformats.org/officeDocument/2006/relationships/hyperlink" Target="https://adminemr.ru/byudzhet-i-finansy/byudzhet-dlya-grazhdan/" TargetMode="External"/><Relationship Id="rId10" Type="http://schemas.openxmlformats.org/officeDocument/2006/relationships/hyperlink" Target="http://pugachev-adm.ru/2020-2" TargetMode="External"/><Relationship Id="rId4" Type="http://schemas.openxmlformats.org/officeDocument/2006/relationships/hyperlink" Target="http://dergachi.sarmo.ru/byudzhet-dlya-grazhdan/" TargetMode="External"/><Relationship Id="rId9" Type="http://schemas.openxmlformats.org/officeDocument/2006/relationships/hyperlink" Target="https://petrovsk64.ru/sub-org/fin-upr/otkrytyy-byudzhet/byudzhet-dlya-grazhdan/"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krasny-kut.ru/munitsipalnoe-sobranie/kontrolno-schetnaya-komissiya/" TargetMode="External"/><Relationship Id="rId3" Type="http://schemas.openxmlformats.org/officeDocument/2006/relationships/hyperlink" Target="http://atkarsk.moyaokruga.ru/CityArticles.aspx?articleid=14494" TargetMode="External"/><Relationship Id="rId7" Type="http://schemas.openxmlformats.org/officeDocument/2006/relationships/hyperlink" Target="https://krasnoarmeysk64.ru/krasnoarmeyskiy-rayon/byudzhet/byudzhet-dlya-grazhdan/" TargetMode="External"/><Relationship Id="rId2" Type="http://schemas.openxmlformats.org/officeDocument/2006/relationships/hyperlink" Target="http://zatoshihany.ru/sobranie/kontrolnaya/" TargetMode="External"/><Relationship Id="rId1" Type="http://schemas.openxmlformats.org/officeDocument/2006/relationships/hyperlink" Target="https://www.kspsaratov.ru/?p=3951" TargetMode="External"/><Relationship Id="rId6" Type="http://schemas.openxmlformats.org/officeDocument/2006/relationships/hyperlink" Target="https://adminemr.ru/ershovskiy-munitsipalnyy-rayon/kontrolno-schetnaya-komissiya/zaklyucheniya/" TargetMode="External"/><Relationship Id="rId5" Type="http://schemas.openxmlformats.org/officeDocument/2006/relationships/hyperlink" Target="http://ekaterinovka.sarmo.ru/kontrolno-schetnaya-komissiya/?clear_cache=Y" TargetMode="External"/><Relationship Id="rId4" Type="http://schemas.openxmlformats.org/officeDocument/2006/relationships/hyperlink" Target="http://baladmin.ru/byudzhet-na-2020-god-i-planovyy-period-2021-i-2022-godov.php"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sam64.ru/ekonomika-i-byudzhet/byudzhet/publichnye-slushaniya/" TargetMode="External"/><Relationship Id="rId3" Type="http://schemas.openxmlformats.org/officeDocument/2006/relationships/hyperlink" Target="http://dergachi.sarmo.ru/sobranie-dergachevskogo-munitsipalnogo-rayona/resheniya-sobraniya-dergachevskogo-munitsipalnogo-rayona/" TargetMode="External"/><Relationship Id="rId7" Type="http://schemas.openxmlformats.org/officeDocument/2006/relationships/hyperlink" Target="http://pugachev-adm.ru/naznachenyi-publichnyie-slushaniya-22.html" TargetMode="External"/><Relationship Id="rId2" Type="http://schemas.openxmlformats.org/officeDocument/2006/relationships/hyperlink" Target="http://zatoshihany.ru/about/info/news/4173/" TargetMode="External"/><Relationship Id="rId1" Type="http://schemas.openxmlformats.org/officeDocument/2006/relationships/hyperlink" Target="https://saratovmer.ru/news/2021/03/22/67354.html" TargetMode="External"/><Relationship Id="rId6" Type="http://schemas.openxmlformats.org/officeDocument/2006/relationships/hyperlink" Target="http://&#1087;&#1080;&#1090;&#1077;&#1088;&#1082;&#1072;.&#1088;&#1092;/ekonomika-i-byudzhet/byudzhet-piterskogo-mr/publichnye-slushaniya/publichnye-slushaniya-po-proektu-resheniya-ob-ispolnenii-byudzheta-pmr-za-2020-g/" TargetMode="External"/><Relationship Id="rId5" Type="http://schemas.openxmlformats.org/officeDocument/2006/relationships/hyperlink" Target="https://krasnoarmeysk64.ru/" TargetMode="External"/><Relationship Id="rId4" Type="http://schemas.openxmlformats.org/officeDocument/2006/relationships/hyperlink" Target="http://ekaterinovka.sarmo.ru/rayonnoe-sobranie/publichnye-slushaniya.php"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voskresensk64.ru/administration/statistics/obshchestvennoe-uchastie-/" TargetMode="External"/><Relationship Id="rId2" Type="http://schemas.openxmlformats.org/officeDocument/2006/relationships/hyperlink" Target="http://baladmin.ru/byudzhet-na-2020-god-i-planovyy-period-2021-i-2022-godov.php" TargetMode="External"/><Relationship Id="rId1" Type="http://schemas.openxmlformats.org/officeDocument/2006/relationships/hyperlink" Target="https://www.saratovmer.ru/budget/rubrics/5/1316.html" TargetMode="External"/><Relationship Id="rId6" Type="http://schemas.openxmlformats.org/officeDocument/2006/relationships/printerSettings" Target="../printerSettings/printerSettings8.bin"/><Relationship Id="rId5" Type="http://schemas.openxmlformats.org/officeDocument/2006/relationships/hyperlink" Target="https://adminemr.ru/byudzhet-i-finansy/obshchestvennoe-uchastie/" TargetMode="External"/><Relationship Id="rId4" Type="http://schemas.openxmlformats.org/officeDocument/2006/relationships/hyperlink" Target="http://duhovnitskoe.sarmo.ru/publichnye-slushaniya/?ELEMENT_ID=83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tabSelected="1" view="pageBreakPreview" zoomScale="85" zoomScaleNormal="100" zoomScaleSheetLayoutView="85" zoomScalePageLayoutView="70" workbookViewId="0">
      <selection activeCell="N16" sqref="N16"/>
    </sheetView>
  </sheetViews>
  <sheetFormatPr defaultRowHeight="12.75" x14ac:dyDescent="0.2"/>
  <cols>
    <col min="1" max="1" width="33.140625" style="1" customWidth="1"/>
    <col min="2" max="2" width="22.7109375" style="10" customWidth="1"/>
    <col min="3" max="3" width="20.7109375" style="10" customWidth="1"/>
    <col min="4" max="4" width="22.5703125" style="10" customWidth="1"/>
    <col min="5" max="16384" width="9.140625" style="1"/>
  </cols>
  <sheetData>
    <row r="1" spans="1:5" ht="30.75" customHeight="1" x14ac:dyDescent="0.2">
      <c r="A1" s="160" t="s">
        <v>6</v>
      </c>
      <c r="B1" s="160"/>
      <c r="C1" s="160"/>
      <c r="D1" s="160"/>
    </row>
    <row r="2" spans="1:5" ht="15" customHeight="1" x14ac:dyDescent="0.2">
      <c r="A2" s="2" t="s">
        <v>0</v>
      </c>
      <c r="B2" s="159" t="s">
        <v>200</v>
      </c>
      <c r="C2" s="4"/>
      <c r="D2" s="18"/>
    </row>
    <row r="3" spans="1:5" ht="73.5" customHeight="1" x14ac:dyDescent="0.2">
      <c r="A3" s="5" t="s">
        <v>7</v>
      </c>
      <c r="B3" s="153" t="s">
        <v>8</v>
      </c>
      <c r="C3" s="153" t="s">
        <v>1</v>
      </c>
      <c r="D3" s="153" t="s">
        <v>2</v>
      </c>
      <c r="E3" s="11"/>
    </row>
    <row r="4" spans="1:5" ht="15.95" customHeight="1" x14ac:dyDescent="0.2">
      <c r="A4" s="6" t="s">
        <v>3</v>
      </c>
      <c r="B4" s="152" t="s">
        <v>4</v>
      </c>
      <c r="C4" s="152" t="s">
        <v>4</v>
      </c>
      <c r="D4" s="154" t="s">
        <v>4</v>
      </c>
    </row>
    <row r="5" spans="1:5" ht="15.95" customHeight="1" x14ac:dyDescent="0.2">
      <c r="A5" s="6" t="s">
        <v>5</v>
      </c>
      <c r="B5" s="12">
        <f>C5+D5</f>
        <v>20</v>
      </c>
      <c r="C5" s="12">
        <v>10</v>
      </c>
      <c r="D5" s="12">
        <v>10</v>
      </c>
    </row>
    <row r="6" spans="1:5" s="16" customFormat="1" ht="15.95" customHeight="1" x14ac:dyDescent="0.2">
      <c r="A6" s="13" t="s">
        <v>9</v>
      </c>
      <c r="B6" s="15"/>
      <c r="C6" s="14"/>
      <c r="D6" s="19"/>
    </row>
    <row r="7" spans="1:5" s="10" customFormat="1" ht="23.25" customHeight="1" x14ac:dyDescent="0.2">
      <c r="A7" s="9" t="s">
        <v>10</v>
      </c>
      <c r="B7" s="134">
        <f>C7+D7</f>
        <v>20</v>
      </c>
      <c r="C7" s="135">
        <f>'Оценка (Этап II)'!B7</f>
        <v>10</v>
      </c>
      <c r="D7" s="135">
        <v>10</v>
      </c>
    </row>
    <row r="8" spans="1:5" ht="15.95" customHeight="1" x14ac:dyDescent="0.2">
      <c r="A8" s="9" t="s">
        <v>11</v>
      </c>
      <c r="B8" s="134">
        <f t="shared" ref="B8:B10" si="0">C8+D8</f>
        <v>16</v>
      </c>
      <c r="C8" s="135">
        <f>'Оценка (Этап II)'!B8</f>
        <v>9</v>
      </c>
      <c r="D8" s="135">
        <v>7</v>
      </c>
    </row>
    <row r="9" spans="1:5" ht="15.95" customHeight="1" x14ac:dyDescent="0.2">
      <c r="A9" s="9" t="s">
        <v>12</v>
      </c>
      <c r="B9" s="134">
        <f t="shared" si="0"/>
        <v>15</v>
      </c>
      <c r="C9" s="135">
        <f>'Оценка (Этап II)'!B9</f>
        <v>7</v>
      </c>
      <c r="D9" s="135">
        <v>8</v>
      </c>
    </row>
    <row r="10" spans="1:5" ht="15.95" customHeight="1" x14ac:dyDescent="0.2">
      <c r="A10" s="9" t="s">
        <v>13</v>
      </c>
      <c r="B10" s="134">
        <f t="shared" si="0"/>
        <v>13</v>
      </c>
      <c r="C10" s="135">
        <f>'Оценка (Этап II)'!B10</f>
        <v>5</v>
      </c>
      <c r="D10" s="135">
        <v>8</v>
      </c>
    </row>
    <row r="11" spans="1:5" s="16" customFormat="1" ht="15.95" customHeight="1" x14ac:dyDescent="0.2">
      <c r="A11" s="13" t="s">
        <v>14</v>
      </c>
      <c r="B11" s="15"/>
      <c r="C11" s="17"/>
      <c r="D11" s="20"/>
    </row>
    <row r="12" spans="1:5" ht="15.95" customHeight="1" x14ac:dyDescent="0.2">
      <c r="A12" s="9" t="s">
        <v>15</v>
      </c>
      <c r="B12" s="134">
        <f>C12+D12</f>
        <v>8</v>
      </c>
      <c r="C12" s="135">
        <f>'Оценка (Этап II)'!B12</f>
        <v>2</v>
      </c>
      <c r="D12" s="135">
        <v>6</v>
      </c>
    </row>
    <row r="13" spans="1:5" ht="15.95" customHeight="1" x14ac:dyDescent="0.2">
      <c r="A13" s="9" t="s">
        <v>16</v>
      </c>
      <c r="B13" s="134">
        <f t="shared" ref="B13:B49" si="1">C13+D13</f>
        <v>13.5</v>
      </c>
      <c r="C13" s="135">
        <f>'Оценка (Этап II)'!B13</f>
        <v>7.5</v>
      </c>
      <c r="D13" s="135">
        <v>6</v>
      </c>
    </row>
    <row r="14" spans="1:5" ht="15.95" customHeight="1" x14ac:dyDescent="0.2">
      <c r="A14" s="9" t="s">
        <v>17</v>
      </c>
      <c r="B14" s="134">
        <f t="shared" si="1"/>
        <v>17</v>
      </c>
      <c r="C14" s="135">
        <f>'Оценка (Этап II)'!B14</f>
        <v>10</v>
      </c>
      <c r="D14" s="135">
        <v>7</v>
      </c>
    </row>
    <row r="15" spans="1:5" ht="15.95" customHeight="1" x14ac:dyDescent="0.2">
      <c r="A15" s="9" t="s">
        <v>18</v>
      </c>
      <c r="B15" s="134">
        <f t="shared" si="1"/>
        <v>16</v>
      </c>
      <c r="C15" s="135">
        <f>'Оценка (Этап II)'!B15</f>
        <v>7</v>
      </c>
      <c r="D15" s="135">
        <v>9</v>
      </c>
    </row>
    <row r="16" spans="1:5" ht="15.95" customHeight="1" x14ac:dyDescent="0.2">
      <c r="A16" s="9" t="s">
        <v>19</v>
      </c>
      <c r="B16" s="134">
        <f t="shared" si="1"/>
        <v>20</v>
      </c>
      <c r="C16" s="135">
        <f>'Оценка (Этап II)'!B16</f>
        <v>10</v>
      </c>
      <c r="D16" s="135">
        <v>10</v>
      </c>
    </row>
    <row r="17" spans="1:4" ht="15.95" customHeight="1" x14ac:dyDescent="0.2">
      <c r="A17" s="9" t="s">
        <v>20</v>
      </c>
      <c r="B17" s="134">
        <f t="shared" si="1"/>
        <v>19</v>
      </c>
      <c r="C17" s="135">
        <f>'Оценка (Этап II)'!B17</f>
        <v>10</v>
      </c>
      <c r="D17" s="135">
        <v>9</v>
      </c>
    </row>
    <row r="18" spans="1:4" ht="15.95" customHeight="1" x14ac:dyDescent="0.2">
      <c r="A18" s="9" t="s">
        <v>21</v>
      </c>
      <c r="B18" s="134">
        <f t="shared" si="1"/>
        <v>14</v>
      </c>
      <c r="C18" s="135">
        <f>'Оценка (Этап II)'!B18</f>
        <v>5</v>
      </c>
      <c r="D18" s="135">
        <v>9</v>
      </c>
    </row>
    <row r="19" spans="1:4" ht="15.95" customHeight="1" x14ac:dyDescent="0.2">
      <c r="A19" s="9" t="s">
        <v>22</v>
      </c>
      <c r="B19" s="134">
        <f t="shared" si="1"/>
        <v>9</v>
      </c>
      <c r="C19" s="135">
        <f>'Оценка (Этап II)'!B19</f>
        <v>4</v>
      </c>
      <c r="D19" s="135">
        <v>5</v>
      </c>
    </row>
    <row r="20" spans="1:4" ht="15.95" customHeight="1" x14ac:dyDescent="0.2">
      <c r="A20" s="9" t="s">
        <v>23</v>
      </c>
      <c r="B20" s="134">
        <f t="shared" si="1"/>
        <v>8</v>
      </c>
      <c r="C20" s="135">
        <f>'Оценка (Этап II)'!B20</f>
        <v>3</v>
      </c>
      <c r="D20" s="135">
        <v>5</v>
      </c>
    </row>
    <row r="21" spans="1:4" ht="15.95" customHeight="1" x14ac:dyDescent="0.2">
      <c r="A21" s="9" t="s">
        <v>24</v>
      </c>
      <c r="B21" s="134">
        <f t="shared" si="1"/>
        <v>13.5</v>
      </c>
      <c r="C21" s="135">
        <f>'Оценка (Этап II)'!B21</f>
        <v>5.5</v>
      </c>
      <c r="D21" s="135">
        <v>8</v>
      </c>
    </row>
    <row r="22" spans="1:4" ht="15.95" customHeight="1" x14ac:dyDescent="0.2">
      <c r="A22" s="9" t="s">
        <v>25</v>
      </c>
      <c r="B22" s="134">
        <f t="shared" si="1"/>
        <v>7.5</v>
      </c>
      <c r="C22" s="135">
        <f>'Оценка (Этап II)'!B22</f>
        <v>2.5</v>
      </c>
      <c r="D22" s="135">
        <v>5</v>
      </c>
    </row>
    <row r="23" spans="1:4" ht="15.95" customHeight="1" x14ac:dyDescent="0.2">
      <c r="A23" s="9" t="s">
        <v>26</v>
      </c>
      <c r="B23" s="134">
        <f t="shared" si="1"/>
        <v>7</v>
      </c>
      <c r="C23" s="135">
        <f>'Оценка (Этап II)'!B23</f>
        <v>2</v>
      </c>
      <c r="D23" s="135">
        <v>5</v>
      </c>
    </row>
    <row r="24" spans="1:4" ht="15.95" customHeight="1" x14ac:dyDescent="0.2">
      <c r="A24" s="9" t="s">
        <v>27</v>
      </c>
      <c r="B24" s="134">
        <f t="shared" si="1"/>
        <v>15</v>
      </c>
      <c r="C24" s="135">
        <f>'Оценка (Этап II)'!B24</f>
        <v>7</v>
      </c>
      <c r="D24" s="135">
        <v>8</v>
      </c>
    </row>
    <row r="25" spans="1:4" ht="15.95" customHeight="1" x14ac:dyDescent="0.2">
      <c r="A25" s="9" t="s">
        <v>28</v>
      </c>
      <c r="B25" s="134">
        <f t="shared" si="1"/>
        <v>19</v>
      </c>
      <c r="C25" s="135">
        <f>'Оценка (Этап II)'!B25</f>
        <v>9</v>
      </c>
      <c r="D25" s="135">
        <v>10</v>
      </c>
    </row>
    <row r="26" spans="1:4" ht="15.95" customHeight="1" x14ac:dyDescent="0.2">
      <c r="A26" s="9" t="s">
        <v>29</v>
      </c>
      <c r="B26" s="134">
        <f t="shared" si="1"/>
        <v>15</v>
      </c>
      <c r="C26" s="135">
        <f>'Оценка (Этап II)'!B26</f>
        <v>9</v>
      </c>
      <c r="D26" s="135">
        <v>6</v>
      </c>
    </row>
    <row r="27" spans="1:4" ht="15.95" customHeight="1" x14ac:dyDescent="0.2">
      <c r="A27" s="9" t="s">
        <v>30</v>
      </c>
      <c r="B27" s="134">
        <f t="shared" si="1"/>
        <v>8</v>
      </c>
      <c r="C27" s="135">
        <f>'Оценка (Этап II)'!B27</f>
        <v>2</v>
      </c>
      <c r="D27" s="135">
        <v>6</v>
      </c>
    </row>
    <row r="28" spans="1:4" ht="15.95" customHeight="1" x14ac:dyDescent="0.2">
      <c r="A28" s="9" t="s">
        <v>31</v>
      </c>
      <c r="B28" s="134">
        <f t="shared" si="1"/>
        <v>14</v>
      </c>
      <c r="C28" s="135">
        <f>'Оценка (Этап II)'!B28</f>
        <v>6</v>
      </c>
      <c r="D28" s="135">
        <v>8</v>
      </c>
    </row>
    <row r="29" spans="1:4" ht="15.95" customHeight="1" x14ac:dyDescent="0.2">
      <c r="A29" s="9" t="s">
        <v>32</v>
      </c>
      <c r="B29" s="134">
        <f t="shared" si="1"/>
        <v>19</v>
      </c>
      <c r="C29" s="135">
        <f>'Оценка (Этап II)'!B29</f>
        <v>10</v>
      </c>
      <c r="D29" s="135">
        <v>9</v>
      </c>
    </row>
    <row r="30" spans="1:4" ht="15.95" customHeight="1" x14ac:dyDescent="0.2">
      <c r="A30" s="9" t="s">
        <v>33</v>
      </c>
      <c r="B30" s="134">
        <f t="shared" si="1"/>
        <v>8.5</v>
      </c>
      <c r="C30" s="135">
        <f>'Оценка (Этап II)'!B30</f>
        <v>2.5</v>
      </c>
      <c r="D30" s="135">
        <v>6</v>
      </c>
    </row>
    <row r="31" spans="1:4" ht="15.95" customHeight="1" x14ac:dyDescent="0.2">
      <c r="A31" s="9" t="s">
        <v>34</v>
      </c>
      <c r="B31" s="134">
        <f t="shared" si="1"/>
        <v>18</v>
      </c>
      <c r="C31" s="135">
        <f>'Оценка (Этап II)'!B31</f>
        <v>9</v>
      </c>
      <c r="D31" s="135">
        <v>9</v>
      </c>
    </row>
    <row r="32" spans="1:4" ht="15.95" customHeight="1" x14ac:dyDescent="0.2">
      <c r="A32" s="9" t="s">
        <v>35</v>
      </c>
      <c r="B32" s="134">
        <f t="shared" si="1"/>
        <v>19</v>
      </c>
      <c r="C32" s="135">
        <f>'Оценка (Этап II)'!B32</f>
        <v>10</v>
      </c>
      <c r="D32" s="135">
        <v>9</v>
      </c>
    </row>
    <row r="33" spans="1:4" ht="15.95" customHeight="1" x14ac:dyDescent="0.2">
      <c r="A33" s="9" t="s">
        <v>36</v>
      </c>
      <c r="B33" s="134">
        <f t="shared" si="1"/>
        <v>9</v>
      </c>
      <c r="C33" s="135">
        <f>'Оценка (Этап II)'!B33</f>
        <v>4</v>
      </c>
      <c r="D33" s="135">
        <v>5</v>
      </c>
    </row>
    <row r="34" spans="1:4" ht="15.95" customHeight="1" x14ac:dyDescent="0.2">
      <c r="A34" s="9" t="s">
        <v>37</v>
      </c>
      <c r="B34" s="134">
        <f t="shared" si="1"/>
        <v>18</v>
      </c>
      <c r="C34" s="135">
        <f>'Оценка (Этап II)'!B34</f>
        <v>9</v>
      </c>
      <c r="D34" s="135">
        <v>9</v>
      </c>
    </row>
    <row r="35" spans="1:4" ht="15.95" customHeight="1" x14ac:dyDescent="0.2">
      <c r="A35" s="9" t="s">
        <v>38</v>
      </c>
      <c r="B35" s="134">
        <f t="shared" si="1"/>
        <v>12</v>
      </c>
      <c r="C35" s="135">
        <f>'Оценка (Этап II)'!B35</f>
        <v>3</v>
      </c>
      <c r="D35" s="135">
        <v>9</v>
      </c>
    </row>
    <row r="36" spans="1:4" ht="15.95" customHeight="1" x14ac:dyDescent="0.2">
      <c r="A36" s="9" t="s">
        <v>39</v>
      </c>
      <c r="B36" s="134">
        <f t="shared" si="1"/>
        <v>18</v>
      </c>
      <c r="C36" s="135">
        <f>'Оценка (Этап II)'!B36</f>
        <v>8</v>
      </c>
      <c r="D36" s="135">
        <v>10</v>
      </c>
    </row>
    <row r="37" spans="1:4" ht="15.95" customHeight="1" x14ac:dyDescent="0.2">
      <c r="A37" s="9" t="s">
        <v>40</v>
      </c>
      <c r="B37" s="134">
        <f t="shared" si="1"/>
        <v>15.5</v>
      </c>
      <c r="C37" s="135">
        <f>'Оценка (Этап II)'!B37</f>
        <v>8</v>
      </c>
      <c r="D37" s="135">
        <v>7.5</v>
      </c>
    </row>
    <row r="38" spans="1:4" ht="15.95" customHeight="1" x14ac:dyDescent="0.2">
      <c r="A38" s="9" t="s">
        <v>41</v>
      </c>
      <c r="B38" s="134">
        <f t="shared" si="1"/>
        <v>19</v>
      </c>
      <c r="C38" s="135">
        <f>'Оценка (Этап II)'!B38</f>
        <v>10</v>
      </c>
      <c r="D38" s="135">
        <v>9</v>
      </c>
    </row>
    <row r="39" spans="1:4" ht="15.95" customHeight="1" x14ac:dyDescent="0.2">
      <c r="A39" s="9" t="s">
        <v>42</v>
      </c>
      <c r="B39" s="134">
        <f t="shared" si="1"/>
        <v>19</v>
      </c>
      <c r="C39" s="135">
        <f>'Оценка (Этап II)'!B39</f>
        <v>10</v>
      </c>
      <c r="D39" s="135">
        <v>9</v>
      </c>
    </row>
    <row r="40" spans="1:4" ht="15.95" customHeight="1" x14ac:dyDescent="0.2">
      <c r="A40" s="9" t="s">
        <v>43</v>
      </c>
      <c r="B40" s="134">
        <f t="shared" si="1"/>
        <v>18</v>
      </c>
      <c r="C40" s="135">
        <f>'Оценка (Этап II)'!B40</f>
        <v>9</v>
      </c>
      <c r="D40" s="135">
        <v>9</v>
      </c>
    </row>
    <row r="41" spans="1:4" ht="15.95" customHeight="1" x14ac:dyDescent="0.2">
      <c r="A41" s="9" t="s">
        <v>44</v>
      </c>
      <c r="B41" s="134">
        <f t="shared" si="1"/>
        <v>19</v>
      </c>
      <c r="C41" s="135">
        <f>'Оценка (Этап II)'!B41</f>
        <v>10</v>
      </c>
      <c r="D41" s="135">
        <v>9</v>
      </c>
    </row>
    <row r="42" spans="1:4" ht="15.95" customHeight="1" x14ac:dyDescent="0.2">
      <c r="A42" s="9" t="s">
        <v>45</v>
      </c>
      <c r="B42" s="134">
        <f t="shared" si="1"/>
        <v>10</v>
      </c>
      <c r="C42" s="135">
        <f>'Оценка (Этап II)'!B42</f>
        <v>4</v>
      </c>
      <c r="D42" s="135">
        <v>6</v>
      </c>
    </row>
    <row r="43" spans="1:4" ht="15.95" customHeight="1" x14ac:dyDescent="0.2">
      <c r="A43" s="9" t="s">
        <v>46</v>
      </c>
      <c r="B43" s="134">
        <f t="shared" si="1"/>
        <v>11</v>
      </c>
      <c r="C43" s="135">
        <f>'Оценка (Этап II)'!B43</f>
        <v>4</v>
      </c>
      <c r="D43" s="135">
        <v>7</v>
      </c>
    </row>
    <row r="44" spans="1:4" ht="15.95" customHeight="1" x14ac:dyDescent="0.2">
      <c r="A44" s="9" t="s">
        <v>47</v>
      </c>
      <c r="B44" s="134">
        <f t="shared" si="1"/>
        <v>15</v>
      </c>
      <c r="C44" s="135">
        <f>'Оценка (Этап II)'!B44</f>
        <v>6</v>
      </c>
      <c r="D44" s="135">
        <v>9</v>
      </c>
    </row>
    <row r="45" spans="1:4" ht="15.95" customHeight="1" x14ac:dyDescent="0.2">
      <c r="A45" s="9" t="s">
        <v>48</v>
      </c>
      <c r="B45" s="134">
        <f t="shared" si="1"/>
        <v>8.5</v>
      </c>
      <c r="C45" s="135">
        <f>'Оценка (Этап II)'!B45</f>
        <v>3.5</v>
      </c>
      <c r="D45" s="135">
        <v>5</v>
      </c>
    </row>
    <row r="46" spans="1:4" ht="15.95" customHeight="1" x14ac:dyDescent="0.2">
      <c r="A46" s="9" t="s">
        <v>49</v>
      </c>
      <c r="B46" s="134">
        <f t="shared" si="1"/>
        <v>16</v>
      </c>
      <c r="C46" s="135">
        <f>'Оценка (Этап II)'!B46</f>
        <v>9</v>
      </c>
      <c r="D46" s="135">
        <v>7</v>
      </c>
    </row>
    <row r="47" spans="1:4" ht="15.95" customHeight="1" x14ac:dyDescent="0.2">
      <c r="A47" s="9" t="s">
        <v>50</v>
      </c>
      <c r="B47" s="134">
        <f t="shared" si="1"/>
        <v>19</v>
      </c>
      <c r="C47" s="135">
        <f>'Оценка (Этап II)'!B47</f>
        <v>10</v>
      </c>
      <c r="D47" s="135">
        <v>9</v>
      </c>
    </row>
    <row r="48" spans="1:4" ht="15.95" customHeight="1" x14ac:dyDescent="0.2">
      <c r="A48" s="9" t="s">
        <v>51</v>
      </c>
      <c r="B48" s="134">
        <f t="shared" si="1"/>
        <v>18</v>
      </c>
      <c r="C48" s="135">
        <f>'Оценка (Этап II)'!B48</f>
        <v>9</v>
      </c>
      <c r="D48" s="135">
        <v>9</v>
      </c>
    </row>
    <row r="49" spans="1:4" ht="15.95" customHeight="1" x14ac:dyDescent="0.2">
      <c r="A49" s="9" t="s">
        <v>52</v>
      </c>
      <c r="B49" s="134">
        <f t="shared" si="1"/>
        <v>20</v>
      </c>
      <c r="C49" s="135">
        <f>'Оценка (Этап II)'!B49</f>
        <v>10</v>
      </c>
      <c r="D49" s="135">
        <v>10</v>
      </c>
    </row>
  </sheetData>
  <mergeCells count="1">
    <mergeCell ref="A1:D1"/>
  </mergeCells>
  <printOptions horizontalCentered="1"/>
  <pageMargins left="0.70866141732283472" right="0.70866141732283472" top="0.74803149606299213" bottom="0.74803149606299213" header="0.31496062992125984" footer="0.31496062992125984"/>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85" zoomScaleNormal="100" zoomScaleSheetLayoutView="85" zoomScalePageLayoutView="70" workbookViewId="0">
      <selection activeCell="E17" sqref="E17"/>
    </sheetView>
  </sheetViews>
  <sheetFormatPr defaultRowHeight="12.75" x14ac:dyDescent="0.2"/>
  <cols>
    <col min="1" max="1" width="27.7109375" style="1" customWidth="1"/>
    <col min="2" max="2" width="12.7109375" style="10" customWidth="1"/>
    <col min="3" max="3" width="24.28515625" style="10" customWidth="1"/>
    <col min="4" max="4" width="38" style="10" customWidth="1"/>
    <col min="5" max="5" width="40.140625" style="10" customWidth="1"/>
    <col min="6" max="6" width="36.7109375" style="10" customWidth="1"/>
    <col min="7" max="7" width="36.42578125" style="10" customWidth="1"/>
    <col min="8" max="16384" width="9.140625" style="1"/>
  </cols>
  <sheetData>
    <row r="1" spans="1:8" ht="27" customHeight="1" x14ac:dyDescent="0.2">
      <c r="A1" s="160" t="s">
        <v>53</v>
      </c>
      <c r="B1" s="160"/>
      <c r="C1" s="160"/>
      <c r="D1" s="160"/>
      <c r="E1" s="160"/>
      <c r="F1" s="160"/>
      <c r="G1" s="160"/>
    </row>
    <row r="2" spans="1:8" ht="15" customHeight="1" x14ac:dyDescent="0.2">
      <c r="A2" s="2" t="s">
        <v>0</v>
      </c>
      <c r="B2" s="3" t="s">
        <v>200</v>
      </c>
      <c r="C2" s="4"/>
      <c r="D2" s="18"/>
      <c r="E2" s="18"/>
      <c r="F2" s="18"/>
      <c r="G2" s="18"/>
    </row>
    <row r="3" spans="1:8" ht="81" customHeight="1" x14ac:dyDescent="0.2">
      <c r="A3" s="5" t="s">
        <v>7</v>
      </c>
      <c r="B3" s="5" t="s">
        <v>1</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1"/>
    </row>
    <row r="4" spans="1:8" ht="15.95" customHeight="1" x14ac:dyDescent="0.2">
      <c r="A4" s="6" t="s">
        <v>3</v>
      </c>
      <c r="B4" s="7" t="s">
        <v>4</v>
      </c>
      <c r="C4" s="7" t="s">
        <v>4</v>
      </c>
      <c r="D4" s="6" t="s">
        <v>4</v>
      </c>
      <c r="E4" s="6" t="s">
        <v>4</v>
      </c>
      <c r="F4" s="6" t="s">
        <v>4</v>
      </c>
      <c r="G4" s="6" t="s">
        <v>4</v>
      </c>
    </row>
    <row r="5" spans="1:8" ht="15.95" customHeight="1" x14ac:dyDescent="0.2">
      <c r="A5" s="6" t="s">
        <v>5</v>
      </c>
      <c r="B5" s="12">
        <f>SUM(C5:G5)</f>
        <v>10</v>
      </c>
      <c r="C5" s="8">
        <f>'Методика II этап'!C8</f>
        <v>4</v>
      </c>
      <c r="D5" s="8">
        <f>'Методика II этап'!C13</f>
        <v>3</v>
      </c>
      <c r="E5" s="8">
        <v>1</v>
      </c>
      <c r="F5" s="8">
        <v>1</v>
      </c>
      <c r="G5" s="8">
        <v>1</v>
      </c>
    </row>
    <row r="6" spans="1:8" s="16" customFormat="1" ht="15.95" customHeight="1" x14ac:dyDescent="0.2">
      <c r="A6" s="13" t="s">
        <v>9</v>
      </c>
      <c r="B6" s="15"/>
      <c r="C6" s="14"/>
      <c r="D6" s="19"/>
      <c r="E6" s="19"/>
      <c r="F6" s="19"/>
      <c r="G6" s="19"/>
    </row>
    <row r="7" spans="1:8" s="10" customFormat="1" ht="23.25" customHeight="1" x14ac:dyDescent="0.2">
      <c r="A7" s="9" t="s">
        <v>10</v>
      </c>
      <c r="B7" s="134">
        <f>SUM(C7:G7)</f>
        <v>10</v>
      </c>
      <c r="C7" s="135">
        <f>'Показатель 3.1'!J9</f>
        <v>4</v>
      </c>
      <c r="D7" s="136">
        <f>'Показатель 3.2'!H10</f>
        <v>3</v>
      </c>
      <c r="E7" s="136">
        <f>'Показатель 3.3'!J8</f>
        <v>1</v>
      </c>
      <c r="F7" s="136">
        <f>'Показатель 4.1'!H8</f>
        <v>1</v>
      </c>
      <c r="G7" s="136">
        <f>'Показатель 4.2'!J8</f>
        <v>1</v>
      </c>
    </row>
    <row r="8" spans="1:8" s="10" customFormat="1" ht="15.95" customHeight="1" x14ac:dyDescent="0.2">
      <c r="A8" s="9" t="s">
        <v>11</v>
      </c>
      <c r="B8" s="134">
        <f>SUM(C8:G8)</f>
        <v>9</v>
      </c>
      <c r="C8" s="135">
        <f>'Показатель 3.1'!J10</f>
        <v>4</v>
      </c>
      <c r="D8" s="136">
        <f>'Показатель 3.2'!H11</f>
        <v>2</v>
      </c>
      <c r="E8" s="136">
        <f>'Показатель 3.3'!J9</f>
        <v>1</v>
      </c>
      <c r="F8" s="136">
        <f>'Показатель 4.1'!H9</f>
        <v>1</v>
      </c>
      <c r="G8" s="136">
        <f>'Показатель 4.2'!J9</f>
        <v>1</v>
      </c>
    </row>
    <row r="9" spans="1:8" s="10" customFormat="1" ht="15.95" customHeight="1" x14ac:dyDescent="0.2">
      <c r="A9" s="9" t="s">
        <v>12</v>
      </c>
      <c r="B9" s="134">
        <f>SUM(C9:G9)</f>
        <v>7</v>
      </c>
      <c r="C9" s="135">
        <f>'Показатель 3.1'!J11</f>
        <v>4</v>
      </c>
      <c r="D9" s="136">
        <f>'Показатель 3.2'!H12</f>
        <v>1</v>
      </c>
      <c r="E9" s="136">
        <f>'Показатель 3.3'!J10</f>
        <v>0</v>
      </c>
      <c r="F9" s="136">
        <f>'Показатель 4.1'!H10</f>
        <v>1</v>
      </c>
      <c r="G9" s="136">
        <f>'Показатель 4.2'!J10</f>
        <v>1</v>
      </c>
    </row>
    <row r="10" spans="1:8" s="10" customFormat="1" ht="15.95" customHeight="1" x14ac:dyDescent="0.2">
      <c r="A10" s="9" t="s">
        <v>13</v>
      </c>
      <c r="B10" s="134">
        <f>SUM(C10:G10)</f>
        <v>5</v>
      </c>
      <c r="C10" s="135">
        <f>'Показатель 3.1'!J12</f>
        <v>4</v>
      </c>
      <c r="D10" s="136">
        <f>'Показатель 3.2'!H13</f>
        <v>0</v>
      </c>
      <c r="E10" s="136">
        <f>'Показатель 3.3'!J11</f>
        <v>0</v>
      </c>
      <c r="F10" s="136">
        <f>'Показатель 4.1'!H11</f>
        <v>0</v>
      </c>
      <c r="G10" s="136">
        <f>'Показатель 4.2'!J11</f>
        <v>1</v>
      </c>
    </row>
    <row r="11" spans="1:8" s="16" customFormat="1" ht="15.95" customHeight="1" x14ac:dyDescent="0.2">
      <c r="A11" s="13" t="s">
        <v>14</v>
      </c>
      <c r="B11" s="15"/>
      <c r="C11" s="17"/>
      <c r="D11" s="20"/>
      <c r="E11" s="20"/>
      <c r="F11" s="20"/>
      <c r="G11" s="20"/>
    </row>
    <row r="12" spans="1:8" s="10" customFormat="1" ht="15.95" customHeight="1" x14ac:dyDescent="0.2">
      <c r="A12" s="9" t="s">
        <v>15</v>
      </c>
      <c r="B12" s="134">
        <f t="shared" ref="B12:B49" si="0">SUM(C12:G12)</f>
        <v>2</v>
      </c>
      <c r="C12" s="135">
        <f>'Показатель 3.1'!J14</f>
        <v>2</v>
      </c>
      <c r="D12" s="136">
        <f>'Показатель 3.2'!H15</f>
        <v>0</v>
      </c>
      <c r="E12" s="136">
        <f>'Показатель 3.3'!J13</f>
        <v>0</v>
      </c>
      <c r="F12" s="136">
        <f>'Показатель 4.1'!H13</f>
        <v>0</v>
      </c>
      <c r="G12" s="136">
        <f>'Показатель 4.2'!J13</f>
        <v>0</v>
      </c>
    </row>
    <row r="13" spans="1:8" s="10" customFormat="1" ht="15.95" customHeight="1" x14ac:dyDescent="0.2">
      <c r="A13" s="9" t="s">
        <v>16</v>
      </c>
      <c r="B13" s="134">
        <f t="shared" si="0"/>
        <v>7.5</v>
      </c>
      <c r="C13" s="135">
        <f>'Показатель 3.1'!J15</f>
        <v>4</v>
      </c>
      <c r="D13" s="136">
        <f>'Показатель 3.2'!H16</f>
        <v>3</v>
      </c>
      <c r="E13" s="136">
        <f>'Показатель 3.3'!J14</f>
        <v>0</v>
      </c>
      <c r="F13" s="136">
        <f>'Показатель 4.1'!H14</f>
        <v>0.5</v>
      </c>
      <c r="G13" s="136">
        <f>'Показатель 4.2'!J14</f>
        <v>0</v>
      </c>
    </row>
    <row r="14" spans="1:8" s="10" customFormat="1" ht="15.95" customHeight="1" x14ac:dyDescent="0.2">
      <c r="A14" s="9" t="s">
        <v>17</v>
      </c>
      <c r="B14" s="134">
        <f t="shared" si="0"/>
        <v>10</v>
      </c>
      <c r="C14" s="135">
        <f>'Показатель 3.1'!J16</f>
        <v>4</v>
      </c>
      <c r="D14" s="136">
        <f>'Показатель 3.2'!H17</f>
        <v>3</v>
      </c>
      <c r="E14" s="136">
        <f>'Показатель 3.3'!J15</f>
        <v>1</v>
      </c>
      <c r="F14" s="136">
        <f>'Показатель 4.1'!H15</f>
        <v>1</v>
      </c>
      <c r="G14" s="136">
        <f>'Показатель 4.2'!J15</f>
        <v>1</v>
      </c>
    </row>
    <row r="15" spans="1:8" s="10" customFormat="1" ht="15.95" customHeight="1" x14ac:dyDescent="0.2">
      <c r="A15" s="9" t="s">
        <v>18</v>
      </c>
      <c r="B15" s="134">
        <f t="shared" si="0"/>
        <v>7</v>
      </c>
      <c r="C15" s="135">
        <f>'Показатель 3.1'!J17</f>
        <v>2</v>
      </c>
      <c r="D15" s="136">
        <f>'Показатель 3.2'!H18</f>
        <v>2</v>
      </c>
      <c r="E15" s="136">
        <f>'Показатель 3.3'!J16</f>
        <v>1</v>
      </c>
      <c r="F15" s="136">
        <f>'Показатель 4.1'!H16</f>
        <v>1</v>
      </c>
      <c r="G15" s="136">
        <f>'Показатель 4.2'!J16</f>
        <v>1</v>
      </c>
    </row>
    <row r="16" spans="1:8" s="10" customFormat="1" ht="15.95" customHeight="1" x14ac:dyDescent="0.2">
      <c r="A16" s="9" t="s">
        <v>19</v>
      </c>
      <c r="B16" s="134">
        <f t="shared" si="0"/>
        <v>10</v>
      </c>
      <c r="C16" s="135">
        <f>'Показатель 3.1'!J18</f>
        <v>4</v>
      </c>
      <c r="D16" s="136">
        <f>'Показатель 3.2'!H19</f>
        <v>3</v>
      </c>
      <c r="E16" s="136">
        <f>'Показатель 3.3'!J17</f>
        <v>1</v>
      </c>
      <c r="F16" s="136">
        <f>'Показатель 4.1'!H17</f>
        <v>1</v>
      </c>
      <c r="G16" s="136">
        <f>'Показатель 4.2'!J17</f>
        <v>1</v>
      </c>
    </row>
    <row r="17" spans="1:7" s="10" customFormat="1" ht="15.95" customHeight="1" x14ac:dyDescent="0.2">
      <c r="A17" s="9" t="s">
        <v>20</v>
      </c>
      <c r="B17" s="134">
        <f t="shared" si="0"/>
        <v>10</v>
      </c>
      <c r="C17" s="135">
        <f>'Показатель 3.1'!J19</f>
        <v>4</v>
      </c>
      <c r="D17" s="136">
        <f>'Показатель 3.2'!H20</f>
        <v>3</v>
      </c>
      <c r="E17" s="136">
        <f>'Показатель 3.3'!J18</f>
        <v>1</v>
      </c>
      <c r="F17" s="136">
        <f>'Показатель 4.1'!H18</f>
        <v>1</v>
      </c>
      <c r="G17" s="136">
        <f>'Показатель 4.2'!J18</f>
        <v>1</v>
      </c>
    </row>
    <row r="18" spans="1:7" s="10" customFormat="1" ht="15.95" customHeight="1" x14ac:dyDescent="0.2">
      <c r="A18" s="9" t="s">
        <v>21</v>
      </c>
      <c r="B18" s="134">
        <f t="shared" si="0"/>
        <v>5</v>
      </c>
      <c r="C18" s="135">
        <f>'Показатель 3.1'!J20</f>
        <v>2</v>
      </c>
      <c r="D18" s="136">
        <f>'Показатель 3.2'!H21</f>
        <v>2</v>
      </c>
      <c r="E18" s="136">
        <f>'Показатель 3.3'!J19</f>
        <v>1</v>
      </c>
      <c r="F18" s="136">
        <f>'Показатель 4.1'!H19</f>
        <v>0</v>
      </c>
      <c r="G18" s="136">
        <f>'Показатель 4.2'!J19</f>
        <v>0</v>
      </c>
    </row>
    <row r="19" spans="1:7" s="10" customFormat="1" ht="15.95" customHeight="1" x14ac:dyDescent="0.2">
      <c r="A19" s="9" t="s">
        <v>22</v>
      </c>
      <c r="B19" s="134">
        <f t="shared" si="0"/>
        <v>4</v>
      </c>
      <c r="C19" s="135">
        <f>'Показатель 3.1'!J21</f>
        <v>2</v>
      </c>
      <c r="D19" s="136">
        <f>'Показатель 3.2'!H22</f>
        <v>2</v>
      </c>
      <c r="E19" s="136">
        <f>'Показатель 3.3'!J20</f>
        <v>0</v>
      </c>
      <c r="F19" s="136">
        <f>'Показатель 4.1'!H20</f>
        <v>0</v>
      </c>
      <c r="G19" s="136">
        <f>'Показатель 4.2'!J20</f>
        <v>0</v>
      </c>
    </row>
    <row r="20" spans="1:7" s="10" customFormat="1" ht="15.95" customHeight="1" x14ac:dyDescent="0.2">
      <c r="A20" s="9" t="s">
        <v>23</v>
      </c>
      <c r="B20" s="134">
        <f t="shared" si="0"/>
        <v>3</v>
      </c>
      <c r="C20" s="135">
        <f>'Показатель 3.1'!J22</f>
        <v>2</v>
      </c>
      <c r="D20" s="136">
        <f>'Показатель 3.2'!H23</f>
        <v>1</v>
      </c>
      <c r="E20" s="136">
        <f>'Показатель 3.3'!J21</f>
        <v>0</v>
      </c>
      <c r="F20" s="136">
        <f>'Показатель 4.1'!H21</f>
        <v>0</v>
      </c>
      <c r="G20" s="136">
        <f>'Показатель 4.2'!J21</f>
        <v>0</v>
      </c>
    </row>
    <row r="21" spans="1:7" s="10" customFormat="1" ht="15.95" customHeight="1" x14ac:dyDescent="0.2">
      <c r="A21" s="9" t="s">
        <v>24</v>
      </c>
      <c r="B21" s="134">
        <f t="shared" si="0"/>
        <v>5.5</v>
      </c>
      <c r="C21" s="135">
        <f>'Показатель 3.1'!J23</f>
        <v>4</v>
      </c>
      <c r="D21" s="136">
        <f>'Показатель 3.2'!H24</f>
        <v>1</v>
      </c>
      <c r="E21" s="136">
        <f>'Показатель 3.3'!J22</f>
        <v>0</v>
      </c>
      <c r="F21" s="136">
        <f>'Показатель 4.1'!H22</f>
        <v>0</v>
      </c>
      <c r="G21" s="136">
        <f>'Показатель 4.2'!J22</f>
        <v>0.5</v>
      </c>
    </row>
    <row r="22" spans="1:7" s="10" customFormat="1" ht="15.95" customHeight="1" x14ac:dyDescent="0.2">
      <c r="A22" s="9" t="s">
        <v>25</v>
      </c>
      <c r="B22" s="134">
        <f t="shared" si="0"/>
        <v>2.5</v>
      </c>
      <c r="C22" s="135">
        <f>'Показатель 3.1'!J24</f>
        <v>1</v>
      </c>
      <c r="D22" s="136">
        <f>'Показатель 3.2'!H25</f>
        <v>0.5</v>
      </c>
      <c r="E22" s="136">
        <f>'Показатель 3.3'!J23</f>
        <v>1</v>
      </c>
      <c r="F22" s="136">
        <f>'Показатель 4.1'!H23</f>
        <v>0</v>
      </c>
      <c r="G22" s="136">
        <f>'Показатель 4.2'!J23</f>
        <v>0</v>
      </c>
    </row>
    <row r="23" spans="1:7" s="10" customFormat="1" ht="15.95" customHeight="1" x14ac:dyDescent="0.2">
      <c r="A23" s="9" t="s">
        <v>26</v>
      </c>
      <c r="B23" s="134">
        <f t="shared" si="0"/>
        <v>2</v>
      </c>
      <c r="C23" s="135">
        <f>'Показатель 3.1'!J25</f>
        <v>2</v>
      </c>
      <c r="D23" s="136">
        <f>'Показатель 3.2'!H26</f>
        <v>0</v>
      </c>
      <c r="E23" s="136">
        <f>'Показатель 3.3'!J24</f>
        <v>0</v>
      </c>
      <c r="F23" s="136">
        <f>'Показатель 4.1'!H24</f>
        <v>0</v>
      </c>
      <c r="G23" s="136">
        <f>'Показатель 4.2'!J24</f>
        <v>0</v>
      </c>
    </row>
    <row r="24" spans="1:7" s="10" customFormat="1" ht="15.95" customHeight="1" x14ac:dyDescent="0.2">
      <c r="A24" s="9" t="s">
        <v>27</v>
      </c>
      <c r="B24" s="134">
        <f t="shared" si="0"/>
        <v>7</v>
      </c>
      <c r="C24" s="135">
        <f>'Показатель 3.1'!J26</f>
        <v>4</v>
      </c>
      <c r="D24" s="136">
        <f>'Показатель 3.2'!H27</f>
        <v>2</v>
      </c>
      <c r="E24" s="136">
        <f>'Показатель 3.3'!J25</f>
        <v>1</v>
      </c>
      <c r="F24" s="136">
        <f>'Показатель 4.1'!H25</f>
        <v>0</v>
      </c>
      <c r="G24" s="136">
        <f>'Показатель 4.2'!J25</f>
        <v>0</v>
      </c>
    </row>
    <row r="25" spans="1:7" s="10" customFormat="1" ht="15.95" customHeight="1" x14ac:dyDescent="0.2">
      <c r="A25" s="9" t="s">
        <v>28</v>
      </c>
      <c r="B25" s="134">
        <f t="shared" si="0"/>
        <v>9</v>
      </c>
      <c r="C25" s="135">
        <f>'Показатель 3.1'!J27</f>
        <v>4</v>
      </c>
      <c r="D25" s="136">
        <f>'Показатель 3.2'!H28</f>
        <v>2</v>
      </c>
      <c r="E25" s="136">
        <f>'Показатель 3.3'!J26</f>
        <v>1</v>
      </c>
      <c r="F25" s="136">
        <f>'Показатель 4.1'!H26</f>
        <v>1</v>
      </c>
      <c r="G25" s="136">
        <f>'Показатель 4.2'!J26</f>
        <v>1</v>
      </c>
    </row>
    <row r="26" spans="1:7" s="10" customFormat="1" ht="15.95" customHeight="1" x14ac:dyDescent="0.2">
      <c r="A26" s="9" t="s">
        <v>29</v>
      </c>
      <c r="B26" s="134">
        <f t="shared" si="0"/>
        <v>9</v>
      </c>
      <c r="C26" s="135">
        <f>'Показатель 3.1'!J28</f>
        <v>4</v>
      </c>
      <c r="D26" s="136">
        <f>'Показатель 3.2'!H29</f>
        <v>2</v>
      </c>
      <c r="E26" s="136">
        <f>'Показатель 3.3'!J27</f>
        <v>1</v>
      </c>
      <c r="F26" s="136">
        <f>'Показатель 4.1'!H27</f>
        <v>1</v>
      </c>
      <c r="G26" s="136">
        <f>'Показатель 4.2'!J27</f>
        <v>1</v>
      </c>
    </row>
    <row r="27" spans="1:7" s="10" customFormat="1" ht="15.95" customHeight="1" x14ac:dyDescent="0.2">
      <c r="A27" s="9" t="s">
        <v>30</v>
      </c>
      <c r="B27" s="134">
        <f t="shared" si="0"/>
        <v>2</v>
      </c>
      <c r="C27" s="135">
        <f>'Показатель 3.1'!J29</f>
        <v>2</v>
      </c>
      <c r="D27" s="136">
        <f>'Показатель 3.2'!H30</f>
        <v>0</v>
      </c>
      <c r="E27" s="136">
        <f>'Показатель 3.3'!J28</f>
        <v>0</v>
      </c>
      <c r="F27" s="136">
        <f>'Показатель 4.1'!H28</f>
        <v>0</v>
      </c>
      <c r="G27" s="136">
        <f>'Показатель 4.2'!J28</f>
        <v>0</v>
      </c>
    </row>
    <row r="28" spans="1:7" s="10" customFormat="1" ht="15.95" customHeight="1" x14ac:dyDescent="0.2">
      <c r="A28" s="9" t="s">
        <v>31</v>
      </c>
      <c r="B28" s="134">
        <f t="shared" si="0"/>
        <v>6</v>
      </c>
      <c r="C28" s="135">
        <f>'Показатель 3.1'!J30</f>
        <v>2</v>
      </c>
      <c r="D28" s="136">
        <f>'Показатель 3.2'!H31</f>
        <v>1</v>
      </c>
      <c r="E28" s="136">
        <f>'Показатель 3.3'!J29</f>
        <v>1</v>
      </c>
      <c r="F28" s="136">
        <f>'Показатель 4.1'!H29</f>
        <v>1</v>
      </c>
      <c r="G28" s="136">
        <f>'Показатель 4.2'!J29</f>
        <v>1</v>
      </c>
    </row>
    <row r="29" spans="1:7" s="10" customFormat="1" ht="15.95" customHeight="1" x14ac:dyDescent="0.2">
      <c r="A29" s="9" t="s">
        <v>32</v>
      </c>
      <c r="B29" s="134">
        <f t="shared" si="0"/>
        <v>10</v>
      </c>
      <c r="C29" s="135">
        <f>'Показатель 3.1'!J31</f>
        <v>4</v>
      </c>
      <c r="D29" s="136">
        <f>'Показатель 3.2'!H32</f>
        <v>3</v>
      </c>
      <c r="E29" s="136">
        <f>'Показатель 3.3'!J30</f>
        <v>1</v>
      </c>
      <c r="F29" s="136">
        <f>'Показатель 4.1'!H30</f>
        <v>1</v>
      </c>
      <c r="G29" s="136">
        <f>'Показатель 4.2'!J30</f>
        <v>1</v>
      </c>
    </row>
    <row r="30" spans="1:7" s="10" customFormat="1" ht="15.95" customHeight="1" x14ac:dyDescent="0.2">
      <c r="A30" s="9" t="s">
        <v>33</v>
      </c>
      <c r="B30" s="134">
        <f t="shared" si="0"/>
        <v>2.5</v>
      </c>
      <c r="C30" s="135">
        <f>'Показатель 3.1'!J32</f>
        <v>1</v>
      </c>
      <c r="D30" s="136">
        <f>'Показатель 3.2'!H33</f>
        <v>0</v>
      </c>
      <c r="E30" s="136">
        <f>'Показатель 3.3'!J31</f>
        <v>1</v>
      </c>
      <c r="F30" s="136">
        <f>'Показатель 4.1'!H31</f>
        <v>0</v>
      </c>
      <c r="G30" s="136">
        <f>'Показатель 4.2'!J31</f>
        <v>0.5</v>
      </c>
    </row>
    <row r="31" spans="1:7" s="10" customFormat="1" ht="15.95" customHeight="1" x14ac:dyDescent="0.2">
      <c r="A31" s="9" t="s">
        <v>34</v>
      </c>
      <c r="B31" s="134">
        <f t="shared" si="0"/>
        <v>9</v>
      </c>
      <c r="C31" s="135">
        <f>'Показатель 3.1'!J33</f>
        <v>4</v>
      </c>
      <c r="D31" s="136">
        <f>'Показатель 3.2'!H34</f>
        <v>2</v>
      </c>
      <c r="E31" s="136">
        <f>'Показатель 3.3'!J32</f>
        <v>1</v>
      </c>
      <c r="F31" s="136">
        <f>'Показатель 4.1'!H32</f>
        <v>1</v>
      </c>
      <c r="G31" s="136">
        <f>'Показатель 4.2'!J32</f>
        <v>1</v>
      </c>
    </row>
    <row r="32" spans="1:7" s="10" customFormat="1" ht="15.95" customHeight="1" x14ac:dyDescent="0.2">
      <c r="A32" s="9" t="s">
        <v>35</v>
      </c>
      <c r="B32" s="134">
        <f t="shared" si="0"/>
        <v>10</v>
      </c>
      <c r="C32" s="135">
        <f>'Показатель 3.1'!J34</f>
        <v>4</v>
      </c>
      <c r="D32" s="136">
        <f>'Показатель 3.2'!H35</f>
        <v>3</v>
      </c>
      <c r="E32" s="136">
        <f>'Показатель 3.3'!J33</f>
        <v>1</v>
      </c>
      <c r="F32" s="136">
        <f>'Показатель 4.1'!H33</f>
        <v>1</v>
      </c>
      <c r="G32" s="136">
        <f>'Показатель 4.2'!J33</f>
        <v>1</v>
      </c>
    </row>
    <row r="33" spans="1:7" s="10" customFormat="1" ht="15.95" customHeight="1" x14ac:dyDescent="0.2">
      <c r="A33" s="9" t="s">
        <v>36</v>
      </c>
      <c r="B33" s="134">
        <f t="shared" si="0"/>
        <v>4</v>
      </c>
      <c r="C33" s="135">
        <f>'Показатель 3.1'!J35</f>
        <v>0</v>
      </c>
      <c r="D33" s="136">
        <f>'Показатель 3.2'!H36</f>
        <v>2</v>
      </c>
      <c r="E33" s="136">
        <f>'Показатель 3.3'!J34</f>
        <v>1</v>
      </c>
      <c r="F33" s="136">
        <f>'Показатель 4.1'!H34</f>
        <v>0</v>
      </c>
      <c r="G33" s="136">
        <f>'Показатель 4.2'!J34</f>
        <v>1</v>
      </c>
    </row>
    <row r="34" spans="1:7" s="10" customFormat="1" ht="15.95" customHeight="1" x14ac:dyDescent="0.2">
      <c r="A34" s="9" t="s">
        <v>37</v>
      </c>
      <c r="B34" s="134">
        <f t="shared" si="0"/>
        <v>9</v>
      </c>
      <c r="C34" s="135">
        <f>'Показатель 3.1'!J36</f>
        <v>4</v>
      </c>
      <c r="D34" s="136">
        <f>'Показатель 3.2'!H37</f>
        <v>2</v>
      </c>
      <c r="E34" s="136">
        <f>'Показатель 3.3'!J35</f>
        <v>1</v>
      </c>
      <c r="F34" s="136">
        <f>'Показатель 4.1'!H35</f>
        <v>1</v>
      </c>
      <c r="G34" s="136">
        <f>'Показатель 4.2'!J35</f>
        <v>1</v>
      </c>
    </row>
    <row r="35" spans="1:7" s="10" customFormat="1" ht="15.95" customHeight="1" x14ac:dyDescent="0.2">
      <c r="A35" s="9" t="s">
        <v>38</v>
      </c>
      <c r="B35" s="134">
        <f t="shared" si="0"/>
        <v>3</v>
      </c>
      <c r="C35" s="135">
        <f>'Показатель 3.1'!J37</f>
        <v>2</v>
      </c>
      <c r="D35" s="136">
        <f>'Показатель 3.2'!H38</f>
        <v>1</v>
      </c>
      <c r="E35" s="136">
        <f>'Показатель 3.3'!J36</f>
        <v>0</v>
      </c>
      <c r="F35" s="136">
        <f>'Показатель 4.1'!H36</f>
        <v>0</v>
      </c>
      <c r="G35" s="136">
        <f>'Показатель 4.2'!J36</f>
        <v>0</v>
      </c>
    </row>
    <row r="36" spans="1:7" s="10" customFormat="1" ht="15.95" customHeight="1" x14ac:dyDescent="0.2">
      <c r="A36" s="9" t="s">
        <v>39</v>
      </c>
      <c r="B36" s="134">
        <f t="shared" si="0"/>
        <v>8</v>
      </c>
      <c r="C36" s="135">
        <f>'Показатель 3.1'!J38</f>
        <v>4</v>
      </c>
      <c r="D36" s="136">
        <f>'Показатель 3.2'!H39</f>
        <v>3</v>
      </c>
      <c r="E36" s="136">
        <f>'Показатель 3.3'!J37</f>
        <v>0</v>
      </c>
      <c r="F36" s="136">
        <f>'Показатель 4.1'!H37</f>
        <v>1</v>
      </c>
      <c r="G36" s="136">
        <f>'Показатель 4.2'!J37</f>
        <v>0</v>
      </c>
    </row>
    <row r="37" spans="1:7" s="10" customFormat="1" ht="15.95" customHeight="1" x14ac:dyDescent="0.2">
      <c r="A37" s="9" t="s">
        <v>40</v>
      </c>
      <c r="B37" s="134">
        <f t="shared" si="0"/>
        <v>8</v>
      </c>
      <c r="C37" s="135">
        <f>'Показатель 3.1'!J39</f>
        <v>4</v>
      </c>
      <c r="D37" s="136">
        <f>'Показатель 3.2'!H40</f>
        <v>1</v>
      </c>
      <c r="E37" s="136">
        <f>'Показатель 3.3'!J38</f>
        <v>1</v>
      </c>
      <c r="F37" s="136">
        <f>'Показатель 4.1'!H38</f>
        <v>1</v>
      </c>
      <c r="G37" s="136">
        <f>'Показатель 4.2'!J38</f>
        <v>1</v>
      </c>
    </row>
    <row r="38" spans="1:7" s="10" customFormat="1" ht="15.95" customHeight="1" x14ac:dyDescent="0.2">
      <c r="A38" s="9" t="s">
        <v>41</v>
      </c>
      <c r="B38" s="134">
        <f t="shared" si="0"/>
        <v>10</v>
      </c>
      <c r="C38" s="135">
        <f>'Показатель 3.1'!J40</f>
        <v>4</v>
      </c>
      <c r="D38" s="136">
        <f>'Показатель 3.2'!H41</f>
        <v>3</v>
      </c>
      <c r="E38" s="136">
        <f>'Показатель 3.3'!J39</f>
        <v>1</v>
      </c>
      <c r="F38" s="136">
        <f>'Показатель 4.1'!H39</f>
        <v>1</v>
      </c>
      <c r="G38" s="136">
        <f>'Показатель 4.2'!J39</f>
        <v>1</v>
      </c>
    </row>
    <row r="39" spans="1:7" s="10" customFormat="1" ht="15.95" customHeight="1" x14ac:dyDescent="0.2">
      <c r="A39" s="9" t="s">
        <v>42</v>
      </c>
      <c r="B39" s="134">
        <f t="shared" si="0"/>
        <v>10</v>
      </c>
      <c r="C39" s="135">
        <f>'Показатель 3.1'!J41</f>
        <v>4</v>
      </c>
      <c r="D39" s="136">
        <f>'Показатель 3.2'!H42</f>
        <v>3</v>
      </c>
      <c r="E39" s="136">
        <f>'Показатель 3.3'!J40</f>
        <v>1</v>
      </c>
      <c r="F39" s="136">
        <f>'Показатель 4.1'!H40</f>
        <v>1</v>
      </c>
      <c r="G39" s="136">
        <f>'Показатель 4.2'!J40</f>
        <v>1</v>
      </c>
    </row>
    <row r="40" spans="1:7" s="10" customFormat="1" ht="15.95" customHeight="1" x14ac:dyDescent="0.2">
      <c r="A40" s="9" t="s">
        <v>43</v>
      </c>
      <c r="B40" s="134">
        <f t="shared" si="0"/>
        <v>9</v>
      </c>
      <c r="C40" s="135">
        <f>'Показатель 3.1'!J42</f>
        <v>4</v>
      </c>
      <c r="D40" s="136">
        <f>'Показатель 3.2'!H43</f>
        <v>2</v>
      </c>
      <c r="E40" s="136">
        <f>'Показатель 3.3'!J41</f>
        <v>1</v>
      </c>
      <c r="F40" s="136">
        <f>'Показатель 4.1'!H41</f>
        <v>1</v>
      </c>
      <c r="G40" s="136">
        <f>'Показатель 4.2'!J41</f>
        <v>1</v>
      </c>
    </row>
    <row r="41" spans="1:7" s="10" customFormat="1" ht="15.95" customHeight="1" x14ac:dyDescent="0.2">
      <c r="A41" s="9" t="s">
        <v>44</v>
      </c>
      <c r="B41" s="134">
        <f t="shared" si="0"/>
        <v>10</v>
      </c>
      <c r="C41" s="135">
        <f>'Показатель 3.1'!J43</f>
        <v>4</v>
      </c>
      <c r="D41" s="136">
        <f>'Показатель 3.2'!H44</f>
        <v>3</v>
      </c>
      <c r="E41" s="136">
        <f>'Показатель 3.3'!J42</f>
        <v>1</v>
      </c>
      <c r="F41" s="136">
        <f>'Показатель 4.1'!H42</f>
        <v>1</v>
      </c>
      <c r="G41" s="136">
        <f>'Показатель 4.2'!J42</f>
        <v>1</v>
      </c>
    </row>
    <row r="42" spans="1:7" s="10" customFormat="1" ht="15.95" customHeight="1" x14ac:dyDescent="0.2">
      <c r="A42" s="9" t="s">
        <v>45</v>
      </c>
      <c r="B42" s="134">
        <f t="shared" si="0"/>
        <v>4</v>
      </c>
      <c r="C42" s="135">
        <f>'Показатель 3.1'!J44</f>
        <v>2</v>
      </c>
      <c r="D42" s="136">
        <f>'Показатель 3.2'!H45</f>
        <v>1</v>
      </c>
      <c r="E42" s="136">
        <f>'Показатель 3.3'!J43</f>
        <v>0</v>
      </c>
      <c r="F42" s="136">
        <f>'Показатель 4.1'!H43</f>
        <v>0</v>
      </c>
      <c r="G42" s="136">
        <f>'Показатель 4.2'!J43</f>
        <v>1</v>
      </c>
    </row>
    <row r="43" spans="1:7" s="10" customFormat="1" ht="15.95" customHeight="1" x14ac:dyDescent="0.2">
      <c r="A43" s="9" t="s">
        <v>46</v>
      </c>
      <c r="B43" s="134">
        <f t="shared" si="0"/>
        <v>4</v>
      </c>
      <c r="C43" s="135">
        <f>'Показатель 3.1'!J45</f>
        <v>4</v>
      </c>
      <c r="D43" s="136">
        <f>'Показатель 3.2'!H46</f>
        <v>0</v>
      </c>
      <c r="E43" s="136">
        <f>'Показатель 3.3'!J44</f>
        <v>0</v>
      </c>
      <c r="F43" s="136">
        <f>'Показатель 4.1'!H44</f>
        <v>0</v>
      </c>
      <c r="G43" s="136">
        <f>'Показатель 4.2'!J44</f>
        <v>0</v>
      </c>
    </row>
    <row r="44" spans="1:7" s="10" customFormat="1" ht="15.95" customHeight="1" x14ac:dyDescent="0.2">
      <c r="A44" s="9" t="s">
        <v>47</v>
      </c>
      <c r="B44" s="134">
        <f t="shared" si="0"/>
        <v>6</v>
      </c>
      <c r="C44" s="135">
        <f>'Показатель 3.1'!J46</f>
        <v>2</v>
      </c>
      <c r="D44" s="136">
        <f>'Показатель 3.2'!H47</f>
        <v>2</v>
      </c>
      <c r="E44" s="136">
        <f>'Показатель 3.3'!J45</f>
        <v>1</v>
      </c>
      <c r="F44" s="136">
        <f>'Показатель 4.1'!H45</f>
        <v>0</v>
      </c>
      <c r="G44" s="136">
        <f>'Показатель 4.2'!J45</f>
        <v>1</v>
      </c>
    </row>
    <row r="45" spans="1:7" s="10" customFormat="1" ht="15.95" customHeight="1" x14ac:dyDescent="0.2">
      <c r="A45" s="9" t="s">
        <v>48</v>
      </c>
      <c r="B45" s="134">
        <f t="shared" si="0"/>
        <v>3.5</v>
      </c>
      <c r="C45" s="135">
        <f>'Показатель 3.1'!J47</f>
        <v>2</v>
      </c>
      <c r="D45" s="136">
        <f>'Показатель 3.2'!H48</f>
        <v>0</v>
      </c>
      <c r="E45" s="136">
        <f>'Показатель 3.3'!J46</f>
        <v>0</v>
      </c>
      <c r="F45" s="136">
        <f>'Показатель 4.1'!H46</f>
        <v>1</v>
      </c>
      <c r="G45" s="136">
        <f>'Показатель 4.2'!J46</f>
        <v>0.5</v>
      </c>
    </row>
    <row r="46" spans="1:7" s="10" customFormat="1" ht="15.95" customHeight="1" x14ac:dyDescent="0.2">
      <c r="A46" s="9" t="s">
        <v>49</v>
      </c>
      <c r="B46" s="134">
        <f t="shared" si="0"/>
        <v>9</v>
      </c>
      <c r="C46" s="135">
        <f>'Показатель 3.1'!J48</f>
        <v>4</v>
      </c>
      <c r="D46" s="136">
        <f>'Показатель 3.2'!H49</f>
        <v>2</v>
      </c>
      <c r="E46" s="136">
        <f>'Показатель 3.3'!J47</f>
        <v>1</v>
      </c>
      <c r="F46" s="136">
        <f>'Показатель 4.1'!H47</f>
        <v>1</v>
      </c>
      <c r="G46" s="136">
        <f>'Показатель 4.2'!J47</f>
        <v>1</v>
      </c>
    </row>
    <row r="47" spans="1:7" s="10" customFormat="1" ht="15.95" customHeight="1" x14ac:dyDescent="0.2">
      <c r="A47" s="9" t="s">
        <v>50</v>
      </c>
      <c r="B47" s="134">
        <f t="shared" si="0"/>
        <v>10</v>
      </c>
      <c r="C47" s="135">
        <f>'Показатель 3.1'!J49</f>
        <v>4</v>
      </c>
      <c r="D47" s="136">
        <f>'Показатель 3.2'!H50</f>
        <v>3</v>
      </c>
      <c r="E47" s="136">
        <f>'Показатель 3.3'!J48</f>
        <v>1</v>
      </c>
      <c r="F47" s="136">
        <f>'Показатель 4.1'!H48</f>
        <v>1</v>
      </c>
      <c r="G47" s="136">
        <f>'Показатель 4.2'!J48</f>
        <v>1</v>
      </c>
    </row>
    <row r="48" spans="1:7" s="10" customFormat="1" ht="15.95" customHeight="1" x14ac:dyDescent="0.2">
      <c r="A48" s="9" t="s">
        <v>51</v>
      </c>
      <c r="B48" s="134">
        <f t="shared" si="0"/>
        <v>9</v>
      </c>
      <c r="C48" s="135">
        <f>'Показатель 3.1'!J50</f>
        <v>4</v>
      </c>
      <c r="D48" s="136">
        <f>'Показатель 3.2'!H51</f>
        <v>3</v>
      </c>
      <c r="E48" s="136">
        <f>'Показатель 3.3'!J49</f>
        <v>1</v>
      </c>
      <c r="F48" s="136">
        <f>'Показатель 4.1'!H49</f>
        <v>0</v>
      </c>
      <c r="G48" s="136">
        <f>'Показатель 4.2'!J49</f>
        <v>1</v>
      </c>
    </row>
    <row r="49" spans="1:7" s="10" customFormat="1" ht="15.95" customHeight="1" x14ac:dyDescent="0.2">
      <c r="A49" s="9" t="s">
        <v>52</v>
      </c>
      <c r="B49" s="134">
        <f t="shared" si="0"/>
        <v>10</v>
      </c>
      <c r="C49" s="135">
        <f>'Показатель 3.1'!J51</f>
        <v>4</v>
      </c>
      <c r="D49" s="136">
        <f>'Показатель 3.2'!H52</f>
        <v>3</v>
      </c>
      <c r="E49" s="136">
        <f>'Показатель 3.3'!J50</f>
        <v>1</v>
      </c>
      <c r="F49" s="136">
        <f>'Показатель 4.1'!H50</f>
        <v>1</v>
      </c>
      <c r="G49" s="136">
        <f>'Показатель 4.2'!J50</f>
        <v>1</v>
      </c>
    </row>
  </sheetData>
  <mergeCells count="1">
    <mergeCell ref="A1:G1"/>
  </mergeCells>
  <printOptions horizontalCentered="1"/>
  <pageMargins left="0.31496062992125984" right="0.31496062992125984" top="0.35433070866141736" bottom="0.35433070866141736" header="0" footer="0"/>
  <pageSetup paperSize="9" scale="6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5" activePane="bottomLeft" state="frozen"/>
      <selection activeCell="G50" sqref="G50"/>
      <selection pane="bottomLeft" activeCell="B7" sqref="B7"/>
    </sheetView>
  </sheetViews>
  <sheetFormatPr defaultRowHeight="15" x14ac:dyDescent="0.25"/>
  <cols>
    <col min="1" max="1" width="6.140625" customWidth="1"/>
    <col min="2" max="2" width="138.7109375" customWidth="1"/>
    <col min="3" max="3" width="7.42578125" customWidth="1"/>
  </cols>
  <sheetData>
    <row r="1" spans="1:3" ht="15.75" x14ac:dyDescent="0.25">
      <c r="A1" s="161" t="s">
        <v>54</v>
      </c>
      <c r="B1" s="161"/>
      <c r="C1" s="161"/>
    </row>
    <row r="2" spans="1:3" x14ac:dyDescent="0.25">
      <c r="A2" s="21"/>
      <c r="B2" s="21"/>
      <c r="C2" s="22"/>
    </row>
    <row r="3" spans="1:3" ht="15" customHeight="1" x14ac:dyDescent="0.25">
      <c r="A3" s="162" t="s">
        <v>55</v>
      </c>
      <c r="B3" s="163" t="s">
        <v>56</v>
      </c>
      <c r="C3" s="163" t="s">
        <v>57</v>
      </c>
    </row>
    <row r="4" spans="1:3" x14ac:dyDescent="0.25">
      <c r="A4" s="162"/>
      <c r="B4" s="163"/>
      <c r="C4" s="163"/>
    </row>
    <row r="5" spans="1:3" x14ac:dyDescent="0.25">
      <c r="A5" s="23" t="s">
        <v>58</v>
      </c>
      <c r="B5" s="24" t="s">
        <v>59</v>
      </c>
      <c r="C5" s="25">
        <f>C8+C13+C19</f>
        <v>8</v>
      </c>
    </row>
    <row r="6" spans="1:3" ht="20.25" customHeight="1" x14ac:dyDescent="0.25">
      <c r="A6" s="164" t="s">
        <v>60</v>
      </c>
      <c r="B6" s="26" t="s">
        <v>61</v>
      </c>
      <c r="C6" s="165"/>
    </row>
    <row r="7" spans="1:3" ht="71.25" customHeight="1" x14ac:dyDescent="0.25">
      <c r="A7" s="164"/>
      <c r="B7" s="27" t="s">
        <v>62</v>
      </c>
      <c r="C7" s="165"/>
    </row>
    <row r="8" spans="1:3" x14ac:dyDescent="0.25">
      <c r="A8" s="28"/>
      <c r="B8" s="29" t="s">
        <v>63</v>
      </c>
      <c r="C8" s="30">
        <v>4</v>
      </c>
    </row>
    <row r="9" spans="1:3" x14ac:dyDescent="0.25">
      <c r="A9" s="28"/>
      <c r="B9" s="31" t="s">
        <v>64</v>
      </c>
      <c r="C9" s="30">
        <v>2</v>
      </c>
    </row>
    <row r="10" spans="1:3" x14ac:dyDescent="0.25">
      <c r="A10" s="28"/>
      <c r="B10" s="32" t="s">
        <v>65</v>
      </c>
      <c r="C10" s="30">
        <v>0</v>
      </c>
    </row>
    <row r="11" spans="1:3" ht="22.5" customHeight="1" x14ac:dyDescent="0.25">
      <c r="A11" s="170" t="s">
        <v>66</v>
      </c>
      <c r="B11" s="26" t="s">
        <v>67</v>
      </c>
      <c r="C11" s="171"/>
    </row>
    <row r="12" spans="1:3" ht="227.25" customHeight="1" x14ac:dyDescent="0.25">
      <c r="A12" s="170"/>
      <c r="B12" s="33" t="s">
        <v>68</v>
      </c>
      <c r="C12" s="171"/>
    </row>
    <row r="13" spans="1:3" x14ac:dyDescent="0.25">
      <c r="A13" s="34"/>
      <c r="B13" s="29" t="s">
        <v>69</v>
      </c>
      <c r="C13" s="30">
        <v>3</v>
      </c>
    </row>
    <row r="14" spans="1:3" x14ac:dyDescent="0.25">
      <c r="A14" s="34"/>
      <c r="B14" s="29" t="s">
        <v>70</v>
      </c>
      <c r="C14" s="30">
        <v>2</v>
      </c>
    </row>
    <row r="15" spans="1:3" x14ac:dyDescent="0.25">
      <c r="A15" s="34"/>
      <c r="B15" s="31" t="s">
        <v>71</v>
      </c>
      <c r="C15" s="30">
        <v>1</v>
      </c>
    </row>
    <row r="16" spans="1:3" x14ac:dyDescent="0.25">
      <c r="A16" s="34"/>
      <c r="B16" s="31" t="s">
        <v>72</v>
      </c>
      <c r="C16" s="30">
        <v>0</v>
      </c>
    </row>
    <row r="17" spans="1:3" ht="30.75" customHeight="1" x14ac:dyDescent="0.25">
      <c r="A17" s="170" t="s">
        <v>73</v>
      </c>
      <c r="B17" s="26" t="s">
        <v>74</v>
      </c>
      <c r="C17" s="171"/>
    </row>
    <row r="18" spans="1:3" ht="27" customHeight="1" x14ac:dyDescent="0.25">
      <c r="A18" s="170"/>
      <c r="B18" s="33" t="s">
        <v>75</v>
      </c>
      <c r="C18" s="171"/>
    </row>
    <row r="19" spans="1:3" x14ac:dyDescent="0.25">
      <c r="A19" s="35"/>
      <c r="B19" s="29" t="s">
        <v>76</v>
      </c>
      <c r="C19" s="36">
        <v>1</v>
      </c>
    </row>
    <row r="20" spans="1:3" x14ac:dyDescent="0.25">
      <c r="A20" s="35"/>
      <c r="B20" s="29" t="s">
        <v>77</v>
      </c>
      <c r="C20" s="36">
        <v>0</v>
      </c>
    </row>
    <row r="21" spans="1:3" x14ac:dyDescent="0.25">
      <c r="A21" s="37" t="s">
        <v>78</v>
      </c>
      <c r="B21" s="24" t="s">
        <v>79</v>
      </c>
      <c r="C21" s="25">
        <f>C24+C28</f>
        <v>2</v>
      </c>
    </row>
    <row r="22" spans="1:3" ht="33.75" customHeight="1" x14ac:dyDescent="0.25">
      <c r="A22" s="166" t="s">
        <v>80</v>
      </c>
      <c r="B22" s="26" t="s">
        <v>81</v>
      </c>
      <c r="C22" s="168"/>
    </row>
    <row r="23" spans="1:3" ht="106.5" customHeight="1" x14ac:dyDescent="0.25">
      <c r="A23" s="167"/>
      <c r="B23" s="33" t="s">
        <v>82</v>
      </c>
      <c r="C23" s="169"/>
    </row>
    <row r="24" spans="1:3" x14ac:dyDescent="0.25">
      <c r="A24" s="38"/>
      <c r="B24" s="29" t="s">
        <v>83</v>
      </c>
      <c r="C24" s="30">
        <v>1</v>
      </c>
    </row>
    <row r="25" spans="1:3" x14ac:dyDescent="0.25">
      <c r="A25" s="38"/>
      <c r="B25" s="29" t="s">
        <v>84</v>
      </c>
      <c r="C25" s="30">
        <v>0</v>
      </c>
    </row>
    <row r="26" spans="1:3" ht="42.75" customHeight="1" x14ac:dyDescent="0.25">
      <c r="A26" s="166" t="s">
        <v>85</v>
      </c>
      <c r="B26" s="26" t="s">
        <v>86</v>
      </c>
      <c r="C26" s="168"/>
    </row>
    <row r="27" spans="1:3" ht="52.5" customHeight="1" x14ac:dyDescent="0.25">
      <c r="A27" s="167"/>
      <c r="B27" s="33" t="s">
        <v>87</v>
      </c>
      <c r="C27" s="169"/>
    </row>
    <row r="28" spans="1:3" ht="25.5" x14ac:dyDescent="0.25">
      <c r="A28" s="38"/>
      <c r="B28" s="29" t="s">
        <v>88</v>
      </c>
      <c r="C28" s="30">
        <v>1</v>
      </c>
    </row>
    <row r="29" spans="1:3" x14ac:dyDescent="0.25">
      <c r="A29" s="38"/>
      <c r="B29" s="29" t="s">
        <v>89</v>
      </c>
      <c r="C29" s="30">
        <v>0</v>
      </c>
    </row>
    <row r="30" spans="1:3" x14ac:dyDescent="0.25">
      <c r="A30" s="39"/>
      <c r="B30" s="40" t="s">
        <v>90</v>
      </c>
      <c r="C30" s="41">
        <f>C5+C21</f>
        <v>10</v>
      </c>
    </row>
    <row r="32" spans="1:3" x14ac:dyDescent="0.25">
      <c r="B32">
        <v>0.5</v>
      </c>
    </row>
  </sheetData>
  <mergeCells count="14">
    <mergeCell ref="A26:A27"/>
    <mergeCell ref="C26:C27"/>
    <mergeCell ref="A11:A12"/>
    <mergeCell ref="C11:C12"/>
    <mergeCell ref="A17:A18"/>
    <mergeCell ref="C17:C18"/>
    <mergeCell ref="A22:A23"/>
    <mergeCell ref="C22:C23"/>
    <mergeCell ref="A1:C1"/>
    <mergeCell ref="A3:A4"/>
    <mergeCell ref="B3:B4"/>
    <mergeCell ref="C3:C4"/>
    <mergeCell ref="A6:A7"/>
    <mergeCell ref="C6:C7"/>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7" topLeftCell="A8" activePane="bottomLeft" state="frozenSplit"/>
      <selection activeCell="G50" sqref="G50"/>
      <selection pane="bottomLeft" activeCell="N8" sqref="N8"/>
    </sheetView>
  </sheetViews>
  <sheetFormatPr defaultRowHeight="12.75" x14ac:dyDescent="0.2"/>
  <cols>
    <col min="1" max="1" width="4.28515625" style="74" customWidth="1"/>
    <col min="2" max="2" width="22.7109375" style="1" customWidth="1"/>
    <col min="3" max="3" width="40.28515625" style="1" customWidth="1"/>
    <col min="4" max="4" width="16.42578125" style="1" customWidth="1"/>
    <col min="5" max="5" width="20" style="1" customWidth="1"/>
    <col min="6" max="6" width="21.5703125" style="75" customWidth="1"/>
    <col min="7" max="7" width="12.85546875" style="75" customWidth="1"/>
    <col min="8" max="9" width="10.85546875" style="75" customWidth="1"/>
    <col min="10" max="10" width="9.85546875" style="75" customWidth="1"/>
    <col min="11" max="11" width="36.140625" style="81" customWidth="1"/>
    <col min="12" max="12" width="46" style="75" customWidth="1"/>
    <col min="13" max="13" width="9.140625" style="1"/>
    <col min="14" max="14" width="40" style="50" customWidth="1"/>
    <col min="15" max="16384" width="9.140625" style="1"/>
  </cols>
  <sheetData>
    <row r="1" spans="1:14" s="46" customFormat="1" ht="24.75" customHeight="1" x14ac:dyDescent="0.2">
      <c r="A1" s="42" t="s">
        <v>91</v>
      </c>
      <c r="B1" s="43"/>
      <c r="C1" s="43"/>
      <c r="D1" s="43"/>
      <c r="E1" s="43"/>
      <c r="F1" s="43"/>
      <c r="G1" s="43"/>
      <c r="H1" s="43"/>
      <c r="I1" s="43"/>
      <c r="J1" s="43"/>
      <c r="K1" s="44"/>
      <c r="L1" s="43"/>
      <c r="M1" s="45"/>
    </row>
    <row r="2" spans="1:14" ht="15" customHeight="1" x14ac:dyDescent="0.2">
      <c r="A2" s="47" t="s">
        <v>92</v>
      </c>
      <c r="B2" s="47"/>
      <c r="C2" s="48"/>
      <c r="D2" s="48"/>
      <c r="E2" s="48"/>
      <c r="F2" s="48"/>
      <c r="G2" s="48"/>
      <c r="H2" s="48"/>
      <c r="I2" s="48"/>
      <c r="J2" s="48"/>
      <c r="K2" s="49"/>
      <c r="L2" s="48"/>
      <c r="M2" s="50"/>
      <c r="N2" s="1"/>
    </row>
    <row r="3" spans="1:14" ht="57.75" customHeight="1" x14ac:dyDescent="0.2">
      <c r="A3" s="174"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74"/>
      <c r="C3" s="174"/>
      <c r="D3" s="174"/>
      <c r="E3" s="174"/>
      <c r="F3" s="174"/>
      <c r="G3" s="174"/>
      <c r="H3" s="174"/>
      <c r="I3" s="174"/>
      <c r="J3" s="174"/>
      <c r="K3" s="174"/>
      <c r="L3" s="174"/>
      <c r="M3" s="50"/>
      <c r="N3" s="1"/>
    </row>
    <row r="4" spans="1:14" s="46" customFormat="1" ht="64.5" customHeight="1" x14ac:dyDescent="0.2">
      <c r="A4" s="175" t="s">
        <v>55</v>
      </c>
      <c r="B4" s="5" t="s">
        <v>93</v>
      </c>
      <c r="C4" s="5"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5" t="s">
        <v>94</v>
      </c>
      <c r="E4" s="175" t="s">
        <v>95</v>
      </c>
      <c r="F4" s="175" t="s">
        <v>96</v>
      </c>
      <c r="G4" s="175"/>
      <c r="H4" s="175"/>
      <c r="I4" s="175"/>
      <c r="J4" s="175"/>
      <c r="K4" s="175" t="s">
        <v>97</v>
      </c>
      <c r="L4" s="175" t="s">
        <v>98</v>
      </c>
      <c r="N4" s="51"/>
    </row>
    <row r="5" spans="1:14" s="52" customFormat="1" ht="40.5" x14ac:dyDescent="0.2">
      <c r="A5" s="175"/>
      <c r="B5" s="175" t="s">
        <v>99</v>
      </c>
      <c r="C5" s="7" t="str">
        <f>'Методика II этап'!B8</f>
        <v>Опубликован в структурированном виде с указанием полных или кратких наименований всех составляющих</v>
      </c>
      <c r="D5" s="173" t="s">
        <v>100</v>
      </c>
      <c r="E5" s="175"/>
      <c r="F5" s="172" t="s">
        <v>101</v>
      </c>
      <c r="G5" s="173" t="s">
        <v>102</v>
      </c>
      <c r="H5" s="173"/>
      <c r="I5" s="173"/>
      <c r="J5" s="172" t="s">
        <v>103</v>
      </c>
      <c r="K5" s="175"/>
      <c r="L5" s="175"/>
      <c r="N5" s="53"/>
    </row>
    <row r="6" spans="1:14" s="52" customFormat="1" ht="40.5" x14ac:dyDescent="0.2">
      <c r="A6" s="175"/>
      <c r="B6" s="175"/>
      <c r="C6" s="7" t="str">
        <f>'Методика II этап'!B9</f>
        <v>Опубликован, но не в структурированном виде и (или) без указания полных или кратких наименований всех составляющих</v>
      </c>
      <c r="D6" s="175"/>
      <c r="E6" s="175"/>
      <c r="F6" s="172"/>
      <c r="G6" s="173" t="s">
        <v>104</v>
      </c>
      <c r="H6" s="173" t="s">
        <v>105</v>
      </c>
      <c r="I6" s="173" t="s">
        <v>106</v>
      </c>
      <c r="J6" s="172"/>
      <c r="K6" s="175"/>
      <c r="L6" s="175"/>
      <c r="N6" s="53"/>
    </row>
    <row r="7" spans="1:14" s="52" customFormat="1" ht="13.5" x14ac:dyDescent="0.2">
      <c r="A7" s="175"/>
      <c r="B7" s="175"/>
      <c r="C7" s="7" t="str">
        <f>'Методика II этап'!B10</f>
        <v>Не опубликован</v>
      </c>
      <c r="D7" s="175"/>
      <c r="E7" s="175"/>
      <c r="F7" s="172"/>
      <c r="G7" s="173"/>
      <c r="H7" s="173"/>
      <c r="I7" s="173"/>
      <c r="J7" s="172"/>
      <c r="K7" s="175"/>
      <c r="L7" s="175"/>
      <c r="N7" s="53"/>
    </row>
    <row r="8" spans="1:14" s="59" customFormat="1" x14ac:dyDescent="0.2">
      <c r="A8" s="54"/>
      <c r="B8" s="13" t="s">
        <v>9</v>
      </c>
      <c r="C8" s="55"/>
      <c r="D8" s="56"/>
      <c r="E8" s="56"/>
      <c r="F8" s="57"/>
      <c r="G8" s="57"/>
      <c r="H8" s="57"/>
      <c r="I8" s="57"/>
      <c r="J8" s="57"/>
      <c r="K8" s="58"/>
      <c r="L8" s="58"/>
      <c r="N8" s="60"/>
    </row>
    <row r="9" spans="1:14" s="63" customFormat="1" ht="38.25" x14ac:dyDescent="0.2">
      <c r="A9" s="61">
        <v>1</v>
      </c>
      <c r="B9" s="9" t="s">
        <v>10</v>
      </c>
      <c r="C9" s="122" t="s">
        <v>63</v>
      </c>
      <c r="D9" s="123" t="s">
        <v>107</v>
      </c>
      <c r="E9" s="124"/>
      <c r="F9" s="125">
        <f>IF(C9=$C$5,4,IF(C9=$C$6,2,0))</f>
        <v>4</v>
      </c>
      <c r="G9" s="125"/>
      <c r="H9" s="125"/>
      <c r="I9" s="125"/>
      <c r="J9" s="125">
        <f>F9*(1-G9)*(1-H9)*(1-I9)</f>
        <v>4</v>
      </c>
      <c r="K9" s="121" t="s">
        <v>201</v>
      </c>
      <c r="L9" s="138"/>
    </row>
    <row r="10" spans="1:14" s="63" customFormat="1" ht="51" x14ac:dyDescent="0.2">
      <c r="A10" s="61">
        <v>2</v>
      </c>
      <c r="B10" s="9" t="s">
        <v>11</v>
      </c>
      <c r="C10" s="122" t="s">
        <v>63</v>
      </c>
      <c r="D10" s="123" t="s">
        <v>108</v>
      </c>
      <c r="E10" s="124"/>
      <c r="F10" s="125">
        <f t="shared" ref="F10:F12" si="0">IF(C10=$C$5,4,IF(C10=$C$6,2,0))</f>
        <v>4</v>
      </c>
      <c r="G10" s="125"/>
      <c r="H10" s="125"/>
      <c r="I10" s="125"/>
      <c r="J10" s="125">
        <f t="shared" ref="J10:J51" si="1">F10*(1-G10)*(1-H10)*(1-I10)</f>
        <v>4</v>
      </c>
      <c r="K10" s="121" t="s">
        <v>216</v>
      </c>
      <c r="L10" s="138"/>
    </row>
    <row r="11" spans="1:14" s="63" customFormat="1" ht="76.5" x14ac:dyDescent="0.2">
      <c r="A11" s="61">
        <v>3</v>
      </c>
      <c r="B11" s="9" t="s">
        <v>12</v>
      </c>
      <c r="C11" s="122" t="s">
        <v>63</v>
      </c>
      <c r="D11" s="123" t="s">
        <v>109</v>
      </c>
      <c r="E11" s="124"/>
      <c r="F11" s="125">
        <f t="shared" si="0"/>
        <v>4</v>
      </c>
      <c r="G11" s="125"/>
      <c r="H11" s="125"/>
      <c r="I11" s="125"/>
      <c r="J11" s="125">
        <f t="shared" si="1"/>
        <v>4</v>
      </c>
      <c r="K11" s="121" t="s">
        <v>212</v>
      </c>
      <c r="L11" s="138"/>
    </row>
    <row r="12" spans="1:14" s="63" customFormat="1" ht="38.25" x14ac:dyDescent="0.2">
      <c r="A12" s="61">
        <v>4</v>
      </c>
      <c r="B12" s="9" t="s">
        <v>13</v>
      </c>
      <c r="C12" s="122" t="s">
        <v>63</v>
      </c>
      <c r="D12" s="123" t="s">
        <v>107</v>
      </c>
      <c r="E12" s="137"/>
      <c r="F12" s="125">
        <f t="shared" si="0"/>
        <v>4</v>
      </c>
      <c r="G12" s="125"/>
      <c r="H12" s="125"/>
      <c r="I12" s="125"/>
      <c r="J12" s="125">
        <f t="shared" si="1"/>
        <v>4</v>
      </c>
      <c r="K12" s="121" t="s">
        <v>206</v>
      </c>
      <c r="L12" s="138"/>
    </row>
    <row r="13" spans="1:14" s="63" customFormat="1" x14ac:dyDescent="0.2">
      <c r="A13" s="64"/>
      <c r="B13" s="13" t="s">
        <v>14</v>
      </c>
      <c r="C13" s="65"/>
      <c r="D13" s="56"/>
      <c r="E13" s="56"/>
      <c r="F13" s="86"/>
      <c r="G13" s="57"/>
      <c r="H13" s="57"/>
      <c r="I13" s="57"/>
      <c r="J13" s="86"/>
      <c r="K13" s="118"/>
      <c r="L13" s="58"/>
    </row>
    <row r="14" spans="1:14" s="63" customFormat="1" ht="76.5" x14ac:dyDescent="0.2">
      <c r="A14" s="61">
        <v>5</v>
      </c>
      <c r="B14" s="9" t="s">
        <v>15</v>
      </c>
      <c r="C14" s="122" t="s">
        <v>64</v>
      </c>
      <c r="D14" s="123" t="s">
        <v>107</v>
      </c>
      <c r="E14" s="145"/>
      <c r="F14" s="125">
        <f>IF(C14=$C$5,4,IF(C14=$C$6,2,0))</f>
        <v>2</v>
      </c>
      <c r="G14" s="125"/>
      <c r="H14" s="125"/>
      <c r="I14" s="125"/>
      <c r="J14" s="125">
        <f t="shared" si="1"/>
        <v>2</v>
      </c>
      <c r="K14" s="121" t="s">
        <v>110</v>
      </c>
      <c r="L14" s="146" t="s">
        <v>223</v>
      </c>
    </row>
    <row r="15" spans="1:14" s="63" customFormat="1" ht="58.5" customHeight="1" x14ac:dyDescent="0.2">
      <c r="A15" s="61">
        <v>6</v>
      </c>
      <c r="B15" s="9" t="s">
        <v>16</v>
      </c>
      <c r="C15" s="122" t="s">
        <v>63</v>
      </c>
      <c r="D15" s="123" t="s">
        <v>107</v>
      </c>
      <c r="E15" s="124"/>
      <c r="F15" s="125">
        <f t="shared" ref="F15:F51" si="2">IF(C15=$C$5,4,IF(C15=$C$6,2,0))</f>
        <v>4</v>
      </c>
      <c r="G15" s="125"/>
      <c r="H15" s="125"/>
      <c r="I15" s="125"/>
      <c r="J15" s="125">
        <f t="shared" si="1"/>
        <v>4</v>
      </c>
      <c r="K15" s="121" t="s">
        <v>112</v>
      </c>
      <c r="L15" s="146"/>
    </row>
    <row r="16" spans="1:14" s="63" customFormat="1" ht="42.75" customHeight="1" x14ac:dyDescent="0.2">
      <c r="A16" s="61">
        <v>7</v>
      </c>
      <c r="B16" s="9" t="s">
        <v>17</v>
      </c>
      <c r="C16" s="122" t="s">
        <v>63</v>
      </c>
      <c r="D16" s="123" t="s">
        <v>108</v>
      </c>
      <c r="E16" s="124"/>
      <c r="F16" s="125">
        <f t="shared" si="2"/>
        <v>4</v>
      </c>
      <c r="G16" s="125"/>
      <c r="H16" s="125"/>
      <c r="I16" s="125"/>
      <c r="J16" s="125">
        <f t="shared" si="1"/>
        <v>4</v>
      </c>
      <c r="K16" s="121" t="s">
        <v>230</v>
      </c>
      <c r="L16" s="146" t="s">
        <v>235</v>
      </c>
    </row>
    <row r="17" spans="1:13" s="63" customFormat="1" ht="102" x14ac:dyDescent="0.2">
      <c r="A17" s="61">
        <v>8</v>
      </c>
      <c r="B17" s="9" t="s">
        <v>18</v>
      </c>
      <c r="C17" s="122" t="s">
        <v>63</v>
      </c>
      <c r="D17" s="123" t="s">
        <v>237</v>
      </c>
      <c r="E17" s="124" t="s">
        <v>238</v>
      </c>
      <c r="F17" s="125">
        <f t="shared" si="2"/>
        <v>4</v>
      </c>
      <c r="G17" s="125"/>
      <c r="H17" s="125">
        <v>0.5</v>
      </c>
      <c r="I17" s="125"/>
      <c r="J17" s="125">
        <f t="shared" si="1"/>
        <v>2</v>
      </c>
      <c r="K17" s="121" t="s">
        <v>236</v>
      </c>
      <c r="L17" s="71"/>
      <c r="M17" s="72"/>
    </row>
    <row r="18" spans="1:13" s="63" customFormat="1" ht="38.25" x14ac:dyDescent="0.2">
      <c r="A18" s="61">
        <v>9</v>
      </c>
      <c r="B18" s="9" t="s">
        <v>19</v>
      </c>
      <c r="C18" s="122" t="s">
        <v>63</v>
      </c>
      <c r="D18" s="123" t="s">
        <v>108</v>
      </c>
      <c r="E18" s="124"/>
      <c r="F18" s="125">
        <f t="shared" si="2"/>
        <v>4</v>
      </c>
      <c r="G18" s="125"/>
      <c r="H18" s="125"/>
      <c r="I18" s="125"/>
      <c r="J18" s="125">
        <f t="shared" si="1"/>
        <v>4</v>
      </c>
      <c r="K18" s="121" t="s">
        <v>115</v>
      </c>
      <c r="L18" s="146"/>
    </row>
    <row r="19" spans="1:13" s="63" customFormat="1" ht="38.25" x14ac:dyDescent="0.2">
      <c r="A19" s="61">
        <v>10</v>
      </c>
      <c r="B19" s="9" t="s">
        <v>20</v>
      </c>
      <c r="C19" s="122" t="s">
        <v>63</v>
      </c>
      <c r="D19" s="123" t="s">
        <v>107</v>
      </c>
      <c r="E19" s="124"/>
      <c r="F19" s="125">
        <f t="shared" si="2"/>
        <v>4</v>
      </c>
      <c r="G19" s="125"/>
      <c r="H19" s="125"/>
      <c r="I19" s="125"/>
      <c r="J19" s="125">
        <f t="shared" si="1"/>
        <v>4</v>
      </c>
      <c r="K19" s="121" t="s">
        <v>243</v>
      </c>
      <c r="L19" s="62"/>
    </row>
    <row r="20" spans="1:13" s="63" customFormat="1" ht="81.75" customHeight="1" x14ac:dyDescent="0.2">
      <c r="A20" s="61">
        <v>11</v>
      </c>
      <c r="B20" s="9" t="s">
        <v>21</v>
      </c>
      <c r="C20" s="122" t="s">
        <v>64</v>
      </c>
      <c r="D20" s="123" t="s">
        <v>245</v>
      </c>
      <c r="E20" s="124"/>
      <c r="F20" s="125">
        <f t="shared" si="2"/>
        <v>2</v>
      </c>
      <c r="G20" s="125"/>
      <c r="H20" s="125"/>
      <c r="I20" s="125"/>
      <c r="J20" s="125">
        <f t="shared" si="1"/>
        <v>2</v>
      </c>
      <c r="K20" s="121" t="s">
        <v>192</v>
      </c>
      <c r="L20" s="62"/>
    </row>
    <row r="21" spans="1:13" s="63" customFormat="1" ht="38.25" x14ac:dyDescent="0.2">
      <c r="A21" s="61">
        <v>12</v>
      </c>
      <c r="B21" s="9" t="s">
        <v>22</v>
      </c>
      <c r="C21" s="122" t="s">
        <v>64</v>
      </c>
      <c r="D21" s="123" t="s">
        <v>107</v>
      </c>
      <c r="E21" s="124"/>
      <c r="F21" s="125">
        <f t="shared" si="2"/>
        <v>2</v>
      </c>
      <c r="G21" s="125"/>
      <c r="H21" s="125"/>
      <c r="I21" s="125"/>
      <c r="J21" s="125">
        <f t="shared" si="1"/>
        <v>2</v>
      </c>
      <c r="K21" s="121" t="s">
        <v>117</v>
      </c>
      <c r="L21" s="138"/>
    </row>
    <row r="22" spans="1:13" s="63" customFormat="1" ht="38.25" x14ac:dyDescent="0.2">
      <c r="A22" s="61">
        <v>13</v>
      </c>
      <c r="B22" s="9" t="s">
        <v>23</v>
      </c>
      <c r="C22" s="122" t="s">
        <v>64</v>
      </c>
      <c r="D22" s="123" t="s">
        <v>107</v>
      </c>
      <c r="E22" s="145"/>
      <c r="F22" s="125">
        <f t="shared" si="2"/>
        <v>2</v>
      </c>
      <c r="G22" s="125"/>
      <c r="H22" s="125"/>
      <c r="I22" s="125"/>
      <c r="J22" s="125">
        <f t="shared" si="1"/>
        <v>2</v>
      </c>
      <c r="K22" s="121" t="s">
        <v>118</v>
      </c>
      <c r="L22" s="62"/>
    </row>
    <row r="23" spans="1:13" s="63" customFormat="1" ht="51" x14ac:dyDescent="0.2">
      <c r="A23" s="61">
        <v>14</v>
      </c>
      <c r="B23" s="9" t="s">
        <v>24</v>
      </c>
      <c r="C23" s="122" t="s">
        <v>63</v>
      </c>
      <c r="D23" s="123" t="s">
        <v>108</v>
      </c>
      <c r="E23" s="124"/>
      <c r="F23" s="125">
        <f t="shared" si="2"/>
        <v>4</v>
      </c>
      <c r="G23" s="125"/>
      <c r="H23" s="125"/>
      <c r="I23" s="125"/>
      <c r="J23" s="125">
        <f t="shared" si="1"/>
        <v>4</v>
      </c>
      <c r="K23" s="121" t="s">
        <v>253</v>
      </c>
      <c r="L23" s="62"/>
    </row>
    <row r="24" spans="1:13" s="63" customFormat="1" ht="114.75" x14ac:dyDescent="0.2">
      <c r="A24" s="61">
        <v>15</v>
      </c>
      <c r="B24" s="9" t="s">
        <v>25</v>
      </c>
      <c r="C24" s="122" t="s">
        <v>64</v>
      </c>
      <c r="D24" s="123" t="s">
        <v>107</v>
      </c>
      <c r="E24" s="145"/>
      <c r="F24" s="125">
        <f t="shared" si="2"/>
        <v>2</v>
      </c>
      <c r="G24" s="125"/>
      <c r="H24" s="125"/>
      <c r="I24" s="125">
        <v>0.5</v>
      </c>
      <c r="J24" s="125">
        <f t="shared" si="1"/>
        <v>1</v>
      </c>
      <c r="K24" s="121" t="s">
        <v>257</v>
      </c>
      <c r="L24" s="138" t="s">
        <v>258</v>
      </c>
    </row>
    <row r="25" spans="1:13" s="63" customFormat="1" ht="38.25" x14ac:dyDescent="0.2">
      <c r="A25" s="61">
        <v>16</v>
      </c>
      <c r="B25" s="9" t="s">
        <v>26</v>
      </c>
      <c r="C25" s="122" t="s">
        <v>64</v>
      </c>
      <c r="D25" s="123" t="s">
        <v>107</v>
      </c>
      <c r="E25" s="145"/>
      <c r="F25" s="125">
        <f t="shared" si="2"/>
        <v>2</v>
      </c>
      <c r="G25" s="125"/>
      <c r="H25" s="125"/>
      <c r="I25" s="125"/>
      <c r="J25" s="125">
        <f t="shared" si="1"/>
        <v>2</v>
      </c>
      <c r="K25" s="121" t="s">
        <v>262</v>
      </c>
      <c r="L25" s="146" t="s">
        <v>114</v>
      </c>
    </row>
    <row r="26" spans="1:13" s="63" customFormat="1" ht="137.25" customHeight="1" x14ac:dyDescent="0.2">
      <c r="A26" s="61">
        <v>17</v>
      </c>
      <c r="B26" s="9" t="s">
        <v>27</v>
      </c>
      <c r="C26" s="122" t="s">
        <v>63</v>
      </c>
      <c r="D26" s="123" t="s">
        <v>107</v>
      </c>
      <c r="E26" s="124" t="s">
        <v>116</v>
      </c>
      <c r="F26" s="125">
        <f t="shared" si="2"/>
        <v>4</v>
      </c>
      <c r="G26" s="125"/>
      <c r="H26" s="125"/>
      <c r="I26" s="125"/>
      <c r="J26" s="125">
        <f t="shared" si="1"/>
        <v>4</v>
      </c>
      <c r="K26" s="121" t="s">
        <v>119</v>
      </c>
      <c r="L26" s="138" t="s">
        <v>265</v>
      </c>
    </row>
    <row r="27" spans="1:13" s="63" customFormat="1" ht="51" x14ac:dyDescent="0.2">
      <c r="A27" s="61">
        <v>18</v>
      </c>
      <c r="B27" s="9" t="s">
        <v>28</v>
      </c>
      <c r="C27" s="122" t="s">
        <v>63</v>
      </c>
      <c r="D27" s="123" t="s">
        <v>113</v>
      </c>
      <c r="E27" s="124"/>
      <c r="F27" s="125">
        <f t="shared" si="2"/>
        <v>4</v>
      </c>
      <c r="G27" s="125"/>
      <c r="H27" s="125"/>
      <c r="I27" s="125"/>
      <c r="J27" s="125">
        <f t="shared" si="1"/>
        <v>4</v>
      </c>
      <c r="K27" s="121" t="s">
        <v>271</v>
      </c>
      <c r="L27" s="138"/>
    </row>
    <row r="28" spans="1:13" s="63" customFormat="1" ht="76.5" x14ac:dyDescent="0.2">
      <c r="A28" s="61">
        <v>19</v>
      </c>
      <c r="B28" s="9" t="s">
        <v>29</v>
      </c>
      <c r="C28" s="122" t="s">
        <v>63</v>
      </c>
      <c r="D28" s="123" t="s">
        <v>107</v>
      </c>
      <c r="E28" s="123"/>
      <c r="F28" s="125">
        <f t="shared" si="2"/>
        <v>4</v>
      </c>
      <c r="G28" s="125"/>
      <c r="H28" s="125"/>
      <c r="I28" s="125"/>
      <c r="J28" s="125">
        <f t="shared" si="1"/>
        <v>4</v>
      </c>
      <c r="K28" s="121" t="s">
        <v>274</v>
      </c>
      <c r="L28" s="62"/>
    </row>
    <row r="29" spans="1:13" s="63" customFormat="1" ht="76.5" customHeight="1" x14ac:dyDescent="0.2">
      <c r="A29" s="61">
        <v>20</v>
      </c>
      <c r="B29" s="9" t="s">
        <v>30</v>
      </c>
      <c r="C29" s="122" t="s">
        <v>64</v>
      </c>
      <c r="D29" s="123" t="s">
        <v>107</v>
      </c>
      <c r="E29" s="124" t="s">
        <v>116</v>
      </c>
      <c r="F29" s="125">
        <f t="shared" si="2"/>
        <v>2</v>
      </c>
      <c r="G29" s="125"/>
      <c r="H29" s="125"/>
      <c r="I29" s="125"/>
      <c r="J29" s="125">
        <f t="shared" si="1"/>
        <v>2</v>
      </c>
      <c r="K29" s="121" t="s">
        <v>281</v>
      </c>
      <c r="L29" s="138" t="s">
        <v>282</v>
      </c>
    </row>
    <row r="30" spans="1:13" s="63" customFormat="1" ht="51" x14ac:dyDescent="0.2">
      <c r="A30" s="61">
        <v>21</v>
      </c>
      <c r="B30" s="9" t="s">
        <v>31</v>
      </c>
      <c r="C30" s="122" t="s">
        <v>63</v>
      </c>
      <c r="D30" s="123" t="s">
        <v>108</v>
      </c>
      <c r="E30" s="124" t="s">
        <v>120</v>
      </c>
      <c r="F30" s="125">
        <f t="shared" si="2"/>
        <v>4</v>
      </c>
      <c r="G30" s="125"/>
      <c r="H30" s="125">
        <v>0.5</v>
      </c>
      <c r="I30" s="125"/>
      <c r="J30" s="125">
        <f t="shared" si="1"/>
        <v>2</v>
      </c>
      <c r="K30" s="121" t="s">
        <v>284</v>
      </c>
      <c r="L30" s="138"/>
    </row>
    <row r="31" spans="1:13" s="63" customFormat="1" ht="87.75" customHeight="1" x14ac:dyDescent="0.2">
      <c r="A31" s="61">
        <v>22</v>
      </c>
      <c r="B31" s="9" t="s">
        <v>32</v>
      </c>
      <c r="C31" s="122" t="s">
        <v>63</v>
      </c>
      <c r="D31" s="123" t="s">
        <v>108</v>
      </c>
      <c r="E31" s="123"/>
      <c r="F31" s="125">
        <f t="shared" si="2"/>
        <v>4</v>
      </c>
      <c r="G31" s="125"/>
      <c r="H31" s="125"/>
      <c r="I31" s="125"/>
      <c r="J31" s="125">
        <f t="shared" si="1"/>
        <v>4</v>
      </c>
      <c r="K31" s="121" t="s">
        <v>287</v>
      </c>
      <c r="L31" s="138"/>
    </row>
    <row r="32" spans="1:13" s="63" customFormat="1" ht="89.25" x14ac:dyDescent="0.2">
      <c r="A32" s="61">
        <v>23</v>
      </c>
      <c r="B32" s="9" t="s">
        <v>33</v>
      </c>
      <c r="C32" s="122" t="s">
        <v>64</v>
      </c>
      <c r="D32" s="73" t="s">
        <v>290</v>
      </c>
      <c r="E32" s="123"/>
      <c r="F32" s="125">
        <f t="shared" si="2"/>
        <v>2</v>
      </c>
      <c r="G32" s="125"/>
      <c r="H32" s="125"/>
      <c r="I32" s="125">
        <v>0.5</v>
      </c>
      <c r="J32" s="125">
        <f t="shared" si="1"/>
        <v>1</v>
      </c>
      <c r="K32" s="121" t="s">
        <v>289</v>
      </c>
      <c r="L32" s="138" t="s">
        <v>291</v>
      </c>
    </row>
    <row r="33" spans="1:12" s="63" customFormat="1" ht="38.25" x14ac:dyDescent="0.2">
      <c r="A33" s="61">
        <v>24</v>
      </c>
      <c r="B33" s="9" t="s">
        <v>34</v>
      </c>
      <c r="C33" s="122" t="s">
        <v>63</v>
      </c>
      <c r="D33" s="123" t="s">
        <v>123</v>
      </c>
      <c r="E33" s="123"/>
      <c r="F33" s="125">
        <f t="shared" si="2"/>
        <v>4</v>
      </c>
      <c r="G33" s="125"/>
      <c r="H33" s="125"/>
      <c r="I33" s="125"/>
      <c r="J33" s="125">
        <f t="shared" si="1"/>
        <v>4</v>
      </c>
      <c r="K33" s="121" t="s">
        <v>122</v>
      </c>
      <c r="L33" s="138"/>
    </row>
    <row r="34" spans="1:12" s="63" customFormat="1" ht="46.5" customHeight="1" x14ac:dyDescent="0.2">
      <c r="A34" s="61">
        <v>25</v>
      </c>
      <c r="B34" s="9" t="s">
        <v>35</v>
      </c>
      <c r="C34" s="122" t="s">
        <v>63</v>
      </c>
      <c r="D34" s="123" t="s">
        <v>123</v>
      </c>
      <c r="E34" s="123"/>
      <c r="F34" s="125">
        <f t="shared" si="2"/>
        <v>4</v>
      </c>
      <c r="G34" s="125"/>
      <c r="H34" s="125"/>
      <c r="I34" s="125"/>
      <c r="J34" s="125">
        <f t="shared" si="1"/>
        <v>4</v>
      </c>
      <c r="K34" s="121" t="s">
        <v>302</v>
      </c>
      <c r="L34" s="146"/>
    </row>
    <row r="35" spans="1:12" s="63" customFormat="1" ht="38.25" x14ac:dyDescent="0.2">
      <c r="A35" s="61">
        <v>26</v>
      </c>
      <c r="B35" s="9" t="s">
        <v>36</v>
      </c>
      <c r="C35" s="122" t="s">
        <v>65</v>
      </c>
      <c r="D35" s="123"/>
      <c r="E35" s="124"/>
      <c r="F35" s="125">
        <f t="shared" si="2"/>
        <v>0</v>
      </c>
      <c r="G35" s="125"/>
      <c r="H35" s="125"/>
      <c r="I35" s="125"/>
      <c r="J35" s="125">
        <f t="shared" si="1"/>
        <v>0</v>
      </c>
      <c r="K35" s="121" t="s">
        <v>305</v>
      </c>
      <c r="L35" s="138" t="s">
        <v>306</v>
      </c>
    </row>
    <row r="36" spans="1:12" s="63" customFormat="1" ht="38.25" x14ac:dyDescent="0.2">
      <c r="A36" s="61">
        <v>27</v>
      </c>
      <c r="B36" s="9" t="s">
        <v>37</v>
      </c>
      <c r="C36" s="122" t="s">
        <v>63</v>
      </c>
      <c r="D36" s="123" t="s">
        <v>107</v>
      </c>
      <c r="E36" s="124" t="s">
        <v>124</v>
      </c>
      <c r="F36" s="125">
        <f t="shared" si="2"/>
        <v>4</v>
      </c>
      <c r="G36" s="125"/>
      <c r="H36" s="125"/>
      <c r="I36" s="125"/>
      <c r="J36" s="125">
        <f t="shared" si="1"/>
        <v>4</v>
      </c>
      <c r="K36" s="121" t="s">
        <v>311</v>
      </c>
      <c r="L36" s="62"/>
    </row>
    <row r="37" spans="1:12" s="63" customFormat="1" ht="38.25" x14ac:dyDescent="0.2">
      <c r="A37" s="61">
        <v>28</v>
      </c>
      <c r="B37" s="9" t="s">
        <v>38</v>
      </c>
      <c r="C37" s="122" t="s">
        <v>64</v>
      </c>
      <c r="D37" s="123" t="s">
        <v>123</v>
      </c>
      <c r="E37" s="124"/>
      <c r="F37" s="125">
        <f t="shared" si="2"/>
        <v>2</v>
      </c>
      <c r="G37" s="125"/>
      <c r="H37" s="125"/>
      <c r="I37" s="125"/>
      <c r="J37" s="125">
        <f t="shared" si="1"/>
        <v>2</v>
      </c>
      <c r="K37" s="121" t="s">
        <v>313</v>
      </c>
      <c r="L37" s="146" t="s">
        <v>114</v>
      </c>
    </row>
    <row r="38" spans="1:12" s="63" customFormat="1" ht="76.5" x14ac:dyDescent="0.2">
      <c r="A38" s="61">
        <v>29</v>
      </c>
      <c r="B38" s="9" t="s">
        <v>39</v>
      </c>
      <c r="C38" s="122" t="s">
        <v>63</v>
      </c>
      <c r="D38" s="123" t="s">
        <v>125</v>
      </c>
      <c r="E38" s="124" t="s">
        <v>126</v>
      </c>
      <c r="F38" s="125">
        <f t="shared" si="2"/>
        <v>4</v>
      </c>
      <c r="G38" s="125"/>
      <c r="H38" s="125"/>
      <c r="I38" s="125"/>
      <c r="J38" s="125">
        <f t="shared" si="1"/>
        <v>4</v>
      </c>
      <c r="K38" s="121" t="s">
        <v>318</v>
      </c>
      <c r="L38" s="62"/>
    </row>
    <row r="39" spans="1:12" s="63" customFormat="1" ht="63.75" x14ac:dyDescent="0.2">
      <c r="A39" s="73">
        <v>30</v>
      </c>
      <c r="B39" s="9" t="s">
        <v>40</v>
      </c>
      <c r="C39" s="122" t="s">
        <v>63</v>
      </c>
      <c r="D39" s="123" t="s">
        <v>107</v>
      </c>
      <c r="E39" s="124"/>
      <c r="F39" s="125">
        <f t="shared" si="2"/>
        <v>4</v>
      </c>
      <c r="G39" s="125"/>
      <c r="H39" s="125"/>
      <c r="I39" s="125"/>
      <c r="J39" s="125">
        <f t="shared" si="1"/>
        <v>4</v>
      </c>
      <c r="K39" s="121" t="s">
        <v>322</v>
      </c>
      <c r="L39" s="62"/>
    </row>
    <row r="40" spans="1:12" s="63" customFormat="1" ht="38.25" x14ac:dyDescent="0.2">
      <c r="A40" s="73">
        <v>31</v>
      </c>
      <c r="B40" s="9" t="s">
        <v>41</v>
      </c>
      <c r="C40" s="122" t="s">
        <v>63</v>
      </c>
      <c r="D40" s="123" t="s">
        <v>107</v>
      </c>
      <c r="E40" s="124"/>
      <c r="F40" s="125">
        <f t="shared" si="2"/>
        <v>4</v>
      </c>
      <c r="G40" s="125"/>
      <c r="H40" s="125"/>
      <c r="I40" s="125"/>
      <c r="J40" s="125">
        <f t="shared" si="1"/>
        <v>4</v>
      </c>
      <c r="K40" s="121" t="s">
        <v>325</v>
      </c>
      <c r="L40" s="62"/>
    </row>
    <row r="41" spans="1:12" s="63" customFormat="1" ht="38.25" x14ac:dyDescent="0.2">
      <c r="A41" s="73">
        <v>32</v>
      </c>
      <c r="B41" s="9" t="s">
        <v>42</v>
      </c>
      <c r="C41" s="122" t="s">
        <v>63</v>
      </c>
      <c r="D41" s="123" t="s">
        <v>108</v>
      </c>
      <c r="E41" s="124"/>
      <c r="F41" s="125">
        <f t="shared" si="2"/>
        <v>4</v>
      </c>
      <c r="G41" s="125"/>
      <c r="H41" s="125"/>
      <c r="I41" s="125"/>
      <c r="J41" s="125">
        <f t="shared" si="1"/>
        <v>4</v>
      </c>
      <c r="K41" s="121" t="s">
        <v>328</v>
      </c>
      <c r="L41" s="138"/>
    </row>
    <row r="42" spans="1:12" s="63" customFormat="1" ht="84" customHeight="1" x14ac:dyDescent="0.2">
      <c r="A42" s="73">
        <v>33</v>
      </c>
      <c r="B42" s="9" t="s">
        <v>43</v>
      </c>
      <c r="C42" s="122" t="s">
        <v>63</v>
      </c>
      <c r="D42" s="123" t="s">
        <v>107</v>
      </c>
      <c r="E42" s="124"/>
      <c r="F42" s="125">
        <f t="shared" si="2"/>
        <v>4</v>
      </c>
      <c r="G42" s="125"/>
      <c r="H42" s="125"/>
      <c r="I42" s="125"/>
      <c r="J42" s="125">
        <f t="shared" si="1"/>
        <v>4</v>
      </c>
      <c r="K42" s="121" t="s">
        <v>127</v>
      </c>
      <c r="L42" s="62"/>
    </row>
    <row r="43" spans="1:12" s="63" customFormat="1" ht="61.5" customHeight="1" x14ac:dyDescent="0.2">
      <c r="A43" s="73">
        <v>34</v>
      </c>
      <c r="B43" s="9" t="s">
        <v>44</v>
      </c>
      <c r="C43" s="122" t="s">
        <v>63</v>
      </c>
      <c r="D43" s="123" t="s">
        <v>333</v>
      </c>
      <c r="E43" s="124"/>
      <c r="F43" s="125">
        <f t="shared" si="2"/>
        <v>4</v>
      </c>
      <c r="G43" s="125"/>
      <c r="H43" s="125"/>
      <c r="I43" s="125"/>
      <c r="J43" s="125">
        <f t="shared" si="1"/>
        <v>4</v>
      </c>
      <c r="K43" s="121" t="s">
        <v>332</v>
      </c>
      <c r="L43" s="146"/>
    </row>
    <row r="44" spans="1:12" s="63" customFormat="1" ht="38.25" x14ac:dyDescent="0.2">
      <c r="A44" s="73">
        <v>35</v>
      </c>
      <c r="B44" s="9" t="s">
        <v>45</v>
      </c>
      <c r="C44" s="122" t="s">
        <v>64</v>
      </c>
      <c r="D44" s="123" t="s">
        <v>107</v>
      </c>
      <c r="E44" s="124"/>
      <c r="F44" s="125">
        <f t="shared" si="2"/>
        <v>2</v>
      </c>
      <c r="G44" s="125"/>
      <c r="H44" s="125"/>
      <c r="I44" s="125"/>
      <c r="J44" s="125">
        <f t="shared" si="1"/>
        <v>2</v>
      </c>
      <c r="K44" s="121" t="s">
        <v>199</v>
      </c>
      <c r="L44" s="138"/>
    </row>
    <row r="45" spans="1:12" s="63" customFormat="1" ht="38.25" x14ac:dyDescent="0.2">
      <c r="A45" s="61">
        <v>36</v>
      </c>
      <c r="B45" s="9" t="s">
        <v>46</v>
      </c>
      <c r="C45" s="122" t="s">
        <v>63</v>
      </c>
      <c r="D45" s="123" t="s">
        <v>108</v>
      </c>
      <c r="E45" s="124" t="s">
        <v>128</v>
      </c>
      <c r="F45" s="125">
        <f t="shared" si="2"/>
        <v>4</v>
      </c>
      <c r="G45" s="125"/>
      <c r="H45" s="125"/>
      <c r="I45" s="125"/>
      <c r="J45" s="125">
        <f t="shared" si="1"/>
        <v>4</v>
      </c>
      <c r="K45" s="121" t="s">
        <v>337</v>
      </c>
      <c r="L45" s="116"/>
    </row>
    <row r="46" spans="1:12" s="63" customFormat="1" ht="38.25" x14ac:dyDescent="0.2">
      <c r="A46" s="61">
        <v>37</v>
      </c>
      <c r="B46" s="9" t="s">
        <v>47</v>
      </c>
      <c r="C46" s="122" t="s">
        <v>64</v>
      </c>
      <c r="D46" s="123" t="s">
        <v>107</v>
      </c>
      <c r="E46" s="124"/>
      <c r="F46" s="125">
        <f t="shared" si="2"/>
        <v>2</v>
      </c>
      <c r="G46" s="125"/>
      <c r="H46" s="125"/>
      <c r="I46" s="125"/>
      <c r="J46" s="125">
        <f t="shared" si="1"/>
        <v>2</v>
      </c>
      <c r="K46" s="121" t="s">
        <v>129</v>
      </c>
      <c r="L46" s="138"/>
    </row>
    <row r="47" spans="1:12" s="63" customFormat="1" ht="60" customHeight="1" x14ac:dyDescent="0.2">
      <c r="A47" s="61">
        <v>38</v>
      </c>
      <c r="B47" s="9" t="s">
        <v>48</v>
      </c>
      <c r="C47" s="122" t="s">
        <v>64</v>
      </c>
      <c r="D47" s="123" t="s">
        <v>107</v>
      </c>
      <c r="E47" s="124"/>
      <c r="F47" s="125">
        <f t="shared" si="2"/>
        <v>2</v>
      </c>
      <c r="G47" s="125"/>
      <c r="H47" s="125"/>
      <c r="I47" s="125"/>
      <c r="J47" s="125">
        <f t="shared" si="1"/>
        <v>2</v>
      </c>
      <c r="K47" s="121" t="s">
        <v>130</v>
      </c>
      <c r="L47" s="138"/>
    </row>
    <row r="48" spans="1:12" s="63" customFormat="1" ht="51" x14ac:dyDescent="0.2">
      <c r="A48" s="61">
        <v>39</v>
      </c>
      <c r="B48" s="9" t="s">
        <v>49</v>
      </c>
      <c r="C48" s="122" t="s">
        <v>63</v>
      </c>
      <c r="D48" s="123" t="s">
        <v>125</v>
      </c>
      <c r="E48" s="124"/>
      <c r="F48" s="125">
        <f t="shared" si="2"/>
        <v>4</v>
      </c>
      <c r="G48" s="125"/>
      <c r="H48" s="125"/>
      <c r="I48" s="125"/>
      <c r="J48" s="125">
        <f t="shared" si="1"/>
        <v>4</v>
      </c>
      <c r="K48" s="121" t="s">
        <v>347</v>
      </c>
      <c r="L48" s="62"/>
    </row>
    <row r="49" spans="1:12" s="63" customFormat="1" ht="38.25" x14ac:dyDescent="0.2">
      <c r="A49" s="61">
        <v>40</v>
      </c>
      <c r="B49" s="9" t="s">
        <v>50</v>
      </c>
      <c r="C49" s="122" t="s">
        <v>63</v>
      </c>
      <c r="D49" s="123" t="s">
        <v>108</v>
      </c>
      <c r="E49" s="124"/>
      <c r="F49" s="125">
        <f t="shared" si="2"/>
        <v>4</v>
      </c>
      <c r="G49" s="125"/>
      <c r="H49" s="125"/>
      <c r="I49" s="125"/>
      <c r="J49" s="125">
        <f t="shared" si="1"/>
        <v>4</v>
      </c>
      <c r="K49" s="121" t="s">
        <v>350</v>
      </c>
      <c r="L49" s="138" t="s">
        <v>131</v>
      </c>
    </row>
    <row r="50" spans="1:12" s="63" customFormat="1" ht="51" x14ac:dyDescent="0.2">
      <c r="A50" s="61">
        <v>41</v>
      </c>
      <c r="B50" s="9" t="s">
        <v>51</v>
      </c>
      <c r="C50" s="122" t="s">
        <v>63</v>
      </c>
      <c r="D50" s="123" t="s">
        <v>108</v>
      </c>
      <c r="E50" s="124"/>
      <c r="F50" s="125">
        <f t="shared" si="2"/>
        <v>4</v>
      </c>
      <c r="G50" s="125"/>
      <c r="H50" s="125"/>
      <c r="I50" s="125"/>
      <c r="J50" s="125">
        <f t="shared" si="1"/>
        <v>4</v>
      </c>
      <c r="K50" s="121" t="s">
        <v>353</v>
      </c>
      <c r="L50" s="146" t="s">
        <v>352</v>
      </c>
    </row>
    <row r="51" spans="1:12" s="63" customFormat="1" ht="76.5" x14ac:dyDescent="0.2">
      <c r="A51" s="61">
        <v>42</v>
      </c>
      <c r="B51" s="9" t="s">
        <v>52</v>
      </c>
      <c r="C51" s="122" t="s">
        <v>63</v>
      </c>
      <c r="D51" s="123" t="s">
        <v>108</v>
      </c>
      <c r="E51" s="124" t="s">
        <v>116</v>
      </c>
      <c r="F51" s="125">
        <f t="shared" si="2"/>
        <v>4</v>
      </c>
      <c r="G51" s="125"/>
      <c r="H51" s="125"/>
      <c r="I51" s="125"/>
      <c r="J51" s="125">
        <f t="shared" si="1"/>
        <v>4</v>
      </c>
      <c r="K51" s="121" t="s">
        <v>356</v>
      </c>
      <c r="L51" s="62"/>
    </row>
    <row r="52" spans="1:12" ht="15" x14ac:dyDescent="0.25">
      <c r="K52" s="76"/>
    </row>
    <row r="53" spans="1:12" ht="15" x14ac:dyDescent="0.25">
      <c r="K53" s="76"/>
    </row>
    <row r="54" spans="1:12" x14ac:dyDescent="0.2">
      <c r="A54" s="77"/>
      <c r="B54" s="78"/>
      <c r="C54" s="78"/>
      <c r="D54" s="78"/>
      <c r="E54" s="78"/>
      <c r="F54" s="79"/>
      <c r="G54" s="79"/>
      <c r="H54" s="79"/>
      <c r="I54" s="79"/>
      <c r="J54" s="79"/>
      <c r="K54" s="80"/>
      <c r="L54" s="79"/>
    </row>
    <row r="58" spans="1:12" x14ac:dyDescent="0.2">
      <c r="A58" s="77"/>
      <c r="B58" s="78"/>
      <c r="C58" s="78"/>
      <c r="D58" s="78"/>
      <c r="E58" s="78"/>
      <c r="F58" s="79"/>
      <c r="G58" s="79"/>
      <c r="H58" s="79"/>
      <c r="I58" s="79"/>
      <c r="J58" s="79"/>
      <c r="K58" s="80"/>
      <c r="L58" s="79"/>
    </row>
    <row r="61" spans="1:12" x14ac:dyDescent="0.2">
      <c r="A61" s="77"/>
      <c r="B61" s="78"/>
      <c r="C61" s="78"/>
      <c r="D61" s="78"/>
      <c r="E61" s="78"/>
      <c r="F61" s="79"/>
      <c r="G61" s="79"/>
      <c r="H61" s="79"/>
      <c r="I61" s="79"/>
      <c r="J61" s="79"/>
      <c r="K61" s="80"/>
      <c r="L61" s="79"/>
    </row>
    <row r="65" spans="1:12" x14ac:dyDescent="0.2">
      <c r="A65" s="77"/>
      <c r="B65" s="78"/>
      <c r="C65" s="78"/>
      <c r="D65" s="78"/>
      <c r="E65" s="78"/>
      <c r="F65" s="79"/>
      <c r="G65" s="79"/>
      <c r="H65" s="79"/>
      <c r="I65" s="79"/>
      <c r="J65" s="79"/>
      <c r="K65" s="80"/>
      <c r="L65" s="79"/>
    </row>
    <row r="68" spans="1:12" x14ac:dyDescent="0.2">
      <c r="A68" s="77"/>
      <c r="B68" s="78"/>
      <c r="C68" s="78"/>
      <c r="D68" s="78"/>
      <c r="E68" s="78"/>
      <c r="F68" s="79"/>
      <c r="G68" s="79"/>
      <c r="H68" s="79"/>
      <c r="I68" s="79"/>
      <c r="J68" s="79"/>
      <c r="K68" s="80"/>
      <c r="L68" s="79"/>
    </row>
    <row r="72" spans="1:12" x14ac:dyDescent="0.2">
      <c r="A72" s="77"/>
      <c r="B72" s="78"/>
      <c r="C72" s="78"/>
      <c r="D72" s="78"/>
      <c r="E72" s="78"/>
      <c r="F72" s="79"/>
      <c r="G72" s="79"/>
      <c r="H72" s="79"/>
      <c r="I72" s="79"/>
      <c r="J72" s="79"/>
      <c r="K72" s="80"/>
      <c r="L72" s="79"/>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6:C51">
      <formula1>Выбор_1.1</formula1>
    </dataValidation>
    <dataValidation type="list" allowBlank="1" showInputMessage="1" showErrorMessage="1" sqref="C14:C15">
      <formula1>$C$5:$C$7</formula1>
    </dataValidation>
  </dataValidations>
  <hyperlinks>
    <hyperlink ref="K9" r:id="rId1"/>
    <hyperlink ref="K17" r:id="rId2" display="https://admbk.ru/administration/finansovoe-upravlenie/byudzhet/ispolnenie-byudzheta/proekt-resheniya-sobraniya-rayona-ob-utverzhdenii-godovogo-otcheta-ob-ispolnenii-mestnogo-byudzheta-/proekt-resheniya-sobraniya-rayona-ob-utverzhdenii-godovogo-otcheta-ob-ispolnenii-mestnogo-byudzheta-/"/>
    <hyperlink ref="K19" r:id="rId3"/>
    <hyperlink ref="K20" r:id="rId4"/>
    <hyperlink ref="K28" r:id="rId5" display="http://kalininsk.sarmo.ru/otkrytyybyudzhet/obshchestvennoe-uchastie/-publichnye-slushaniya-po-proektu-resheniya-ob-ispolnenii-byudzheta/-publichnye-slushaniya-po-proektu-resheniya-ob-ispolnenii-byudzheta-2021.php"/>
    <hyperlink ref="K29" r:id="rId6"/>
    <hyperlink ref="K35" r:id="rId7" display="http://www.novouzensk.ru/budget for people/byudzhet-dlya-grazhdan-2020/index.php"/>
    <hyperlink ref="K37" r:id="rId8"/>
    <hyperlink ref="K38" r:id="rId9" display="https://petrovsk64.ru/sub-org/fin-upr/otkrytyy-byudzhet/obshchestvennoe-uchastie/proekt-resheniya-ob-utverzhdenii-godovogo-otcheta-za-2020-god/"/>
    <hyperlink ref="K39" r:id="rId10"/>
    <hyperlink ref="K40" r:id="rId11"/>
    <hyperlink ref="K46" r:id="rId12"/>
  </hyperlinks>
  <pageMargins left="0.70866141732283472" right="0.70866141732283472" top="0.35433070866141736" bottom="0.35433070866141736" header="0.31496062992125984" footer="0.31496062992125984"/>
  <pageSetup paperSize="9" scale="52" fitToHeight="4" orientation="landscape" r:id="rId13"/>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G14:I51 G9:I12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85" zoomScaleNormal="100" zoomScaleSheetLayoutView="85" workbookViewId="0">
      <pane ySplit="8" topLeftCell="A9" activePane="bottomLeft" state="frozenSplit"/>
      <selection activeCell="G50" sqref="G50"/>
      <selection pane="bottomLeft" activeCell="K7" sqref="K7"/>
    </sheetView>
  </sheetViews>
  <sheetFormatPr defaultRowHeight="12.75" x14ac:dyDescent="0.2"/>
  <cols>
    <col min="1" max="1" width="3.85546875" style="74" customWidth="1"/>
    <col min="2" max="2" width="23.28515625" style="1" customWidth="1"/>
    <col min="3" max="3" width="55.140625" style="75" customWidth="1"/>
    <col min="4" max="4" width="25.28515625" style="75" customWidth="1"/>
    <col min="5" max="5" width="11" style="75" customWidth="1"/>
    <col min="6" max="6" width="10.42578125" style="75"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s="46" customFormat="1" ht="17.25" customHeight="1" x14ac:dyDescent="0.25">
      <c r="A1" s="42" t="s">
        <v>132</v>
      </c>
      <c r="B1" s="44"/>
      <c r="C1" s="44"/>
      <c r="D1" s="44"/>
      <c r="E1" s="44"/>
      <c r="F1" s="44"/>
      <c r="G1" s="44"/>
      <c r="H1" s="44"/>
      <c r="I1"/>
    </row>
    <row r="2" spans="1:10" ht="16.5" customHeight="1" x14ac:dyDescent="0.2">
      <c r="A2" s="47" t="s">
        <v>92</v>
      </c>
      <c r="B2" s="82"/>
      <c r="C2" s="49"/>
      <c r="D2" s="49"/>
      <c r="E2" s="49"/>
      <c r="F2" s="48"/>
    </row>
    <row r="3" spans="1:10" ht="145.5" customHeight="1" x14ac:dyDescent="0.2">
      <c r="A3" s="176"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6"/>
      <c r="C3" s="176"/>
      <c r="D3" s="176"/>
      <c r="E3" s="176"/>
      <c r="F3" s="176"/>
      <c r="G3" s="176"/>
      <c r="H3" s="176"/>
      <c r="I3" s="176"/>
      <c r="J3" s="176"/>
    </row>
    <row r="4" spans="1:10" s="46" customFormat="1" ht="51" customHeight="1" x14ac:dyDescent="0.2">
      <c r="A4" s="175" t="s">
        <v>55</v>
      </c>
      <c r="B4" s="5" t="s">
        <v>7</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75" t="s">
        <v>95</v>
      </c>
      <c r="E4" s="175" t="s">
        <v>133</v>
      </c>
      <c r="F4" s="175"/>
      <c r="G4" s="175"/>
      <c r="H4" s="175"/>
      <c r="I4" s="175" t="s">
        <v>97</v>
      </c>
      <c r="J4" s="175" t="s">
        <v>98</v>
      </c>
    </row>
    <row r="5" spans="1:10" s="52" customFormat="1" ht="30.75" customHeight="1" x14ac:dyDescent="0.2">
      <c r="A5" s="175"/>
      <c r="B5" s="175" t="s">
        <v>99</v>
      </c>
      <c r="C5" s="7" t="str">
        <f>'Методика II этап'!B13</f>
        <v>Опубликован и содержит информацию по всем ключевым элементам</v>
      </c>
      <c r="D5" s="175"/>
      <c r="E5" s="172" t="s">
        <v>101</v>
      </c>
      <c r="F5" s="173" t="s">
        <v>102</v>
      </c>
      <c r="G5" s="173"/>
      <c r="H5" s="172" t="s">
        <v>103</v>
      </c>
      <c r="I5" s="175"/>
      <c r="J5" s="175"/>
    </row>
    <row r="6" spans="1:10" s="52" customFormat="1" ht="25.5" customHeight="1" x14ac:dyDescent="0.2">
      <c r="A6" s="175"/>
      <c r="B6" s="175"/>
      <c r="C6" s="7" t="str">
        <f>'Методика II этап'!B14</f>
        <v>Опубликован и содержит информацию по пяти и более ключевым элементам</v>
      </c>
      <c r="D6" s="175"/>
      <c r="E6" s="172"/>
      <c r="F6" s="173" t="s">
        <v>105</v>
      </c>
      <c r="G6" s="173" t="s">
        <v>106</v>
      </c>
      <c r="H6" s="172"/>
      <c r="I6" s="175"/>
      <c r="J6" s="175"/>
    </row>
    <row r="7" spans="1:10" s="52" customFormat="1" ht="27" x14ac:dyDescent="0.2">
      <c r="A7" s="175"/>
      <c r="B7" s="175"/>
      <c r="C7" s="7" t="str">
        <f>'Методика II этап'!B15</f>
        <v>Опубликован и содержит информацию по трем и более ключевым элементам</v>
      </c>
      <c r="D7" s="175"/>
      <c r="E7" s="172"/>
      <c r="F7" s="173"/>
      <c r="G7" s="173"/>
      <c r="H7" s="172"/>
      <c r="I7" s="175"/>
      <c r="J7" s="175"/>
    </row>
    <row r="8" spans="1:10" s="52" customFormat="1" ht="27" x14ac:dyDescent="0.2">
      <c r="A8" s="175"/>
      <c r="B8" s="175"/>
      <c r="C8" s="83" t="str">
        <f>'Методика II этап'!B16</f>
        <v>Не опубликован или содержит информацию менее чем по трем ключевым элементам</v>
      </c>
      <c r="D8" s="175"/>
      <c r="E8" s="172"/>
      <c r="F8" s="173"/>
      <c r="G8" s="173"/>
      <c r="H8" s="172"/>
      <c r="I8" s="175"/>
      <c r="J8" s="175"/>
    </row>
    <row r="9" spans="1:10" s="88" customFormat="1" x14ac:dyDescent="0.2">
      <c r="A9" s="54"/>
      <c r="B9" s="13" t="s">
        <v>9</v>
      </c>
      <c r="C9" s="84"/>
      <c r="D9" s="85"/>
      <c r="E9" s="86"/>
      <c r="F9" s="86"/>
      <c r="G9" s="86"/>
      <c r="H9" s="86"/>
      <c r="I9" s="87"/>
      <c r="J9" s="39"/>
    </row>
    <row r="10" spans="1:10" s="63" customFormat="1" ht="25.5" x14ac:dyDescent="0.2">
      <c r="A10" s="61">
        <v>1</v>
      </c>
      <c r="B10" s="126" t="s">
        <v>10</v>
      </c>
      <c r="C10" s="127" t="s">
        <v>69</v>
      </c>
      <c r="D10" s="73"/>
      <c r="E10" s="128">
        <f>IF(C10=$C$5,3,IF(C10=$C$6,2,IF(C10=$C$7,1,0)))</f>
        <v>3</v>
      </c>
      <c r="F10" s="128"/>
      <c r="G10" s="128"/>
      <c r="H10" s="128">
        <f>E10*(1-F10)*(1-G10)</f>
        <v>3</v>
      </c>
      <c r="I10" s="142" t="s">
        <v>202</v>
      </c>
      <c r="J10" s="94"/>
    </row>
    <row r="11" spans="1:10" s="63" customFormat="1" ht="51" x14ac:dyDescent="0.2">
      <c r="A11" s="61">
        <v>2</v>
      </c>
      <c r="B11" s="126" t="s">
        <v>11</v>
      </c>
      <c r="C11" s="127" t="s">
        <v>70</v>
      </c>
      <c r="D11" s="130"/>
      <c r="E11" s="128">
        <f t="shared" ref="E11:E13" si="0">IF(C11=$C$5,3,IF(C11=$C$6,2,IF(C11=$C$7,1,0)))</f>
        <v>2</v>
      </c>
      <c r="F11" s="128"/>
      <c r="G11" s="128"/>
      <c r="H11" s="128">
        <f t="shared" ref="H11:H52" si="1">E11*(1-F11)*(1-G11)</f>
        <v>2</v>
      </c>
      <c r="I11" s="142" t="s">
        <v>217</v>
      </c>
      <c r="J11" s="133" t="s">
        <v>219</v>
      </c>
    </row>
    <row r="12" spans="1:10" s="63" customFormat="1" ht="76.5" x14ac:dyDescent="0.2">
      <c r="A12" s="61">
        <v>3</v>
      </c>
      <c r="B12" s="126" t="s">
        <v>12</v>
      </c>
      <c r="C12" s="127" t="s">
        <v>71</v>
      </c>
      <c r="D12" s="143"/>
      <c r="E12" s="128">
        <f t="shared" si="0"/>
        <v>1</v>
      </c>
      <c r="F12" s="128"/>
      <c r="G12" s="128"/>
      <c r="H12" s="128">
        <f t="shared" si="1"/>
        <v>1</v>
      </c>
      <c r="I12" s="142" t="s">
        <v>213</v>
      </c>
      <c r="J12" s="133" t="s">
        <v>218</v>
      </c>
    </row>
    <row r="13" spans="1:10" s="63" customFormat="1" ht="25.5" x14ac:dyDescent="0.2">
      <c r="A13" s="61">
        <v>4</v>
      </c>
      <c r="B13" s="126" t="s">
        <v>13</v>
      </c>
      <c r="C13" s="127" t="s">
        <v>72</v>
      </c>
      <c r="D13" s="130"/>
      <c r="E13" s="128">
        <f t="shared" si="0"/>
        <v>0</v>
      </c>
      <c r="F13" s="128"/>
      <c r="G13" s="128"/>
      <c r="H13" s="128">
        <f t="shared" si="1"/>
        <v>0</v>
      </c>
      <c r="I13" s="142" t="s">
        <v>208</v>
      </c>
      <c r="J13" s="139" t="s">
        <v>207</v>
      </c>
    </row>
    <row r="14" spans="1:10" s="92" customFormat="1" x14ac:dyDescent="0.2">
      <c r="A14" s="64"/>
      <c r="B14" s="13" t="s">
        <v>14</v>
      </c>
      <c r="C14" s="89"/>
      <c r="D14" s="66"/>
      <c r="E14" s="67"/>
      <c r="F14" s="67"/>
      <c r="G14" s="67"/>
      <c r="H14" s="67"/>
      <c r="I14" s="90"/>
      <c r="J14" s="91"/>
    </row>
    <row r="15" spans="1:10" s="63" customFormat="1" ht="38.25" x14ac:dyDescent="0.2">
      <c r="A15" s="61">
        <v>5</v>
      </c>
      <c r="B15" s="126" t="s">
        <v>15</v>
      </c>
      <c r="C15" s="127" t="s">
        <v>72</v>
      </c>
      <c r="D15" s="140"/>
      <c r="E15" s="128">
        <f>IF(C15=$C$5,3,IF(C15=$C$6,2,IF(C15=$C$7,1,0)))</f>
        <v>0</v>
      </c>
      <c r="F15" s="128"/>
      <c r="G15" s="128"/>
      <c r="H15" s="128">
        <f t="shared" si="1"/>
        <v>0</v>
      </c>
      <c r="I15" s="142" t="s">
        <v>135</v>
      </c>
      <c r="J15" s="133" t="s">
        <v>136</v>
      </c>
    </row>
    <row r="16" spans="1:10" s="63" customFormat="1" ht="38.25" x14ac:dyDescent="0.2">
      <c r="A16" s="61">
        <v>6</v>
      </c>
      <c r="B16" s="126" t="s">
        <v>16</v>
      </c>
      <c r="C16" s="127" t="s">
        <v>69</v>
      </c>
      <c r="D16" s="140"/>
      <c r="E16" s="128">
        <f t="shared" ref="E16:E52" si="2">IF(C16=$C$5,3,IF(C16=$C$6,2,IF(C16=$C$7,1,0)))</f>
        <v>3</v>
      </c>
      <c r="F16" s="128"/>
      <c r="G16" s="128"/>
      <c r="H16" s="128">
        <f t="shared" si="1"/>
        <v>3</v>
      </c>
      <c r="I16" s="142" t="s">
        <v>112</v>
      </c>
      <c r="J16" s="133" t="s">
        <v>227</v>
      </c>
    </row>
    <row r="17" spans="1:11" s="63" customFormat="1" ht="25.5" x14ac:dyDescent="0.2">
      <c r="A17" s="61">
        <v>7</v>
      </c>
      <c r="B17" s="9" t="s">
        <v>17</v>
      </c>
      <c r="C17" s="127" t="s">
        <v>69</v>
      </c>
      <c r="D17" s="130"/>
      <c r="E17" s="128">
        <f t="shared" si="2"/>
        <v>3</v>
      </c>
      <c r="F17" s="128"/>
      <c r="G17" s="128"/>
      <c r="H17" s="128">
        <f t="shared" si="1"/>
        <v>3</v>
      </c>
      <c r="I17" s="142" t="s">
        <v>231</v>
      </c>
      <c r="J17" s="147"/>
    </row>
    <row r="18" spans="1:11" s="63" customFormat="1" ht="38.25" x14ac:dyDescent="0.2">
      <c r="A18" s="61">
        <v>8</v>
      </c>
      <c r="B18" s="126" t="s">
        <v>18</v>
      </c>
      <c r="C18" s="127" t="s">
        <v>70</v>
      </c>
      <c r="D18" s="130"/>
      <c r="E18" s="128">
        <f t="shared" si="2"/>
        <v>2</v>
      </c>
      <c r="F18" s="128"/>
      <c r="G18" s="128"/>
      <c r="H18" s="128">
        <f t="shared" si="1"/>
        <v>2</v>
      </c>
      <c r="I18" s="142" t="s">
        <v>137</v>
      </c>
      <c r="J18" s="133" t="s">
        <v>240</v>
      </c>
    </row>
    <row r="19" spans="1:11" s="63" customFormat="1" ht="54" customHeight="1" x14ac:dyDescent="0.2">
      <c r="A19" s="61">
        <v>9</v>
      </c>
      <c r="B19" s="126" t="s">
        <v>19</v>
      </c>
      <c r="C19" s="127" t="s">
        <v>69</v>
      </c>
      <c r="D19" s="130"/>
      <c r="E19" s="128">
        <f t="shared" si="2"/>
        <v>3</v>
      </c>
      <c r="F19" s="128"/>
      <c r="G19" s="128"/>
      <c r="H19" s="128">
        <f t="shared" si="1"/>
        <v>3</v>
      </c>
      <c r="I19" s="142" t="s">
        <v>115</v>
      </c>
      <c r="J19" s="94"/>
      <c r="K19" s="93"/>
    </row>
    <row r="20" spans="1:11" s="63" customFormat="1" ht="25.5" x14ac:dyDescent="0.2">
      <c r="A20" s="61">
        <v>10</v>
      </c>
      <c r="B20" s="126" t="s">
        <v>20</v>
      </c>
      <c r="C20" s="127" t="s">
        <v>69</v>
      </c>
      <c r="D20" s="130"/>
      <c r="E20" s="128">
        <f t="shared" si="2"/>
        <v>3</v>
      </c>
      <c r="F20" s="128"/>
      <c r="G20" s="128"/>
      <c r="H20" s="128">
        <f t="shared" si="1"/>
        <v>3</v>
      </c>
      <c r="I20" s="142" t="s">
        <v>138</v>
      </c>
      <c r="J20" s="94"/>
    </row>
    <row r="21" spans="1:11" s="63" customFormat="1" ht="25.5" x14ac:dyDescent="0.2">
      <c r="A21" s="61">
        <v>11</v>
      </c>
      <c r="B21" s="126" t="s">
        <v>21</v>
      </c>
      <c r="C21" s="127" t="s">
        <v>70</v>
      </c>
      <c r="D21" s="130"/>
      <c r="E21" s="128">
        <f t="shared" si="2"/>
        <v>2</v>
      </c>
      <c r="F21" s="128"/>
      <c r="G21" s="128"/>
      <c r="H21" s="128">
        <f t="shared" si="1"/>
        <v>2</v>
      </c>
      <c r="I21" s="142" t="s">
        <v>139</v>
      </c>
      <c r="J21" s="133" t="s">
        <v>140</v>
      </c>
    </row>
    <row r="22" spans="1:11" s="63" customFormat="1" ht="27.75" customHeight="1" x14ac:dyDescent="0.2">
      <c r="A22" s="61">
        <v>12</v>
      </c>
      <c r="B22" s="126" t="s">
        <v>22</v>
      </c>
      <c r="C22" s="127" t="s">
        <v>70</v>
      </c>
      <c r="D22" s="130"/>
      <c r="E22" s="128">
        <f t="shared" si="2"/>
        <v>2</v>
      </c>
      <c r="F22" s="128"/>
      <c r="G22" s="128"/>
      <c r="H22" s="128">
        <f t="shared" si="1"/>
        <v>2</v>
      </c>
      <c r="I22" s="142" t="s">
        <v>141</v>
      </c>
      <c r="J22" s="133" t="s">
        <v>249</v>
      </c>
    </row>
    <row r="23" spans="1:11" s="63" customFormat="1" ht="56.25" customHeight="1" x14ac:dyDescent="0.2">
      <c r="A23" s="61">
        <v>13</v>
      </c>
      <c r="B23" s="126" t="s">
        <v>23</v>
      </c>
      <c r="C23" s="127" t="s">
        <v>71</v>
      </c>
      <c r="D23" s="130"/>
      <c r="E23" s="128">
        <f t="shared" si="2"/>
        <v>1</v>
      </c>
      <c r="F23" s="128"/>
      <c r="G23" s="128"/>
      <c r="H23" s="128">
        <f t="shared" si="1"/>
        <v>1</v>
      </c>
      <c r="I23" s="142" t="s">
        <v>251</v>
      </c>
      <c r="J23" s="133" t="s">
        <v>252</v>
      </c>
    </row>
    <row r="24" spans="1:11" s="63" customFormat="1" ht="63.75" x14ac:dyDescent="0.2">
      <c r="A24" s="61">
        <v>14</v>
      </c>
      <c r="B24" s="126" t="s">
        <v>24</v>
      </c>
      <c r="C24" s="127" t="s">
        <v>71</v>
      </c>
      <c r="D24" s="130"/>
      <c r="E24" s="128">
        <f t="shared" si="2"/>
        <v>1</v>
      </c>
      <c r="F24" s="128"/>
      <c r="G24" s="128"/>
      <c r="H24" s="128">
        <f t="shared" si="1"/>
        <v>1</v>
      </c>
      <c r="I24" s="142" t="s">
        <v>142</v>
      </c>
      <c r="J24" s="139" t="s">
        <v>255</v>
      </c>
    </row>
    <row r="25" spans="1:11" s="63" customFormat="1" ht="102" x14ac:dyDescent="0.2">
      <c r="A25" s="61">
        <v>15</v>
      </c>
      <c r="B25" s="126" t="s">
        <v>25</v>
      </c>
      <c r="C25" s="127" t="s">
        <v>71</v>
      </c>
      <c r="D25" s="130"/>
      <c r="E25" s="128">
        <f t="shared" si="2"/>
        <v>1</v>
      </c>
      <c r="F25" s="128"/>
      <c r="G25" s="128">
        <v>0.5</v>
      </c>
      <c r="H25" s="128">
        <f t="shared" si="1"/>
        <v>0.5</v>
      </c>
      <c r="I25" s="142" t="s">
        <v>143</v>
      </c>
      <c r="J25" s="139" t="s">
        <v>259</v>
      </c>
    </row>
    <row r="26" spans="1:11" s="63" customFormat="1" ht="25.5" x14ac:dyDescent="0.2">
      <c r="A26" s="61">
        <v>16</v>
      </c>
      <c r="B26" s="126" t="s">
        <v>26</v>
      </c>
      <c r="C26" s="127" t="s">
        <v>72</v>
      </c>
      <c r="D26" s="130"/>
      <c r="E26" s="128">
        <f t="shared" si="2"/>
        <v>0</v>
      </c>
      <c r="F26" s="128"/>
      <c r="G26" s="128"/>
      <c r="H26" s="128">
        <f t="shared" si="1"/>
        <v>0</v>
      </c>
      <c r="I26" s="142" t="s">
        <v>144</v>
      </c>
      <c r="J26" s="139" t="s">
        <v>249</v>
      </c>
    </row>
    <row r="27" spans="1:11" s="63" customFormat="1" ht="63.75" x14ac:dyDescent="0.2">
      <c r="A27" s="61">
        <v>17</v>
      </c>
      <c r="B27" s="126" t="s">
        <v>27</v>
      </c>
      <c r="C27" s="127" t="s">
        <v>70</v>
      </c>
      <c r="D27" s="130"/>
      <c r="E27" s="128">
        <f t="shared" si="2"/>
        <v>2</v>
      </c>
      <c r="F27" s="128"/>
      <c r="G27" s="128"/>
      <c r="H27" s="128">
        <f t="shared" si="1"/>
        <v>2</v>
      </c>
      <c r="I27" s="142" t="s">
        <v>145</v>
      </c>
      <c r="J27" s="133" t="s">
        <v>266</v>
      </c>
    </row>
    <row r="28" spans="1:11" s="63" customFormat="1" ht="25.5" x14ac:dyDescent="0.2">
      <c r="A28" s="61">
        <v>18</v>
      </c>
      <c r="B28" s="126" t="s">
        <v>28</v>
      </c>
      <c r="C28" s="133" t="s">
        <v>70</v>
      </c>
      <c r="D28" s="130"/>
      <c r="E28" s="128">
        <f t="shared" si="2"/>
        <v>2</v>
      </c>
      <c r="F28" s="128"/>
      <c r="G28" s="128"/>
      <c r="H28" s="128">
        <f t="shared" si="1"/>
        <v>2</v>
      </c>
      <c r="I28" s="142" t="s">
        <v>272</v>
      </c>
      <c r="J28" s="133" t="s">
        <v>277</v>
      </c>
    </row>
    <row r="29" spans="1:11" s="63" customFormat="1" ht="25.5" x14ac:dyDescent="0.2">
      <c r="A29" s="61">
        <v>19</v>
      </c>
      <c r="B29" s="126" t="s">
        <v>29</v>
      </c>
      <c r="C29" s="127" t="s">
        <v>70</v>
      </c>
      <c r="D29" s="130"/>
      <c r="E29" s="128">
        <f t="shared" si="2"/>
        <v>2</v>
      </c>
      <c r="F29" s="128"/>
      <c r="G29" s="128"/>
      <c r="H29" s="128">
        <f t="shared" si="1"/>
        <v>2</v>
      </c>
      <c r="I29" s="142" t="s">
        <v>276</v>
      </c>
      <c r="J29" s="133" t="s">
        <v>275</v>
      </c>
    </row>
    <row r="30" spans="1:11" s="63" customFormat="1" ht="63.75" x14ac:dyDescent="0.2">
      <c r="A30" s="61">
        <v>20</v>
      </c>
      <c r="B30" s="126" t="s">
        <v>30</v>
      </c>
      <c r="C30" s="127" t="s">
        <v>72</v>
      </c>
      <c r="D30" s="130"/>
      <c r="E30" s="128">
        <f t="shared" si="2"/>
        <v>0</v>
      </c>
      <c r="F30" s="128"/>
      <c r="G30" s="128"/>
      <c r="H30" s="128">
        <f t="shared" si="1"/>
        <v>0</v>
      </c>
      <c r="I30" s="142" t="s">
        <v>146</v>
      </c>
      <c r="J30" s="133" t="s">
        <v>283</v>
      </c>
    </row>
    <row r="31" spans="1:11" s="63" customFormat="1" ht="63.75" x14ac:dyDescent="0.2">
      <c r="A31" s="61">
        <v>21</v>
      </c>
      <c r="B31" s="126" t="s">
        <v>31</v>
      </c>
      <c r="C31" s="127" t="s">
        <v>71</v>
      </c>
      <c r="D31" s="124"/>
      <c r="E31" s="128">
        <f t="shared" si="2"/>
        <v>1</v>
      </c>
      <c r="F31" s="128"/>
      <c r="G31" s="128"/>
      <c r="H31" s="128">
        <f t="shared" si="1"/>
        <v>1</v>
      </c>
      <c r="I31" s="142" t="s">
        <v>284</v>
      </c>
      <c r="J31" s="133" t="s">
        <v>285</v>
      </c>
    </row>
    <row r="32" spans="1:11" s="63" customFormat="1" ht="81.75" customHeight="1" x14ac:dyDescent="0.2">
      <c r="A32" s="61">
        <v>22</v>
      </c>
      <c r="B32" s="126" t="s">
        <v>32</v>
      </c>
      <c r="C32" s="127" t="s">
        <v>69</v>
      </c>
      <c r="D32" s="130"/>
      <c r="E32" s="128">
        <f t="shared" si="2"/>
        <v>3</v>
      </c>
      <c r="F32" s="128"/>
      <c r="G32" s="128"/>
      <c r="H32" s="128">
        <f t="shared" si="1"/>
        <v>3</v>
      </c>
      <c r="I32" s="142" t="s">
        <v>147</v>
      </c>
      <c r="J32" s="133"/>
    </row>
    <row r="33" spans="1:10" s="63" customFormat="1" ht="38.25" x14ac:dyDescent="0.2">
      <c r="A33" s="61">
        <v>23</v>
      </c>
      <c r="B33" s="126" t="s">
        <v>33</v>
      </c>
      <c r="C33" s="127" t="s">
        <v>72</v>
      </c>
      <c r="D33" s="130"/>
      <c r="E33" s="128">
        <f t="shared" si="2"/>
        <v>0</v>
      </c>
      <c r="F33" s="128"/>
      <c r="G33" s="128"/>
      <c r="H33" s="128">
        <f t="shared" si="1"/>
        <v>0</v>
      </c>
      <c r="I33" s="142" t="s">
        <v>292</v>
      </c>
      <c r="J33" s="133" t="s">
        <v>293</v>
      </c>
    </row>
    <row r="34" spans="1:10" s="63" customFormat="1" ht="38.25" x14ac:dyDescent="0.2">
      <c r="A34" s="61">
        <v>24</v>
      </c>
      <c r="B34" s="126" t="s">
        <v>34</v>
      </c>
      <c r="C34" s="127" t="s">
        <v>70</v>
      </c>
      <c r="D34" s="130"/>
      <c r="E34" s="128">
        <f t="shared" si="2"/>
        <v>2</v>
      </c>
      <c r="F34" s="128"/>
      <c r="G34" s="128"/>
      <c r="H34" s="128">
        <f t="shared" si="1"/>
        <v>2</v>
      </c>
      <c r="I34" s="142" t="s">
        <v>148</v>
      </c>
      <c r="J34" s="133" t="s">
        <v>299</v>
      </c>
    </row>
    <row r="35" spans="1:10" s="63" customFormat="1" ht="25.5" x14ac:dyDescent="0.2">
      <c r="A35" s="61">
        <v>25</v>
      </c>
      <c r="B35" s="126" t="s">
        <v>35</v>
      </c>
      <c r="C35" s="127" t="s">
        <v>69</v>
      </c>
      <c r="D35" s="130"/>
      <c r="E35" s="128">
        <f t="shared" si="2"/>
        <v>3</v>
      </c>
      <c r="F35" s="128"/>
      <c r="G35" s="128"/>
      <c r="H35" s="128">
        <f t="shared" si="1"/>
        <v>3</v>
      </c>
      <c r="I35" s="142" t="s">
        <v>304</v>
      </c>
      <c r="J35" s="133"/>
    </row>
    <row r="36" spans="1:10" s="63" customFormat="1" ht="25.5" x14ac:dyDescent="0.2">
      <c r="A36" s="61">
        <v>26</v>
      </c>
      <c r="B36" s="126" t="s">
        <v>36</v>
      </c>
      <c r="C36" s="127" t="s">
        <v>70</v>
      </c>
      <c r="D36" s="130"/>
      <c r="E36" s="128">
        <f t="shared" si="2"/>
        <v>2</v>
      </c>
      <c r="F36" s="128"/>
      <c r="G36" s="128"/>
      <c r="H36" s="128">
        <f t="shared" si="1"/>
        <v>2</v>
      </c>
      <c r="I36" s="142" t="s">
        <v>149</v>
      </c>
      <c r="J36" s="133" t="s">
        <v>307</v>
      </c>
    </row>
    <row r="37" spans="1:10" s="63" customFormat="1" ht="25.5" x14ac:dyDescent="0.2">
      <c r="A37" s="61">
        <v>27</v>
      </c>
      <c r="B37" s="126" t="s">
        <v>37</v>
      </c>
      <c r="C37" s="127" t="s">
        <v>70</v>
      </c>
      <c r="D37" s="130"/>
      <c r="E37" s="128">
        <f t="shared" si="2"/>
        <v>2</v>
      </c>
      <c r="F37" s="128"/>
      <c r="G37" s="128"/>
      <c r="H37" s="128">
        <f t="shared" si="1"/>
        <v>2</v>
      </c>
      <c r="I37" s="142" t="s">
        <v>150</v>
      </c>
      <c r="J37" s="133" t="s">
        <v>277</v>
      </c>
    </row>
    <row r="38" spans="1:10" s="63" customFormat="1" ht="75.75" customHeight="1" x14ac:dyDescent="0.2">
      <c r="A38" s="61">
        <v>28</v>
      </c>
      <c r="B38" s="126" t="s">
        <v>38</v>
      </c>
      <c r="C38" s="127" t="s">
        <v>71</v>
      </c>
      <c r="D38" s="130" t="s">
        <v>314</v>
      </c>
      <c r="E38" s="128">
        <f t="shared" si="2"/>
        <v>1</v>
      </c>
      <c r="F38" s="128"/>
      <c r="G38" s="128"/>
      <c r="H38" s="128">
        <f t="shared" si="1"/>
        <v>1</v>
      </c>
      <c r="I38" s="142" t="s">
        <v>315</v>
      </c>
      <c r="J38" s="133" t="s">
        <v>151</v>
      </c>
    </row>
    <row r="39" spans="1:10" s="63" customFormat="1" ht="25.5" x14ac:dyDescent="0.2">
      <c r="A39" s="61">
        <v>29</v>
      </c>
      <c r="B39" s="126" t="s">
        <v>39</v>
      </c>
      <c r="C39" s="127" t="s">
        <v>69</v>
      </c>
      <c r="D39" s="130"/>
      <c r="E39" s="128">
        <f t="shared" si="2"/>
        <v>3</v>
      </c>
      <c r="F39" s="128"/>
      <c r="G39" s="128"/>
      <c r="H39" s="128">
        <f t="shared" si="1"/>
        <v>3</v>
      </c>
      <c r="I39" s="142" t="s">
        <v>319</v>
      </c>
      <c r="J39" s="94"/>
    </row>
    <row r="40" spans="1:10" s="63" customFormat="1" ht="76.5" x14ac:dyDescent="0.2">
      <c r="A40" s="73">
        <v>30</v>
      </c>
      <c r="B40" s="126" t="s">
        <v>40</v>
      </c>
      <c r="C40" s="133" t="s">
        <v>70</v>
      </c>
      <c r="D40" s="130"/>
      <c r="E40" s="128">
        <f t="shared" si="2"/>
        <v>2</v>
      </c>
      <c r="F40" s="128"/>
      <c r="G40" s="128">
        <v>0.5</v>
      </c>
      <c r="H40" s="128">
        <f t="shared" si="1"/>
        <v>1</v>
      </c>
      <c r="I40" s="142" t="s">
        <v>324</v>
      </c>
      <c r="J40" s="133" t="s">
        <v>340</v>
      </c>
    </row>
    <row r="41" spans="1:10" s="63" customFormat="1" ht="25.5" x14ac:dyDescent="0.2">
      <c r="A41" s="73">
        <v>31</v>
      </c>
      <c r="B41" s="126" t="s">
        <v>41</v>
      </c>
      <c r="C41" s="127" t="s">
        <v>69</v>
      </c>
      <c r="D41" s="130"/>
      <c r="E41" s="128">
        <f t="shared" si="2"/>
        <v>3</v>
      </c>
      <c r="F41" s="128"/>
      <c r="G41" s="128"/>
      <c r="H41" s="128">
        <f t="shared" si="1"/>
        <v>3</v>
      </c>
      <c r="I41" s="142" t="s">
        <v>326</v>
      </c>
      <c r="J41" s="133"/>
    </row>
    <row r="42" spans="1:10" s="63" customFormat="1" ht="25.5" x14ac:dyDescent="0.2">
      <c r="A42" s="73">
        <v>32</v>
      </c>
      <c r="B42" s="126" t="s">
        <v>42</v>
      </c>
      <c r="C42" s="127" t="s">
        <v>69</v>
      </c>
      <c r="D42" s="130"/>
      <c r="E42" s="128">
        <f t="shared" si="2"/>
        <v>3</v>
      </c>
      <c r="F42" s="128"/>
      <c r="G42" s="128"/>
      <c r="H42" s="128">
        <f t="shared" si="1"/>
        <v>3</v>
      </c>
      <c r="I42" s="142" t="s">
        <v>152</v>
      </c>
      <c r="J42" s="133"/>
    </row>
    <row r="43" spans="1:10" s="63" customFormat="1" ht="38.25" x14ac:dyDescent="0.2">
      <c r="A43" s="73">
        <v>33</v>
      </c>
      <c r="B43" s="126" t="s">
        <v>43</v>
      </c>
      <c r="C43" s="127" t="s">
        <v>70</v>
      </c>
      <c r="D43" s="130"/>
      <c r="E43" s="128">
        <f t="shared" si="2"/>
        <v>2</v>
      </c>
      <c r="F43" s="128"/>
      <c r="G43" s="128"/>
      <c r="H43" s="128">
        <f t="shared" si="1"/>
        <v>2</v>
      </c>
      <c r="I43" s="142" t="s">
        <v>153</v>
      </c>
      <c r="J43" s="133" t="s">
        <v>341</v>
      </c>
    </row>
    <row r="44" spans="1:10" s="63" customFormat="1" ht="25.5" x14ac:dyDescent="0.2">
      <c r="A44" s="73">
        <v>34</v>
      </c>
      <c r="B44" s="126" t="s">
        <v>44</v>
      </c>
      <c r="C44" s="127" t="s">
        <v>69</v>
      </c>
      <c r="D44" s="130"/>
      <c r="E44" s="128">
        <f t="shared" si="2"/>
        <v>3</v>
      </c>
      <c r="F44" s="128"/>
      <c r="G44" s="128"/>
      <c r="H44" s="128">
        <f t="shared" si="1"/>
        <v>3</v>
      </c>
      <c r="I44" s="142" t="s">
        <v>335</v>
      </c>
      <c r="J44" s="139"/>
    </row>
    <row r="45" spans="1:10" s="63" customFormat="1" ht="63.75" x14ac:dyDescent="0.2">
      <c r="A45" s="73">
        <v>35</v>
      </c>
      <c r="B45" s="126" t="s">
        <v>45</v>
      </c>
      <c r="C45" s="127" t="s">
        <v>71</v>
      </c>
      <c r="D45" s="130"/>
      <c r="E45" s="128">
        <f t="shared" si="2"/>
        <v>1</v>
      </c>
      <c r="F45" s="128"/>
      <c r="G45" s="128"/>
      <c r="H45" s="128">
        <f t="shared" si="1"/>
        <v>1</v>
      </c>
      <c r="I45" s="142" t="s">
        <v>154</v>
      </c>
      <c r="J45" s="133" t="s">
        <v>155</v>
      </c>
    </row>
    <row r="46" spans="1:10" s="63" customFormat="1" ht="102" x14ac:dyDescent="0.2">
      <c r="A46" s="61">
        <v>36</v>
      </c>
      <c r="B46" s="126" t="s">
        <v>46</v>
      </c>
      <c r="C46" s="127" t="s">
        <v>72</v>
      </c>
      <c r="D46" s="130"/>
      <c r="E46" s="128">
        <f t="shared" si="2"/>
        <v>0</v>
      </c>
      <c r="F46" s="128"/>
      <c r="G46" s="128"/>
      <c r="H46" s="128">
        <f t="shared" si="1"/>
        <v>0</v>
      </c>
      <c r="I46" s="142" t="s">
        <v>156</v>
      </c>
      <c r="J46" s="133" t="s">
        <v>342</v>
      </c>
    </row>
    <row r="47" spans="1:10" s="63" customFormat="1" ht="38.25" x14ac:dyDescent="0.2">
      <c r="A47" s="61">
        <v>37</v>
      </c>
      <c r="B47" s="126" t="s">
        <v>47</v>
      </c>
      <c r="C47" s="133" t="s">
        <v>70</v>
      </c>
      <c r="D47" s="73"/>
      <c r="E47" s="128">
        <f t="shared" si="2"/>
        <v>2</v>
      </c>
      <c r="F47" s="128"/>
      <c r="G47" s="128"/>
      <c r="H47" s="128">
        <f t="shared" si="1"/>
        <v>2</v>
      </c>
      <c r="I47" s="142" t="s">
        <v>157</v>
      </c>
      <c r="J47" s="133" t="s">
        <v>158</v>
      </c>
    </row>
    <row r="48" spans="1:10" s="63" customFormat="1" ht="35.25" customHeight="1" x14ac:dyDescent="0.2">
      <c r="A48" s="61">
        <v>38</v>
      </c>
      <c r="B48" s="126" t="s">
        <v>48</v>
      </c>
      <c r="C48" s="127" t="s">
        <v>72</v>
      </c>
      <c r="D48" s="130"/>
      <c r="E48" s="128">
        <f t="shared" si="2"/>
        <v>0</v>
      </c>
      <c r="F48" s="128"/>
      <c r="G48" s="128"/>
      <c r="H48" s="128">
        <f t="shared" si="1"/>
        <v>0</v>
      </c>
      <c r="I48" s="142" t="s">
        <v>159</v>
      </c>
      <c r="J48" s="139" t="s">
        <v>345</v>
      </c>
    </row>
    <row r="49" spans="1:10" s="63" customFormat="1" ht="25.5" x14ac:dyDescent="0.2">
      <c r="A49" s="61">
        <v>39</v>
      </c>
      <c r="B49" s="126" t="s">
        <v>49</v>
      </c>
      <c r="C49" s="127" t="s">
        <v>70</v>
      </c>
      <c r="D49" s="130"/>
      <c r="E49" s="128">
        <f t="shared" si="2"/>
        <v>2</v>
      </c>
      <c r="F49" s="128"/>
      <c r="G49" s="128"/>
      <c r="H49" s="128">
        <f t="shared" si="1"/>
        <v>2</v>
      </c>
      <c r="I49" s="142" t="s">
        <v>160</v>
      </c>
      <c r="J49" s="133" t="s">
        <v>349</v>
      </c>
    </row>
    <row r="50" spans="1:10" s="63" customFormat="1" ht="25.5" x14ac:dyDescent="0.2">
      <c r="A50" s="61">
        <v>40</v>
      </c>
      <c r="B50" s="126" t="s">
        <v>50</v>
      </c>
      <c r="C50" s="127" t="s">
        <v>69</v>
      </c>
      <c r="D50" s="130"/>
      <c r="E50" s="128">
        <f t="shared" si="2"/>
        <v>3</v>
      </c>
      <c r="F50" s="128"/>
      <c r="G50" s="128"/>
      <c r="H50" s="128">
        <f t="shared" si="1"/>
        <v>3</v>
      </c>
      <c r="I50" s="142" t="s">
        <v>350</v>
      </c>
      <c r="J50" s="94"/>
    </row>
    <row r="51" spans="1:10" s="63" customFormat="1" ht="38.25" x14ac:dyDescent="0.2">
      <c r="A51" s="61">
        <v>41</v>
      </c>
      <c r="B51" s="126" t="s">
        <v>51</v>
      </c>
      <c r="C51" s="127" t="s">
        <v>69</v>
      </c>
      <c r="D51" s="130"/>
      <c r="E51" s="128">
        <f t="shared" si="2"/>
        <v>3</v>
      </c>
      <c r="F51" s="128"/>
      <c r="G51" s="128"/>
      <c r="H51" s="128">
        <f t="shared" si="1"/>
        <v>3</v>
      </c>
      <c r="I51" s="142" t="s">
        <v>355</v>
      </c>
      <c r="J51" s="94"/>
    </row>
    <row r="52" spans="1:10" s="63" customFormat="1" ht="25.5" x14ac:dyDescent="0.2">
      <c r="A52" s="61">
        <v>42</v>
      </c>
      <c r="B52" s="126" t="s">
        <v>52</v>
      </c>
      <c r="C52" s="127" t="s">
        <v>69</v>
      </c>
      <c r="D52" s="157"/>
      <c r="E52" s="128">
        <f t="shared" si="2"/>
        <v>3</v>
      </c>
      <c r="F52" s="128"/>
      <c r="G52" s="128"/>
      <c r="H52" s="128">
        <f t="shared" si="1"/>
        <v>3</v>
      </c>
      <c r="I52" s="142" t="s">
        <v>357</v>
      </c>
      <c r="J52" s="133" t="s">
        <v>161</v>
      </c>
    </row>
    <row r="53" spans="1:10" ht="15" x14ac:dyDescent="0.25">
      <c r="C53" s="95"/>
      <c r="D53" s="95"/>
      <c r="E53" s="95"/>
      <c r="F53" s="95"/>
      <c r="I53" s="96"/>
      <c r="J53" s="97"/>
    </row>
    <row r="54" spans="1:10" ht="15" x14ac:dyDescent="0.25">
      <c r="C54" s="95"/>
      <c r="D54" s="95"/>
      <c r="E54" s="95"/>
      <c r="F54" s="95"/>
      <c r="I54" s="98"/>
    </row>
    <row r="55" spans="1:10" ht="15" x14ac:dyDescent="0.25">
      <c r="I55" s="98"/>
    </row>
    <row r="56" spans="1:10" ht="15" x14ac:dyDescent="0.25">
      <c r="A56" s="77"/>
      <c r="B56" s="78"/>
      <c r="C56" s="79"/>
      <c r="D56" s="79"/>
      <c r="E56" s="79"/>
      <c r="F56" s="79"/>
      <c r="I56" s="98"/>
    </row>
    <row r="57" spans="1:10" ht="15" x14ac:dyDescent="0.25">
      <c r="I57" s="98"/>
    </row>
    <row r="58" spans="1:10" ht="15" x14ac:dyDescent="0.25">
      <c r="I58" s="98"/>
    </row>
    <row r="59" spans="1:10" ht="15" x14ac:dyDescent="0.25">
      <c r="I59" s="98"/>
    </row>
    <row r="60" spans="1:10" ht="15" x14ac:dyDescent="0.25">
      <c r="I60" s="98"/>
    </row>
    <row r="61" spans="1:10" ht="15" x14ac:dyDescent="0.25">
      <c r="I61" s="98"/>
    </row>
    <row r="62" spans="1:10" ht="15" x14ac:dyDescent="0.25">
      <c r="I62" s="98"/>
    </row>
    <row r="63" spans="1:10" ht="15" x14ac:dyDescent="0.25">
      <c r="A63" s="77"/>
      <c r="B63" s="78"/>
      <c r="C63" s="79"/>
      <c r="D63" s="79"/>
      <c r="E63" s="79"/>
      <c r="F63" s="79"/>
      <c r="I63" s="98"/>
    </row>
    <row r="64" spans="1:10" ht="15" x14ac:dyDescent="0.25">
      <c r="I64" s="98"/>
    </row>
    <row r="65" spans="1:9" ht="15" x14ac:dyDescent="0.25">
      <c r="I65" s="98"/>
    </row>
    <row r="66" spans="1:9" ht="15" x14ac:dyDescent="0.25">
      <c r="I66" s="98"/>
    </row>
    <row r="67" spans="1:9" ht="15" x14ac:dyDescent="0.25">
      <c r="A67" s="77"/>
      <c r="B67" s="78"/>
      <c r="C67" s="79"/>
      <c r="D67" s="79"/>
      <c r="E67" s="79"/>
      <c r="F67" s="79"/>
      <c r="I67" s="98"/>
    </row>
    <row r="68" spans="1:9" ht="15" x14ac:dyDescent="0.25">
      <c r="I68" s="98"/>
    </row>
    <row r="70" spans="1:9" x14ac:dyDescent="0.2">
      <c r="A70" s="77"/>
      <c r="B70" s="78"/>
      <c r="C70" s="79"/>
      <c r="D70" s="79"/>
      <c r="E70" s="79"/>
      <c r="F70" s="79"/>
    </row>
    <row r="74" spans="1:9" x14ac:dyDescent="0.2">
      <c r="A74" s="77"/>
      <c r="B74" s="78"/>
      <c r="C74" s="79"/>
      <c r="D74" s="79"/>
      <c r="E74" s="79"/>
      <c r="F74" s="79"/>
    </row>
    <row r="77" spans="1:9" x14ac:dyDescent="0.2">
      <c r="A77" s="77"/>
      <c r="B77" s="78"/>
      <c r="C77" s="79"/>
      <c r="D77" s="79"/>
      <c r="E77" s="79"/>
      <c r="F77" s="79"/>
    </row>
    <row r="81" spans="1:6" x14ac:dyDescent="0.2">
      <c r="A81" s="77"/>
      <c r="B81" s="78"/>
      <c r="C81" s="79"/>
      <c r="D81" s="79"/>
      <c r="E81" s="79"/>
      <c r="F81" s="79"/>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9 F14:G14">
      <formula1>Формат</formula1>
    </dataValidation>
  </dataValidations>
  <hyperlinks>
    <hyperlink ref="I10" r:id="rId1"/>
    <hyperlink ref="I13" r:id="rId2"/>
    <hyperlink ref="I21" r:id="rId3"/>
    <hyperlink ref="I24" r:id="rId4"/>
    <hyperlink ref="I27" r:id="rId5"/>
    <hyperlink ref="I29" r:id="rId6"/>
    <hyperlink ref="I30" r:id="rId7"/>
    <hyperlink ref="I35" r:id="rId8" display="http://www.nbfin.ru/byudzhet_dlya_grazhdan1/novoburasskij_municipal_nyj_rajon/2020_god/"/>
    <hyperlink ref="I39" r:id="rId9" display="https://petrovsk64.ru/sub-org/fin-upr/otkrytyy-byudzhet/byudzhet-dlya-grazhdan/"/>
    <hyperlink ref="I41" r:id="rId10"/>
  </hyperlinks>
  <pageMargins left="0.9055118110236221" right="0.70866141732283472" top="0.35433070866141736" bottom="0.35433070866141736" header="0.31496062992125984" footer="0.31496062992125984"/>
  <pageSetup paperSize="9" scale="47" fitToHeight="3" orientation="landscape" r:id="rId11"/>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F10:G13 F15:G52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view="pageBreakPreview" zoomScale="85" zoomScaleNormal="100" zoomScaleSheetLayoutView="85" workbookViewId="0">
      <pane ySplit="6" topLeftCell="A7" activePane="bottomLeft" state="frozenSplit"/>
      <selection activeCell="G50" sqref="G50"/>
      <selection pane="bottomLeft" activeCell="M8" sqref="M8"/>
    </sheetView>
  </sheetViews>
  <sheetFormatPr defaultRowHeight="12.75" x14ac:dyDescent="0.2"/>
  <cols>
    <col min="1" max="1" width="3.85546875" style="108" customWidth="1"/>
    <col min="2" max="2" width="23.28515625" style="10" customWidth="1"/>
    <col min="3" max="3" width="55.140625" style="113" customWidth="1"/>
    <col min="4" max="4" width="18.140625" style="113" customWidth="1"/>
    <col min="5" max="5" width="25.28515625" style="113" customWidth="1"/>
    <col min="6" max="6" width="11" style="113" customWidth="1"/>
    <col min="7" max="7" width="12.140625" style="113" customWidth="1"/>
    <col min="8" max="8" width="10.42578125" style="113" customWidth="1"/>
    <col min="9" max="9" width="10.42578125" style="10" customWidth="1"/>
    <col min="10" max="10" width="9.140625" style="10"/>
    <col min="11" max="11" width="49.7109375" style="1" customWidth="1"/>
    <col min="12" max="12" width="39.85546875" style="1" customWidth="1"/>
    <col min="13" max="16384" width="9.140625" style="1"/>
  </cols>
  <sheetData>
    <row r="1" spans="1:12" s="46" customFormat="1" ht="17.25" customHeight="1" x14ac:dyDescent="0.25">
      <c r="A1" s="99" t="s">
        <v>162</v>
      </c>
      <c r="B1" s="100"/>
      <c r="C1" s="100"/>
      <c r="D1" s="100"/>
      <c r="E1" s="100"/>
      <c r="F1" s="100"/>
      <c r="G1" s="100"/>
      <c r="H1" s="100"/>
      <c r="I1" s="100"/>
      <c r="J1" s="100"/>
      <c r="K1"/>
    </row>
    <row r="2" spans="1:12" ht="16.5" customHeight="1" x14ac:dyDescent="0.2">
      <c r="A2" s="101" t="s">
        <v>92</v>
      </c>
      <c r="B2" s="102"/>
      <c r="C2" s="103"/>
      <c r="D2" s="103"/>
      <c r="E2" s="103"/>
      <c r="F2" s="103"/>
      <c r="G2" s="103"/>
      <c r="H2" s="104"/>
    </row>
    <row r="3" spans="1:12" ht="16.5" customHeight="1" x14ac:dyDescent="0.2">
      <c r="A3" s="176"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76"/>
      <c r="C3" s="176"/>
      <c r="D3" s="176"/>
      <c r="E3" s="176"/>
      <c r="F3" s="176"/>
      <c r="G3" s="176"/>
      <c r="H3" s="176"/>
      <c r="I3" s="176"/>
      <c r="J3" s="176"/>
      <c r="K3" s="176"/>
      <c r="L3" s="176"/>
    </row>
    <row r="4" spans="1:12" ht="51" customHeight="1" x14ac:dyDescent="0.2">
      <c r="A4" s="175" t="s">
        <v>55</v>
      </c>
      <c r="B4" s="5" t="s">
        <v>7</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94</v>
      </c>
      <c r="E4" s="175" t="s">
        <v>95</v>
      </c>
      <c r="F4" s="175" t="s">
        <v>163</v>
      </c>
      <c r="G4" s="175"/>
      <c r="H4" s="175"/>
      <c r="I4" s="175"/>
      <c r="J4" s="175"/>
      <c r="K4" s="175" t="s">
        <v>97</v>
      </c>
      <c r="L4" s="175" t="s">
        <v>98</v>
      </c>
    </row>
    <row r="5" spans="1:12" s="105" customFormat="1" ht="30.75" customHeight="1" x14ac:dyDescent="0.2">
      <c r="A5" s="175"/>
      <c r="B5" s="175" t="s">
        <v>99</v>
      </c>
      <c r="C5" s="7" t="str">
        <f>'Методика II этап'!B19</f>
        <v>Опубликовано</v>
      </c>
      <c r="D5" s="173" t="s">
        <v>100</v>
      </c>
      <c r="E5" s="175"/>
      <c r="F5" s="177" t="s">
        <v>101</v>
      </c>
      <c r="G5" s="173" t="s">
        <v>102</v>
      </c>
      <c r="H5" s="173"/>
      <c r="I5" s="173"/>
      <c r="J5" s="177" t="s">
        <v>103</v>
      </c>
      <c r="K5" s="175"/>
      <c r="L5" s="175"/>
    </row>
    <row r="6" spans="1:12" s="105" customFormat="1" ht="46.5" customHeight="1" x14ac:dyDescent="0.2">
      <c r="A6" s="175"/>
      <c r="B6" s="175"/>
      <c r="C6" s="7" t="str">
        <f>'Методика II этап'!B20</f>
        <v>Не опубликовано или не отвечает требованиям</v>
      </c>
      <c r="D6" s="173"/>
      <c r="E6" s="175"/>
      <c r="F6" s="177"/>
      <c r="G6" s="7" t="s">
        <v>104</v>
      </c>
      <c r="H6" s="7" t="s">
        <v>105</v>
      </c>
      <c r="I6" s="7" t="s">
        <v>106</v>
      </c>
      <c r="J6" s="177"/>
      <c r="K6" s="175"/>
      <c r="L6" s="175"/>
    </row>
    <row r="7" spans="1:12" s="88" customFormat="1" x14ac:dyDescent="0.2">
      <c r="A7" s="54"/>
      <c r="B7" s="13" t="s">
        <v>9</v>
      </c>
      <c r="C7" s="65"/>
      <c r="D7" s="65"/>
      <c r="E7" s="85"/>
      <c r="F7" s="86"/>
      <c r="G7" s="86"/>
      <c r="H7" s="86"/>
      <c r="I7" s="86"/>
      <c r="J7" s="86"/>
      <c r="K7" s="87"/>
      <c r="L7" s="39"/>
    </row>
    <row r="8" spans="1:12" s="63" customFormat="1" ht="25.5" x14ac:dyDescent="0.2">
      <c r="A8" s="61">
        <v>1</v>
      </c>
      <c r="B8" s="126" t="s">
        <v>10</v>
      </c>
      <c r="C8" s="127" t="s">
        <v>76</v>
      </c>
      <c r="D8" s="130" t="s">
        <v>164</v>
      </c>
      <c r="E8" s="130"/>
      <c r="F8" s="128">
        <f>IF(C8=$C$5,1,0)</f>
        <v>1</v>
      </c>
      <c r="G8" s="128"/>
      <c r="H8" s="128"/>
      <c r="I8" s="128"/>
      <c r="J8" s="128">
        <f>F8*(1-G8)*(1-H8)*(1-I8)</f>
        <v>1</v>
      </c>
      <c r="K8" s="131" t="s">
        <v>204</v>
      </c>
      <c r="L8" s="132" t="s">
        <v>205</v>
      </c>
    </row>
    <row r="9" spans="1:12" s="63" customFormat="1" ht="38.25" x14ac:dyDescent="0.2">
      <c r="A9" s="61">
        <v>2</v>
      </c>
      <c r="B9" s="126" t="s">
        <v>11</v>
      </c>
      <c r="C9" s="127" t="s">
        <v>76</v>
      </c>
      <c r="D9" s="130" t="s">
        <v>111</v>
      </c>
      <c r="E9" s="130"/>
      <c r="F9" s="128">
        <f>IF(C9=$C$5,1,0)</f>
        <v>1</v>
      </c>
      <c r="G9" s="128"/>
      <c r="H9" s="128"/>
      <c r="I9" s="128"/>
      <c r="J9" s="128">
        <f>F9*(1-H9)*(1-I9)</f>
        <v>1</v>
      </c>
      <c r="K9" s="144" t="s">
        <v>220</v>
      </c>
      <c r="L9" s="132"/>
    </row>
    <row r="10" spans="1:12" s="63" customFormat="1" ht="51" x14ac:dyDescent="0.2">
      <c r="A10" s="61">
        <v>3</v>
      </c>
      <c r="B10" s="126" t="s">
        <v>12</v>
      </c>
      <c r="C10" s="127" t="s">
        <v>77</v>
      </c>
      <c r="D10" s="130" t="s">
        <v>107</v>
      </c>
      <c r="E10" s="143"/>
      <c r="F10" s="128">
        <f>IF(C10=$C$5,1,0)</f>
        <v>0</v>
      </c>
      <c r="G10" s="128"/>
      <c r="H10" s="128"/>
      <c r="I10" s="128"/>
      <c r="J10" s="128">
        <f>F10*(1-H10)*(1-I10)*(1-G10)</f>
        <v>0</v>
      </c>
      <c r="K10" s="131" t="s">
        <v>214</v>
      </c>
      <c r="L10" s="133" t="s">
        <v>166</v>
      </c>
    </row>
    <row r="11" spans="1:12" s="63" customFormat="1" ht="51" x14ac:dyDescent="0.2">
      <c r="A11" s="61">
        <v>4</v>
      </c>
      <c r="B11" s="126" t="s">
        <v>13</v>
      </c>
      <c r="C11" s="127" t="s">
        <v>77</v>
      </c>
      <c r="D11" s="130" t="s">
        <v>107</v>
      </c>
      <c r="E11" s="140"/>
      <c r="F11" s="128">
        <f>IF(C11=$C$5,1,0)</f>
        <v>0</v>
      </c>
      <c r="G11" s="128"/>
      <c r="H11" s="128"/>
      <c r="I11" s="128"/>
      <c r="J11" s="128">
        <f>F11*(1-H11)*(1-I11)*(1-G11)</f>
        <v>0</v>
      </c>
      <c r="K11" s="131" t="s">
        <v>165</v>
      </c>
      <c r="L11" s="133" t="s">
        <v>166</v>
      </c>
    </row>
    <row r="12" spans="1:12" s="120" customFormat="1" x14ac:dyDescent="0.2">
      <c r="A12" s="64"/>
      <c r="B12" s="13" t="s">
        <v>14</v>
      </c>
      <c r="C12" s="89"/>
      <c r="D12" s="107"/>
      <c r="E12" s="56"/>
      <c r="F12" s="86"/>
      <c r="G12" s="86"/>
      <c r="H12" s="86"/>
      <c r="I12" s="86"/>
      <c r="J12" s="86"/>
      <c r="K12" s="118"/>
      <c r="L12" s="119"/>
    </row>
    <row r="13" spans="1:12" s="63" customFormat="1" ht="51" x14ac:dyDescent="0.2">
      <c r="A13" s="61">
        <v>5</v>
      </c>
      <c r="B13" s="126" t="s">
        <v>15</v>
      </c>
      <c r="C13" s="127" t="s">
        <v>77</v>
      </c>
      <c r="D13" s="130" t="s">
        <v>107</v>
      </c>
      <c r="E13" s="140"/>
      <c r="F13" s="128">
        <f>IF(C13=$C$5,1,0)</f>
        <v>0</v>
      </c>
      <c r="G13" s="128"/>
      <c r="H13" s="128"/>
      <c r="I13" s="128"/>
      <c r="J13" s="128">
        <f t="shared" ref="J13:J50" si="0">F13*(1-H13)*(1-I13)*(1-G13)</f>
        <v>0</v>
      </c>
      <c r="K13" s="144" t="s">
        <v>167</v>
      </c>
      <c r="L13" s="133" t="s">
        <v>166</v>
      </c>
    </row>
    <row r="14" spans="1:12" s="63" customFormat="1" ht="25.5" x14ac:dyDescent="0.2">
      <c r="A14" s="61">
        <v>6</v>
      </c>
      <c r="B14" s="126" t="s">
        <v>16</v>
      </c>
      <c r="C14" s="127" t="s">
        <v>77</v>
      </c>
      <c r="D14" s="73"/>
      <c r="E14" s="140"/>
      <c r="F14" s="128">
        <f t="shared" ref="F14:F50" si="1">IF(C14=$C$5,1,0)</f>
        <v>0</v>
      </c>
      <c r="G14" s="128"/>
      <c r="H14" s="128"/>
      <c r="I14" s="128"/>
      <c r="J14" s="128">
        <f t="shared" si="0"/>
        <v>0</v>
      </c>
      <c r="K14" s="144"/>
      <c r="L14" s="133" t="s">
        <v>134</v>
      </c>
    </row>
    <row r="15" spans="1:12" s="63" customFormat="1" ht="25.5" x14ac:dyDescent="0.2">
      <c r="A15" s="61">
        <v>7</v>
      </c>
      <c r="B15" s="126" t="s">
        <v>17</v>
      </c>
      <c r="C15" s="127" t="s">
        <v>76</v>
      </c>
      <c r="D15" s="73" t="s">
        <v>111</v>
      </c>
      <c r="E15" s="130"/>
      <c r="F15" s="128">
        <f t="shared" si="1"/>
        <v>1</v>
      </c>
      <c r="G15" s="128"/>
      <c r="H15" s="128"/>
      <c r="I15" s="128"/>
      <c r="J15" s="128">
        <f t="shared" si="0"/>
        <v>1</v>
      </c>
      <c r="K15" s="144" t="s">
        <v>232</v>
      </c>
      <c r="L15" s="146"/>
    </row>
    <row r="16" spans="1:12" s="63" customFormat="1" ht="51" x14ac:dyDescent="0.2">
      <c r="A16" s="61">
        <v>8</v>
      </c>
      <c r="B16" s="126" t="s">
        <v>18</v>
      </c>
      <c r="C16" s="127" t="s">
        <v>76</v>
      </c>
      <c r="D16" s="73" t="s">
        <v>111</v>
      </c>
      <c r="E16" s="130"/>
      <c r="F16" s="128">
        <f t="shared" si="1"/>
        <v>1</v>
      </c>
      <c r="G16" s="128"/>
      <c r="H16" s="128"/>
      <c r="I16" s="128"/>
      <c r="J16" s="128">
        <f t="shared" si="0"/>
        <v>1</v>
      </c>
      <c r="K16" s="144" t="s">
        <v>239</v>
      </c>
      <c r="L16" s="94"/>
    </row>
    <row r="17" spans="1:12" s="63" customFormat="1" ht="18.75" customHeight="1" x14ac:dyDescent="0.2">
      <c r="A17" s="61">
        <v>9</v>
      </c>
      <c r="B17" s="126" t="s">
        <v>19</v>
      </c>
      <c r="C17" s="127" t="s">
        <v>76</v>
      </c>
      <c r="D17" s="73" t="s">
        <v>111</v>
      </c>
      <c r="E17" s="130"/>
      <c r="F17" s="128">
        <f t="shared" si="1"/>
        <v>1</v>
      </c>
      <c r="G17" s="128"/>
      <c r="H17" s="128"/>
      <c r="I17" s="128"/>
      <c r="J17" s="128">
        <f t="shared" si="0"/>
        <v>1</v>
      </c>
      <c r="K17" s="144" t="s">
        <v>115</v>
      </c>
      <c r="L17" s="132"/>
    </row>
    <row r="18" spans="1:12" s="63" customFormat="1" ht="25.5" x14ac:dyDescent="0.2">
      <c r="A18" s="61">
        <v>10</v>
      </c>
      <c r="B18" s="126" t="s">
        <v>20</v>
      </c>
      <c r="C18" s="127" t="s">
        <v>76</v>
      </c>
      <c r="D18" s="73" t="s">
        <v>111</v>
      </c>
      <c r="E18" s="130"/>
      <c r="F18" s="128">
        <f t="shared" si="1"/>
        <v>1</v>
      </c>
      <c r="G18" s="128"/>
      <c r="H18" s="128"/>
      <c r="I18" s="128"/>
      <c r="J18" s="128">
        <f t="shared" si="0"/>
        <v>1</v>
      </c>
      <c r="K18" s="144" t="s">
        <v>243</v>
      </c>
      <c r="L18" s="94"/>
    </row>
    <row r="19" spans="1:12" s="63" customFormat="1" ht="38.25" x14ac:dyDescent="0.2">
      <c r="A19" s="61">
        <v>11</v>
      </c>
      <c r="B19" s="126" t="s">
        <v>21</v>
      </c>
      <c r="C19" s="127" t="s">
        <v>76</v>
      </c>
      <c r="D19" s="73" t="s">
        <v>111</v>
      </c>
      <c r="E19" s="130"/>
      <c r="F19" s="128">
        <f t="shared" si="1"/>
        <v>1</v>
      </c>
      <c r="G19" s="128"/>
      <c r="H19" s="128"/>
      <c r="I19" s="128"/>
      <c r="J19" s="128">
        <f t="shared" si="0"/>
        <v>1</v>
      </c>
      <c r="K19" s="144" t="s">
        <v>168</v>
      </c>
      <c r="L19" s="132" t="s">
        <v>246</v>
      </c>
    </row>
    <row r="20" spans="1:12" s="63" customFormat="1" ht="25.5" x14ac:dyDescent="0.2">
      <c r="A20" s="61">
        <v>12</v>
      </c>
      <c r="B20" s="126" t="s">
        <v>22</v>
      </c>
      <c r="C20" s="127" t="s">
        <v>77</v>
      </c>
      <c r="D20" s="73"/>
      <c r="E20" s="130"/>
      <c r="F20" s="128">
        <f t="shared" si="1"/>
        <v>0</v>
      </c>
      <c r="G20" s="128"/>
      <c r="H20" s="128"/>
      <c r="I20" s="128"/>
      <c r="J20" s="128">
        <f t="shared" si="0"/>
        <v>0</v>
      </c>
      <c r="K20" s="149"/>
      <c r="L20" s="133" t="s">
        <v>169</v>
      </c>
    </row>
    <row r="21" spans="1:12" s="63" customFormat="1" ht="25.5" x14ac:dyDescent="0.2">
      <c r="A21" s="61">
        <v>13</v>
      </c>
      <c r="B21" s="126" t="s">
        <v>23</v>
      </c>
      <c r="C21" s="127" t="s">
        <v>77</v>
      </c>
      <c r="D21" s="130"/>
      <c r="E21" s="130"/>
      <c r="F21" s="128">
        <f t="shared" si="1"/>
        <v>0</v>
      </c>
      <c r="G21" s="128"/>
      <c r="H21" s="128"/>
      <c r="I21" s="128"/>
      <c r="J21" s="128">
        <f t="shared" si="0"/>
        <v>0</v>
      </c>
      <c r="K21" s="149"/>
      <c r="L21" s="133" t="s">
        <v>169</v>
      </c>
    </row>
    <row r="22" spans="1:12" s="63" customFormat="1" ht="38.25" x14ac:dyDescent="0.2">
      <c r="A22" s="61">
        <v>14</v>
      </c>
      <c r="B22" s="126" t="s">
        <v>24</v>
      </c>
      <c r="C22" s="127" t="s">
        <v>77</v>
      </c>
      <c r="D22" s="73"/>
      <c r="E22" s="130"/>
      <c r="F22" s="128">
        <f t="shared" si="1"/>
        <v>0</v>
      </c>
      <c r="G22" s="128"/>
      <c r="H22" s="128"/>
      <c r="I22" s="128"/>
      <c r="J22" s="128">
        <f t="shared" si="0"/>
        <v>0</v>
      </c>
      <c r="K22" s="144" t="s">
        <v>253</v>
      </c>
      <c r="L22" s="133" t="s">
        <v>173</v>
      </c>
    </row>
    <row r="23" spans="1:12" s="63" customFormat="1" ht="25.5" x14ac:dyDescent="0.2">
      <c r="A23" s="61">
        <v>15</v>
      </c>
      <c r="B23" s="126" t="s">
        <v>25</v>
      </c>
      <c r="C23" s="127" t="s">
        <v>76</v>
      </c>
      <c r="D23" s="73" t="s">
        <v>111</v>
      </c>
      <c r="E23" s="130"/>
      <c r="F23" s="128">
        <f t="shared" si="1"/>
        <v>1</v>
      </c>
      <c r="G23" s="128"/>
      <c r="H23" s="128"/>
      <c r="I23" s="128"/>
      <c r="J23" s="128">
        <f t="shared" si="0"/>
        <v>1</v>
      </c>
      <c r="K23" s="144" t="s">
        <v>170</v>
      </c>
      <c r="L23" s="106"/>
    </row>
    <row r="24" spans="1:12" s="63" customFormat="1" ht="25.5" x14ac:dyDescent="0.2">
      <c r="A24" s="61">
        <v>16</v>
      </c>
      <c r="B24" s="126" t="s">
        <v>26</v>
      </c>
      <c r="C24" s="127" t="s">
        <v>77</v>
      </c>
      <c r="D24" s="130"/>
      <c r="E24" s="130"/>
      <c r="F24" s="128">
        <f t="shared" si="1"/>
        <v>0</v>
      </c>
      <c r="G24" s="128"/>
      <c r="H24" s="128"/>
      <c r="I24" s="128"/>
      <c r="J24" s="128">
        <f t="shared" si="0"/>
        <v>0</v>
      </c>
      <c r="K24" s="144" t="s">
        <v>263</v>
      </c>
      <c r="L24" s="133" t="s">
        <v>173</v>
      </c>
    </row>
    <row r="25" spans="1:12" s="63" customFormat="1" ht="78" customHeight="1" x14ac:dyDescent="0.2">
      <c r="A25" s="61">
        <v>17</v>
      </c>
      <c r="B25" s="126" t="s">
        <v>27</v>
      </c>
      <c r="C25" s="127" t="s">
        <v>76</v>
      </c>
      <c r="D25" s="130" t="s">
        <v>267</v>
      </c>
      <c r="E25" s="130"/>
      <c r="F25" s="128">
        <f t="shared" si="1"/>
        <v>1</v>
      </c>
      <c r="G25" s="128"/>
      <c r="H25" s="128"/>
      <c r="I25" s="128"/>
      <c r="J25" s="128">
        <f t="shared" si="0"/>
        <v>1</v>
      </c>
      <c r="K25" s="144" t="s">
        <v>171</v>
      </c>
      <c r="L25" s="133" t="s">
        <v>268</v>
      </c>
    </row>
    <row r="26" spans="1:12" s="63" customFormat="1" ht="51" x14ac:dyDescent="0.2">
      <c r="A26" s="61">
        <v>18</v>
      </c>
      <c r="B26" s="126" t="s">
        <v>28</v>
      </c>
      <c r="C26" s="133" t="s">
        <v>76</v>
      </c>
      <c r="D26" s="130" t="s">
        <v>111</v>
      </c>
      <c r="E26" s="130"/>
      <c r="F26" s="128">
        <f t="shared" si="1"/>
        <v>1</v>
      </c>
      <c r="G26" s="128"/>
      <c r="H26" s="128"/>
      <c r="I26" s="128"/>
      <c r="J26" s="128">
        <f t="shared" si="0"/>
        <v>1</v>
      </c>
      <c r="K26" s="144" t="s">
        <v>172</v>
      </c>
      <c r="L26" s="133"/>
    </row>
    <row r="27" spans="1:12" s="63" customFormat="1" ht="63.75" x14ac:dyDescent="0.2">
      <c r="A27" s="61">
        <v>19</v>
      </c>
      <c r="B27" s="126" t="s">
        <v>29</v>
      </c>
      <c r="C27" s="127" t="s">
        <v>76</v>
      </c>
      <c r="D27" s="130" t="s">
        <v>111</v>
      </c>
      <c r="E27" s="130"/>
      <c r="F27" s="128">
        <f t="shared" si="1"/>
        <v>1</v>
      </c>
      <c r="G27" s="128"/>
      <c r="H27" s="128"/>
      <c r="I27" s="128"/>
      <c r="J27" s="128">
        <f t="shared" si="0"/>
        <v>1</v>
      </c>
      <c r="K27" s="144" t="s">
        <v>278</v>
      </c>
      <c r="L27" s="132" t="s">
        <v>279</v>
      </c>
    </row>
    <row r="28" spans="1:12" s="63" customFormat="1" ht="32.25" customHeight="1" x14ac:dyDescent="0.2">
      <c r="A28" s="61">
        <v>20</v>
      </c>
      <c r="B28" s="126" t="s">
        <v>30</v>
      </c>
      <c r="C28" s="127" t="s">
        <v>77</v>
      </c>
      <c r="D28" s="130"/>
      <c r="E28" s="130"/>
      <c r="F28" s="128">
        <f t="shared" si="1"/>
        <v>0</v>
      </c>
      <c r="G28" s="128"/>
      <c r="H28" s="128"/>
      <c r="I28" s="128"/>
      <c r="J28" s="128">
        <f t="shared" si="0"/>
        <v>0</v>
      </c>
      <c r="K28" s="144" t="s">
        <v>146</v>
      </c>
      <c r="L28" s="133" t="s">
        <v>173</v>
      </c>
    </row>
    <row r="29" spans="1:12" s="63" customFormat="1" ht="25.5" x14ac:dyDescent="0.2">
      <c r="A29" s="61">
        <v>21</v>
      </c>
      <c r="B29" s="126" t="s">
        <v>31</v>
      </c>
      <c r="C29" s="127" t="s">
        <v>76</v>
      </c>
      <c r="D29" s="130" t="s">
        <v>111</v>
      </c>
      <c r="E29" s="130"/>
      <c r="F29" s="128">
        <f t="shared" si="1"/>
        <v>1</v>
      </c>
      <c r="G29" s="128"/>
      <c r="H29" s="128"/>
      <c r="I29" s="128"/>
      <c r="J29" s="128">
        <f t="shared" si="0"/>
        <v>1</v>
      </c>
      <c r="K29" s="144" t="s">
        <v>286</v>
      </c>
      <c r="L29" s="132"/>
    </row>
    <row r="30" spans="1:12" s="63" customFormat="1" ht="25.5" x14ac:dyDescent="0.2">
      <c r="A30" s="61">
        <v>22</v>
      </c>
      <c r="B30" s="126" t="s">
        <v>32</v>
      </c>
      <c r="C30" s="127" t="s">
        <v>76</v>
      </c>
      <c r="D30" s="130" t="s">
        <v>111</v>
      </c>
      <c r="E30" s="130"/>
      <c r="F30" s="128">
        <f t="shared" si="1"/>
        <v>1</v>
      </c>
      <c r="G30" s="128"/>
      <c r="H30" s="128"/>
      <c r="I30" s="128"/>
      <c r="J30" s="128">
        <f t="shared" si="0"/>
        <v>1</v>
      </c>
      <c r="K30" s="144" t="s">
        <v>287</v>
      </c>
      <c r="L30" s="133"/>
    </row>
    <row r="31" spans="1:12" s="63" customFormat="1" ht="38.25" x14ac:dyDescent="0.2">
      <c r="A31" s="61">
        <v>23</v>
      </c>
      <c r="B31" s="126" t="s">
        <v>33</v>
      </c>
      <c r="C31" s="127" t="s">
        <v>76</v>
      </c>
      <c r="D31" s="130" t="s">
        <v>121</v>
      </c>
      <c r="E31" s="130"/>
      <c r="F31" s="128">
        <f t="shared" si="1"/>
        <v>1</v>
      </c>
      <c r="G31" s="128"/>
      <c r="H31" s="128"/>
      <c r="I31" s="128"/>
      <c r="J31" s="128">
        <f t="shared" si="0"/>
        <v>1</v>
      </c>
      <c r="K31" s="144" t="s">
        <v>294</v>
      </c>
      <c r="L31" s="132" t="s">
        <v>295</v>
      </c>
    </row>
    <row r="32" spans="1:12" s="63" customFormat="1" ht="38.25" x14ac:dyDescent="0.2">
      <c r="A32" s="61">
        <v>24</v>
      </c>
      <c r="B32" s="126" t="s">
        <v>34</v>
      </c>
      <c r="C32" s="127" t="s">
        <v>76</v>
      </c>
      <c r="D32" s="130" t="s">
        <v>267</v>
      </c>
      <c r="E32" s="130"/>
      <c r="F32" s="128">
        <f t="shared" si="1"/>
        <v>1</v>
      </c>
      <c r="G32" s="128"/>
      <c r="H32" s="128"/>
      <c r="I32" s="128"/>
      <c r="J32" s="128">
        <f t="shared" si="0"/>
        <v>1</v>
      </c>
      <c r="K32" s="144" t="s">
        <v>122</v>
      </c>
      <c r="L32" s="133"/>
    </row>
    <row r="33" spans="1:12" s="63" customFormat="1" ht="25.5" x14ac:dyDescent="0.2">
      <c r="A33" s="61">
        <v>25</v>
      </c>
      <c r="B33" s="126" t="s">
        <v>35</v>
      </c>
      <c r="C33" s="127" t="s">
        <v>76</v>
      </c>
      <c r="D33" s="130" t="s">
        <v>174</v>
      </c>
      <c r="E33" s="130"/>
      <c r="F33" s="128">
        <f t="shared" si="1"/>
        <v>1</v>
      </c>
      <c r="G33" s="128"/>
      <c r="H33" s="128"/>
      <c r="I33" s="128"/>
      <c r="J33" s="128">
        <f t="shared" si="0"/>
        <v>1</v>
      </c>
      <c r="K33" s="144" t="s">
        <v>302</v>
      </c>
      <c r="L33" s="117"/>
    </row>
    <row r="34" spans="1:12" s="63" customFormat="1" ht="25.5" x14ac:dyDescent="0.2">
      <c r="A34" s="61">
        <v>26</v>
      </c>
      <c r="B34" s="126" t="s">
        <v>36</v>
      </c>
      <c r="C34" s="127" t="s">
        <v>76</v>
      </c>
      <c r="D34" s="130" t="s">
        <v>174</v>
      </c>
      <c r="E34" s="130"/>
      <c r="F34" s="128">
        <f t="shared" si="1"/>
        <v>1</v>
      </c>
      <c r="G34" s="128"/>
      <c r="H34" s="128"/>
      <c r="I34" s="128"/>
      <c r="J34" s="128">
        <f t="shared" si="0"/>
        <v>1</v>
      </c>
      <c r="K34" s="144" t="s">
        <v>308</v>
      </c>
      <c r="L34" s="132" t="s">
        <v>309</v>
      </c>
    </row>
    <row r="35" spans="1:12" s="63" customFormat="1" ht="25.5" x14ac:dyDescent="0.2">
      <c r="A35" s="61">
        <v>27</v>
      </c>
      <c r="B35" s="126" t="s">
        <v>37</v>
      </c>
      <c r="C35" s="127" t="s">
        <v>76</v>
      </c>
      <c r="D35" s="130" t="s">
        <v>121</v>
      </c>
      <c r="E35" s="124" t="s">
        <v>124</v>
      </c>
      <c r="F35" s="128">
        <f t="shared" si="1"/>
        <v>1</v>
      </c>
      <c r="G35" s="128"/>
      <c r="H35" s="128"/>
      <c r="I35" s="128"/>
      <c r="J35" s="128">
        <f t="shared" si="0"/>
        <v>1</v>
      </c>
      <c r="K35" s="144" t="s">
        <v>311</v>
      </c>
      <c r="L35" s="132"/>
    </row>
    <row r="36" spans="1:12" s="63" customFormat="1" ht="25.5" x14ac:dyDescent="0.2">
      <c r="A36" s="61">
        <v>28</v>
      </c>
      <c r="B36" s="126" t="s">
        <v>38</v>
      </c>
      <c r="C36" s="127" t="s">
        <v>77</v>
      </c>
      <c r="D36" s="130"/>
      <c r="E36" s="130"/>
      <c r="F36" s="128">
        <f t="shared" si="1"/>
        <v>0</v>
      </c>
      <c r="G36" s="128"/>
      <c r="H36" s="128"/>
      <c r="I36" s="128"/>
      <c r="J36" s="128">
        <f t="shared" si="0"/>
        <v>0</v>
      </c>
      <c r="K36" s="144" t="s">
        <v>313</v>
      </c>
      <c r="L36" s="133" t="s">
        <v>173</v>
      </c>
    </row>
    <row r="37" spans="1:12" s="63" customFormat="1" ht="51" x14ac:dyDescent="0.2">
      <c r="A37" s="61">
        <v>29</v>
      </c>
      <c r="B37" s="126" t="s">
        <v>39</v>
      </c>
      <c r="C37" s="127" t="s">
        <v>77</v>
      </c>
      <c r="D37" s="130"/>
      <c r="E37" s="130"/>
      <c r="F37" s="128">
        <f t="shared" si="1"/>
        <v>0</v>
      </c>
      <c r="G37" s="128"/>
      <c r="H37" s="128"/>
      <c r="I37" s="128"/>
      <c r="J37" s="128">
        <f t="shared" si="0"/>
        <v>0</v>
      </c>
      <c r="K37" s="144"/>
      <c r="L37" s="139" t="s">
        <v>321</v>
      </c>
    </row>
    <row r="38" spans="1:12" s="63" customFormat="1" ht="38.25" x14ac:dyDescent="0.2">
      <c r="A38" s="73">
        <v>30</v>
      </c>
      <c r="B38" s="126" t="s">
        <v>40</v>
      </c>
      <c r="C38" s="133" t="s">
        <v>76</v>
      </c>
      <c r="D38" s="130" t="s">
        <v>111</v>
      </c>
      <c r="E38" s="130"/>
      <c r="F38" s="128">
        <f t="shared" si="1"/>
        <v>1</v>
      </c>
      <c r="G38" s="128"/>
      <c r="H38" s="128"/>
      <c r="I38" s="128"/>
      <c r="J38" s="128">
        <f t="shared" si="0"/>
        <v>1</v>
      </c>
      <c r="K38" s="144" t="s">
        <v>322</v>
      </c>
      <c r="L38" s="132" t="s">
        <v>323</v>
      </c>
    </row>
    <row r="39" spans="1:12" s="63" customFormat="1" x14ac:dyDescent="0.2">
      <c r="A39" s="73">
        <v>31</v>
      </c>
      <c r="B39" s="126" t="s">
        <v>41</v>
      </c>
      <c r="C39" s="127" t="s">
        <v>76</v>
      </c>
      <c r="D39" s="130" t="s">
        <v>111</v>
      </c>
      <c r="E39" s="130"/>
      <c r="F39" s="128">
        <f t="shared" si="1"/>
        <v>1</v>
      </c>
      <c r="G39" s="128"/>
      <c r="H39" s="128"/>
      <c r="I39" s="128"/>
      <c r="J39" s="128">
        <f t="shared" si="0"/>
        <v>1</v>
      </c>
      <c r="K39" s="144" t="s">
        <v>325</v>
      </c>
      <c r="L39" s="132"/>
    </row>
    <row r="40" spans="1:12" s="63" customFormat="1" ht="25.5" x14ac:dyDescent="0.2">
      <c r="A40" s="73">
        <v>32</v>
      </c>
      <c r="B40" s="126" t="s">
        <v>42</v>
      </c>
      <c r="C40" s="127" t="s">
        <v>76</v>
      </c>
      <c r="D40" s="130" t="s">
        <v>111</v>
      </c>
      <c r="E40" s="130"/>
      <c r="F40" s="128">
        <f t="shared" si="1"/>
        <v>1</v>
      </c>
      <c r="G40" s="128"/>
      <c r="H40" s="128"/>
      <c r="I40" s="128"/>
      <c r="J40" s="128">
        <f t="shared" si="0"/>
        <v>1</v>
      </c>
      <c r="K40" s="144" t="s">
        <v>328</v>
      </c>
      <c r="L40" s="132" t="s">
        <v>329</v>
      </c>
    </row>
    <row r="41" spans="1:12" s="63" customFormat="1" ht="38.25" x14ac:dyDescent="0.2">
      <c r="A41" s="73">
        <v>33</v>
      </c>
      <c r="B41" s="126" t="s">
        <v>43</v>
      </c>
      <c r="C41" s="127" t="s">
        <v>76</v>
      </c>
      <c r="D41" s="130" t="s">
        <v>111</v>
      </c>
      <c r="E41" s="130"/>
      <c r="F41" s="128">
        <f t="shared" si="1"/>
        <v>1</v>
      </c>
      <c r="G41" s="128"/>
      <c r="H41" s="128"/>
      <c r="I41" s="128"/>
      <c r="J41" s="128">
        <f t="shared" si="0"/>
        <v>1</v>
      </c>
      <c r="K41" s="144" t="s">
        <v>175</v>
      </c>
      <c r="L41" s="132"/>
    </row>
    <row r="42" spans="1:12" s="63" customFormat="1" ht="38.25" x14ac:dyDescent="0.2">
      <c r="A42" s="73">
        <v>34</v>
      </c>
      <c r="B42" s="126" t="s">
        <v>44</v>
      </c>
      <c r="C42" s="127" t="s">
        <v>76</v>
      </c>
      <c r="D42" s="130" t="s">
        <v>111</v>
      </c>
      <c r="E42" s="130"/>
      <c r="F42" s="128">
        <f t="shared" si="1"/>
        <v>1</v>
      </c>
      <c r="G42" s="128"/>
      <c r="H42" s="128"/>
      <c r="I42" s="128"/>
      <c r="J42" s="128">
        <f t="shared" si="0"/>
        <v>1</v>
      </c>
      <c r="K42" s="144" t="s">
        <v>332</v>
      </c>
      <c r="L42" s="133"/>
    </row>
    <row r="43" spans="1:12" s="63" customFormat="1" ht="51" x14ac:dyDescent="0.2">
      <c r="A43" s="73">
        <v>35</v>
      </c>
      <c r="B43" s="126" t="s">
        <v>45</v>
      </c>
      <c r="C43" s="127" t="s">
        <v>77</v>
      </c>
      <c r="D43" s="130" t="s">
        <v>107</v>
      </c>
      <c r="E43" s="130"/>
      <c r="F43" s="128">
        <f t="shared" si="1"/>
        <v>0</v>
      </c>
      <c r="G43" s="128"/>
      <c r="H43" s="128"/>
      <c r="I43" s="128"/>
      <c r="J43" s="128">
        <f t="shared" si="0"/>
        <v>0</v>
      </c>
      <c r="K43" s="144" t="s">
        <v>176</v>
      </c>
      <c r="L43" s="133" t="s">
        <v>173</v>
      </c>
    </row>
    <row r="44" spans="1:12" s="63" customFormat="1" ht="51" x14ac:dyDescent="0.2">
      <c r="A44" s="61">
        <v>36</v>
      </c>
      <c r="B44" s="126" t="s">
        <v>46</v>
      </c>
      <c r="C44" s="127" t="s">
        <v>77</v>
      </c>
      <c r="D44" s="130" t="s">
        <v>107</v>
      </c>
      <c r="E44" s="130"/>
      <c r="F44" s="128">
        <f t="shared" si="1"/>
        <v>0</v>
      </c>
      <c r="G44" s="128"/>
      <c r="H44" s="128"/>
      <c r="I44" s="128"/>
      <c r="J44" s="128">
        <f t="shared" si="0"/>
        <v>0</v>
      </c>
      <c r="K44" s="144" t="s">
        <v>337</v>
      </c>
      <c r="L44" s="133" t="s">
        <v>166</v>
      </c>
    </row>
    <row r="45" spans="1:12" s="63" customFormat="1" ht="25.5" x14ac:dyDescent="0.2">
      <c r="A45" s="61">
        <v>37</v>
      </c>
      <c r="B45" s="126" t="s">
        <v>47</v>
      </c>
      <c r="C45" s="133" t="s">
        <v>76</v>
      </c>
      <c r="D45" s="130" t="s">
        <v>174</v>
      </c>
      <c r="E45" s="130"/>
      <c r="F45" s="128">
        <f t="shared" si="1"/>
        <v>1</v>
      </c>
      <c r="G45" s="128"/>
      <c r="H45" s="128"/>
      <c r="I45" s="128"/>
      <c r="J45" s="128">
        <f t="shared" si="0"/>
        <v>1</v>
      </c>
      <c r="K45" s="144" t="s">
        <v>129</v>
      </c>
      <c r="L45" s="115"/>
    </row>
    <row r="46" spans="1:12" s="63" customFormat="1" ht="51" x14ac:dyDescent="0.2">
      <c r="A46" s="61">
        <v>38</v>
      </c>
      <c r="B46" s="126" t="s">
        <v>48</v>
      </c>
      <c r="C46" s="127" t="s">
        <v>77</v>
      </c>
      <c r="D46" s="130" t="s">
        <v>107</v>
      </c>
      <c r="E46" s="130"/>
      <c r="F46" s="128">
        <f t="shared" si="1"/>
        <v>0</v>
      </c>
      <c r="G46" s="128"/>
      <c r="H46" s="128"/>
      <c r="I46" s="128"/>
      <c r="J46" s="128">
        <f t="shared" si="0"/>
        <v>0</v>
      </c>
      <c r="K46" s="144" t="s">
        <v>346</v>
      </c>
      <c r="L46" s="133" t="s">
        <v>166</v>
      </c>
    </row>
    <row r="47" spans="1:12" s="63" customFormat="1" ht="25.5" x14ac:dyDescent="0.2">
      <c r="A47" s="61">
        <v>39</v>
      </c>
      <c r="B47" s="126" t="s">
        <v>49</v>
      </c>
      <c r="C47" s="127" t="s">
        <v>76</v>
      </c>
      <c r="D47" s="130" t="s">
        <v>111</v>
      </c>
      <c r="E47" s="73"/>
      <c r="F47" s="128">
        <f t="shared" si="1"/>
        <v>1</v>
      </c>
      <c r="G47" s="128"/>
      <c r="H47" s="128"/>
      <c r="I47" s="128"/>
      <c r="J47" s="128">
        <f t="shared" si="0"/>
        <v>1</v>
      </c>
      <c r="K47" s="144" t="s">
        <v>348</v>
      </c>
      <c r="L47" s="106"/>
    </row>
    <row r="48" spans="1:12" s="63" customFormat="1" ht="24" customHeight="1" x14ac:dyDescent="0.2">
      <c r="A48" s="61">
        <v>40</v>
      </c>
      <c r="B48" s="126" t="s">
        <v>50</v>
      </c>
      <c r="C48" s="127" t="s">
        <v>76</v>
      </c>
      <c r="D48" s="130" t="s">
        <v>174</v>
      </c>
      <c r="E48" s="130"/>
      <c r="F48" s="128">
        <f t="shared" si="1"/>
        <v>1</v>
      </c>
      <c r="G48" s="128"/>
      <c r="H48" s="128"/>
      <c r="I48" s="128"/>
      <c r="J48" s="128">
        <f t="shared" si="0"/>
        <v>1</v>
      </c>
      <c r="K48" s="144" t="s">
        <v>350</v>
      </c>
      <c r="L48" s="133"/>
    </row>
    <row r="49" spans="1:12" s="63" customFormat="1" ht="25.5" x14ac:dyDescent="0.2">
      <c r="A49" s="61">
        <v>41</v>
      </c>
      <c r="B49" s="126" t="s">
        <v>51</v>
      </c>
      <c r="C49" s="127" t="s">
        <v>76</v>
      </c>
      <c r="D49" s="130" t="s">
        <v>174</v>
      </c>
      <c r="E49" s="156"/>
      <c r="F49" s="128">
        <f t="shared" si="1"/>
        <v>1</v>
      </c>
      <c r="G49" s="128"/>
      <c r="H49" s="128"/>
      <c r="I49" s="128"/>
      <c r="J49" s="128">
        <f t="shared" si="0"/>
        <v>1</v>
      </c>
      <c r="K49" s="144" t="s">
        <v>351</v>
      </c>
      <c r="L49" s="133"/>
    </row>
    <row r="50" spans="1:12" s="63" customFormat="1" ht="38.25" x14ac:dyDescent="0.2">
      <c r="A50" s="61">
        <v>42</v>
      </c>
      <c r="B50" s="126" t="s">
        <v>52</v>
      </c>
      <c r="C50" s="127" t="s">
        <v>76</v>
      </c>
      <c r="D50" s="130" t="s">
        <v>174</v>
      </c>
      <c r="E50" s="157"/>
      <c r="F50" s="128">
        <f t="shared" si="1"/>
        <v>1</v>
      </c>
      <c r="G50" s="128"/>
      <c r="H50" s="128"/>
      <c r="I50" s="128"/>
      <c r="J50" s="128">
        <f t="shared" si="0"/>
        <v>1</v>
      </c>
      <c r="K50" s="144" t="s">
        <v>360</v>
      </c>
      <c r="L50" s="133"/>
    </row>
    <row r="51" spans="1:12" x14ac:dyDescent="0.2">
      <c r="C51" s="109"/>
      <c r="D51" s="109"/>
      <c r="E51" s="109"/>
      <c r="F51" s="109"/>
      <c r="G51" s="109"/>
      <c r="H51" s="109"/>
      <c r="L51" s="10"/>
    </row>
    <row r="53" spans="1:12" x14ac:dyDescent="0.2">
      <c r="A53" s="110"/>
      <c r="B53" s="111"/>
      <c r="C53" s="112"/>
      <c r="D53" s="112"/>
      <c r="E53" s="112"/>
      <c r="F53" s="112"/>
      <c r="G53" s="112"/>
      <c r="H53" s="112"/>
    </row>
    <row r="60" spans="1:12" x14ac:dyDescent="0.2">
      <c r="A60" s="110"/>
      <c r="B60" s="111"/>
      <c r="C60" s="112"/>
      <c r="D60" s="112"/>
      <c r="E60" s="112"/>
      <c r="F60" s="112"/>
      <c r="G60" s="112"/>
      <c r="H60" s="112"/>
    </row>
    <row r="64" spans="1:12" x14ac:dyDescent="0.2">
      <c r="A64" s="110"/>
      <c r="B64" s="111"/>
      <c r="C64" s="112"/>
      <c r="D64" s="112"/>
      <c r="E64" s="112"/>
      <c r="F64" s="112"/>
      <c r="G64" s="112"/>
      <c r="H64" s="112"/>
    </row>
    <row r="67" spans="1:8" x14ac:dyDescent="0.2">
      <c r="A67" s="110"/>
      <c r="B67" s="111"/>
      <c r="C67" s="112"/>
      <c r="D67" s="112"/>
      <c r="E67" s="112"/>
      <c r="F67" s="112"/>
      <c r="G67" s="112"/>
      <c r="H67" s="112"/>
    </row>
    <row r="71" spans="1:8" x14ac:dyDescent="0.2">
      <c r="A71" s="110"/>
      <c r="B71" s="111"/>
      <c r="C71" s="112"/>
      <c r="D71" s="112"/>
      <c r="E71" s="112"/>
      <c r="F71" s="112"/>
      <c r="G71" s="112"/>
      <c r="H71" s="112"/>
    </row>
    <row r="74" spans="1:8" x14ac:dyDescent="0.2">
      <c r="A74" s="110"/>
      <c r="B74" s="111"/>
      <c r="C74" s="112"/>
      <c r="D74" s="112"/>
      <c r="E74" s="112"/>
      <c r="F74" s="112"/>
      <c r="G74" s="112"/>
      <c r="H74" s="112"/>
    </row>
    <row r="78" spans="1:8" x14ac:dyDescent="0.2">
      <c r="A78" s="110"/>
      <c r="B78" s="111"/>
      <c r="C78" s="112"/>
      <c r="D78" s="112"/>
      <c r="E78" s="112"/>
      <c r="F78" s="112"/>
      <c r="G78" s="112"/>
      <c r="H78" s="112"/>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2:I12 H7:I7">
      <formula1>Формат</formula1>
    </dataValidation>
    <dataValidation type="list" allowBlank="1" showInputMessage="1" showErrorMessage="1" sqref="C8:C11 E50 C13:C50">
      <formula1>$C$5:$C$6</formula1>
    </dataValidation>
    <dataValidation type="list" allowBlank="1" showInputMessage="1" showErrorMessage="1" sqref="C12:D12">
      <formula1>Выбор_1.2</formula1>
    </dataValidation>
  </dataValidations>
  <hyperlinks>
    <hyperlink ref="K8" r:id="rId1" location="more-3951"/>
    <hyperlink ref="K11" r:id="rId2"/>
    <hyperlink ref="K15" r:id="rId3"/>
    <hyperlink ref="K18" r:id="rId4"/>
    <hyperlink ref="K24" r:id="rId5"/>
    <hyperlink ref="K25" r:id="rId6"/>
    <hyperlink ref="K28" r:id="rId7"/>
    <hyperlink ref="K29" r:id="rId8"/>
  </hyperlinks>
  <pageMargins left="0.51181102362204722" right="0.70866141732283472" top="0.35433070866141736" bottom="0.35433070866141736" header="0.31496062992125984" footer="0.31496062992125984"/>
  <pageSetup paperSize="9" scale="49" fitToHeight="3" orientation="landscape" r:id="rId9"/>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view="pageBreakPreview" zoomScale="85" zoomScaleNormal="100" zoomScaleSheetLayoutView="85" workbookViewId="0">
      <pane ySplit="6" topLeftCell="A7" activePane="bottomLeft" state="frozenSplit"/>
      <selection activeCell="G50" sqref="G50"/>
      <selection pane="bottomLeft" activeCell="L8" sqref="L8"/>
    </sheetView>
  </sheetViews>
  <sheetFormatPr defaultRowHeight="12.75" x14ac:dyDescent="0.2"/>
  <cols>
    <col min="1" max="1" width="3.85546875" style="74" customWidth="1"/>
    <col min="2" max="2" width="23.28515625" style="1" customWidth="1"/>
    <col min="3" max="3" width="55.140625" style="75" customWidth="1"/>
    <col min="4" max="4" width="25.28515625" style="75" customWidth="1"/>
    <col min="5" max="5" width="11" style="75" customWidth="1"/>
    <col min="6" max="6" width="10.42578125" style="75" customWidth="1"/>
    <col min="7" max="7" width="10.42578125" style="1" customWidth="1"/>
    <col min="8" max="8" width="9.140625" style="1"/>
    <col min="9" max="9" width="49.7109375" style="1" customWidth="1"/>
    <col min="10" max="10" width="39.85546875" style="1" customWidth="1"/>
    <col min="11" max="16384" width="9.140625" style="1"/>
  </cols>
  <sheetData>
    <row r="1" spans="1:10" s="46" customFormat="1" ht="17.25" customHeight="1" x14ac:dyDescent="0.25">
      <c r="A1" s="42" t="s">
        <v>178</v>
      </c>
      <c r="B1" s="44"/>
      <c r="C1" s="44"/>
      <c r="D1" s="44"/>
      <c r="E1" s="44"/>
      <c r="F1" s="44"/>
      <c r="G1" s="44"/>
      <c r="H1" s="44"/>
      <c r="I1"/>
    </row>
    <row r="2" spans="1:10" ht="16.5" customHeight="1" x14ac:dyDescent="0.2">
      <c r="A2" s="47" t="s">
        <v>92</v>
      </c>
      <c r="B2" s="82"/>
      <c r="C2" s="49"/>
      <c r="D2" s="49"/>
      <c r="E2" s="49"/>
      <c r="F2" s="48"/>
    </row>
    <row r="3" spans="1:10" ht="76.5" customHeight="1" x14ac:dyDescent="0.2">
      <c r="A3" s="176"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6"/>
      <c r="C3" s="176"/>
      <c r="D3" s="176"/>
      <c r="E3" s="176"/>
      <c r="F3" s="176"/>
      <c r="G3" s="176"/>
      <c r="H3" s="176"/>
      <c r="I3" s="176"/>
      <c r="J3" s="176"/>
    </row>
    <row r="4" spans="1:10" ht="51" customHeight="1" x14ac:dyDescent="0.2">
      <c r="A4" s="175" t="s">
        <v>55</v>
      </c>
      <c r="B4" s="5" t="s">
        <v>7</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75" t="s">
        <v>179</v>
      </c>
      <c r="E4" s="175" t="s">
        <v>180</v>
      </c>
      <c r="F4" s="175"/>
      <c r="G4" s="175"/>
      <c r="H4" s="175"/>
      <c r="I4" s="175" t="s">
        <v>97</v>
      </c>
      <c r="J4" s="175" t="s">
        <v>98</v>
      </c>
    </row>
    <row r="5" spans="1:10" s="105" customFormat="1" ht="36.75" customHeight="1" x14ac:dyDescent="0.2">
      <c r="A5" s="175"/>
      <c r="B5" s="175" t="s">
        <v>99</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75"/>
      <c r="E5" s="172" t="s">
        <v>101</v>
      </c>
      <c r="F5" s="173" t="s">
        <v>102</v>
      </c>
      <c r="G5" s="173"/>
      <c r="H5" s="172" t="s">
        <v>103</v>
      </c>
      <c r="I5" s="175"/>
      <c r="J5" s="175"/>
    </row>
    <row r="6" spans="1:10" s="105" customFormat="1" ht="48.75" customHeight="1" x14ac:dyDescent="0.2">
      <c r="A6" s="175"/>
      <c r="B6" s="175"/>
      <c r="C6" s="7" t="str">
        <f>'Методика II этап'!B25</f>
        <v>Не опубликовано, или публичные слушания не проводились, или не отвечает требованиям</v>
      </c>
      <c r="D6" s="175"/>
      <c r="E6" s="172"/>
      <c r="F6" s="7" t="s">
        <v>105</v>
      </c>
      <c r="G6" s="7" t="s">
        <v>106</v>
      </c>
      <c r="H6" s="172"/>
      <c r="I6" s="175"/>
      <c r="J6" s="175"/>
    </row>
    <row r="7" spans="1:10" s="16" customFormat="1" x14ac:dyDescent="0.2">
      <c r="A7" s="54"/>
      <c r="B7" s="13" t="s">
        <v>9</v>
      </c>
      <c r="C7" s="84"/>
      <c r="D7" s="85"/>
      <c r="E7" s="86"/>
      <c r="F7" s="86"/>
      <c r="G7" s="86"/>
      <c r="H7" s="86"/>
      <c r="I7" s="87"/>
      <c r="J7" s="39"/>
    </row>
    <row r="8" spans="1:10" s="63" customFormat="1" ht="38.25" x14ac:dyDescent="0.2">
      <c r="A8" s="61">
        <v>1</v>
      </c>
      <c r="B8" s="126" t="s">
        <v>10</v>
      </c>
      <c r="C8" s="127" t="s">
        <v>83</v>
      </c>
      <c r="D8" s="130"/>
      <c r="E8" s="128">
        <f>IF(C8=$C$5,1,0)</f>
        <v>1</v>
      </c>
      <c r="F8" s="128"/>
      <c r="G8" s="128"/>
      <c r="H8" s="128">
        <f>E8*(1-F8)*(1-G8)</f>
        <v>1</v>
      </c>
      <c r="I8" s="129" t="s">
        <v>203</v>
      </c>
      <c r="J8" s="94"/>
    </row>
    <row r="9" spans="1:10" s="63" customFormat="1" ht="38.25" x14ac:dyDescent="0.2">
      <c r="A9" s="61">
        <v>2</v>
      </c>
      <c r="B9" s="126" t="s">
        <v>11</v>
      </c>
      <c r="C9" s="127" t="s">
        <v>83</v>
      </c>
      <c r="D9" s="130"/>
      <c r="E9" s="128">
        <f t="shared" ref="E9:E11" si="0">IF(C9=$C$5,1,0)</f>
        <v>1</v>
      </c>
      <c r="F9" s="128"/>
      <c r="G9" s="128"/>
      <c r="H9" s="128">
        <f t="shared" ref="H9:H50" si="1">E9*(1-F9)*(1-G9)</f>
        <v>1</v>
      </c>
      <c r="I9" s="129" t="s">
        <v>221</v>
      </c>
      <c r="J9" s="133" t="s">
        <v>181</v>
      </c>
    </row>
    <row r="10" spans="1:10" s="63" customFormat="1" ht="38.25" x14ac:dyDescent="0.2">
      <c r="A10" s="61">
        <v>3</v>
      </c>
      <c r="B10" s="126" t="s">
        <v>12</v>
      </c>
      <c r="C10" s="127" t="s">
        <v>83</v>
      </c>
      <c r="D10" s="130"/>
      <c r="E10" s="128">
        <f t="shared" si="0"/>
        <v>1</v>
      </c>
      <c r="F10" s="128"/>
      <c r="G10" s="128"/>
      <c r="H10" s="128">
        <f t="shared" si="1"/>
        <v>1</v>
      </c>
      <c r="I10" s="129" t="s">
        <v>215</v>
      </c>
      <c r="J10" s="132"/>
    </row>
    <row r="11" spans="1:10" s="63" customFormat="1" ht="140.25" x14ac:dyDescent="0.2">
      <c r="A11" s="61">
        <v>4</v>
      </c>
      <c r="B11" s="126" t="s">
        <v>13</v>
      </c>
      <c r="C11" s="127" t="s">
        <v>84</v>
      </c>
      <c r="D11" s="140"/>
      <c r="E11" s="128">
        <f t="shared" si="0"/>
        <v>0</v>
      </c>
      <c r="F11" s="128"/>
      <c r="G11" s="128"/>
      <c r="H11" s="128">
        <f t="shared" si="1"/>
        <v>0</v>
      </c>
      <c r="I11" s="129" t="s">
        <v>209</v>
      </c>
      <c r="J11" s="133" t="s">
        <v>210</v>
      </c>
    </row>
    <row r="12" spans="1:10" s="92" customFormat="1" x14ac:dyDescent="0.2">
      <c r="A12" s="64"/>
      <c r="B12" s="13" t="s">
        <v>14</v>
      </c>
      <c r="C12" s="89"/>
      <c r="D12" s="66"/>
      <c r="E12" s="67"/>
      <c r="F12" s="67"/>
      <c r="G12" s="67"/>
      <c r="H12" s="67"/>
      <c r="I12" s="69"/>
      <c r="J12" s="91"/>
    </row>
    <row r="13" spans="1:10" s="63" customFormat="1" ht="51" x14ac:dyDescent="0.2">
      <c r="A13" s="61">
        <v>5</v>
      </c>
      <c r="B13" s="126" t="s">
        <v>15</v>
      </c>
      <c r="C13" s="127" t="s">
        <v>84</v>
      </c>
      <c r="D13" s="140"/>
      <c r="E13" s="128">
        <f>IF(C13=$C$5,1,0)</f>
        <v>0</v>
      </c>
      <c r="F13" s="128"/>
      <c r="G13" s="128"/>
      <c r="H13" s="128">
        <f t="shared" si="1"/>
        <v>0</v>
      </c>
      <c r="I13" s="129" t="s">
        <v>224</v>
      </c>
      <c r="J13" s="133" t="s">
        <v>225</v>
      </c>
    </row>
    <row r="14" spans="1:10" s="63" customFormat="1" ht="89.25" x14ac:dyDescent="0.2">
      <c r="A14" s="61">
        <v>6</v>
      </c>
      <c r="B14" s="126" t="s">
        <v>16</v>
      </c>
      <c r="C14" s="127" t="s">
        <v>83</v>
      </c>
      <c r="D14" s="140"/>
      <c r="E14" s="128">
        <f t="shared" ref="E14:E50" si="2">IF(C14=$C$5,1,0)</f>
        <v>1</v>
      </c>
      <c r="F14" s="128"/>
      <c r="G14" s="128">
        <v>0.5</v>
      </c>
      <c r="H14" s="128">
        <f t="shared" si="1"/>
        <v>0.5</v>
      </c>
      <c r="I14" s="129" t="s">
        <v>228</v>
      </c>
      <c r="J14" s="133" t="s">
        <v>229</v>
      </c>
    </row>
    <row r="15" spans="1:10" s="63" customFormat="1" ht="38.25" x14ac:dyDescent="0.2">
      <c r="A15" s="61">
        <v>7</v>
      </c>
      <c r="B15" s="126" t="s">
        <v>17</v>
      </c>
      <c r="C15" s="127" t="s">
        <v>83</v>
      </c>
      <c r="D15" s="140"/>
      <c r="E15" s="128">
        <f t="shared" si="2"/>
        <v>1</v>
      </c>
      <c r="F15" s="128"/>
      <c r="G15" s="128"/>
      <c r="H15" s="128">
        <f t="shared" si="1"/>
        <v>1</v>
      </c>
      <c r="I15" s="129" t="s">
        <v>233</v>
      </c>
      <c r="J15" s="133" t="s">
        <v>181</v>
      </c>
    </row>
    <row r="16" spans="1:10" s="63" customFormat="1" ht="54" customHeight="1" x14ac:dyDescent="0.2">
      <c r="A16" s="61">
        <v>8</v>
      </c>
      <c r="B16" s="126" t="s">
        <v>18</v>
      </c>
      <c r="C16" s="127" t="s">
        <v>83</v>
      </c>
      <c r="D16" s="140"/>
      <c r="E16" s="128">
        <f t="shared" si="2"/>
        <v>1</v>
      </c>
      <c r="F16" s="128"/>
      <c r="G16" s="128"/>
      <c r="H16" s="128">
        <f t="shared" si="1"/>
        <v>1</v>
      </c>
      <c r="I16" s="129" t="s">
        <v>182</v>
      </c>
      <c r="J16" s="133" t="s">
        <v>181</v>
      </c>
    </row>
    <row r="17" spans="1:10" s="63" customFormat="1" ht="38.25" x14ac:dyDescent="0.2">
      <c r="A17" s="61">
        <v>9</v>
      </c>
      <c r="B17" s="126" t="s">
        <v>19</v>
      </c>
      <c r="C17" s="127" t="s">
        <v>83</v>
      </c>
      <c r="D17" s="140"/>
      <c r="E17" s="128">
        <f t="shared" si="2"/>
        <v>1</v>
      </c>
      <c r="F17" s="128"/>
      <c r="G17" s="128"/>
      <c r="H17" s="128">
        <f t="shared" si="1"/>
        <v>1</v>
      </c>
      <c r="I17" s="129" t="s">
        <v>242</v>
      </c>
      <c r="J17" s="133"/>
    </row>
    <row r="18" spans="1:10" s="63" customFormat="1" ht="38.25" x14ac:dyDescent="0.2">
      <c r="A18" s="61">
        <v>10</v>
      </c>
      <c r="B18" s="126" t="s">
        <v>20</v>
      </c>
      <c r="C18" s="127" t="s">
        <v>83</v>
      </c>
      <c r="D18" s="130"/>
      <c r="E18" s="128">
        <f t="shared" si="2"/>
        <v>1</v>
      </c>
      <c r="F18" s="128"/>
      <c r="G18" s="128"/>
      <c r="H18" s="128">
        <f t="shared" si="1"/>
        <v>1</v>
      </c>
      <c r="I18" s="129" t="s">
        <v>244</v>
      </c>
      <c r="J18" s="94"/>
    </row>
    <row r="19" spans="1:10" s="63" customFormat="1" ht="89.25" x14ac:dyDescent="0.2">
      <c r="A19" s="61">
        <v>11</v>
      </c>
      <c r="B19" s="126" t="s">
        <v>21</v>
      </c>
      <c r="C19" s="127" t="s">
        <v>84</v>
      </c>
      <c r="D19" s="130"/>
      <c r="E19" s="128">
        <f t="shared" si="2"/>
        <v>0</v>
      </c>
      <c r="F19" s="128"/>
      <c r="G19" s="128"/>
      <c r="H19" s="128">
        <f t="shared" si="1"/>
        <v>0</v>
      </c>
      <c r="I19" s="148"/>
      <c r="J19" s="133" t="s">
        <v>247</v>
      </c>
    </row>
    <row r="20" spans="1:10" s="63" customFormat="1" ht="25.5" x14ac:dyDescent="0.2">
      <c r="A20" s="61">
        <v>12</v>
      </c>
      <c r="B20" s="126" t="s">
        <v>22</v>
      </c>
      <c r="C20" s="127" t="s">
        <v>84</v>
      </c>
      <c r="D20" s="130"/>
      <c r="E20" s="128">
        <f t="shared" si="2"/>
        <v>0</v>
      </c>
      <c r="F20" s="128"/>
      <c r="G20" s="128"/>
      <c r="H20" s="128">
        <f t="shared" si="1"/>
        <v>0</v>
      </c>
      <c r="I20" s="148"/>
      <c r="J20" s="133" t="s">
        <v>169</v>
      </c>
    </row>
    <row r="21" spans="1:10" s="63" customFormat="1" ht="93" customHeight="1" x14ac:dyDescent="0.2">
      <c r="A21" s="61">
        <v>13</v>
      </c>
      <c r="B21" s="126" t="s">
        <v>23</v>
      </c>
      <c r="C21" s="127" t="s">
        <v>84</v>
      </c>
      <c r="D21" s="130"/>
      <c r="E21" s="128">
        <f t="shared" si="2"/>
        <v>0</v>
      </c>
      <c r="F21" s="128"/>
      <c r="G21" s="128"/>
      <c r="H21" s="128">
        <f t="shared" si="1"/>
        <v>0</v>
      </c>
      <c r="I21" s="150"/>
      <c r="J21" s="133" t="s">
        <v>247</v>
      </c>
    </row>
    <row r="22" spans="1:10" s="63" customFormat="1" ht="38.25" x14ac:dyDescent="0.2">
      <c r="A22" s="61">
        <v>14</v>
      </c>
      <c r="B22" s="126" t="s">
        <v>24</v>
      </c>
      <c r="C22" s="127" t="s">
        <v>84</v>
      </c>
      <c r="D22" s="130"/>
      <c r="E22" s="128">
        <f t="shared" si="2"/>
        <v>0</v>
      </c>
      <c r="F22" s="128"/>
      <c r="G22" s="128"/>
      <c r="H22" s="128">
        <f t="shared" si="1"/>
        <v>0</v>
      </c>
      <c r="I22" s="129" t="s">
        <v>253</v>
      </c>
      <c r="J22" s="133" t="s">
        <v>256</v>
      </c>
    </row>
    <row r="23" spans="1:10" s="63" customFormat="1" ht="50.25" customHeight="1" x14ac:dyDescent="0.2">
      <c r="A23" s="61">
        <v>15</v>
      </c>
      <c r="B23" s="126" t="s">
        <v>25</v>
      </c>
      <c r="C23" s="127" t="s">
        <v>84</v>
      </c>
      <c r="D23" s="130"/>
      <c r="E23" s="128">
        <f t="shared" si="2"/>
        <v>0</v>
      </c>
      <c r="F23" s="128"/>
      <c r="G23" s="128"/>
      <c r="H23" s="128">
        <f t="shared" si="1"/>
        <v>0</v>
      </c>
      <c r="I23" s="129" t="s">
        <v>257</v>
      </c>
      <c r="J23" s="133" t="s">
        <v>260</v>
      </c>
    </row>
    <row r="24" spans="1:10" s="63" customFormat="1" ht="63.75" x14ac:dyDescent="0.2">
      <c r="A24" s="61">
        <v>16</v>
      </c>
      <c r="B24" s="126" t="s">
        <v>26</v>
      </c>
      <c r="C24" s="127" t="s">
        <v>84</v>
      </c>
      <c r="D24" s="130"/>
      <c r="E24" s="128">
        <f t="shared" si="2"/>
        <v>0</v>
      </c>
      <c r="F24" s="128"/>
      <c r="G24" s="128"/>
      <c r="H24" s="128">
        <f>E24*(1-F24)*(1-G24)</f>
        <v>0</v>
      </c>
      <c r="I24" s="129" t="s">
        <v>183</v>
      </c>
      <c r="J24" s="133" t="s">
        <v>264</v>
      </c>
    </row>
    <row r="25" spans="1:10" s="63" customFormat="1" ht="140.25" x14ac:dyDescent="0.2">
      <c r="A25" s="61">
        <v>17</v>
      </c>
      <c r="B25" s="126" t="s">
        <v>27</v>
      </c>
      <c r="C25" s="127" t="s">
        <v>84</v>
      </c>
      <c r="D25" s="130"/>
      <c r="E25" s="128">
        <f t="shared" si="2"/>
        <v>0</v>
      </c>
      <c r="F25" s="128"/>
      <c r="G25" s="128"/>
      <c r="H25" s="128">
        <f t="shared" si="1"/>
        <v>0</v>
      </c>
      <c r="I25" s="148"/>
      <c r="J25" s="133" t="s">
        <v>269</v>
      </c>
    </row>
    <row r="26" spans="1:10" s="63" customFormat="1" ht="38.25" x14ac:dyDescent="0.2">
      <c r="A26" s="61">
        <v>18</v>
      </c>
      <c r="B26" s="126" t="s">
        <v>28</v>
      </c>
      <c r="C26" s="133" t="s">
        <v>83</v>
      </c>
      <c r="D26" s="130"/>
      <c r="E26" s="128">
        <f t="shared" si="2"/>
        <v>1</v>
      </c>
      <c r="F26" s="128"/>
      <c r="G26" s="128"/>
      <c r="H26" s="128">
        <f t="shared" si="1"/>
        <v>1</v>
      </c>
      <c r="I26" s="129" t="s">
        <v>273</v>
      </c>
      <c r="J26" s="133"/>
    </row>
    <row r="27" spans="1:10" s="63" customFormat="1" ht="51" x14ac:dyDescent="0.2">
      <c r="A27" s="61">
        <v>19</v>
      </c>
      <c r="B27" s="126" t="s">
        <v>29</v>
      </c>
      <c r="C27" s="127" t="s">
        <v>83</v>
      </c>
      <c r="D27" s="130"/>
      <c r="E27" s="128">
        <f t="shared" si="2"/>
        <v>1</v>
      </c>
      <c r="F27" s="128"/>
      <c r="G27" s="128"/>
      <c r="H27" s="128">
        <f t="shared" si="1"/>
        <v>1</v>
      </c>
      <c r="I27" s="129" t="s">
        <v>280</v>
      </c>
      <c r="J27" s="94"/>
    </row>
    <row r="28" spans="1:10" s="63" customFormat="1" ht="38.25" x14ac:dyDescent="0.2">
      <c r="A28" s="61">
        <v>20</v>
      </c>
      <c r="B28" s="126" t="s">
        <v>30</v>
      </c>
      <c r="C28" s="127" t="s">
        <v>84</v>
      </c>
      <c r="D28" s="130"/>
      <c r="E28" s="128">
        <f t="shared" si="2"/>
        <v>0</v>
      </c>
      <c r="F28" s="128"/>
      <c r="G28" s="128"/>
      <c r="H28" s="128">
        <f t="shared" si="1"/>
        <v>0</v>
      </c>
      <c r="I28" s="129" t="s">
        <v>184</v>
      </c>
      <c r="J28" s="133" t="s">
        <v>185</v>
      </c>
    </row>
    <row r="29" spans="1:10" s="63" customFormat="1" ht="38.25" x14ac:dyDescent="0.2">
      <c r="A29" s="61">
        <v>21</v>
      </c>
      <c r="B29" s="126" t="s">
        <v>31</v>
      </c>
      <c r="C29" s="127" t="s">
        <v>83</v>
      </c>
      <c r="D29" s="130"/>
      <c r="E29" s="128">
        <f t="shared" si="2"/>
        <v>1</v>
      </c>
      <c r="F29" s="128"/>
      <c r="G29" s="128"/>
      <c r="H29" s="128">
        <f t="shared" si="1"/>
        <v>1</v>
      </c>
      <c r="I29" s="129" t="s">
        <v>284</v>
      </c>
      <c r="J29" s="133"/>
    </row>
    <row r="30" spans="1:10" s="63" customFormat="1" ht="38.25" x14ac:dyDescent="0.2">
      <c r="A30" s="61">
        <v>22</v>
      </c>
      <c r="B30" s="126" t="s">
        <v>32</v>
      </c>
      <c r="C30" s="127" t="s">
        <v>83</v>
      </c>
      <c r="D30" s="130"/>
      <c r="E30" s="128">
        <f t="shared" si="2"/>
        <v>1</v>
      </c>
      <c r="F30" s="128"/>
      <c r="G30" s="128"/>
      <c r="H30" s="128">
        <f t="shared" si="1"/>
        <v>1</v>
      </c>
      <c r="I30" s="129" t="s">
        <v>288</v>
      </c>
      <c r="J30" s="133"/>
    </row>
    <row r="31" spans="1:10" s="63" customFormat="1" ht="51" x14ac:dyDescent="0.2">
      <c r="A31" s="61">
        <v>23</v>
      </c>
      <c r="B31" s="126" t="s">
        <v>33</v>
      </c>
      <c r="C31" s="127" t="s">
        <v>84</v>
      </c>
      <c r="D31" s="130"/>
      <c r="E31" s="128">
        <f t="shared" si="2"/>
        <v>0</v>
      </c>
      <c r="F31" s="128"/>
      <c r="G31" s="128"/>
      <c r="H31" s="128">
        <f t="shared" si="1"/>
        <v>0</v>
      </c>
      <c r="I31" s="129" t="s">
        <v>296</v>
      </c>
      <c r="J31" s="133" t="s">
        <v>186</v>
      </c>
    </row>
    <row r="32" spans="1:10" s="63" customFormat="1" ht="38.25" x14ac:dyDescent="0.2">
      <c r="A32" s="61">
        <v>24</v>
      </c>
      <c r="B32" s="126" t="s">
        <v>34</v>
      </c>
      <c r="C32" s="127" t="s">
        <v>83</v>
      </c>
      <c r="D32" s="130"/>
      <c r="E32" s="128">
        <f t="shared" si="2"/>
        <v>1</v>
      </c>
      <c r="F32" s="128"/>
      <c r="G32" s="128"/>
      <c r="H32" s="128">
        <f t="shared" si="1"/>
        <v>1</v>
      </c>
      <c r="I32" s="129" t="s">
        <v>300</v>
      </c>
      <c r="J32" s="94"/>
    </row>
    <row r="33" spans="1:10" s="63" customFormat="1" ht="38.25" x14ac:dyDescent="0.2">
      <c r="A33" s="61">
        <v>25</v>
      </c>
      <c r="B33" s="126" t="s">
        <v>35</v>
      </c>
      <c r="C33" s="127" t="s">
        <v>83</v>
      </c>
      <c r="D33" s="130"/>
      <c r="E33" s="128">
        <f t="shared" si="2"/>
        <v>1</v>
      </c>
      <c r="F33" s="128"/>
      <c r="G33" s="128"/>
      <c r="H33" s="128">
        <f t="shared" si="1"/>
        <v>1</v>
      </c>
      <c r="I33" s="129" t="s">
        <v>303</v>
      </c>
      <c r="J33" s="133"/>
    </row>
    <row r="34" spans="1:10" s="63" customFormat="1" ht="25.5" x14ac:dyDescent="0.2">
      <c r="A34" s="61">
        <v>26</v>
      </c>
      <c r="B34" s="126" t="s">
        <v>36</v>
      </c>
      <c r="C34" s="127" t="s">
        <v>84</v>
      </c>
      <c r="D34" s="130"/>
      <c r="E34" s="128">
        <f t="shared" si="2"/>
        <v>0</v>
      </c>
      <c r="F34" s="128"/>
      <c r="G34" s="128"/>
      <c r="H34" s="128">
        <f t="shared" si="1"/>
        <v>0</v>
      </c>
      <c r="I34" s="129"/>
      <c r="J34" s="133" t="s">
        <v>310</v>
      </c>
    </row>
    <row r="35" spans="1:10" s="63" customFormat="1" ht="38.25" x14ac:dyDescent="0.2">
      <c r="A35" s="61">
        <v>27</v>
      </c>
      <c r="B35" s="126" t="s">
        <v>37</v>
      </c>
      <c r="C35" s="127" t="s">
        <v>83</v>
      </c>
      <c r="D35" s="124" t="s">
        <v>124</v>
      </c>
      <c r="E35" s="128">
        <f t="shared" si="2"/>
        <v>1</v>
      </c>
      <c r="F35" s="128"/>
      <c r="G35" s="128"/>
      <c r="H35" s="128">
        <f t="shared" si="1"/>
        <v>1</v>
      </c>
      <c r="I35" s="129" t="s">
        <v>311</v>
      </c>
      <c r="J35" s="133" t="s">
        <v>312</v>
      </c>
    </row>
    <row r="36" spans="1:10" s="63" customFormat="1" ht="114.75" x14ac:dyDescent="0.2">
      <c r="A36" s="61">
        <v>28</v>
      </c>
      <c r="B36" s="126" t="s">
        <v>38</v>
      </c>
      <c r="C36" s="127" t="s">
        <v>84</v>
      </c>
      <c r="D36" s="130"/>
      <c r="E36" s="128">
        <f t="shared" si="2"/>
        <v>0</v>
      </c>
      <c r="F36" s="128"/>
      <c r="G36" s="128"/>
      <c r="H36" s="128">
        <f t="shared" si="1"/>
        <v>0</v>
      </c>
      <c r="I36" s="129" t="s">
        <v>316</v>
      </c>
      <c r="J36" s="133" t="s">
        <v>317</v>
      </c>
    </row>
    <row r="37" spans="1:10" s="63" customFormat="1" ht="38.25" x14ac:dyDescent="0.2">
      <c r="A37" s="61">
        <v>29</v>
      </c>
      <c r="B37" s="126" t="s">
        <v>39</v>
      </c>
      <c r="C37" s="127" t="s">
        <v>83</v>
      </c>
      <c r="D37" s="130"/>
      <c r="E37" s="128">
        <f t="shared" si="2"/>
        <v>1</v>
      </c>
      <c r="F37" s="128"/>
      <c r="G37" s="128"/>
      <c r="H37" s="128">
        <f t="shared" si="1"/>
        <v>1</v>
      </c>
      <c r="I37" s="129" t="s">
        <v>320</v>
      </c>
      <c r="J37" s="94"/>
    </row>
    <row r="38" spans="1:10" s="63" customFormat="1" ht="38.25" x14ac:dyDescent="0.2">
      <c r="A38" s="73">
        <v>30</v>
      </c>
      <c r="B38" s="126" t="s">
        <v>40</v>
      </c>
      <c r="C38" s="133" t="s">
        <v>83</v>
      </c>
      <c r="D38" s="130"/>
      <c r="E38" s="128">
        <f t="shared" si="2"/>
        <v>1</v>
      </c>
      <c r="F38" s="128"/>
      <c r="G38" s="128"/>
      <c r="H38" s="128">
        <f t="shared" si="1"/>
        <v>1</v>
      </c>
      <c r="I38" s="129" t="s">
        <v>322</v>
      </c>
      <c r="J38" s="133" t="s">
        <v>181</v>
      </c>
    </row>
    <row r="39" spans="1:10" s="63" customFormat="1" ht="38.25" x14ac:dyDescent="0.2">
      <c r="A39" s="73">
        <v>31</v>
      </c>
      <c r="B39" s="126" t="s">
        <v>41</v>
      </c>
      <c r="C39" s="127" t="s">
        <v>83</v>
      </c>
      <c r="D39" s="130"/>
      <c r="E39" s="128">
        <f t="shared" si="2"/>
        <v>1</v>
      </c>
      <c r="F39" s="128"/>
      <c r="G39" s="128"/>
      <c r="H39" s="128">
        <f t="shared" si="1"/>
        <v>1</v>
      </c>
      <c r="I39" s="129" t="s">
        <v>327</v>
      </c>
      <c r="J39" s="133"/>
    </row>
    <row r="40" spans="1:10" s="63" customFormat="1" ht="38.25" x14ac:dyDescent="0.2">
      <c r="A40" s="73">
        <v>32</v>
      </c>
      <c r="B40" s="126" t="s">
        <v>42</v>
      </c>
      <c r="C40" s="127" t="s">
        <v>83</v>
      </c>
      <c r="D40" s="130"/>
      <c r="E40" s="128">
        <f t="shared" si="2"/>
        <v>1</v>
      </c>
      <c r="F40" s="128"/>
      <c r="G40" s="128"/>
      <c r="H40" s="128">
        <f t="shared" si="1"/>
        <v>1</v>
      </c>
      <c r="I40" s="129" t="s">
        <v>330</v>
      </c>
      <c r="J40" s="133"/>
    </row>
    <row r="41" spans="1:10" s="63" customFormat="1" ht="38.25" x14ac:dyDescent="0.2">
      <c r="A41" s="73">
        <v>33</v>
      </c>
      <c r="B41" s="126" t="s">
        <v>43</v>
      </c>
      <c r="C41" s="127" t="s">
        <v>83</v>
      </c>
      <c r="D41" s="130"/>
      <c r="E41" s="128">
        <f t="shared" si="2"/>
        <v>1</v>
      </c>
      <c r="F41" s="128"/>
      <c r="G41" s="128"/>
      <c r="H41" s="128">
        <f t="shared" si="1"/>
        <v>1</v>
      </c>
      <c r="I41" s="129" t="s">
        <v>331</v>
      </c>
      <c r="J41" s="133"/>
    </row>
    <row r="42" spans="1:10" s="63" customFormat="1" ht="38.25" x14ac:dyDescent="0.2">
      <c r="A42" s="73">
        <v>34</v>
      </c>
      <c r="B42" s="126" t="s">
        <v>44</v>
      </c>
      <c r="C42" s="127" t="s">
        <v>83</v>
      </c>
      <c r="D42" s="130"/>
      <c r="E42" s="128">
        <f t="shared" si="2"/>
        <v>1</v>
      </c>
      <c r="F42" s="128"/>
      <c r="G42" s="128"/>
      <c r="H42" s="128">
        <f t="shared" si="1"/>
        <v>1</v>
      </c>
      <c r="I42" s="129" t="s">
        <v>334</v>
      </c>
      <c r="J42" s="94"/>
    </row>
    <row r="43" spans="1:10" s="63" customFormat="1" ht="38.25" x14ac:dyDescent="0.2">
      <c r="A43" s="73">
        <v>35</v>
      </c>
      <c r="B43" s="126" t="s">
        <v>45</v>
      </c>
      <c r="C43" s="127" t="s">
        <v>84</v>
      </c>
      <c r="D43" s="130"/>
      <c r="E43" s="128">
        <f t="shared" si="2"/>
        <v>0</v>
      </c>
      <c r="F43" s="128"/>
      <c r="G43" s="128"/>
      <c r="H43" s="128">
        <f t="shared" si="1"/>
        <v>0</v>
      </c>
      <c r="I43" s="129" t="s">
        <v>199</v>
      </c>
      <c r="J43" s="133" t="s">
        <v>336</v>
      </c>
    </row>
    <row r="44" spans="1:10" s="63" customFormat="1" ht="63.75" x14ac:dyDescent="0.2">
      <c r="A44" s="61">
        <v>36</v>
      </c>
      <c r="B44" s="126" t="s">
        <v>46</v>
      </c>
      <c r="C44" s="127" t="s">
        <v>84</v>
      </c>
      <c r="D44" s="130"/>
      <c r="E44" s="128">
        <f t="shared" si="2"/>
        <v>0</v>
      </c>
      <c r="F44" s="128"/>
      <c r="G44" s="128"/>
      <c r="H44" s="128">
        <f t="shared" si="1"/>
        <v>0</v>
      </c>
      <c r="I44" s="129" t="s">
        <v>187</v>
      </c>
      <c r="J44" s="133" t="s">
        <v>339</v>
      </c>
    </row>
    <row r="45" spans="1:10" s="63" customFormat="1" ht="76.5" x14ac:dyDescent="0.2">
      <c r="A45" s="61">
        <v>37</v>
      </c>
      <c r="B45" s="126" t="s">
        <v>47</v>
      </c>
      <c r="C45" s="133" t="s">
        <v>84</v>
      </c>
      <c r="D45" s="73"/>
      <c r="E45" s="128">
        <f t="shared" si="2"/>
        <v>0</v>
      </c>
      <c r="F45" s="128"/>
      <c r="G45" s="128"/>
      <c r="H45" s="128">
        <f t="shared" si="1"/>
        <v>0</v>
      </c>
      <c r="I45" s="129" t="s">
        <v>129</v>
      </c>
      <c r="J45" s="133" t="s">
        <v>343</v>
      </c>
    </row>
    <row r="46" spans="1:10" s="63" customFormat="1" ht="38.25" x14ac:dyDescent="0.2">
      <c r="A46" s="61">
        <v>38</v>
      </c>
      <c r="B46" s="126" t="s">
        <v>48</v>
      </c>
      <c r="C46" s="127" t="s">
        <v>83</v>
      </c>
      <c r="D46" s="73"/>
      <c r="E46" s="128">
        <f t="shared" si="2"/>
        <v>1</v>
      </c>
      <c r="F46" s="128"/>
      <c r="G46" s="128"/>
      <c r="H46" s="128">
        <f t="shared" si="1"/>
        <v>1</v>
      </c>
      <c r="I46" s="129" t="s">
        <v>130</v>
      </c>
      <c r="J46" s="94"/>
    </row>
    <row r="47" spans="1:10" s="63" customFormat="1" ht="38.25" x14ac:dyDescent="0.2">
      <c r="A47" s="61">
        <v>39</v>
      </c>
      <c r="B47" s="126" t="s">
        <v>49</v>
      </c>
      <c r="C47" s="127" t="s">
        <v>83</v>
      </c>
      <c r="D47" s="73"/>
      <c r="E47" s="128">
        <f t="shared" si="2"/>
        <v>1</v>
      </c>
      <c r="F47" s="128"/>
      <c r="G47" s="128"/>
      <c r="H47" s="128">
        <f t="shared" si="1"/>
        <v>1</v>
      </c>
      <c r="I47" s="129" t="s">
        <v>177</v>
      </c>
      <c r="J47" s="133" t="s">
        <v>181</v>
      </c>
    </row>
    <row r="48" spans="1:10" s="63" customFormat="1" ht="38.25" x14ac:dyDescent="0.2">
      <c r="A48" s="61">
        <v>40</v>
      </c>
      <c r="B48" s="126" t="s">
        <v>50</v>
      </c>
      <c r="C48" s="127" t="s">
        <v>83</v>
      </c>
      <c r="D48" s="130"/>
      <c r="E48" s="128">
        <f t="shared" si="2"/>
        <v>1</v>
      </c>
      <c r="F48" s="128"/>
      <c r="G48" s="128"/>
      <c r="H48" s="128">
        <f t="shared" si="1"/>
        <v>1</v>
      </c>
      <c r="I48" s="129" t="s">
        <v>350</v>
      </c>
      <c r="J48" s="133" t="s">
        <v>181</v>
      </c>
    </row>
    <row r="49" spans="1:10" s="63" customFormat="1" ht="51" x14ac:dyDescent="0.2">
      <c r="A49" s="61">
        <v>41</v>
      </c>
      <c r="B49" s="126" t="s">
        <v>51</v>
      </c>
      <c r="C49" s="127" t="s">
        <v>84</v>
      </c>
      <c r="D49" s="156"/>
      <c r="E49" s="128">
        <f t="shared" si="2"/>
        <v>0</v>
      </c>
      <c r="F49" s="128"/>
      <c r="G49" s="128"/>
      <c r="H49" s="128">
        <f t="shared" si="1"/>
        <v>0</v>
      </c>
      <c r="I49" s="129" t="s">
        <v>353</v>
      </c>
      <c r="J49" s="133" t="s">
        <v>354</v>
      </c>
    </row>
    <row r="50" spans="1:10" s="63" customFormat="1" ht="38.25" x14ac:dyDescent="0.2">
      <c r="A50" s="61">
        <v>42</v>
      </c>
      <c r="B50" s="126" t="s">
        <v>52</v>
      </c>
      <c r="C50" s="127" t="s">
        <v>83</v>
      </c>
      <c r="D50" s="157"/>
      <c r="E50" s="128">
        <f t="shared" si="2"/>
        <v>1</v>
      </c>
      <c r="F50" s="128"/>
      <c r="G50" s="128"/>
      <c r="H50" s="128">
        <f t="shared" si="1"/>
        <v>1</v>
      </c>
      <c r="I50" s="129" t="s">
        <v>359</v>
      </c>
      <c r="J50" s="94"/>
    </row>
    <row r="51" spans="1:10" ht="15.75" x14ac:dyDescent="0.25">
      <c r="C51" s="95"/>
      <c r="D51" s="95"/>
      <c r="E51" s="95"/>
      <c r="F51" s="95"/>
      <c r="I51" s="158"/>
      <c r="J51" s="97"/>
    </row>
    <row r="52" spans="1:10" x14ac:dyDescent="0.2">
      <c r="C52" s="95"/>
      <c r="D52" s="95"/>
      <c r="E52" s="95"/>
      <c r="F52" s="95"/>
      <c r="I52" s="46"/>
    </row>
    <row r="53" spans="1:10" x14ac:dyDescent="0.2">
      <c r="I53" s="46"/>
    </row>
    <row r="54" spans="1:10" x14ac:dyDescent="0.2">
      <c r="A54" s="77"/>
      <c r="B54" s="78"/>
      <c r="C54" s="79"/>
      <c r="D54" s="79"/>
      <c r="E54" s="79"/>
      <c r="F54" s="79"/>
    </row>
    <row r="61" spans="1:10" x14ac:dyDescent="0.2">
      <c r="A61" s="77"/>
      <c r="B61" s="78"/>
      <c r="C61" s="79"/>
      <c r="D61" s="79"/>
      <c r="E61" s="79"/>
      <c r="F61" s="79"/>
    </row>
    <row r="65" spans="1:6" x14ac:dyDescent="0.2">
      <c r="A65" s="77"/>
      <c r="B65" s="78"/>
      <c r="C65" s="79"/>
      <c r="D65" s="79"/>
      <c r="E65" s="79"/>
      <c r="F65" s="79"/>
    </row>
    <row r="68" spans="1:6" x14ac:dyDescent="0.2">
      <c r="A68" s="77"/>
      <c r="B68" s="78"/>
      <c r="C68" s="79"/>
      <c r="D68" s="79"/>
      <c r="E68" s="79"/>
      <c r="F68" s="79"/>
    </row>
    <row r="72" spans="1:6" x14ac:dyDescent="0.2">
      <c r="A72" s="77"/>
      <c r="B72" s="78"/>
      <c r="C72" s="79"/>
      <c r="D72" s="79"/>
      <c r="E72" s="79"/>
      <c r="F72" s="79"/>
    </row>
    <row r="75" spans="1:6" x14ac:dyDescent="0.2">
      <c r="A75" s="77"/>
      <c r="B75" s="78"/>
      <c r="C75" s="79"/>
      <c r="D75" s="79"/>
      <c r="E75" s="79"/>
      <c r="F75" s="79"/>
    </row>
    <row r="79" spans="1:6" x14ac:dyDescent="0.2">
      <c r="A79" s="77"/>
      <c r="B79" s="78"/>
      <c r="C79" s="79"/>
      <c r="D79" s="79"/>
      <c r="E79" s="79"/>
      <c r="F79" s="79"/>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2:G12">
      <formula1>Формат</formula1>
    </dataValidation>
    <dataValidation type="list" allowBlank="1" showInputMessage="1" showErrorMessage="1" sqref="C8:C11 D50 C13:C50">
      <formula1>$C$5:$C$6</formula1>
    </dataValidation>
    <dataValidation type="list" allowBlank="1" showInputMessage="1" showErrorMessage="1" sqref="C12">
      <formula1>Выбор_1.2</formula1>
    </dataValidation>
  </dataValidations>
  <hyperlinks>
    <hyperlink ref="I8" r:id="rId1"/>
    <hyperlink ref="I11" r:id="rId2"/>
    <hyperlink ref="I22" r:id="rId3"/>
    <hyperlink ref="I24" r:id="rId4"/>
    <hyperlink ref="I28" r:id="rId5"/>
    <hyperlink ref="I38" r:id="rId6"/>
    <hyperlink ref="I39" r:id="rId7"/>
    <hyperlink ref="I43" r:id="rId8"/>
  </hyperlinks>
  <pageMargins left="0.9055118110236221" right="0.70866141732283472" top="0.35433070866141736" bottom="0.35433070866141736" header="0.31496062992125984" footer="0.31496062992125984"/>
  <pageSetup paperSize="9" scale="53" fitToHeight="0" orientation="landscape" r:id="rId9"/>
  <rowBreaks count="1" manualBreakCount="1">
    <brk id="21"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F8:G11 F13:G50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G50" sqref="G50"/>
      <selection pane="bottomLeft" activeCell="M8" sqref="M8"/>
    </sheetView>
  </sheetViews>
  <sheetFormatPr defaultRowHeight="12.75" x14ac:dyDescent="0.2"/>
  <cols>
    <col min="1" max="1" width="4.28515625" style="74" customWidth="1"/>
    <col min="2" max="2" width="22.7109375" style="1" customWidth="1"/>
    <col min="3" max="3" width="40.28515625" style="1" customWidth="1"/>
    <col min="4" max="4" width="15.5703125" style="1" customWidth="1"/>
    <col min="5" max="5" width="20" style="1" customWidth="1"/>
    <col min="6" max="6" width="21.5703125" style="75" customWidth="1"/>
    <col min="7" max="7" width="12.85546875" style="75" customWidth="1"/>
    <col min="8" max="9" width="10.85546875" style="75" customWidth="1"/>
    <col min="10" max="10" width="9.85546875" style="75" customWidth="1"/>
    <col min="11" max="11" width="36.140625" style="75" customWidth="1"/>
    <col min="12" max="12" width="46" style="75" customWidth="1"/>
    <col min="13" max="13" width="9.140625" style="1"/>
    <col min="14" max="14" width="40" style="50" customWidth="1"/>
    <col min="15" max="16384" width="9.140625" style="1"/>
  </cols>
  <sheetData>
    <row r="1" spans="1:20" s="46" customFormat="1" ht="24.75" customHeight="1" x14ac:dyDescent="0.2">
      <c r="A1" s="42" t="s">
        <v>188</v>
      </c>
      <c r="B1" s="43"/>
      <c r="C1" s="43"/>
      <c r="D1" s="43"/>
      <c r="E1" s="43"/>
      <c r="F1" s="43"/>
      <c r="G1" s="43"/>
      <c r="H1" s="43"/>
      <c r="I1" s="43"/>
      <c r="J1" s="43"/>
      <c r="K1" s="43"/>
      <c r="L1" s="43"/>
      <c r="M1" s="45"/>
    </row>
    <row r="2" spans="1:20" ht="15" customHeight="1" x14ac:dyDescent="0.2">
      <c r="A2" s="47" t="s">
        <v>92</v>
      </c>
      <c r="B2" s="47"/>
      <c r="C2" s="48"/>
      <c r="D2" s="48"/>
      <c r="E2" s="48"/>
      <c r="F2" s="48"/>
      <c r="G2" s="48"/>
      <c r="H2" s="48"/>
      <c r="I2" s="48"/>
      <c r="J2" s="48"/>
      <c r="K2" s="48"/>
      <c r="L2" s="48"/>
      <c r="M2" s="50"/>
      <c r="N2" s="1"/>
    </row>
    <row r="3" spans="1:20" ht="42" customHeight="1" x14ac:dyDescent="0.2">
      <c r="A3" s="176"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6"/>
      <c r="C3" s="176"/>
      <c r="D3" s="176"/>
      <c r="E3" s="176"/>
      <c r="F3" s="176"/>
      <c r="G3" s="176"/>
      <c r="H3" s="176"/>
      <c r="I3" s="176"/>
      <c r="J3" s="176"/>
      <c r="K3" s="176"/>
      <c r="L3" s="176"/>
      <c r="M3" s="50"/>
      <c r="N3" s="1"/>
    </row>
    <row r="4" spans="1:20" ht="124.5" customHeight="1" x14ac:dyDescent="0.2">
      <c r="A4" s="175" t="s">
        <v>55</v>
      </c>
      <c r="B4" s="5" t="s">
        <v>93</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94</v>
      </c>
      <c r="E4" s="175" t="s">
        <v>95</v>
      </c>
      <c r="F4" s="175" t="s">
        <v>189</v>
      </c>
      <c r="G4" s="175"/>
      <c r="H4" s="175"/>
      <c r="I4" s="175"/>
      <c r="J4" s="175"/>
      <c r="K4" s="175" t="s">
        <v>97</v>
      </c>
      <c r="L4" s="175" t="s">
        <v>98</v>
      </c>
      <c r="M4" s="46"/>
      <c r="N4" s="51"/>
      <c r="O4" s="46"/>
      <c r="P4" s="46"/>
      <c r="Q4" s="46"/>
      <c r="R4" s="46"/>
      <c r="S4" s="46"/>
      <c r="T4" s="46"/>
    </row>
    <row r="5" spans="1:20" s="105" customFormat="1" ht="94.5" x14ac:dyDescent="0.2">
      <c r="A5" s="175"/>
      <c r="B5" s="175" t="s">
        <v>99</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73" t="s">
        <v>100</v>
      </c>
      <c r="E5" s="175"/>
      <c r="F5" s="172" t="s">
        <v>101</v>
      </c>
      <c r="G5" s="173" t="s">
        <v>102</v>
      </c>
      <c r="H5" s="173"/>
      <c r="I5" s="173"/>
      <c r="J5" s="172" t="s">
        <v>103</v>
      </c>
      <c r="K5" s="175"/>
      <c r="L5" s="175"/>
      <c r="M5" s="52"/>
      <c r="N5" s="53"/>
      <c r="O5" s="52"/>
      <c r="P5" s="52"/>
      <c r="Q5" s="52"/>
      <c r="R5" s="52"/>
      <c r="S5" s="52"/>
      <c r="T5" s="52"/>
    </row>
    <row r="6" spans="1:20" s="105" customFormat="1" ht="64.5" customHeight="1" x14ac:dyDescent="0.2">
      <c r="A6" s="175"/>
      <c r="B6" s="175"/>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75"/>
      <c r="E6" s="175"/>
      <c r="F6" s="172"/>
      <c r="G6" s="7" t="s">
        <v>104</v>
      </c>
      <c r="H6" s="7" t="s">
        <v>105</v>
      </c>
      <c r="I6" s="7" t="s">
        <v>106</v>
      </c>
      <c r="J6" s="172"/>
      <c r="K6" s="175"/>
      <c r="L6" s="175"/>
      <c r="M6" s="52"/>
      <c r="N6" s="53"/>
      <c r="O6" s="52"/>
      <c r="P6" s="52"/>
      <c r="Q6" s="52"/>
      <c r="R6" s="52"/>
      <c r="S6" s="52"/>
      <c r="T6" s="52"/>
    </row>
    <row r="7" spans="1:20" s="114" customFormat="1" x14ac:dyDescent="0.2">
      <c r="A7" s="54"/>
      <c r="B7" s="13" t="s">
        <v>9</v>
      </c>
      <c r="C7" s="55"/>
      <c r="D7" s="56"/>
      <c r="E7" s="56"/>
      <c r="F7" s="57"/>
      <c r="G7" s="57"/>
      <c r="H7" s="57"/>
      <c r="I7" s="57"/>
      <c r="J7" s="57"/>
      <c r="K7" s="58"/>
      <c r="L7" s="58"/>
      <c r="M7" s="59"/>
      <c r="N7" s="60"/>
      <c r="O7" s="59"/>
      <c r="P7" s="59"/>
      <c r="Q7" s="59"/>
      <c r="R7" s="59"/>
      <c r="S7" s="59"/>
      <c r="T7" s="59"/>
    </row>
    <row r="8" spans="1:20" s="63" customFormat="1" ht="78.75" customHeight="1" x14ac:dyDescent="0.2">
      <c r="A8" s="61">
        <v>1</v>
      </c>
      <c r="B8" s="126" t="s">
        <v>10</v>
      </c>
      <c r="C8" s="133" t="s">
        <v>88</v>
      </c>
      <c r="D8" s="130" t="s">
        <v>111</v>
      </c>
      <c r="E8" s="130"/>
      <c r="F8" s="128">
        <f>IF(C8=$C$5,1,0)</f>
        <v>1</v>
      </c>
      <c r="G8" s="128"/>
      <c r="H8" s="128"/>
      <c r="I8" s="128"/>
      <c r="J8" s="128">
        <f>F8*(1-G8)*(1-H8)*(1-I8)</f>
        <v>1</v>
      </c>
      <c r="K8" s="129" t="s">
        <v>201</v>
      </c>
      <c r="L8" s="133"/>
    </row>
    <row r="9" spans="1:20" s="63" customFormat="1" ht="76.5" x14ac:dyDescent="0.2">
      <c r="A9" s="61">
        <v>2</v>
      </c>
      <c r="B9" s="126" t="s">
        <v>11</v>
      </c>
      <c r="C9" s="133" t="s">
        <v>88</v>
      </c>
      <c r="D9" s="73" t="s">
        <v>121</v>
      </c>
      <c r="E9" s="124"/>
      <c r="F9" s="128">
        <f t="shared" ref="F9:F11" si="0">IF(C9=$C$5,1,0)</f>
        <v>1</v>
      </c>
      <c r="G9" s="128"/>
      <c r="H9" s="128"/>
      <c r="I9" s="128"/>
      <c r="J9" s="128">
        <f t="shared" ref="J9:J50" si="1">F9*(1-G9)*(1-H9)*(1-I9)</f>
        <v>1</v>
      </c>
      <c r="K9" s="129" t="s">
        <v>222</v>
      </c>
      <c r="L9" s="115"/>
    </row>
    <row r="10" spans="1:20" s="63" customFormat="1" ht="76.5" x14ac:dyDescent="0.2">
      <c r="A10" s="61">
        <v>3</v>
      </c>
      <c r="B10" s="126" t="s">
        <v>12</v>
      </c>
      <c r="C10" s="133" t="s">
        <v>88</v>
      </c>
      <c r="D10" s="130" t="s">
        <v>111</v>
      </c>
      <c r="E10" s="130"/>
      <c r="F10" s="128">
        <f t="shared" si="0"/>
        <v>1</v>
      </c>
      <c r="G10" s="128"/>
      <c r="H10" s="128"/>
      <c r="I10" s="128"/>
      <c r="J10" s="128">
        <f t="shared" si="1"/>
        <v>1</v>
      </c>
      <c r="K10" s="129" t="s">
        <v>214</v>
      </c>
      <c r="L10" s="139"/>
    </row>
    <row r="11" spans="1:20" s="63" customFormat="1" ht="76.5" x14ac:dyDescent="0.2">
      <c r="A11" s="61">
        <v>4</v>
      </c>
      <c r="B11" s="126" t="s">
        <v>13</v>
      </c>
      <c r="C11" s="133" t="s">
        <v>88</v>
      </c>
      <c r="D11" s="130" t="s">
        <v>111</v>
      </c>
      <c r="E11" s="141"/>
      <c r="F11" s="128">
        <f t="shared" si="0"/>
        <v>1</v>
      </c>
      <c r="G11" s="128"/>
      <c r="H11" s="128"/>
      <c r="I11" s="128"/>
      <c r="J11" s="128">
        <f t="shared" si="1"/>
        <v>1</v>
      </c>
      <c r="K11" s="129" t="s">
        <v>211</v>
      </c>
      <c r="L11" s="139"/>
    </row>
    <row r="12" spans="1:20" s="59" customFormat="1" x14ac:dyDescent="0.2">
      <c r="A12" s="64"/>
      <c r="B12" s="13" t="s">
        <v>14</v>
      </c>
      <c r="C12" s="65"/>
      <c r="D12" s="66"/>
      <c r="E12" s="66"/>
      <c r="F12" s="67"/>
      <c r="G12" s="68"/>
      <c r="H12" s="68"/>
      <c r="I12" s="68"/>
      <c r="J12" s="67"/>
      <c r="K12" s="69"/>
      <c r="L12" s="70"/>
      <c r="N12" s="60"/>
    </row>
    <row r="13" spans="1:20" s="63" customFormat="1" ht="51" x14ac:dyDescent="0.2">
      <c r="A13" s="61">
        <v>5</v>
      </c>
      <c r="B13" s="126" t="s">
        <v>15</v>
      </c>
      <c r="C13" s="133" t="s">
        <v>89</v>
      </c>
      <c r="D13" s="73" t="s">
        <v>107</v>
      </c>
      <c r="E13" s="130"/>
      <c r="F13" s="128">
        <f>IF(C13=$C$5,1,0)</f>
        <v>0</v>
      </c>
      <c r="G13" s="128"/>
      <c r="H13" s="128"/>
      <c r="I13" s="128"/>
      <c r="J13" s="128">
        <f t="shared" si="1"/>
        <v>0</v>
      </c>
      <c r="K13" s="129" t="s">
        <v>226</v>
      </c>
      <c r="L13" s="139" t="s">
        <v>191</v>
      </c>
    </row>
    <row r="14" spans="1:20" s="63" customFormat="1" ht="51" x14ac:dyDescent="0.2">
      <c r="A14" s="61">
        <v>6</v>
      </c>
      <c r="B14" s="126" t="s">
        <v>16</v>
      </c>
      <c r="C14" s="133" t="s">
        <v>89</v>
      </c>
      <c r="D14" s="73" t="s">
        <v>107</v>
      </c>
      <c r="E14" s="130"/>
      <c r="F14" s="128">
        <f t="shared" ref="F14:F50" si="2">IF(C14=$C$5,1,0)</f>
        <v>0</v>
      </c>
      <c r="G14" s="128"/>
      <c r="H14" s="128"/>
      <c r="I14" s="128"/>
      <c r="J14" s="128">
        <f t="shared" si="1"/>
        <v>0</v>
      </c>
      <c r="K14" s="129" t="s">
        <v>112</v>
      </c>
      <c r="L14" s="139" t="s">
        <v>191</v>
      </c>
    </row>
    <row r="15" spans="1:20" s="63" customFormat="1" ht="74.25" customHeight="1" x14ac:dyDescent="0.2">
      <c r="A15" s="61">
        <v>7</v>
      </c>
      <c r="B15" s="9" t="s">
        <v>17</v>
      </c>
      <c r="C15" s="133" t="s">
        <v>88</v>
      </c>
      <c r="D15" s="130" t="s">
        <v>111</v>
      </c>
      <c r="E15" s="124"/>
      <c r="F15" s="128">
        <f t="shared" si="2"/>
        <v>1</v>
      </c>
      <c r="G15" s="128"/>
      <c r="H15" s="128"/>
      <c r="I15" s="128"/>
      <c r="J15" s="128">
        <f t="shared" si="1"/>
        <v>1</v>
      </c>
      <c r="K15" s="129" t="s">
        <v>234</v>
      </c>
      <c r="L15" s="146" t="s">
        <v>235</v>
      </c>
    </row>
    <row r="16" spans="1:20" s="63" customFormat="1" ht="76.5" customHeight="1" x14ac:dyDescent="0.2">
      <c r="A16" s="61">
        <v>8</v>
      </c>
      <c r="B16" s="126" t="s">
        <v>18</v>
      </c>
      <c r="C16" s="133" t="s">
        <v>88</v>
      </c>
      <c r="D16" s="130" t="s">
        <v>111</v>
      </c>
      <c r="E16" s="124"/>
      <c r="F16" s="128">
        <f t="shared" si="2"/>
        <v>1</v>
      </c>
      <c r="G16" s="128"/>
      <c r="H16" s="128"/>
      <c r="I16" s="128"/>
      <c r="J16" s="128">
        <f t="shared" si="1"/>
        <v>1</v>
      </c>
      <c r="K16" s="129" t="s">
        <v>239</v>
      </c>
      <c r="L16" s="139" t="s">
        <v>241</v>
      </c>
    </row>
    <row r="17" spans="1:12" s="63" customFormat="1" ht="79.5" customHeight="1" x14ac:dyDescent="0.2">
      <c r="A17" s="61">
        <v>9</v>
      </c>
      <c r="B17" s="126" t="s">
        <v>19</v>
      </c>
      <c r="C17" s="133" t="s">
        <v>88</v>
      </c>
      <c r="D17" s="130" t="s">
        <v>111</v>
      </c>
      <c r="E17" s="130"/>
      <c r="F17" s="128">
        <f t="shared" si="2"/>
        <v>1</v>
      </c>
      <c r="G17" s="128"/>
      <c r="H17" s="128"/>
      <c r="I17" s="128"/>
      <c r="J17" s="128">
        <f t="shared" si="1"/>
        <v>1</v>
      </c>
      <c r="K17" s="129" t="s">
        <v>115</v>
      </c>
      <c r="L17" s="115"/>
    </row>
    <row r="18" spans="1:12" s="63" customFormat="1" ht="76.5" customHeight="1" x14ac:dyDescent="0.2">
      <c r="A18" s="61">
        <v>10</v>
      </c>
      <c r="B18" s="126" t="s">
        <v>20</v>
      </c>
      <c r="C18" s="133" t="s">
        <v>88</v>
      </c>
      <c r="D18" s="130" t="s">
        <v>111</v>
      </c>
      <c r="E18" s="130"/>
      <c r="F18" s="128">
        <f>IF(C18=$C$5,1,0)</f>
        <v>1</v>
      </c>
      <c r="G18" s="128"/>
      <c r="H18" s="128"/>
      <c r="I18" s="128"/>
      <c r="J18" s="128">
        <f t="shared" si="1"/>
        <v>1</v>
      </c>
      <c r="K18" s="129" t="s">
        <v>243</v>
      </c>
      <c r="L18" s="139"/>
    </row>
    <row r="19" spans="1:12" s="63" customFormat="1" ht="51" x14ac:dyDescent="0.2">
      <c r="A19" s="61">
        <v>11</v>
      </c>
      <c r="B19" s="126" t="s">
        <v>21</v>
      </c>
      <c r="C19" s="133" t="s">
        <v>89</v>
      </c>
      <c r="D19" s="73"/>
      <c r="E19" s="130"/>
      <c r="F19" s="128">
        <f t="shared" si="2"/>
        <v>0</v>
      </c>
      <c r="G19" s="128"/>
      <c r="H19" s="128"/>
      <c r="I19" s="128"/>
      <c r="J19" s="128">
        <f t="shared" si="1"/>
        <v>0</v>
      </c>
      <c r="K19" s="129" t="s">
        <v>192</v>
      </c>
      <c r="L19" s="139" t="s">
        <v>248</v>
      </c>
    </row>
    <row r="20" spans="1:12" s="63" customFormat="1" ht="105" customHeight="1" x14ac:dyDescent="0.2">
      <c r="A20" s="61">
        <v>12</v>
      </c>
      <c r="B20" s="126" t="s">
        <v>22</v>
      </c>
      <c r="C20" s="133" t="s">
        <v>89</v>
      </c>
      <c r="D20" s="73" t="s">
        <v>107</v>
      </c>
      <c r="E20" s="124" t="s">
        <v>190</v>
      </c>
      <c r="F20" s="128">
        <f t="shared" si="2"/>
        <v>0</v>
      </c>
      <c r="G20" s="128"/>
      <c r="H20" s="128"/>
      <c r="I20" s="128"/>
      <c r="J20" s="128">
        <f t="shared" si="1"/>
        <v>0</v>
      </c>
      <c r="K20" s="129" t="s">
        <v>250</v>
      </c>
      <c r="L20" s="139" t="s">
        <v>191</v>
      </c>
    </row>
    <row r="21" spans="1:12" s="63" customFormat="1" ht="51" x14ac:dyDescent="0.2">
      <c r="A21" s="61">
        <v>13</v>
      </c>
      <c r="B21" s="126" t="s">
        <v>23</v>
      </c>
      <c r="C21" s="133" t="s">
        <v>89</v>
      </c>
      <c r="D21" s="130"/>
      <c r="E21" s="124"/>
      <c r="F21" s="128">
        <f t="shared" si="2"/>
        <v>0</v>
      </c>
      <c r="G21" s="128"/>
      <c r="H21" s="128"/>
      <c r="I21" s="128"/>
      <c r="J21" s="128">
        <f t="shared" si="1"/>
        <v>0</v>
      </c>
      <c r="K21" s="129" t="s">
        <v>193</v>
      </c>
      <c r="L21" s="139" t="s">
        <v>196</v>
      </c>
    </row>
    <row r="22" spans="1:12" s="63" customFormat="1" ht="102" x14ac:dyDescent="0.2">
      <c r="A22" s="61">
        <v>14</v>
      </c>
      <c r="B22" s="126" t="s">
        <v>24</v>
      </c>
      <c r="C22" s="133" t="s">
        <v>88</v>
      </c>
      <c r="D22" s="130" t="s">
        <v>111</v>
      </c>
      <c r="E22" s="124" t="s">
        <v>190</v>
      </c>
      <c r="F22" s="128">
        <f t="shared" si="2"/>
        <v>1</v>
      </c>
      <c r="G22" s="128"/>
      <c r="H22" s="128"/>
      <c r="I22" s="128">
        <v>0.5</v>
      </c>
      <c r="J22" s="128">
        <f t="shared" si="1"/>
        <v>0.5</v>
      </c>
      <c r="K22" s="129" t="s">
        <v>253</v>
      </c>
      <c r="L22" s="132" t="s">
        <v>254</v>
      </c>
    </row>
    <row r="23" spans="1:12" s="63" customFormat="1" ht="105" customHeight="1" x14ac:dyDescent="0.2">
      <c r="A23" s="61">
        <v>15</v>
      </c>
      <c r="B23" s="126" t="s">
        <v>25</v>
      </c>
      <c r="C23" s="133" t="s">
        <v>89</v>
      </c>
      <c r="D23" s="130" t="s">
        <v>194</v>
      </c>
      <c r="E23" s="124" t="s">
        <v>190</v>
      </c>
      <c r="F23" s="128">
        <f t="shared" si="2"/>
        <v>0</v>
      </c>
      <c r="G23" s="128"/>
      <c r="H23" s="128"/>
      <c r="I23" s="128"/>
      <c r="J23" s="128">
        <f t="shared" si="1"/>
        <v>0</v>
      </c>
      <c r="K23" s="129" t="s">
        <v>261</v>
      </c>
      <c r="L23" s="139" t="s">
        <v>191</v>
      </c>
    </row>
    <row r="24" spans="1:12" s="63" customFormat="1" ht="51" x14ac:dyDescent="0.2">
      <c r="A24" s="61">
        <v>16</v>
      </c>
      <c r="B24" s="126" t="s">
        <v>26</v>
      </c>
      <c r="C24" s="133" t="s">
        <v>89</v>
      </c>
      <c r="D24" s="73" t="s">
        <v>107</v>
      </c>
      <c r="E24" s="130"/>
      <c r="F24" s="128">
        <f t="shared" si="2"/>
        <v>0</v>
      </c>
      <c r="G24" s="128"/>
      <c r="H24" s="128"/>
      <c r="I24" s="128"/>
      <c r="J24" s="128">
        <f t="shared" si="1"/>
        <v>0</v>
      </c>
      <c r="K24" s="129" t="s">
        <v>183</v>
      </c>
      <c r="L24" s="139" t="s">
        <v>191</v>
      </c>
    </row>
    <row r="25" spans="1:12" s="63" customFormat="1" ht="96.75" customHeight="1" x14ac:dyDescent="0.2">
      <c r="A25" s="61">
        <v>17</v>
      </c>
      <c r="B25" s="126" t="s">
        <v>27</v>
      </c>
      <c r="C25" s="133" t="s">
        <v>89</v>
      </c>
      <c r="D25" s="130" t="s">
        <v>111</v>
      </c>
      <c r="E25" s="124" t="s">
        <v>190</v>
      </c>
      <c r="F25" s="128">
        <f t="shared" si="2"/>
        <v>0</v>
      </c>
      <c r="G25" s="128"/>
      <c r="H25" s="128"/>
      <c r="I25" s="128"/>
      <c r="J25" s="128">
        <f t="shared" si="1"/>
        <v>0</v>
      </c>
      <c r="K25" s="129" t="s">
        <v>195</v>
      </c>
      <c r="L25" s="139" t="s">
        <v>270</v>
      </c>
    </row>
    <row r="26" spans="1:12" s="63" customFormat="1" ht="76.5" customHeight="1" x14ac:dyDescent="0.2">
      <c r="A26" s="61">
        <v>18</v>
      </c>
      <c r="B26" s="126" t="s">
        <v>28</v>
      </c>
      <c r="C26" s="133" t="s">
        <v>88</v>
      </c>
      <c r="D26" s="73" t="s">
        <v>111</v>
      </c>
      <c r="E26" s="130"/>
      <c r="F26" s="128">
        <f t="shared" si="2"/>
        <v>1</v>
      </c>
      <c r="G26" s="128"/>
      <c r="H26" s="128"/>
      <c r="I26" s="128"/>
      <c r="J26" s="128">
        <f t="shared" si="1"/>
        <v>1</v>
      </c>
      <c r="K26" s="129" t="s">
        <v>271</v>
      </c>
      <c r="L26" s="139"/>
    </row>
    <row r="27" spans="1:12" s="63" customFormat="1" ht="76.5" x14ac:dyDescent="0.2">
      <c r="A27" s="61">
        <v>19</v>
      </c>
      <c r="B27" s="126" t="s">
        <v>29</v>
      </c>
      <c r="C27" s="133" t="s">
        <v>88</v>
      </c>
      <c r="D27" s="73" t="s">
        <v>111</v>
      </c>
      <c r="E27" s="73"/>
      <c r="F27" s="128">
        <f t="shared" si="2"/>
        <v>1</v>
      </c>
      <c r="G27" s="128"/>
      <c r="H27" s="128"/>
      <c r="I27" s="128"/>
      <c r="J27" s="128">
        <f t="shared" si="1"/>
        <v>1</v>
      </c>
      <c r="K27" s="129" t="s">
        <v>280</v>
      </c>
      <c r="L27" s="115"/>
    </row>
    <row r="28" spans="1:12" s="63" customFormat="1" ht="63.75" x14ac:dyDescent="0.2">
      <c r="A28" s="61">
        <v>20</v>
      </c>
      <c r="B28" s="126" t="s">
        <v>30</v>
      </c>
      <c r="C28" s="133" t="s">
        <v>89</v>
      </c>
      <c r="D28" s="73"/>
      <c r="E28" s="130"/>
      <c r="F28" s="128">
        <f t="shared" si="2"/>
        <v>0</v>
      </c>
      <c r="G28" s="128"/>
      <c r="H28" s="128"/>
      <c r="I28" s="128"/>
      <c r="J28" s="128">
        <f t="shared" si="1"/>
        <v>0</v>
      </c>
      <c r="K28" s="129" t="s">
        <v>281</v>
      </c>
      <c r="L28" s="139" t="s">
        <v>197</v>
      </c>
    </row>
    <row r="29" spans="1:12" s="63" customFormat="1" ht="76.5" x14ac:dyDescent="0.2">
      <c r="A29" s="61">
        <v>21</v>
      </c>
      <c r="B29" s="126" t="s">
        <v>31</v>
      </c>
      <c r="C29" s="133" t="s">
        <v>88</v>
      </c>
      <c r="D29" s="73" t="s">
        <v>111</v>
      </c>
      <c r="E29" s="130"/>
      <c r="F29" s="128">
        <f t="shared" si="2"/>
        <v>1</v>
      </c>
      <c r="G29" s="128"/>
      <c r="H29" s="128"/>
      <c r="I29" s="128"/>
      <c r="J29" s="128">
        <f t="shared" si="1"/>
        <v>1</v>
      </c>
      <c r="K29" s="129" t="s">
        <v>284</v>
      </c>
      <c r="L29" s="139"/>
    </row>
    <row r="30" spans="1:12" s="63" customFormat="1" ht="77.25" customHeight="1" x14ac:dyDescent="0.2">
      <c r="A30" s="61">
        <v>22</v>
      </c>
      <c r="B30" s="126" t="s">
        <v>32</v>
      </c>
      <c r="C30" s="133" t="s">
        <v>88</v>
      </c>
      <c r="D30" s="73" t="s">
        <v>111</v>
      </c>
      <c r="E30" s="130"/>
      <c r="F30" s="128">
        <f t="shared" si="2"/>
        <v>1</v>
      </c>
      <c r="G30" s="128"/>
      <c r="H30" s="128"/>
      <c r="I30" s="128"/>
      <c r="J30" s="128">
        <f t="shared" si="1"/>
        <v>1</v>
      </c>
      <c r="K30" s="129" t="s">
        <v>287</v>
      </c>
      <c r="L30" s="151"/>
    </row>
    <row r="31" spans="1:12" s="63" customFormat="1" ht="77.25" customHeight="1" x14ac:dyDescent="0.2">
      <c r="A31" s="61">
        <v>23</v>
      </c>
      <c r="B31" s="126" t="s">
        <v>33</v>
      </c>
      <c r="C31" s="133" t="s">
        <v>88</v>
      </c>
      <c r="D31" s="73" t="s">
        <v>111</v>
      </c>
      <c r="E31" s="73"/>
      <c r="F31" s="128">
        <f t="shared" si="2"/>
        <v>1</v>
      </c>
      <c r="G31" s="128"/>
      <c r="H31" s="128"/>
      <c r="I31" s="128">
        <v>0.5</v>
      </c>
      <c r="J31" s="128">
        <f t="shared" si="1"/>
        <v>0.5</v>
      </c>
      <c r="K31" s="129" t="s">
        <v>297</v>
      </c>
      <c r="L31" s="132" t="s">
        <v>298</v>
      </c>
    </row>
    <row r="32" spans="1:12" s="63" customFormat="1" ht="75" customHeight="1" x14ac:dyDescent="0.2">
      <c r="A32" s="61">
        <v>24</v>
      </c>
      <c r="B32" s="126" t="s">
        <v>34</v>
      </c>
      <c r="C32" s="133" t="s">
        <v>88</v>
      </c>
      <c r="D32" s="73" t="s">
        <v>111</v>
      </c>
      <c r="E32" s="130"/>
      <c r="F32" s="128">
        <f t="shared" si="2"/>
        <v>1</v>
      </c>
      <c r="G32" s="128"/>
      <c r="H32" s="128"/>
      <c r="I32" s="128"/>
      <c r="J32" s="128">
        <f t="shared" si="1"/>
        <v>1</v>
      </c>
      <c r="K32" s="129" t="s">
        <v>198</v>
      </c>
      <c r="L32" s="139" t="s">
        <v>301</v>
      </c>
    </row>
    <row r="33" spans="1:12" s="63" customFormat="1" ht="77.25" customHeight="1" x14ac:dyDescent="0.2">
      <c r="A33" s="61">
        <v>25</v>
      </c>
      <c r="B33" s="126" t="s">
        <v>35</v>
      </c>
      <c r="C33" s="133" t="s">
        <v>88</v>
      </c>
      <c r="D33" s="73" t="s">
        <v>111</v>
      </c>
      <c r="E33" s="73"/>
      <c r="F33" s="128">
        <f t="shared" si="2"/>
        <v>1</v>
      </c>
      <c r="G33" s="128"/>
      <c r="H33" s="128"/>
      <c r="I33" s="128"/>
      <c r="J33" s="128">
        <f t="shared" si="1"/>
        <v>1</v>
      </c>
      <c r="K33" s="144" t="s">
        <v>302</v>
      </c>
      <c r="L33" s="94"/>
    </row>
    <row r="34" spans="1:12" s="63" customFormat="1" ht="76.5" x14ac:dyDescent="0.2">
      <c r="A34" s="61">
        <v>26</v>
      </c>
      <c r="B34" s="126" t="s">
        <v>36</v>
      </c>
      <c r="C34" s="133" t="s">
        <v>88</v>
      </c>
      <c r="D34" s="73" t="s">
        <v>111</v>
      </c>
      <c r="E34" s="130"/>
      <c r="F34" s="128">
        <f t="shared" si="2"/>
        <v>1</v>
      </c>
      <c r="G34" s="128"/>
      <c r="H34" s="128"/>
      <c r="I34" s="128"/>
      <c r="J34" s="128">
        <f t="shared" si="1"/>
        <v>1</v>
      </c>
      <c r="K34" s="144" t="s">
        <v>308</v>
      </c>
      <c r="L34" s="139"/>
    </row>
    <row r="35" spans="1:12" s="63" customFormat="1" ht="78" customHeight="1" x14ac:dyDescent="0.2">
      <c r="A35" s="61">
        <v>27</v>
      </c>
      <c r="B35" s="126" t="s">
        <v>37</v>
      </c>
      <c r="C35" s="133" t="s">
        <v>88</v>
      </c>
      <c r="D35" s="73" t="s">
        <v>121</v>
      </c>
      <c r="E35" s="124" t="s">
        <v>124</v>
      </c>
      <c r="F35" s="128">
        <f t="shared" si="2"/>
        <v>1</v>
      </c>
      <c r="G35" s="128"/>
      <c r="H35" s="128"/>
      <c r="I35" s="128"/>
      <c r="J35" s="128">
        <f t="shared" si="1"/>
        <v>1</v>
      </c>
      <c r="K35" s="144" t="s">
        <v>311</v>
      </c>
      <c r="L35" s="132"/>
    </row>
    <row r="36" spans="1:12" s="63" customFormat="1" ht="51" x14ac:dyDescent="0.2">
      <c r="A36" s="61">
        <v>28</v>
      </c>
      <c r="B36" s="126" t="s">
        <v>38</v>
      </c>
      <c r="C36" s="133" t="s">
        <v>89</v>
      </c>
      <c r="D36" s="73" t="s">
        <v>107</v>
      </c>
      <c r="E36" s="130"/>
      <c r="F36" s="128">
        <f t="shared" si="2"/>
        <v>0</v>
      </c>
      <c r="G36" s="128"/>
      <c r="H36" s="128"/>
      <c r="I36" s="128"/>
      <c r="J36" s="128">
        <f t="shared" si="1"/>
        <v>0</v>
      </c>
      <c r="K36" s="144" t="s">
        <v>313</v>
      </c>
      <c r="L36" s="139" t="s">
        <v>191</v>
      </c>
    </row>
    <row r="37" spans="1:12" s="63" customFormat="1" ht="51" x14ac:dyDescent="0.2">
      <c r="A37" s="61">
        <v>29</v>
      </c>
      <c r="B37" s="9" t="s">
        <v>39</v>
      </c>
      <c r="C37" s="122" t="s">
        <v>89</v>
      </c>
      <c r="D37" s="73"/>
      <c r="E37" s="130"/>
      <c r="F37" s="128">
        <f t="shared" si="2"/>
        <v>0</v>
      </c>
      <c r="G37" s="128"/>
      <c r="H37" s="128"/>
      <c r="I37" s="128"/>
      <c r="J37" s="128">
        <f t="shared" si="1"/>
        <v>0</v>
      </c>
      <c r="K37" s="155"/>
      <c r="L37" s="139" t="s">
        <v>321</v>
      </c>
    </row>
    <row r="38" spans="1:12" s="63" customFormat="1" ht="74.25" customHeight="1" x14ac:dyDescent="0.2">
      <c r="A38" s="73">
        <v>30</v>
      </c>
      <c r="B38" s="126" t="s">
        <v>40</v>
      </c>
      <c r="C38" s="133" t="s">
        <v>88</v>
      </c>
      <c r="D38" s="73" t="s">
        <v>111</v>
      </c>
      <c r="E38" s="130"/>
      <c r="F38" s="128">
        <f t="shared" si="2"/>
        <v>1</v>
      </c>
      <c r="G38" s="128"/>
      <c r="H38" s="128"/>
      <c r="I38" s="128"/>
      <c r="J38" s="128">
        <f t="shared" si="1"/>
        <v>1</v>
      </c>
      <c r="K38" s="144" t="s">
        <v>322</v>
      </c>
      <c r="L38" s="132"/>
    </row>
    <row r="39" spans="1:12" s="63" customFormat="1" ht="77.25" customHeight="1" x14ac:dyDescent="0.2">
      <c r="A39" s="73">
        <v>31</v>
      </c>
      <c r="B39" s="126" t="s">
        <v>41</v>
      </c>
      <c r="C39" s="133" t="s">
        <v>88</v>
      </c>
      <c r="D39" s="73" t="s">
        <v>174</v>
      </c>
      <c r="E39" s="124"/>
      <c r="F39" s="128">
        <f t="shared" si="2"/>
        <v>1</v>
      </c>
      <c r="G39" s="128"/>
      <c r="H39" s="128"/>
      <c r="I39" s="128"/>
      <c r="J39" s="128">
        <f t="shared" si="1"/>
        <v>1</v>
      </c>
      <c r="K39" s="144" t="s">
        <v>325</v>
      </c>
      <c r="L39" s="94"/>
    </row>
    <row r="40" spans="1:12" s="63" customFormat="1" ht="78.75" customHeight="1" x14ac:dyDescent="0.2">
      <c r="A40" s="73">
        <v>32</v>
      </c>
      <c r="B40" s="126" t="s">
        <v>42</v>
      </c>
      <c r="C40" s="133" t="s">
        <v>88</v>
      </c>
      <c r="D40" s="73" t="s">
        <v>174</v>
      </c>
      <c r="E40" s="130"/>
      <c r="F40" s="128">
        <f t="shared" si="2"/>
        <v>1</v>
      </c>
      <c r="G40" s="128"/>
      <c r="H40" s="128"/>
      <c r="I40" s="128"/>
      <c r="J40" s="128">
        <f t="shared" si="1"/>
        <v>1</v>
      </c>
      <c r="K40" s="144" t="s">
        <v>328</v>
      </c>
      <c r="L40" s="139"/>
    </row>
    <row r="41" spans="1:12" s="63" customFormat="1" ht="80.25" customHeight="1" x14ac:dyDescent="0.2">
      <c r="A41" s="73">
        <v>33</v>
      </c>
      <c r="B41" s="126" t="s">
        <v>43</v>
      </c>
      <c r="C41" s="133" t="s">
        <v>88</v>
      </c>
      <c r="D41" s="130" t="s">
        <v>111</v>
      </c>
      <c r="E41" s="130"/>
      <c r="F41" s="128">
        <f t="shared" si="2"/>
        <v>1</v>
      </c>
      <c r="G41" s="128"/>
      <c r="H41" s="128"/>
      <c r="I41" s="128"/>
      <c r="J41" s="128">
        <f t="shared" si="1"/>
        <v>1</v>
      </c>
      <c r="K41" s="144" t="s">
        <v>127</v>
      </c>
      <c r="L41" s="133"/>
    </row>
    <row r="42" spans="1:12" s="63" customFormat="1" ht="78.75" customHeight="1" x14ac:dyDescent="0.2">
      <c r="A42" s="73">
        <v>34</v>
      </c>
      <c r="B42" s="126" t="s">
        <v>44</v>
      </c>
      <c r="C42" s="133" t="s">
        <v>88</v>
      </c>
      <c r="D42" s="130" t="s">
        <v>111</v>
      </c>
      <c r="E42" s="130"/>
      <c r="F42" s="128">
        <f t="shared" si="2"/>
        <v>1</v>
      </c>
      <c r="G42" s="128"/>
      <c r="H42" s="128"/>
      <c r="I42" s="128"/>
      <c r="J42" s="128">
        <f t="shared" si="1"/>
        <v>1</v>
      </c>
      <c r="K42" s="144" t="s">
        <v>332</v>
      </c>
      <c r="L42" s="133"/>
    </row>
    <row r="43" spans="1:12" s="63" customFormat="1" ht="73.5" customHeight="1" x14ac:dyDescent="0.2">
      <c r="A43" s="73">
        <v>35</v>
      </c>
      <c r="B43" s="126" t="s">
        <v>45</v>
      </c>
      <c r="C43" s="133" t="s">
        <v>88</v>
      </c>
      <c r="D43" s="130" t="s">
        <v>111</v>
      </c>
      <c r="E43" s="124"/>
      <c r="F43" s="128">
        <f t="shared" si="2"/>
        <v>1</v>
      </c>
      <c r="G43" s="128"/>
      <c r="H43" s="128"/>
      <c r="I43" s="128"/>
      <c r="J43" s="128">
        <f t="shared" si="1"/>
        <v>1</v>
      </c>
      <c r="K43" s="144" t="s">
        <v>199</v>
      </c>
      <c r="L43" s="139"/>
    </row>
    <row r="44" spans="1:12" s="63" customFormat="1" ht="129.75" customHeight="1" x14ac:dyDescent="0.2">
      <c r="A44" s="61">
        <v>36</v>
      </c>
      <c r="B44" s="126" t="s">
        <v>46</v>
      </c>
      <c r="C44" s="133" t="s">
        <v>89</v>
      </c>
      <c r="D44" s="73" t="s">
        <v>111</v>
      </c>
      <c r="E44" s="124" t="s">
        <v>190</v>
      </c>
      <c r="F44" s="128">
        <f t="shared" si="2"/>
        <v>0</v>
      </c>
      <c r="G44" s="128"/>
      <c r="H44" s="128"/>
      <c r="I44" s="128"/>
      <c r="J44" s="128">
        <f t="shared" si="1"/>
        <v>0</v>
      </c>
      <c r="K44" s="144" t="s">
        <v>187</v>
      </c>
      <c r="L44" s="132" t="s">
        <v>338</v>
      </c>
    </row>
    <row r="45" spans="1:12" s="63" customFormat="1" ht="76.5" x14ac:dyDescent="0.2">
      <c r="A45" s="61">
        <v>37</v>
      </c>
      <c r="B45" s="126" t="s">
        <v>47</v>
      </c>
      <c r="C45" s="133" t="s">
        <v>88</v>
      </c>
      <c r="D45" s="73" t="s">
        <v>111</v>
      </c>
      <c r="E45" s="130"/>
      <c r="F45" s="128">
        <f t="shared" si="2"/>
        <v>1</v>
      </c>
      <c r="G45" s="128"/>
      <c r="H45" s="128"/>
      <c r="I45" s="128"/>
      <c r="J45" s="128">
        <f t="shared" si="1"/>
        <v>1</v>
      </c>
      <c r="K45" s="144" t="s">
        <v>129</v>
      </c>
      <c r="L45" s="139"/>
    </row>
    <row r="46" spans="1:12" s="63" customFormat="1" ht="102" x14ac:dyDescent="0.2">
      <c r="A46" s="61">
        <v>38</v>
      </c>
      <c r="B46" s="126" t="s">
        <v>48</v>
      </c>
      <c r="C46" s="133" t="s">
        <v>88</v>
      </c>
      <c r="D46" s="73" t="s">
        <v>121</v>
      </c>
      <c r="E46" s="130"/>
      <c r="F46" s="128">
        <f t="shared" si="2"/>
        <v>1</v>
      </c>
      <c r="G46" s="128"/>
      <c r="H46" s="128"/>
      <c r="I46" s="128">
        <v>0.5</v>
      </c>
      <c r="J46" s="128">
        <f t="shared" si="1"/>
        <v>0.5</v>
      </c>
      <c r="K46" s="144" t="s">
        <v>130</v>
      </c>
      <c r="L46" s="132" t="s">
        <v>344</v>
      </c>
    </row>
    <row r="47" spans="1:12" s="63" customFormat="1" ht="75.75" customHeight="1" x14ac:dyDescent="0.2">
      <c r="A47" s="61">
        <v>39</v>
      </c>
      <c r="B47" s="126" t="s">
        <v>49</v>
      </c>
      <c r="C47" s="133" t="s">
        <v>88</v>
      </c>
      <c r="D47" s="73" t="s">
        <v>111</v>
      </c>
      <c r="E47" s="124"/>
      <c r="F47" s="128">
        <f t="shared" si="2"/>
        <v>1</v>
      </c>
      <c r="G47" s="128"/>
      <c r="H47" s="128"/>
      <c r="I47" s="128"/>
      <c r="J47" s="128">
        <f t="shared" si="1"/>
        <v>1</v>
      </c>
      <c r="K47" s="144" t="s">
        <v>347</v>
      </c>
      <c r="L47" s="139"/>
    </row>
    <row r="48" spans="1:12" s="63" customFormat="1" ht="74.25" customHeight="1" x14ac:dyDescent="0.2">
      <c r="A48" s="61">
        <v>40</v>
      </c>
      <c r="B48" s="126" t="s">
        <v>50</v>
      </c>
      <c r="C48" s="133" t="s">
        <v>88</v>
      </c>
      <c r="D48" s="73" t="s">
        <v>111</v>
      </c>
      <c r="E48" s="130"/>
      <c r="F48" s="128">
        <f t="shared" si="2"/>
        <v>1</v>
      </c>
      <c r="G48" s="128"/>
      <c r="H48" s="128"/>
      <c r="I48" s="128"/>
      <c r="J48" s="128">
        <f t="shared" si="1"/>
        <v>1</v>
      </c>
      <c r="K48" s="144" t="s">
        <v>350</v>
      </c>
      <c r="L48" s="139"/>
    </row>
    <row r="49" spans="1:12" s="63" customFormat="1" ht="78.75" customHeight="1" x14ac:dyDescent="0.2">
      <c r="A49" s="61">
        <v>41</v>
      </c>
      <c r="B49" s="126" t="s">
        <v>51</v>
      </c>
      <c r="C49" s="133" t="s">
        <v>88</v>
      </c>
      <c r="D49" s="73" t="s">
        <v>111</v>
      </c>
      <c r="E49" s="124"/>
      <c r="F49" s="128">
        <f t="shared" si="2"/>
        <v>1</v>
      </c>
      <c r="G49" s="128"/>
      <c r="H49" s="128"/>
      <c r="I49" s="128"/>
      <c r="J49" s="128">
        <f t="shared" si="1"/>
        <v>1</v>
      </c>
      <c r="K49" s="144" t="s">
        <v>351</v>
      </c>
      <c r="L49" s="133"/>
    </row>
    <row r="50" spans="1:12" s="63" customFormat="1" ht="76.5" customHeight="1" x14ac:dyDescent="0.2">
      <c r="A50" s="61">
        <v>42</v>
      </c>
      <c r="B50" s="126" t="s">
        <v>52</v>
      </c>
      <c r="C50" s="133" t="s">
        <v>88</v>
      </c>
      <c r="D50" s="73" t="s">
        <v>111</v>
      </c>
      <c r="E50" s="130"/>
      <c r="F50" s="128">
        <f t="shared" si="2"/>
        <v>1</v>
      </c>
      <c r="G50" s="128"/>
      <c r="H50" s="128"/>
      <c r="I50" s="128"/>
      <c r="J50" s="128">
        <f t="shared" si="1"/>
        <v>1</v>
      </c>
      <c r="K50" s="144" t="s">
        <v>358</v>
      </c>
      <c r="L50" s="139"/>
    </row>
    <row r="53" spans="1:12" x14ac:dyDescent="0.2">
      <c r="A53" s="77"/>
      <c r="B53" s="78"/>
      <c r="C53" s="78"/>
      <c r="D53" s="78"/>
      <c r="E53" s="78"/>
      <c r="F53" s="79"/>
      <c r="G53" s="79"/>
      <c r="H53" s="79"/>
      <c r="I53" s="79"/>
      <c r="J53" s="79"/>
      <c r="K53" s="79"/>
      <c r="L53" s="79"/>
    </row>
    <row r="57" spans="1:12" x14ac:dyDescent="0.2">
      <c r="A57" s="77"/>
      <c r="B57" s="78"/>
      <c r="C57" s="78"/>
      <c r="D57" s="78"/>
      <c r="E57" s="78"/>
      <c r="F57" s="79"/>
      <c r="G57" s="79"/>
      <c r="H57" s="79"/>
      <c r="I57" s="79"/>
      <c r="J57" s="79"/>
      <c r="K57" s="79"/>
      <c r="L57" s="79"/>
    </row>
    <row r="60" spans="1:12" x14ac:dyDescent="0.2">
      <c r="A60" s="77"/>
      <c r="B60" s="78"/>
      <c r="C60" s="78"/>
      <c r="D60" s="78"/>
      <c r="E60" s="78"/>
      <c r="F60" s="79"/>
      <c r="G60" s="79"/>
      <c r="H60" s="79"/>
      <c r="I60" s="79"/>
      <c r="J60" s="79"/>
      <c r="K60" s="79"/>
      <c r="L60" s="79"/>
    </row>
    <row r="64" spans="1:12" x14ac:dyDescent="0.2">
      <c r="A64" s="77"/>
      <c r="B64" s="78"/>
      <c r="C64" s="78"/>
      <c r="D64" s="78"/>
      <c r="E64" s="78"/>
      <c r="F64" s="79"/>
      <c r="G64" s="79"/>
      <c r="H64" s="79"/>
      <c r="I64" s="79"/>
      <c r="J64" s="79"/>
      <c r="K64" s="79"/>
      <c r="L64" s="79"/>
    </row>
    <row r="67" spans="1:12" x14ac:dyDescent="0.2">
      <c r="A67" s="77"/>
      <c r="B67" s="78"/>
      <c r="C67" s="78"/>
      <c r="D67" s="78"/>
      <c r="E67" s="78"/>
      <c r="F67" s="79"/>
      <c r="G67" s="79"/>
      <c r="H67" s="79"/>
      <c r="I67" s="79"/>
      <c r="J67" s="79"/>
      <c r="K67" s="79"/>
      <c r="L67" s="79"/>
    </row>
    <row r="71" spans="1:12" x14ac:dyDescent="0.2">
      <c r="A71" s="77"/>
      <c r="B71" s="78"/>
      <c r="C71" s="78"/>
      <c r="D71" s="78"/>
      <c r="E71" s="78"/>
      <c r="F71" s="79"/>
      <c r="G71" s="79"/>
      <c r="H71" s="79"/>
      <c r="I71" s="79"/>
      <c r="J71" s="79"/>
      <c r="K71" s="79"/>
      <c r="L71" s="79"/>
    </row>
  </sheetData>
  <mergeCells count="11">
    <mergeCell ref="J5:J6"/>
    <mergeCell ref="A3:L3"/>
    <mergeCell ref="A4:A6"/>
    <mergeCell ref="E4:E6"/>
    <mergeCell ref="F4:J4"/>
    <mergeCell ref="K4:K6"/>
    <mergeCell ref="L4:L6"/>
    <mergeCell ref="B5:B6"/>
    <mergeCell ref="D5:D6"/>
    <mergeCell ref="F5:F6"/>
    <mergeCell ref="G5:I5"/>
  </mergeCells>
  <dataValidations count="2">
    <dataValidation type="list" allowBlank="1" showInputMessage="1" showErrorMessage="1" sqref="C13">
      <formula1>$C$5:$C$6</formula1>
    </dataValidation>
    <dataValidation type="list" allowBlank="1" showInputMessage="1" showErrorMessage="1" sqref="C8:C11 C14:C50">
      <formula1>Выбор_1.1</formula1>
    </dataValidation>
  </dataValidations>
  <hyperlinks>
    <hyperlink ref="K8" r:id="rId1"/>
    <hyperlink ref="K18" r:id="rId2"/>
    <hyperlink ref="K21" r:id="rId3"/>
    <hyperlink ref="K23" r:id="rId4"/>
    <hyperlink ref="K25" r:id="rId5"/>
  </hyperlinks>
  <pageMargins left="0.51181102362204722" right="0.51181102362204722" top="0.35433070866141736" bottom="0.35433070866141736" header="0.31496062992125984" footer="0.31496062992125984"/>
  <pageSetup paperSize="9" scale="54" fitToHeight="0" orientation="landscape"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G13:I50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21</vt:i4>
      </vt:variant>
    </vt:vector>
  </HeadingPairs>
  <TitlesOfParts>
    <vt:vector size="29"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3.1'!OLE_LINK51</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2021-07-30T12:58:53Z</cp:lastPrinted>
  <dcterms:created xsi:type="dcterms:W3CDTF">2020-07-06T06:56:29Z</dcterms:created>
  <dcterms:modified xsi:type="dcterms:W3CDTF">2021-07-30T12:59:00Z</dcterms:modified>
</cp:coreProperties>
</file>