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210" windowWidth="17010" windowHeight="12465"/>
  </bookViews>
  <sheets>
    <sheet name="2021 год" sheetId="1" r:id="rId1"/>
  </sheets>
  <definedNames>
    <definedName name="_xlnm._FilterDatabase" localSheetId="0" hidden="1">'2021 год'!$H$1:$H$155</definedName>
    <definedName name="Z_2505F84B_EDD5_43D7_8CE7_AFF925DFBFF7_.wvu.Cols" localSheetId="0" hidden="1">'2021 год'!#REF!</definedName>
    <definedName name="Z_2505F84B_EDD5_43D7_8CE7_AFF925DFBFF7_.wvu.PrintArea" localSheetId="0" hidden="1">'2021 год'!$B$1:$H$112</definedName>
    <definedName name="Z_2505F84B_EDD5_43D7_8CE7_AFF925DFBFF7_.wvu.PrintTitles" localSheetId="0" hidden="1">'2021 год'!$B:$B,'2021 год'!$3:$5</definedName>
    <definedName name="Z_2505F84B_EDD5_43D7_8CE7_AFF925DFBFF7_.wvu.Rows" localSheetId="0" hidden="1">'2021 год'!#REF!,'2021 год'!$5:$5,'2021 год'!#REF!,'2021 год'!#REF!,'2021 год'!#REF!,'2021 год'!#REF!</definedName>
    <definedName name="Z_9D015A7B_71BF_4A38_92C8_CCD8973F5CA0_.wvu.Cols" localSheetId="0" hidden="1">'2021 год'!#REF!,'2021 год'!#REF!</definedName>
    <definedName name="Z_9D015A7B_71BF_4A38_92C8_CCD8973F5CA0_.wvu.FilterData" localSheetId="0" hidden="1">'2021 год'!$B$5:$H$112</definedName>
    <definedName name="Z_9D015A7B_71BF_4A38_92C8_CCD8973F5CA0_.wvu.PrintArea" localSheetId="0" hidden="1">'2021 год'!#REF!</definedName>
    <definedName name="Z_9D015A7B_71BF_4A38_92C8_CCD8973F5CA0_.wvu.PrintTitles" localSheetId="0" hidden="1">'2021 год'!$B:$B,'2021 год'!$3:$5</definedName>
    <definedName name="Z_9D015A7B_71BF_4A38_92C8_CCD8973F5CA0_.wvu.Rows" localSheetId="0" hidden="1">'2021 год'!#REF!</definedName>
    <definedName name="_xlnm.Print_Titles" localSheetId="0">'2021 год'!$B:$B,'2021 год'!$3:$5</definedName>
    <definedName name="_xlnm.Print_Area" localSheetId="0">'2021 год'!$A$1:$H$132</definedName>
  </definedNames>
  <calcPr calcId="145621"/>
</workbook>
</file>

<file path=xl/calcChain.xml><?xml version="1.0" encoding="utf-8"?>
<calcChain xmlns="http://schemas.openxmlformats.org/spreadsheetml/2006/main">
  <c r="D93" i="1" l="1"/>
  <c r="D70" i="1"/>
  <c r="D65" i="1"/>
  <c r="D6" i="1"/>
  <c r="G124" i="1" l="1"/>
  <c r="G121" i="1"/>
  <c r="G118" i="1"/>
  <c r="G116" i="1"/>
  <c r="G110" i="1"/>
  <c r="G105" i="1"/>
  <c r="G101" i="1"/>
  <c r="G98" i="1"/>
  <c r="G93" i="1"/>
  <c r="G90" i="1"/>
  <c r="G85" i="1"/>
  <c r="G74" i="1"/>
  <c r="G70" i="1"/>
  <c r="G65" i="1"/>
  <c r="G48" i="1"/>
  <c r="G43" i="1"/>
  <c r="G38" i="1"/>
  <c r="G24" i="1"/>
  <c r="E15" i="1"/>
  <c r="D15" i="1"/>
  <c r="C15" i="1"/>
  <c r="G15" i="1"/>
  <c r="G6" i="1"/>
  <c r="G128" i="1" l="1"/>
  <c r="G130" i="1" s="1"/>
  <c r="E124" i="1"/>
  <c r="H124" i="1" s="1"/>
  <c r="D124" i="1"/>
  <c r="C124" i="1"/>
  <c r="E121" i="1"/>
  <c r="D121" i="1"/>
  <c r="C121" i="1"/>
  <c r="H129" i="1"/>
  <c r="F129" i="1"/>
  <c r="H127" i="1"/>
  <c r="H126" i="1"/>
  <c r="H125" i="1"/>
  <c r="H122" i="1"/>
  <c r="F127" i="1"/>
  <c r="F126" i="1"/>
  <c r="F125" i="1"/>
  <c r="F123" i="1"/>
  <c r="F122" i="1"/>
  <c r="E118" i="1"/>
  <c r="F118" i="1" s="1"/>
  <c r="D118" i="1"/>
  <c r="C118" i="1"/>
  <c r="E116" i="1"/>
  <c r="F116" i="1" s="1"/>
  <c r="D116" i="1"/>
  <c r="C116" i="1"/>
  <c r="F120" i="1"/>
  <c r="F119" i="1"/>
  <c r="F117" i="1"/>
  <c r="H115" i="1"/>
  <c r="H114" i="1"/>
  <c r="H112" i="1"/>
  <c r="F115" i="1"/>
  <c r="F114" i="1"/>
  <c r="F113" i="1"/>
  <c r="F112" i="1"/>
  <c r="F111" i="1"/>
  <c r="E110" i="1"/>
  <c r="H110" i="1" s="1"/>
  <c r="D110" i="1"/>
  <c r="C110" i="1"/>
  <c r="E105" i="1"/>
  <c r="H105" i="1" s="1"/>
  <c r="D105" i="1"/>
  <c r="C105" i="1"/>
  <c r="H109" i="1"/>
  <c r="H108" i="1"/>
  <c r="H107" i="1"/>
  <c r="H106" i="1"/>
  <c r="F109" i="1"/>
  <c r="F108" i="1"/>
  <c r="F107" i="1"/>
  <c r="F106" i="1"/>
  <c r="E101" i="1"/>
  <c r="H101" i="1" s="1"/>
  <c r="D101" i="1"/>
  <c r="F101" i="1" s="1"/>
  <c r="C101" i="1"/>
  <c r="H104" i="1"/>
  <c r="H103" i="1"/>
  <c r="H102" i="1"/>
  <c r="F104" i="1"/>
  <c r="F103" i="1"/>
  <c r="F102" i="1"/>
  <c r="E98" i="1"/>
  <c r="F98" i="1" s="1"/>
  <c r="D98" i="1"/>
  <c r="C98" i="1"/>
  <c r="H100" i="1"/>
  <c r="H99" i="1"/>
  <c r="F100" i="1"/>
  <c r="F99" i="1"/>
  <c r="E93" i="1"/>
  <c r="C93" i="1"/>
  <c r="H97" i="1"/>
  <c r="H96" i="1"/>
  <c r="H94" i="1"/>
  <c r="F97" i="1"/>
  <c r="F96" i="1"/>
  <c r="F95" i="1"/>
  <c r="F94" i="1"/>
  <c r="H98" i="1"/>
  <c r="E90" i="1"/>
  <c r="H90" i="1" s="1"/>
  <c r="D90" i="1"/>
  <c r="C90" i="1"/>
  <c r="H91" i="1"/>
  <c r="F92" i="1"/>
  <c r="F91" i="1"/>
  <c r="E85" i="1"/>
  <c r="D85" i="1"/>
  <c r="C85" i="1"/>
  <c r="H89" i="1"/>
  <c r="H88" i="1"/>
  <c r="H87" i="1"/>
  <c r="H86" i="1"/>
  <c r="F89" i="1"/>
  <c r="F88" i="1"/>
  <c r="F87" i="1"/>
  <c r="F86" i="1"/>
  <c r="H85" i="1"/>
  <c r="E74" i="1"/>
  <c r="H74" i="1" s="1"/>
  <c r="D74" i="1"/>
  <c r="C74" i="1"/>
  <c r="H84" i="1"/>
  <c r="H83" i="1"/>
  <c r="H80" i="1"/>
  <c r="H77" i="1"/>
  <c r="H76" i="1"/>
  <c r="H75" i="1"/>
  <c r="F84" i="1"/>
  <c r="F83" i="1"/>
  <c r="F82" i="1"/>
  <c r="F81" i="1"/>
  <c r="F80" i="1"/>
  <c r="F79" i="1"/>
  <c r="F78" i="1"/>
  <c r="F77" i="1"/>
  <c r="F76" i="1"/>
  <c r="F75" i="1"/>
  <c r="E70" i="1"/>
  <c r="H70" i="1" s="1"/>
  <c r="C70" i="1"/>
  <c r="H73" i="1"/>
  <c r="H72" i="1"/>
  <c r="H71" i="1"/>
  <c r="F73" i="1"/>
  <c r="F72" i="1"/>
  <c r="F71" i="1"/>
  <c r="E65" i="1"/>
  <c r="H65" i="1" s="1"/>
  <c r="C65" i="1"/>
  <c r="H69" i="1"/>
  <c r="H68" i="1"/>
  <c r="H67" i="1"/>
  <c r="H66" i="1"/>
  <c r="F69" i="1"/>
  <c r="F68" i="1"/>
  <c r="F67" i="1"/>
  <c r="F66" i="1"/>
  <c r="D57" i="1"/>
  <c r="C57" i="1"/>
  <c r="E57" i="1"/>
  <c r="H64" i="1"/>
  <c r="H63" i="1"/>
  <c r="H62" i="1"/>
  <c r="H61" i="1"/>
  <c r="H60" i="1"/>
  <c r="H59" i="1"/>
  <c r="H58" i="1"/>
  <c r="F64" i="1"/>
  <c r="F63" i="1"/>
  <c r="F62" i="1"/>
  <c r="F61" i="1"/>
  <c r="F60" i="1"/>
  <c r="F59" i="1"/>
  <c r="F58" i="1"/>
  <c r="E48" i="1"/>
  <c r="H48" i="1" s="1"/>
  <c r="D48" i="1"/>
  <c r="C48" i="1"/>
  <c r="H55" i="1"/>
  <c r="H54" i="1"/>
  <c r="H53" i="1"/>
  <c r="H52" i="1"/>
  <c r="H50" i="1"/>
  <c r="H49" i="1"/>
  <c r="F56" i="1"/>
  <c r="F55" i="1"/>
  <c r="F54" i="1"/>
  <c r="F53" i="1"/>
  <c r="F52" i="1"/>
  <c r="F51" i="1"/>
  <c r="F50" i="1"/>
  <c r="F49" i="1"/>
  <c r="E43" i="1"/>
  <c r="H43" i="1" s="1"/>
  <c r="D43" i="1"/>
  <c r="C43" i="1"/>
  <c r="H47" i="1"/>
  <c r="H46" i="1"/>
  <c r="H45" i="1"/>
  <c r="F47" i="1"/>
  <c r="F46" i="1"/>
  <c r="F45" i="1"/>
  <c r="F44" i="1"/>
  <c r="E38" i="1"/>
  <c r="H38" i="1" s="1"/>
  <c r="D38" i="1"/>
  <c r="C38" i="1"/>
  <c r="H42" i="1"/>
  <c r="H41" i="1"/>
  <c r="H39" i="1"/>
  <c r="F42" i="1"/>
  <c r="F41" i="1"/>
  <c r="F40" i="1"/>
  <c r="F39" i="1"/>
  <c r="F124" i="1" l="1"/>
  <c r="F121" i="1"/>
  <c r="F110" i="1"/>
  <c r="F105" i="1"/>
  <c r="F93" i="1"/>
  <c r="F90" i="1"/>
  <c r="F85" i="1"/>
  <c r="F74" i="1"/>
  <c r="F70" i="1"/>
  <c r="F65" i="1"/>
  <c r="F57" i="1"/>
  <c r="F48" i="1"/>
  <c r="F43" i="1"/>
  <c r="F38" i="1"/>
  <c r="E24" i="1"/>
  <c r="D24" i="1"/>
  <c r="C24" i="1"/>
  <c r="H37" i="1"/>
  <c r="H35" i="1"/>
  <c r="H34" i="1"/>
  <c r="H33" i="1"/>
  <c r="H32" i="1"/>
  <c r="H30" i="1"/>
  <c r="H28" i="1"/>
  <c r="H27" i="1"/>
  <c r="H26" i="1"/>
  <c r="H25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H23" i="1"/>
  <c r="H22" i="1"/>
  <c r="H21" i="1"/>
  <c r="H20" i="1"/>
  <c r="H19" i="1"/>
  <c r="H18" i="1"/>
  <c r="H17" i="1"/>
  <c r="H16" i="1"/>
  <c r="H14" i="1"/>
  <c r="H13" i="1"/>
  <c r="H12" i="1"/>
  <c r="H8" i="1"/>
  <c r="H15" i="1"/>
  <c r="F23" i="1"/>
  <c r="F22" i="1"/>
  <c r="F21" i="1"/>
  <c r="F20" i="1"/>
  <c r="F19" i="1"/>
  <c r="F18" i="1"/>
  <c r="F17" i="1"/>
  <c r="F16" i="1"/>
  <c r="E6" i="1"/>
  <c r="C6" i="1"/>
  <c r="C128" i="1" l="1"/>
  <c r="D128" i="1"/>
  <c r="E128" i="1"/>
  <c r="F24" i="1"/>
  <c r="H24" i="1"/>
  <c r="F14" i="1"/>
  <c r="F13" i="1"/>
  <c r="F12" i="1"/>
  <c r="F11" i="1"/>
  <c r="F10" i="1"/>
  <c r="F9" i="1"/>
  <c r="F8" i="1"/>
  <c r="H6" i="1"/>
  <c r="F6" i="1"/>
  <c r="H7" i="1"/>
  <c r="F7" i="1"/>
  <c r="E130" i="1" l="1"/>
  <c r="H128" i="1"/>
  <c r="F128" i="1"/>
  <c r="D130" i="1"/>
  <c r="H130" i="1" l="1"/>
  <c r="F130" i="1"/>
</calcChain>
</file>

<file path=xl/sharedStrings.xml><?xml version="1.0" encoding="utf-8"?>
<sst xmlns="http://schemas.openxmlformats.org/spreadsheetml/2006/main" count="286" uniqueCount="266">
  <si>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</si>
  <si>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</si>
  <si>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</si>
  <si>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</si>
  <si>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Темп роста к соответствующему периоду прошлого года, %</t>
  </si>
  <si>
    <t xml:space="preserve">Утверждено в гос. программе (годовой план) </t>
  </si>
  <si>
    <t xml:space="preserve">Утвержденные бюджетные назначения (годовой план)* </t>
  </si>
  <si>
    <t xml:space="preserve">Исполнение </t>
  </si>
  <si>
    <t>% исполнения к утвержденным бюджетным назначениям</t>
  </si>
  <si>
    <t>52 0 00 00000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</si>
  <si>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«Социальная поддержка и социальное обслуживание населения Саратовской области»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</t>
    </r>
  </si>
  <si>
    <t>52 1 00 00000</t>
  </si>
  <si>
    <t>Подпрограмма «Социальная поддержка граждан»</t>
  </si>
  <si>
    <t>52 2 00 00000</t>
  </si>
  <si>
    <t>Подпрограмма «Социальное обслуживание граждан»</t>
  </si>
  <si>
    <t>52 3 00 00000</t>
  </si>
  <si>
    <t>Подпрограмма  «Развитие системы социальной защиты граждан»</t>
  </si>
  <si>
    <t>52 4 00 00000</t>
  </si>
  <si>
    <t>Подпрограмма «Старшее поколение»</t>
  </si>
  <si>
    <t>52 5 00 00000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</si>
  <si>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</si>
  <si>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52 6 00 00000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</si>
  <si>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являющимся получателями трудовых пенсий по старости и по инвалидности, и обучением компьютерной грамотности неработающих пенсионеров»</t>
  </si>
  <si>
    <t>52 7 00 00000</t>
  </si>
  <si>
    <t xml:space="preserve"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 </t>
  </si>
  <si>
    <t>52 8 00 00000</t>
  </si>
  <si>
    <t>Подпрограмма «Формирование системы комплексной реабилитации и абилитации инвалидов, в том числе детей-инвалидов»</t>
  </si>
  <si>
    <t>54 0 00 00000</t>
  </si>
  <si>
    <t>54 1 00 00000</t>
  </si>
  <si>
    <t>Подпрограмма «Содействие занятости населения и социальная поддержка безработных граждан»</t>
  </si>
  <si>
    <t>54 3 00 00000</t>
  </si>
  <si>
    <t>Подпрограмма «Регулирование трудовой миграции»</t>
  </si>
  <si>
    <t>54 4 00 00000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</si>
  <si>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</si>
  <si>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54 5 00 00000</t>
  </si>
  <si>
    <t>Подпрограмма «Подпрограмма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</si>
  <si>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54 6 00 00000</t>
  </si>
  <si>
    <t>Подпрограмма «Совершенствование социального партнерства</t>
  </si>
  <si>
    <t>54 7 00 00000</t>
  </si>
  <si>
    <t>Подпрограмма «Улучшение условий и охраны труда»</t>
  </si>
  <si>
    <t>54 8 00 00000</t>
  </si>
  <si>
    <t>Подпрограмма «Сопровождение инвалидов молодого возраста при трудоустройстве»</t>
  </si>
  <si>
    <t>54 9 00 00000</t>
  </si>
  <si>
    <t>Подпрограмма «Материально-техническая база и кадровый потенциал сферы занятости, труда и миграции Саратовской области»</t>
  </si>
  <si>
    <t>55 0 00 00000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</si>
  <si>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«Культура Саратовской области» 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</t>
    </r>
  </si>
  <si>
    <t>55 1 00 00000</t>
  </si>
  <si>
    <t>Подпрограмма «Музеи»</t>
  </si>
  <si>
    <t>55 2 00 00000</t>
  </si>
  <si>
    <t>Подпрограмма «Театры»</t>
  </si>
  <si>
    <t>55 3 00 00000</t>
  </si>
  <si>
    <t>Подпрограмма «Концертные организации и коллективы»</t>
  </si>
  <si>
    <t>55 4 00 00000</t>
  </si>
  <si>
    <t>Подпрограмма «Библиотеки»</t>
  </si>
  <si>
    <t>55 5 00 00000</t>
  </si>
  <si>
    <t>Подпрограмма «Система образования в сфере культуры»</t>
  </si>
  <si>
    <t>55 6 00 00000</t>
  </si>
  <si>
    <t>Подпрограмма «Культурно-досуговые учреждения»</t>
  </si>
  <si>
    <t>55 7 00 00000</t>
  </si>
  <si>
    <t>Подпрограмма «Государственная охрана, сохранение и популяризация объектов культурного наследия»</t>
  </si>
  <si>
    <t>55 8 00 00000</t>
  </si>
  <si>
    <t>Подпрограмма «Архивы»</t>
  </si>
  <si>
    <t>55 9 00 00000</t>
  </si>
  <si>
    <t>Подпрограмма «Творческое развитие детей и молодежи в сфере культуры»</t>
  </si>
  <si>
    <t>55 А 00 00000</t>
  </si>
  <si>
    <t>Подпрограмма «Укрепление материально-технической базы учреждений в сфере культуры»</t>
  </si>
  <si>
    <t>55 Б 00 00000</t>
  </si>
  <si>
    <t>Подпрограмма «Развитие кадрового потенциала сферы культуры»</t>
  </si>
  <si>
    <t>55 Г 00 00000</t>
  </si>
  <si>
    <t>Подпрограмма «Популяризация культурных традиций»</t>
  </si>
  <si>
    <t>55 Д 00 00000</t>
  </si>
  <si>
    <t>Подпрограмма «Гармонизация межнациональных отношений и этнокультурное развитие народов Саратовской области»</t>
  </si>
  <si>
    <t>56 0 00 00000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</si>
  <si>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«Развитие физической культуры, спорта, туризма и молодежной политики»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</t>
    </r>
  </si>
  <si>
    <t>56 1 00 00000</t>
  </si>
  <si>
    <t>Подпрограмма «Физическая культура и спорт. Подготовка спортивного резерва»</t>
  </si>
  <si>
    <t>56 2 00 00000</t>
  </si>
  <si>
    <t>Подпрограмма «Туризм»</t>
  </si>
  <si>
    <t>56 3 00 00000</t>
  </si>
  <si>
    <t>Подпрограмма «Молодежная политика»</t>
  </si>
  <si>
    <t>56 4 00 00000</t>
  </si>
  <si>
    <t>Подпрограмма «Материально-техническая база спорта»</t>
  </si>
  <si>
    <t>58 0 00 00000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</si>
  <si>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«Развитие экономического потенциала и повышение инвестиционной привлекательности региона»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</t>
    </r>
  </si>
  <si>
    <t>58 1 00 00000</t>
  </si>
  <si>
    <t>Подпрограмма «Стратегическое планирование и оперативное управление социально-экономическим развитием региона»</t>
  </si>
  <si>
    <t>58 2 00 00000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</si>
  <si>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</si>
  <si>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58 3 00 00000</t>
  </si>
  <si>
    <t>Подпрограмма «Развитие малого и среднего предпринимательства в  Саратовской области»</t>
  </si>
  <si>
    <t>58 5 00 00000</t>
  </si>
  <si>
    <t>Подпрограмма «Сокращение административных барьеров, повышение доступности государственных услуг»</t>
  </si>
  <si>
    <t>5A 0 00 00000</t>
  </si>
  <si>
    <t>Государственная программа Саратовской области «Развитие образования в Саратовской области»</t>
  </si>
  <si>
    <t>5А 1 00 00000</t>
  </si>
  <si>
    <t>Подпрограмма «Развитие системы дошкольного образования»</t>
  </si>
  <si>
    <t>5А 2 00 00000</t>
  </si>
  <si>
    <t>Подпрограмма «Развитие системы общего и дополнительного образования»</t>
  </si>
  <si>
    <t>5А 3 00 00000</t>
  </si>
  <si>
    <t>Подпрограмма «Поддержка одаренных детей Саратовской области»</t>
  </si>
  <si>
    <t>5А 4 00 00000</t>
  </si>
  <si>
    <t>Подпрограмма «Развитие профессионального образования»</t>
  </si>
  <si>
    <t>5А 5 00 00000</t>
  </si>
  <si>
    <t>Подпрограмма «Социальная адаптация детей-сирот, детей, оставшихся без попечения родителей»</t>
  </si>
  <si>
    <t>5А 6 00 00000</t>
  </si>
  <si>
    <t>Подпрограмма «Развитие финансовой грамотности населения области»</t>
  </si>
  <si>
    <t>5А 7 00 00000</t>
  </si>
  <si>
    <t>Подпрограмма «Создание в Саратовской области новых мест в общеобразовательных организациях»</t>
  </si>
  <si>
    <t>5А 8 00 00000</t>
  </si>
  <si>
    <t>Подпрограмма «Совершенствование управления системой образования»</t>
  </si>
  <si>
    <t>5Г 0 00 00000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</si>
  <si>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</si>
  <si>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5Г 1 00 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</si>
  <si>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</si>
  <si>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 2 00 00000</t>
  </si>
  <si>
    <t>Подпрограмма «Развитие мелиорации земель сельскохозяйственного назначения Саратовской области»</t>
  </si>
  <si>
    <t>5Г 3 00 00000</t>
  </si>
  <si>
    <t>Подпрограмма «Устойчивое развитие сельских территорий Саратовской области»</t>
  </si>
  <si>
    <t>5Г 4 00 00000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</si>
  <si>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</si>
  <si>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5Д 0 00 00000</t>
  </si>
  <si>
    <t>Государственная программа Саратовской области «Развитие здравоохранения»</t>
  </si>
  <si>
    <t>5Д 1 00 00000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</si>
  <si>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</si>
  <si>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5Д 2 00 00000</t>
  </si>
  <si>
    <t>Подпрограмма «Развитие кадровых ресурсов в здравоохранении»</t>
  </si>
  <si>
    <t>5Д 3 00 00000</t>
  </si>
  <si>
    <t>Подпрограмма «Информационные технологии и управление развитием отрасли»</t>
  </si>
  <si>
    <t>5Е 0 00 00000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</si>
  <si>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</si>
  <si>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5Е 1 00 00000</t>
  </si>
  <si>
    <t>Подпрограмма «Комплексное освоение и развитие территорий в целях жилищного строительства»</t>
  </si>
  <si>
    <t>5Е 2 00 00000</t>
  </si>
  <si>
    <t>Подпрограмма «Капитальный ремонт и ремонт в многоквартирных домах Саратовской области»</t>
  </si>
  <si>
    <t>5Е 3 00 00000</t>
  </si>
  <si>
    <t>Подпрограмма «Обеспечение жилыми помещениями молодых семей»</t>
  </si>
  <si>
    <t>5Е 4 00 00000</t>
  </si>
  <si>
    <t>Подпрограмма «Обеспечение жилыми помещениями детей-сирот и детей, оставшихся без попечения родителей»</t>
  </si>
  <si>
    <t>5Е 5 00 0000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</si>
  <si>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</si>
  <si>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5Е 6 00 00000</t>
  </si>
  <si>
    <t>Подпрограмма  «Развитие ипотечного жилищного кредитования»</t>
  </si>
  <si>
    <t>5Е 7 00 00000</t>
  </si>
  <si>
    <t>Подпрограмма «Обеспечение жильем отдельных категорий граждан в соответствии с федеральным законодательством»</t>
  </si>
  <si>
    <t>5Е 8 00 00000</t>
  </si>
  <si>
    <t>Подпрограмма «Повышение качества водоснабжения и водоотведения»</t>
  </si>
  <si>
    <t>5Е 9 00 00000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</si>
  <si>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</si>
  <si>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5Е А 00 00000</t>
  </si>
  <si>
    <t>Подпрограмма «Обеспечение устойчивого сокращения непригодного для проживания жилищного фонда»</t>
  </si>
  <si>
    <t>5Ж 0 00 00000</t>
  </si>
  <si>
    <t>Государственная программа Саратовской области «Развитие транспортной системы»</t>
  </si>
  <si>
    <t>5Ж 1 00 00000</t>
  </si>
  <si>
    <t>Подпрограмма «Модернизация и развитие транспортного комплекса Саратовской области»</t>
  </si>
  <si>
    <t>5Ж 2 00 00000</t>
  </si>
  <si>
    <t>Подпрограмма  «Развитие и обеспечение сохранности сети автомобильных дорог Саратовской области»</t>
  </si>
  <si>
    <t>5Ж 3 00 00000</t>
  </si>
  <si>
    <t>Подпрограмма «Повышение безопасности дорожного движения в Саратовской области»</t>
  </si>
  <si>
    <t>5Ж 5 00 00000</t>
  </si>
  <si>
    <t>Подпрограмма  «Развитие рынка газового моторного топлива в Саратовской области»</t>
  </si>
  <si>
    <t>5И 0 00 00000</t>
  </si>
  <si>
    <t>Государственная программа Саратовской области «Информационное общество»</t>
  </si>
  <si>
    <t>5И 1 00 00000</t>
  </si>
  <si>
    <t>Подпрограмма «Формирование электронного правительства»</t>
  </si>
  <si>
    <t>5И 2 00 00000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</si>
  <si>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</si>
  <si>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62 0 00 00000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</si>
  <si>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</si>
  <si>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62 1 00 00000</t>
  </si>
  <si>
    <r>
      <rPr>
        <sz val="12"/>
        <rFont val="Times New Roman"/>
        <family val="1"/>
        <charset val="204"/>
      </rPr>
      <t xml:space="preserve">Подпрограмма «Охрана окружающей среды, защита природных комплексов, объектов и ресурсов»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</t>
    </r>
  </si>
  <si>
    <t>62 2 00 00000</t>
  </si>
  <si>
    <r>
      <rPr>
        <sz val="12"/>
        <rFont val="Times New Roman"/>
        <family val="1"/>
        <charset val="204"/>
      </rPr>
      <t xml:space="preserve">Подпрограмма «Развитие водохозяйственного комплекса Саратовской области»   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</t>
    </r>
  </si>
  <si>
    <t>62 3 00 00000</t>
  </si>
  <si>
    <r>
      <rPr>
        <sz val="12"/>
        <rFont val="Times New Roman"/>
        <family val="1"/>
        <charset val="204"/>
      </rPr>
      <t xml:space="preserve">Подпрограмма «Развитие лесного хозяйства Саратовской области»     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</t>
    </r>
  </si>
  <si>
    <t>62 4 00 00000</t>
  </si>
  <si>
    <r>
      <rPr>
        <sz val="12"/>
        <rFont val="Times New Roman"/>
        <family val="1"/>
        <charset val="204"/>
      </rPr>
      <t xml:space="preserve">Подпрограмма «Совершенствование системы обращения с отходами производства и потребления на территории Саратовской области»           </t>
    </r>
    <r>
      <rPr>
        <sz val="12"/>
        <color indexed="10"/>
        <rFont val="Times New Roman"/>
        <family val="1"/>
        <charset val="204"/>
      </rPr>
      <t xml:space="preserve">                             </t>
    </r>
  </si>
  <si>
    <t>63 0 00 00000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</si>
  <si>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</si>
  <si>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63 1 00 00000</t>
  </si>
  <si>
    <t>Подпрограмма «Обеспечение населения твердым топливом»</t>
  </si>
  <si>
    <t>63 2 00 00000</t>
  </si>
  <si>
    <t>Подпрограмма «Энергосбережение и повышение энергоэффективности теплоснабжения и системы коммунальной инфраструктуры»</t>
  </si>
  <si>
    <t>64 0 00 00000</t>
  </si>
  <si>
    <r>
      <rPr>
        <b/>
        <sz val="12"/>
        <rFont val="Times New Roman"/>
        <family val="1"/>
        <charset val="204"/>
      </rPr>
      <t>Государственная программа Саратовской области «Защита населения и территорий от чрезвычайных ситуаций, обеспечение пожарной безопасности»</t>
    </r>
    <r>
      <rPr>
        <b/>
        <sz val="12"/>
        <color indexed="10"/>
        <rFont val="Times New Roman"/>
        <family val="1"/>
        <charset val="204"/>
      </rPr>
      <t xml:space="preserve"> </t>
    </r>
  </si>
  <si>
    <t>64 1 00 00000</t>
  </si>
  <si>
    <t>Подпрограмма «Снижение рисков и смягчение последствий чрезвычайных ситуаций природного и техногенного характера»</t>
  </si>
  <si>
    <t>64 2 00 00000</t>
  </si>
  <si>
    <t>Подпрограмма «Пожарная безопасность»</t>
  </si>
  <si>
    <t>64 3 00 00000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</si>
  <si>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</si>
  <si>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65 0 00 00000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</si>
  <si>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</si>
  <si>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65 1 00 00000</t>
  </si>
  <si>
    <t>Подпрограмма «Профилактика правонарушений и усиление борьбы с преступностью на территории Саратовской области»</t>
  </si>
  <si>
    <t>65 2 00 00000</t>
  </si>
  <si>
    <t>Подпрограмма «Профилактика терроризма и экстремизма в Саратовской области»</t>
  </si>
  <si>
    <t>65 3 00 00000</t>
  </si>
  <si>
    <r>
      <rPr>
        <sz val="12"/>
        <rFont val="Times New Roman"/>
        <family val="1"/>
        <charset val="204"/>
      </rPr>
      <t xml:space="preserve">Подпрограмма «Противодействие злоупотреблению наркотиками и их незаконному обороту в Саратовской области»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</t>
    </r>
  </si>
  <si>
    <t>65 4 00 00000</t>
  </si>
  <si>
    <t>Подпрограмма «Противодействие коррупции в Саратовской области»</t>
  </si>
  <si>
    <t>66 0 00 00000</t>
  </si>
  <si>
    <t xml:space="preserve">Государственная программа Саратовской области «Развитие государственного и муниципального управления» </t>
  </si>
  <si>
    <t>66 1 00 00000</t>
  </si>
  <si>
    <t>Подпрограмма «Развитие местного самоуправления в Саратовской области»</t>
  </si>
  <si>
    <t>66 2 00 00000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</si>
  <si>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</si>
  <si>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66 3 00 00000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</si>
  <si>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</si>
  <si>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66 4 00 00000</t>
  </si>
  <si>
    <t>Подпрограмма «Управление региональными финансами Саратовской области»</t>
  </si>
  <si>
    <t>66 5 00 00000</t>
  </si>
  <si>
    <t>Подпрограмма «Информационная открытость органов государственной власти области»</t>
  </si>
  <si>
    <t>67 0 00 00000</t>
  </si>
  <si>
    <t>Государственная программа Саратовской области «Развитие промышленности в Саратовской области»</t>
  </si>
  <si>
    <t>67 8 00 00000</t>
  </si>
  <si>
    <t>Подпрограмма «Развитие и государственная поддержка промышленных предприятий обрабатывающих производств»</t>
  </si>
  <si>
    <t>68 0 00 00000</t>
  </si>
  <si>
    <t xml:space="preserve">Государственная программа Саратовской области «Патриотическое воспитание граждан Саратовской области» </t>
  </si>
  <si>
    <t>68 1 00 00000</t>
  </si>
  <si>
    <t>Подпрограмма «Гражданско-патриотическое воспитание граждан»</t>
  </si>
  <si>
    <t>68 2 00 00000</t>
  </si>
  <si>
    <t>Подпрограмма «Военно-патриотическое воспитание граждан»</t>
  </si>
  <si>
    <t>69 0 00 00000</t>
  </si>
  <si>
    <r>
      <rPr>
        <b/>
        <sz val="12"/>
        <rFont val="Times New Roman"/>
        <family val="1"/>
        <charset val="204"/>
      </rPr>
      <t>Государственная программа Саратовской области «Формирование комфортной городской среды»</t>
    </r>
    <r>
      <rPr>
        <b/>
        <sz val="12"/>
        <color indexed="10"/>
        <rFont val="Times New Roman"/>
        <family val="1"/>
        <charset val="204"/>
      </rPr>
      <t xml:space="preserve"> </t>
    </r>
  </si>
  <si>
    <t>69 1 00 00000</t>
  </si>
  <si>
    <t>Подпрограмма «Создание комфортных условий проживания»</t>
  </si>
  <si>
    <t>69 2 00 00000</t>
  </si>
  <si>
    <t>Подпрограмма «Развитие современной городской среды»</t>
  </si>
  <si>
    <t>70 0 00 00000</t>
  </si>
  <si>
    <t>Государственная программа Саратовской области «Комплексное развитие сельских территорий»</t>
  </si>
  <si>
    <t>70 1 00 00000</t>
  </si>
  <si>
    <t>Подпрограмма «Создание условий для обеспечения доступным и комфортным жильем сельского населения»</t>
  </si>
  <si>
    <t>70 2 00 00000</t>
  </si>
  <si>
    <t>Подпрограмма «Развитие рынка труда (кадрового потенциала) на сельских территориях»</t>
  </si>
  <si>
    <t>70 3 00 00000</t>
  </si>
  <si>
    <t>Подпрограмма «Создание и развитие инфраструктуры на сельских территориях»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</si>
  <si>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</si>
  <si>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</si>
  <si>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</si>
  <si>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</si>
  <si>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5В 3 00 00000</t>
  </si>
  <si>
    <t>5В 1 00 00000</t>
  </si>
  <si>
    <t>5В 2 00 00000</t>
  </si>
  <si>
    <t>5В0 00 00000</t>
  </si>
  <si>
    <t>5В 4 00 00000</t>
  </si>
  <si>
    <t>5В 5 00 00000</t>
  </si>
  <si>
    <t>5В 6 00 00000</t>
  </si>
  <si>
    <t>5В 7 00 00000</t>
  </si>
  <si>
    <t>на 1 января 2022 года</t>
  </si>
  <si>
    <t>на 1 января 2021 года</t>
  </si>
  <si>
    <t>в 2 раза</t>
  </si>
  <si>
    <t>в 1,5 раза</t>
  </si>
  <si>
    <t>в 1,6 раза</t>
  </si>
  <si>
    <t>в 10,1 раза</t>
  </si>
  <si>
    <t>в 5,4 раза</t>
  </si>
  <si>
    <t>в 2,4 раза</t>
  </si>
  <si>
    <t>в 1,7 раза</t>
  </si>
  <si>
    <t>в 1,9 раза</t>
  </si>
  <si>
    <t>в 2,2 раза</t>
  </si>
  <si>
    <t>в 9,3 раза</t>
  </si>
  <si>
    <t>в 2,8 раза</t>
  </si>
  <si>
    <t>в 3 раза</t>
  </si>
  <si>
    <t>в 2,9 раза</t>
  </si>
  <si>
    <t>в 2,6 раза</t>
  </si>
  <si>
    <t>в 13 раз</t>
  </si>
  <si>
    <t>*  в соответствии с Законом Саратовской области «Об областном бюджете на 2021 год и на плановый период 2022 и 2023 годов» в редакции от 23.12.2021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</si>
</sst>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_ ;[Red]\-#,##0.0\ "/>
    <numFmt numFmtId="166" formatCode="0000000"/>
  </numFmts>
  <fonts count="23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color indexed="9"/>
      <name val="Cambria"/>
      <family val="1"/>
      <charset val="204"/>
    </font>
    <font>
      <sz val="10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FF0000"/>
      <name val="Cambria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FF0000"/>
      <name val="Cambria"/>
      <family val="1"/>
      <charset val="204"/>
    </font>
    <font>
      <sz val="12"/>
      <color theme="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0"/>
      <name val="Cambria"/>
      <family val="1"/>
      <charset val="204"/>
    </font>
    <font>
      <sz val="8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2" fillId="0" borderId="0"/>
    <xf numFmtId="0" fontId="2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 applyAlignment="1">
      <alignment horizontal="left"/>
    </xf>
    <xf numFmtId="0" fontId="7" fillId="0" borderId="0" xfId="1" applyFont="1" applyFill="1" applyBorder="1"/>
    <xf numFmtId="164" fontId="7" fillId="0" borderId="0" xfId="1" applyNumberFormat="1" applyFont="1" applyFill="1" applyBorder="1" applyAlignment="1">
      <alignment horizontal="right"/>
    </xf>
    <xf numFmtId="165" fontId="8" fillId="0" borderId="0" xfId="1" applyNumberFormat="1" applyFont="1" applyFill="1" applyBorder="1" applyAlignment="1">
      <alignment horizontal="center"/>
    </xf>
    <xf numFmtId="164" fontId="9" fillId="2" borderId="2" xfId="1" applyNumberFormat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vertical="top" wrapText="1"/>
    </xf>
    <xf numFmtId="0" fontId="9" fillId="0" borderId="2" xfId="1" applyFont="1" applyFill="1" applyBorder="1" applyAlignment="1">
      <alignment horizontal="center"/>
    </xf>
    <xf numFmtId="0" fontId="14" fillId="0" borderId="0" xfId="1" applyFont="1" applyFill="1"/>
    <xf numFmtId="166" fontId="15" fillId="3" borderId="2" xfId="1" applyNumberFormat="1" applyFont="1" applyFill="1" applyBorder="1" applyAlignment="1" applyProtection="1">
      <alignment horizontal="center" vertical="center"/>
      <protection hidden="1"/>
    </xf>
    <xf numFmtId="166" fontId="15" fillId="3" borderId="2" xfId="1" applyNumberFormat="1" applyFont="1" applyFill="1" applyBorder="1" applyAlignment="1" applyProtection="1">
      <alignment horizontal="left" vertical="center" wrapText="1"/>
      <protection hidden="1"/>
    </xf>
    <xf numFmtId="0" fontId="17" fillId="0" borderId="0" xfId="1" applyFont="1" applyFill="1"/>
    <xf numFmtId="166" fontId="19" fillId="3" borderId="2" xfId="1" applyNumberFormat="1" applyFont="1" applyFill="1" applyBorder="1" applyAlignment="1" applyProtection="1">
      <alignment horizontal="left" vertical="center" wrapText="1"/>
      <protection hidden="1"/>
    </xf>
    <xf numFmtId="0" fontId="21" fillId="0" borderId="0" xfId="1" applyFont="1" applyFill="1"/>
    <xf numFmtId="0" fontId="7" fillId="0" borderId="0" xfId="1" applyFont="1" applyFill="1"/>
    <xf numFmtId="164" fontId="9" fillId="0" borderId="0" xfId="1" applyNumberFormat="1" applyFont="1" applyFill="1"/>
    <xf numFmtId="164" fontId="5" fillId="0" borderId="0" xfId="1" applyNumberFormat="1" applyFont="1" applyFill="1" applyAlignment="1">
      <alignment horizontal="right"/>
    </xf>
    <xf numFmtId="164" fontId="9" fillId="0" borderId="0" xfId="1" applyNumberFormat="1" applyFont="1" applyFill="1" applyAlignment="1">
      <alignment horizontal="right"/>
    </xf>
    <xf numFmtId="164" fontId="5" fillId="0" borderId="0" xfId="1" applyNumberFormat="1" applyFont="1" applyFill="1"/>
    <xf numFmtId="0" fontId="13" fillId="0" borderId="0" xfId="0" applyFont="1" applyProtection="1">
      <protection locked="0"/>
    </xf>
    <xf numFmtId="165" fontId="15" fillId="0" borderId="2" xfId="1" applyNumberFormat="1" applyFont="1" applyFill="1" applyBorder="1" applyAlignment="1">
      <alignment horizontal="right" vertical="center"/>
    </xf>
    <xf numFmtId="165" fontId="16" fillId="0" borderId="2" xfId="1" applyNumberFormat="1" applyFont="1" applyFill="1" applyBorder="1" applyAlignment="1">
      <alignment horizontal="right" vertical="center"/>
    </xf>
    <xf numFmtId="164" fontId="15" fillId="3" borderId="2" xfId="1" applyNumberFormat="1" applyFont="1" applyFill="1" applyBorder="1" applyAlignment="1">
      <alignment horizontal="right" vertical="center"/>
    </xf>
    <xf numFmtId="165" fontId="16" fillId="3" borderId="2" xfId="1" applyNumberFormat="1" applyFont="1" applyFill="1" applyBorder="1" applyAlignment="1">
      <alignment horizontal="right" vertical="center"/>
    </xf>
    <xf numFmtId="165" fontId="18" fillId="0" borderId="2" xfId="1" applyNumberFormat="1" applyFont="1" applyFill="1" applyBorder="1" applyAlignment="1">
      <alignment horizontal="right" vertical="center"/>
    </xf>
    <xf numFmtId="165" fontId="19" fillId="0" borderId="2" xfId="1" applyNumberFormat="1" applyFont="1" applyFill="1" applyBorder="1" applyAlignment="1">
      <alignment horizontal="right" vertical="center"/>
    </xf>
    <xf numFmtId="164" fontId="15" fillId="3" borderId="2" xfId="1" applyNumberFormat="1" applyFont="1" applyFill="1" applyBorder="1" applyAlignment="1" applyProtection="1">
      <alignment horizontal="right" vertical="center"/>
      <protection hidden="1"/>
    </xf>
    <xf numFmtId="164" fontId="21" fillId="0" borderId="0" xfId="1" applyNumberFormat="1" applyFont="1" applyFill="1" applyAlignment="1">
      <alignment horizontal="right"/>
    </xf>
    <xf numFmtId="164" fontId="21" fillId="0" borderId="0" xfId="1" applyNumberFormat="1" applyFont="1" applyFill="1"/>
    <xf numFmtId="165" fontId="18" fillId="3" borderId="2" xfId="1" applyNumberFormat="1" applyFont="1" applyFill="1" applyBorder="1" applyAlignment="1">
      <alignment horizontal="right" vertical="center"/>
    </xf>
    <xf numFmtId="0" fontId="9" fillId="0" borderId="0" xfId="1" applyFont="1" applyFill="1" applyAlignment="1">
      <alignment horizontal="left" vertical="center" wrapText="1"/>
    </xf>
    <xf numFmtId="0" fontId="15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center" wrapText="1"/>
    </xf>
    <xf numFmtId="0" fontId="3" fillId="0" borderId="0" xfId="1" applyFont="1" applyFill="1" applyAlignment="1">
      <alignment horizontal="center"/>
    </xf>
    <xf numFmtId="0" fontId="9" fillId="2" borderId="1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15" fillId="0" borderId="0" xfId="1" applyFont="1" applyFill="1" applyAlignment="1">
      <alignment horizontal="left" vertical="center" wrapText="1"/>
    </xf>
    <xf numFmtId="166" fontId="9" fillId="4" borderId="2" xfId="1" applyNumberFormat="1" applyFont="1" applyFill="1" applyBorder="1" applyAlignment="1" applyProtection="1">
      <alignment horizontal="center" vertical="center"/>
      <protection hidden="1"/>
    </xf>
    <xf numFmtId="166" fontId="11" fillId="4" borderId="2" xfId="1" applyNumberFormat="1" applyFont="1" applyFill="1" applyBorder="1" applyAlignment="1" applyProtection="1">
      <alignment vertical="center" wrapText="1"/>
      <protection hidden="1"/>
    </xf>
    <xf numFmtId="164" fontId="9" fillId="4" borderId="2" xfId="1" applyNumberFormat="1" applyFont="1" applyFill="1" applyBorder="1" applyAlignment="1">
      <alignment horizontal="right" vertical="center"/>
    </xf>
    <xf numFmtId="165" fontId="13" fillId="4" borderId="2" xfId="1" applyNumberFormat="1" applyFont="1" applyFill="1" applyBorder="1" applyAlignment="1">
      <alignment horizontal="right" vertical="center"/>
    </xf>
    <xf numFmtId="166" fontId="9" fillId="4" borderId="2" xfId="1" applyNumberFormat="1" applyFont="1" applyFill="1" applyBorder="1" applyAlignment="1" applyProtection="1">
      <alignment vertical="center" wrapText="1"/>
      <protection hidden="1"/>
    </xf>
    <xf numFmtId="165" fontId="10" fillId="4" borderId="2" xfId="1" applyNumberFormat="1" applyFont="1" applyFill="1" applyBorder="1" applyAlignment="1">
      <alignment horizontal="right" vertical="center"/>
    </xf>
    <xf numFmtId="0" fontId="11" fillId="4" borderId="2" xfId="1" applyNumberFormat="1" applyFont="1" applyFill="1" applyBorder="1" applyAlignment="1" applyProtection="1">
      <alignment vertical="center" wrapText="1"/>
      <protection hidden="1"/>
    </xf>
    <xf numFmtId="166" fontId="9" fillId="4" borderId="2" xfId="1" applyNumberFormat="1" applyFont="1" applyFill="1" applyBorder="1" applyAlignment="1" applyProtection="1">
      <alignment horizontal="center" vertical="center" wrapText="1"/>
      <protection hidden="1"/>
    </xf>
    <xf numFmtId="165" fontId="9" fillId="4" borderId="2" xfId="1" applyNumberFormat="1" applyFont="1" applyFill="1" applyBorder="1" applyAlignment="1">
      <alignment horizontal="right" vertical="center"/>
    </xf>
    <xf numFmtId="164" fontId="15" fillId="4" borderId="2" xfId="1" applyNumberFormat="1" applyFont="1" applyFill="1" applyBorder="1" applyAlignment="1">
      <alignment horizontal="right" vertical="center"/>
    </xf>
    <xf numFmtId="0" fontId="9" fillId="4" borderId="2" xfId="1" applyNumberFormat="1" applyFont="1" applyFill="1" applyBorder="1" applyAlignment="1" applyProtection="1">
      <alignment vertical="center" wrapText="1"/>
      <protection hidden="1"/>
    </xf>
    <xf numFmtId="0" fontId="21" fillId="0" borderId="2" xfId="1" applyFont="1" applyFill="1" applyBorder="1" applyAlignment="1">
      <alignment vertical="center"/>
    </xf>
    <xf numFmtId="166" fontId="9" fillId="0" borderId="2" xfId="1" applyNumberFormat="1" applyFont="1" applyFill="1" applyBorder="1" applyAlignment="1" applyProtection="1">
      <alignment horizontal="left" vertical="center" wrapText="1"/>
      <protection hidden="1"/>
    </xf>
    <xf numFmtId="0" fontId="21" fillId="0" borderId="2" xfId="1" applyFont="1" applyFill="1" applyBorder="1" applyAlignment="1">
      <alignment horizontal="right" vertical="center"/>
    </xf>
    <xf numFmtId="164" fontId="9" fillId="0" borderId="2" xfId="1" applyNumberFormat="1" applyFont="1" applyFill="1" applyBorder="1" applyAlignment="1">
      <alignment horizontal="right" vertical="center"/>
    </xf>
    <xf numFmtId="165" fontId="13" fillId="0" borderId="2" xfId="1" applyNumberFormat="1" applyFont="1" applyFill="1" applyBorder="1" applyAlignment="1">
      <alignment horizontal="right" vertical="center"/>
    </xf>
    <xf numFmtId="166" fontId="9" fillId="0" borderId="2" xfId="1" applyNumberFormat="1" applyFont="1" applyFill="1" applyBorder="1" applyAlignment="1" applyProtection="1">
      <alignment horizontal="center" vertical="center"/>
      <protection hidden="1"/>
    </xf>
    <xf numFmtId="166" fontId="9" fillId="0" borderId="2" xfId="1" applyNumberFormat="1" applyFont="1" applyFill="1" applyBorder="1" applyAlignment="1" applyProtection="1">
      <alignment vertical="center" wrapText="1"/>
      <protection hidden="1"/>
    </xf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colors>
    <mruColors>
      <color rgb="FFCCFFCC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5"/>
  <sheetViews>
    <sheetView showZeros="0" tabSelected="1" view="pageBreakPreview" zoomScale="70" zoomScaleNormal="70" zoomScaleSheetLayoutView="70" zoomScalePageLayoutView="55" workbookViewId="0">
      <pane xSplit="2" ySplit="5" topLeftCell="C6" activePane="bottomRight" state="frozenSplit"/>
      <selection activeCell="B1" sqref="B1"/>
      <selection pane="topRight" activeCell="C5" sqref="C5"/>
      <selection pane="bottomLeft" activeCell="B8" sqref="B8"/>
      <selection pane="bottomRight" activeCell="K6" sqref="K6"/>
    </sheetView>
  </sheetViews>
  <sheetFormatPr defaultRowHeight="15.75" x14ac:dyDescent="0.25"/>
  <cols>
    <col min="1" max="1" width="16" style="2" customWidth="1"/>
    <col min="2" max="2" width="78.5" style="18" customWidth="1"/>
    <col min="3" max="3" width="16.375" style="2" customWidth="1"/>
    <col min="4" max="4" width="16.75" style="2" customWidth="1"/>
    <col min="5" max="5" width="14.375" style="2" customWidth="1"/>
    <col min="6" max="6" width="16.5" style="2" customWidth="1"/>
    <col min="7" max="7" width="13.625" style="20" customWidth="1"/>
    <col min="8" max="8" width="19.125" style="2" customWidth="1"/>
    <col min="9" max="16384" width="9" style="2"/>
  </cols>
  <sheetData>
    <row r="1" spans="1:17" s="1" customFormat="1" ht="20.25" x14ac:dyDescent="0.3">
      <c r="A1" s="36" t="s">
        <v>0</v>
      </c>
      <c r="B1" s="37"/>
      <c r="C1" s="37"/>
      <c r="D1" s="37"/>
      <c r="E1" s="37"/>
      <c r="F1" s="37"/>
      <c r="G1" s="37"/>
      <c r="H1" s="37"/>
    </row>
    <row r="2" spans="1:17" ht="24" customHeight="1" x14ac:dyDescent="0.3">
      <c r="B2" s="3"/>
      <c r="C2" s="4"/>
      <c r="D2" s="4"/>
      <c r="E2" s="4"/>
      <c r="F2" s="4"/>
      <c r="G2" s="5"/>
      <c r="H2" s="6" t="s">
        <v>1</v>
      </c>
    </row>
    <row r="3" spans="1:17" s="8" customFormat="1" ht="31.5" customHeight="1" x14ac:dyDescent="0.25">
      <c r="A3" s="38" t="s">
        <v>2</v>
      </c>
      <c r="B3" s="40" t="s">
        <v>3</v>
      </c>
      <c r="C3" s="41" t="s">
        <v>248</v>
      </c>
      <c r="D3" s="41"/>
      <c r="E3" s="41"/>
      <c r="F3" s="41"/>
      <c r="G3" s="7" t="s">
        <v>249</v>
      </c>
      <c r="H3" s="41" t="s">
        <v>4</v>
      </c>
    </row>
    <row r="4" spans="1:17" s="8" customFormat="1" ht="74.25" customHeight="1" x14ac:dyDescent="0.25">
      <c r="A4" s="39"/>
      <c r="B4" s="40"/>
      <c r="C4" s="9" t="s">
        <v>5</v>
      </c>
      <c r="D4" s="9" t="s">
        <v>6</v>
      </c>
      <c r="E4" s="9" t="s">
        <v>7</v>
      </c>
      <c r="F4" s="9" t="s">
        <v>8</v>
      </c>
      <c r="G4" s="7" t="s">
        <v>7</v>
      </c>
      <c r="H4" s="41"/>
      <c r="J4" s="10"/>
      <c r="K4" s="10"/>
      <c r="L4" s="10"/>
      <c r="M4" s="10"/>
      <c r="N4" s="10"/>
      <c r="O4" s="10"/>
      <c r="P4" s="10"/>
      <c r="Q4" s="10"/>
    </row>
    <row r="5" spans="1:17" ht="18" customHeight="1" x14ac:dyDescent="0.25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J5" s="10"/>
      <c r="K5" s="10"/>
      <c r="L5" s="10"/>
      <c r="M5" s="10"/>
      <c r="N5" s="10"/>
      <c r="O5" s="10"/>
      <c r="P5" s="10"/>
      <c r="Q5" s="10"/>
    </row>
    <row r="6" spans="1:17" s="12" customFormat="1" ht="45" customHeight="1" x14ac:dyDescent="0.2">
      <c r="A6" s="43" t="s">
        <v>9</v>
      </c>
      <c r="B6" s="44" t="s">
        <v>10</v>
      </c>
      <c r="C6" s="45">
        <f>SUM(C7:C14)</f>
        <v>26834018.699999999</v>
      </c>
      <c r="D6" s="45">
        <f>SUM(D7:D14)</f>
        <v>26934018.699999999</v>
      </c>
      <c r="E6" s="45">
        <f>SUM(E7:E14)</f>
        <v>26733309.300000001</v>
      </c>
      <c r="F6" s="46">
        <f>E6/D6*100</f>
        <v>99.254810794350561</v>
      </c>
      <c r="G6" s="45">
        <f>SUM(G7:G14)</f>
        <v>24774386.199999996</v>
      </c>
      <c r="H6" s="46">
        <f>E6/G6*100</f>
        <v>107.90704998374491</v>
      </c>
    </row>
    <row r="7" spans="1:17" s="15" customFormat="1" ht="24.75" customHeight="1" x14ac:dyDescent="0.2">
      <c r="A7" s="13" t="s">
        <v>11</v>
      </c>
      <c r="B7" s="14" t="s">
        <v>12</v>
      </c>
      <c r="C7" s="24">
        <v>19951461.399999999</v>
      </c>
      <c r="D7" s="24">
        <v>19951461.399999999</v>
      </c>
      <c r="E7" s="24">
        <v>19765506.399999999</v>
      </c>
      <c r="F7" s="25">
        <f>E7/D7*100</f>
        <v>99.06796301147142</v>
      </c>
      <c r="G7" s="26">
        <v>18080964.699999999</v>
      </c>
      <c r="H7" s="27">
        <f>E7/G7*100</f>
        <v>109.31665830861337</v>
      </c>
    </row>
    <row r="8" spans="1:17" s="15" customFormat="1" ht="25.5" customHeight="1" x14ac:dyDescent="0.2">
      <c r="A8" s="13" t="s">
        <v>13</v>
      </c>
      <c r="B8" s="14" t="s">
        <v>14</v>
      </c>
      <c r="C8" s="24">
        <v>6340029.9000000004</v>
      </c>
      <c r="D8" s="24">
        <v>6340029.9000000004</v>
      </c>
      <c r="E8" s="24">
        <v>6334068.2999999998</v>
      </c>
      <c r="F8" s="25">
        <f t="shared" ref="F8:F71" si="0">E8/D8*100</f>
        <v>99.905968897717642</v>
      </c>
      <c r="G8" s="26">
        <v>6336329</v>
      </c>
      <c r="H8" s="27">
        <f t="shared" ref="H8:H71" si="1">E8/G8*100</f>
        <v>99.964321612719289</v>
      </c>
    </row>
    <row r="9" spans="1:17" s="15" customFormat="1" ht="27.75" customHeight="1" x14ac:dyDescent="0.2">
      <c r="A9" s="13" t="s">
        <v>15</v>
      </c>
      <c r="B9" s="14" t="s">
        <v>16</v>
      </c>
      <c r="C9" s="24">
        <v>391348.5</v>
      </c>
      <c r="D9" s="24">
        <v>391348.5</v>
      </c>
      <c r="E9" s="24">
        <v>387287.1</v>
      </c>
      <c r="F9" s="25">
        <f t="shared" si="0"/>
        <v>98.962203764675223</v>
      </c>
      <c r="G9" s="26">
        <v>193327.4</v>
      </c>
      <c r="H9" s="27" t="s">
        <v>250</v>
      </c>
    </row>
    <row r="10" spans="1:17" s="15" customFormat="1" ht="24" customHeight="1" x14ac:dyDescent="0.2">
      <c r="A10" s="13" t="s">
        <v>17</v>
      </c>
      <c r="B10" s="14" t="s">
        <v>18</v>
      </c>
      <c r="C10" s="24">
        <v>100807.6</v>
      </c>
      <c r="D10" s="24">
        <v>200807.6</v>
      </c>
      <c r="E10" s="24">
        <v>196080.9</v>
      </c>
      <c r="F10" s="25">
        <f t="shared" si="0"/>
        <v>97.646154826809337</v>
      </c>
      <c r="G10" s="26">
        <v>129518.7</v>
      </c>
      <c r="H10" s="27" t="s">
        <v>251</v>
      </c>
    </row>
    <row r="11" spans="1:17" s="15" customFormat="1" ht="39.75" customHeight="1" x14ac:dyDescent="0.2">
      <c r="A11" s="13" t="s">
        <v>19</v>
      </c>
      <c r="B11" s="14" t="s">
        <v>20</v>
      </c>
      <c r="C11" s="24">
        <v>31563.200000000001</v>
      </c>
      <c r="D11" s="24">
        <v>31563.200000000001</v>
      </c>
      <c r="E11" s="24">
        <v>31563.1</v>
      </c>
      <c r="F11" s="25">
        <f t="shared" si="0"/>
        <v>99.999683175343435</v>
      </c>
      <c r="G11" s="26">
        <v>15536.2</v>
      </c>
      <c r="H11" s="27" t="s">
        <v>250</v>
      </c>
    </row>
    <row r="12" spans="1:17" s="15" customFormat="1" ht="85.5" hidden="1" customHeight="1" x14ac:dyDescent="0.2">
      <c r="A12" s="13" t="s">
        <v>21</v>
      </c>
      <c r="B12" s="14" t="s">
        <v>22</v>
      </c>
      <c r="C12" s="24"/>
      <c r="D12" s="24"/>
      <c r="E12" s="24"/>
      <c r="F12" s="28" t="e">
        <f t="shared" si="0"/>
        <v>#DIV/0!</v>
      </c>
      <c r="G12" s="26"/>
      <c r="H12" s="33" t="e">
        <f t="shared" si="1"/>
        <v>#DIV/0!</v>
      </c>
    </row>
    <row r="13" spans="1:17" s="15" customFormat="1" ht="150" hidden="1" customHeight="1" x14ac:dyDescent="0.2">
      <c r="A13" s="13" t="s">
        <v>23</v>
      </c>
      <c r="B13" s="14" t="s">
        <v>24</v>
      </c>
      <c r="C13" s="24"/>
      <c r="D13" s="24"/>
      <c r="E13" s="24"/>
      <c r="F13" s="28" t="e">
        <f t="shared" si="0"/>
        <v>#DIV/0!</v>
      </c>
      <c r="G13" s="26"/>
      <c r="H13" s="33" t="e">
        <f t="shared" si="1"/>
        <v>#DIV/0!</v>
      </c>
    </row>
    <row r="14" spans="1:17" s="15" customFormat="1" ht="39.75" customHeight="1" x14ac:dyDescent="0.2">
      <c r="A14" s="13" t="s">
        <v>25</v>
      </c>
      <c r="B14" s="14" t="s">
        <v>26</v>
      </c>
      <c r="C14" s="24">
        <v>18808.099999999999</v>
      </c>
      <c r="D14" s="24">
        <v>18808.099999999999</v>
      </c>
      <c r="E14" s="24">
        <v>18803.5</v>
      </c>
      <c r="F14" s="25">
        <f t="shared" si="0"/>
        <v>99.975542452454008</v>
      </c>
      <c r="G14" s="26">
        <v>18710.2</v>
      </c>
      <c r="H14" s="27">
        <f t="shared" si="1"/>
        <v>100.49865848574572</v>
      </c>
    </row>
    <row r="15" spans="1:17" s="12" customFormat="1" ht="50.25" customHeight="1" x14ac:dyDescent="0.2">
      <c r="A15" s="43" t="s">
        <v>27</v>
      </c>
      <c r="B15" s="47" t="s">
        <v>239</v>
      </c>
      <c r="C15" s="45">
        <f t="shared" ref="C15:E15" si="2">SUM(C16:C23)</f>
        <v>0</v>
      </c>
      <c r="D15" s="45">
        <f t="shared" si="2"/>
        <v>0</v>
      </c>
      <c r="E15" s="45">
        <f t="shared" si="2"/>
        <v>0</v>
      </c>
      <c r="F15" s="48"/>
      <c r="G15" s="45">
        <f>SUM(G16:G23)</f>
        <v>3294665</v>
      </c>
      <c r="H15" s="46">
        <f>E15/G15*100</f>
        <v>0</v>
      </c>
    </row>
    <row r="16" spans="1:17" s="15" customFormat="1" ht="38.25" customHeight="1" x14ac:dyDescent="0.2">
      <c r="A16" s="13" t="s">
        <v>28</v>
      </c>
      <c r="B16" s="14" t="s">
        <v>29</v>
      </c>
      <c r="C16" s="29"/>
      <c r="D16" s="24"/>
      <c r="E16" s="29"/>
      <c r="F16" s="28" t="e">
        <f t="shared" si="0"/>
        <v>#DIV/0!</v>
      </c>
      <c r="G16" s="26">
        <v>3203746.4</v>
      </c>
      <c r="H16" s="27">
        <f t="shared" si="1"/>
        <v>0</v>
      </c>
    </row>
    <row r="17" spans="1:8" s="15" customFormat="1" ht="30" customHeight="1" x14ac:dyDescent="0.2">
      <c r="A17" s="13" t="s">
        <v>30</v>
      </c>
      <c r="B17" s="14" t="s">
        <v>31</v>
      </c>
      <c r="C17" s="29"/>
      <c r="D17" s="24"/>
      <c r="E17" s="29"/>
      <c r="F17" s="28" t="e">
        <f t="shared" si="0"/>
        <v>#DIV/0!</v>
      </c>
      <c r="G17" s="26">
        <v>551.70000000000005</v>
      </c>
      <c r="H17" s="27">
        <f t="shared" si="1"/>
        <v>0</v>
      </c>
    </row>
    <row r="18" spans="1:8" s="15" customFormat="1" ht="43.5" customHeight="1" x14ac:dyDescent="0.2">
      <c r="A18" s="13" t="s">
        <v>32</v>
      </c>
      <c r="B18" s="14" t="s">
        <v>33</v>
      </c>
      <c r="C18" s="29"/>
      <c r="D18" s="24"/>
      <c r="E18" s="29"/>
      <c r="F18" s="28" t="e">
        <f t="shared" si="0"/>
        <v>#DIV/0!</v>
      </c>
      <c r="G18" s="26">
        <v>9842.2999999999993</v>
      </c>
      <c r="H18" s="27">
        <f t="shared" si="1"/>
        <v>0</v>
      </c>
    </row>
    <row r="19" spans="1:8" s="15" customFormat="1" ht="53.25" customHeight="1" x14ac:dyDescent="0.2">
      <c r="A19" s="13" t="s">
        <v>34</v>
      </c>
      <c r="B19" s="14" t="s">
        <v>35</v>
      </c>
      <c r="C19" s="29"/>
      <c r="D19" s="24"/>
      <c r="E19" s="29"/>
      <c r="F19" s="28" t="e">
        <f t="shared" si="0"/>
        <v>#DIV/0!</v>
      </c>
      <c r="G19" s="26">
        <v>67006.399999999994</v>
      </c>
      <c r="H19" s="27">
        <f t="shared" si="1"/>
        <v>0</v>
      </c>
    </row>
    <row r="20" spans="1:8" s="15" customFormat="1" ht="29.25" customHeight="1" x14ac:dyDescent="0.2">
      <c r="A20" s="13" t="s">
        <v>36</v>
      </c>
      <c r="B20" s="14" t="s">
        <v>37</v>
      </c>
      <c r="C20" s="29"/>
      <c r="D20" s="24"/>
      <c r="E20" s="29"/>
      <c r="F20" s="28" t="e">
        <f t="shared" si="0"/>
        <v>#DIV/0!</v>
      </c>
      <c r="G20" s="26">
        <v>63.6</v>
      </c>
      <c r="H20" s="27">
        <f t="shared" si="1"/>
        <v>0</v>
      </c>
    </row>
    <row r="21" spans="1:8" s="15" customFormat="1" ht="29.25" customHeight="1" x14ac:dyDescent="0.2">
      <c r="A21" s="13" t="s">
        <v>38</v>
      </c>
      <c r="B21" s="14" t="s">
        <v>39</v>
      </c>
      <c r="C21" s="29"/>
      <c r="D21" s="24"/>
      <c r="E21" s="29"/>
      <c r="F21" s="28" t="e">
        <f t="shared" si="0"/>
        <v>#DIV/0!</v>
      </c>
      <c r="G21" s="26">
        <v>804.1</v>
      </c>
      <c r="H21" s="27">
        <f t="shared" si="1"/>
        <v>0</v>
      </c>
    </row>
    <row r="22" spans="1:8" s="15" customFormat="1" ht="33" customHeight="1" x14ac:dyDescent="0.2">
      <c r="A22" s="13" t="s">
        <v>40</v>
      </c>
      <c r="B22" s="14" t="s">
        <v>41</v>
      </c>
      <c r="C22" s="29"/>
      <c r="D22" s="24"/>
      <c r="E22" s="29"/>
      <c r="F22" s="28" t="e">
        <f t="shared" si="0"/>
        <v>#DIV/0!</v>
      </c>
      <c r="G22" s="26">
        <v>690.6</v>
      </c>
      <c r="H22" s="27">
        <f t="shared" si="1"/>
        <v>0</v>
      </c>
    </row>
    <row r="23" spans="1:8" s="15" customFormat="1" ht="42" customHeight="1" x14ac:dyDescent="0.2">
      <c r="A23" s="13" t="s">
        <v>42</v>
      </c>
      <c r="B23" s="14" t="s">
        <v>43</v>
      </c>
      <c r="C23" s="29"/>
      <c r="D23" s="24"/>
      <c r="E23" s="29"/>
      <c r="F23" s="28" t="e">
        <f t="shared" si="0"/>
        <v>#DIV/0!</v>
      </c>
      <c r="G23" s="26">
        <v>11959.9</v>
      </c>
      <c r="H23" s="27">
        <f t="shared" si="1"/>
        <v>0</v>
      </c>
    </row>
    <row r="24" spans="1:8" s="12" customFormat="1" ht="39.75" customHeight="1" x14ac:dyDescent="0.2">
      <c r="A24" s="43" t="s">
        <v>44</v>
      </c>
      <c r="B24" s="44" t="s">
        <v>45</v>
      </c>
      <c r="C24" s="45">
        <f>SUM(C25:C37)</f>
        <v>3610700.3</v>
      </c>
      <c r="D24" s="45">
        <f t="shared" ref="D24:G24" si="3">SUM(D25:D37)</f>
        <v>3613732.3</v>
      </c>
      <c r="E24" s="45">
        <f t="shared" si="3"/>
        <v>3265836.4999999995</v>
      </c>
      <c r="F24" s="46">
        <f>E24/D24*100</f>
        <v>90.372950425796617</v>
      </c>
      <c r="G24" s="45">
        <f t="shared" si="3"/>
        <v>2238022.9</v>
      </c>
      <c r="H24" s="46">
        <f>E24/G24*100</f>
        <v>145.92507073989279</v>
      </c>
    </row>
    <row r="25" spans="1:8" s="15" customFormat="1" ht="19.5" customHeight="1" x14ac:dyDescent="0.2">
      <c r="A25" s="13" t="s">
        <v>46</v>
      </c>
      <c r="B25" s="14" t="s">
        <v>47</v>
      </c>
      <c r="C25" s="24">
        <v>212684</v>
      </c>
      <c r="D25" s="24">
        <v>212684</v>
      </c>
      <c r="E25" s="24">
        <v>212681.7</v>
      </c>
      <c r="F25" s="25">
        <f t="shared" si="0"/>
        <v>99.998918583438339</v>
      </c>
      <c r="G25" s="26">
        <v>151943.20000000001</v>
      </c>
      <c r="H25" s="27">
        <f t="shared" si="1"/>
        <v>139.97447730467701</v>
      </c>
    </row>
    <row r="26" spans="1:8" s="15" customFormat="1" x14ac:dyDescent="0.2">
      <c r="A26" s="13" t="s">
        <v>48</v>
      </c>
      <c r="B26" s="14" t="s">
        <v>49</v>
      </c>
      <c r="C26" s="24">
        <v>591597.69999999995</v>
      </c>
      <c r="D26" s="24">
        <v>591597.69999999995</v>
      </c>
      <c r="E26" s="24">
        <v>591468.80000000005</v>
      </c>
      <c r="F26" s="25">
        <f t="shared" si="0"/>
        <v>99.978211544771071</v>
      </c>
      <c r="G26" s="26">
        <v>510646</v>
      </c>
      <c r="H26" s="27">
        <f t="shared" si="1"/>
        <v>115.82755960097603</v>
      </c>
    </row>
    <row r="27" spans="1:8" s="15" customFormat="1" x14ac:dyDescent="0.2">
      <c r="A27" s="13" t="s">
        <v>50</v>
      </c>
      <c r="B27" s="14" t="s">
        <v>51</v>
      </c>
      <c r="C27" s="24">
        <v>148898.9</v>
      </c>
      <c r="D27" s="24">
        <v>148898.9</v>
      </c>
      <c r="E27" s="24">
        <v>148898.70000000001</v>
      </c>
      <c r="F27" s="25">
        <f t="shared" si="0"/>
        <v>99.999865680673267</v>
      </c>
      <c r="G27" s="26">
        <v>125196</v>
      </c>
      <c r="H27" s="27">
        <f t="shared" si="1"/>
        <v>118.93247388095467</v>
      </c>
    </row>
    <row r="28" spans="1:8" s="15" customFormat="1" x14ac:dyDescent="0.2">
      <c r="A28" s="13" t="s">
        <v>52</v>
      </c>
      <c r="B28" s="14" t="s">
        <v>53</v>
      </c>
      <c r="C28" s="24">
        <v>132041.29999999999</v>
      </c>
      <c r="D28" s="24">
        <v>132041.29999999999</v>
      </c>
      <c r="E28" s="24">
        <v>132041.29999999999</v>
      </c>
      <c r="F28" s="25">
        <f t="shared" si="0"/>
        <v>100</v>
      </c>
      <c r="G28" s="26">
        <v>106589.1</v>
      </c>
      <c r="H28" s="27">
        <f t="shared" si="1"/>
        <v>123.87880186623208</v>
      </c>
    </row>
    <row r="29" spans="1:8" s="15" customFormat="1" x14ac:dyDescent="0.2">
      <c r="A29" s="13" t="s">
        <v>54</v>
      </c>
      <c r="B29" s="14" t="s">
        <v>55</v>
      </c>
      <c r="C29" s="24">
        <v>784450.4</v>
      </c>
      <c r="D29" s="24">
        <v>784450.4</v>
      </c>
      <c r="E29" s="24">
        <v>784205.9</v>
      </c>
      <c r="F29" s="25">
        <f t="shared" si="0"/>
        <v>99.968831681391208</v>
      </c>
      <c r="G29" s="26">
        <v>476931.9</v>
      </c>
      <c r="H29" s="27" t="s">
        <v>252</v>
      </c>
    </row>
    <row r="30" spans="1:8" s="15" customFormat="1" x14ac:dyDescent="0.2">
      <c r="A30" s="13" t="s">
        <v>56</v>
      </c>
      <c r="B30" s="14" t="s">
        <v>57</v>
      </c>
      <c r="C30" s="24">
        <v>162986.79999999999</v>
      </c>
      <c r="D30" s="24">
        <v>162986.79999999999</v>
      </c>
      <c r="E30" s="24">
        <v>162986.20000000001</v>
      </c>
      <c r="F30" s="25">
        <f t="shared" si="0"/>
        <v>99.999631872028914</v>
      </c>
      <c r="G30" s="26">
        <v>132695.6</v>
      </c>
      <c r="H30" s="27">
        <f t="shared" si="1"/>
        <v>122.82713217318435</v>
      </c>
    </row>
    <row r="31" spans="1:8" s="15" customFormat="1" ht="31.5" x14ac:dyDescent="0.2">
      <c r="A31" s="13" t="s">
        <v>58</v>
      </c>
      <c r="B31" s="14" t="s">
        <v>59</v>
      </c>
      <c r="C31" s="24">
        <v>238713.2</v>
      </c>
      <c r="D31" s="24">
        <v>238713.2</v>
      </c>
      <c r="E31" s="24">
        <v>226719.7</v>
      </c>
      <c r="F31" s="25">
        <f t="shared" si="0"/>
        <v>94.975770087284658</v>
      </c>
      <c r="G31" s="26">
        <v>22426.3</v>
      </c>
      <c r="H31" s="27" t="s">
        <v>253</v>
      </c>
    </row>
    <row r="32" spans="1:8" s="15" customFormat="1" x14ac:dyDescent="0.2">
      <c r="A32" s="13" t="s">
        <v>60</v>
      </c>
      <c r="B32" s="14" t="s">
        <v>61</v>
      </c>
      <c r="C32" s="24">
        <v>96834.9</v>
      </c>
      <c r="D32" s="24">
        <v>96834.9</v>
      </c>
      <c r="E32" s="24">
        <v>96834.9</v>
      </c>
      <c r="F32" s="25">
        <f t="shared" si="0"/>
        <v>100</v>
      </c>
      <c r="G32" s="26">
        <v>85668.3</v>
      </c>
      <c r="H32" s="27">
        <f t="shared" si="1"/>
        <v>113.03469311285504</v>
      </c>
    </row>
    <row r="33" spans="1:8" s="15" customFormat="1" ht="21" customHeight="1" x14ac:dyDescent="0.2">
      <c r="A33" s="13" t="s">
        <v>62</v>
      </c>
      <c r="B33" s="14" t="s">
        <v>63</v>
      </c>
      <c r="C33" s="24">
        <v>6034.2</v>
      </c>
      <c r="D33" s="24">
        <v>6034.2</v>
      </c>
      <c r="E33" s="24">
        <v>6034.2</v>
      </c>
      <c r="F33" s="25">
        <f t="shared" si="0"/>
        <v>100</v>
      </c>
      <c r="G33" s="26">
        <v>4638.5</v>
      </c>
      <c r="H33" s="27">
        <f t="shared" si="1"/>
        <v>130.08946857820416</v>
      </c>
    </row>
    <row r="34" spans="1:8" s="15" customFormat="1" ht="32.25" customHeight="1" x14ac:dyDescent="0.2">
      <c r="A34" s="13" t="s">
        <v>64</v>
      </c>
      <c r="B34" s="14" t="s">
        <v>65</v>
      </c>
      <c r="C34" s="24">
        <v>1217735.5</v>
      </c>
      <c r="D34" s="24">
        <v>1220767.5</v>
      </c>
      <c r="E34" s="24">
        <v>885241.7</v>
      </c>
      <c r="F34" s="25">
        <f t="shared" si="0"/>
        <v>72.515175903683541</v>
      </c>
      <c r="G34" s="26">
        <v>609425.1</v>
      </c>
      <c r="H34" s="27">
        <f t="shared" si="1"/>
        <v>145.25849033786105</v>
      </c>
    </row>
    <row r="35" spans="1:8" s="15" customFormat="1" ht="20.25" customHeight="1" x14ac:dyDescent="0.2">
      <c r="A35" s="13" t="s">
        <v>66</v>
      </c>
      <c r="B35" s="14" t="s">
        <v>67</v>
      </c>
      <c r="C35" s="24">
        <v>7375.6</v>
      </c>
      <c r="D35" s="24">
        <v>7375.6</v>
      </c>
      <c r="E35" s="24">
        <v>7375.6</v>
      </c>
      <c r="F35" s="25">
        <f t="shared" si="0"/>
        <v>100</v>
      </c>
      <c r="G35" s="26">
        <v>7721.1</v>
      </c>
      <c r="H35" s="27">
        <f t="shared" si="1"/>
        <v>95.525248993019133</v>
      </c>
    </row>
    <row r="36" spans="1:8" s="15" customFormat="1" ht="27" customHeight="1" x14ac:dyDescent="0.2">
      <c r="A36" s="13" t="s">
        <v>68</v>
      </c>
      <c r="B36" s="14" t="s">
        <v>69</v>
      </c>
      <c r="C36" s="24">
        <v>9420.5</v>
      </c>
      <c r="D36" s="24">
        <v>9420.5</v>
      </c>
      <c r="E36" s="24">
        <v>9420.5</v>
      </c>
      <c r="F36" s="25">
        <f t="shared" si="0"/>
        <v>100</v>
      </c>
      <c r="G36" s="26">
        <v>1739</v>
      </c>
      <c r="H36" s="27" t="s">
        <v>254</v>
      </c>
    </row>
    <row r="37" spans="1:8" s="15" customFormat="1" ht="36.75" customHeight="1" x14ac:dyDescent="0.2">
      <c r="A37" s="13" t="s">
        <v>70</v>
      </c>
      <c r="B37" s="14" t="s">
        <v>71</v>
      </c>
      <c r="C37" s="24">
        <v>1927.3</v>
      </c>
      <c r="D37" s="24">
        <v>1927.3</v>
      </c>
      <c r="E37" s="24">
        <v>1927.3</v>
      </c>
      <c r="F37" s="25">
        <f t="shared" si="0"/>
        <v>100</v>
      </c>
      <c r="G37" s="26">
        <v>2402.8000000000002</v>
      </c>
      <c r="H37" s="27">
        <f t="shared" si="1"/>
        <v>80.210587647744291</v>
      </c>
    </row>
    <row r="38" spans="1:8" s="12" customFormat="1" ht="46.5" customHeight="1" x14ac:dyDescent="0.2">
      <c r="A38" s="43" t="s">
        <v>72</v>
      </c>
      <c r="B38" s="49" t="s">
        <v>73</v>
      </c>
      <c r="C38" s="45">
        <f>SUM(C39:C42)</f>
        <v>2289629.4</v>
      </c>
      <c r="D38" s="45">
        <f t="shared" ref="D38:G38" si="4">SUM(D39:D42)</f>
        <v>2290285.4</v>
      </c>
      <c r="E38" s="45">
        <f t="shared" si="4"/>
        <v>1932489.2000000002</v>
      </c>
      <c r="F38" s="46">
        <f>E38/D38*100</f>
        <v>84.377658784359383</v>
      </c>
      <c r="G38" s="45">
        <f t="shared" si="4"/>
        <v>2376519.9</v>
      </c>
      <c r="H38" s="46">
        <f>E38/G38*100</f>
        <v>81.315927545988572</v>
      </c>
    </row>
    <row r="39" spans="1:8" s="15" customFormat="1" ht="25.5" customHeight="1" x14ac:dyDescent="0.2">
      <c r="A39" s="13" t="s">
        <v>74</v>
      </c>
      <c r="B39" s="14" t="s">
        <v>75</v>
      </c>
      <c r="C39" s="24">
        <v>1337562</v>
      </c>
      <c r="D39" s="24">
        <v>1337562</v>
      </c>
      <c r="E39" s="24">
        <v>1337395.8</v>
      </c>
      <c r="F39" s="25">
        <f t="shared" si="0"/>
        <v>99.987574407765777</v>
      </c>
      <c r="G39" s="26">
        <v>1082010</v>
      </c>
      <c r="H39" s="27">
        <f t="shared" si="1"/>
        <v>123.60290570327446</v>
      </c>
    </row>
    <row r="40" spans="1:8" s="15" customFormat="1" ht="26.25" customHeight="1" x14ac:dyDescent="0.2">
      <c r="A40" s="13" t="s">
        <v>76</v>
      </c>
      <c r="B40" s="14" t="s">
        <v>77</v>
      </c>
      <c r="C40" s="24">
        <v>8936.5</v>
      </c>
      <c r="D40" s="24">
        <v>8936.5</v>
      </c>
      <c r="E40" s="24">
        <v>8562.7999999999993</v>
      </c>
      <c r="F40" s="25">
        <f t="shared" si="0"/>
        <v>95.818273373244551</v>
      </c>
      <c r="G40" s="26">
        <v>3542.7</v>
      </c>
      <c r="H40" s="27" t="s">
        <v>255</v>
      </c>
    </row>
    <row r="41" spans="1:8" s="15" customFormat="1" ht="25.5" customHeight="1" x14ac:dyDescent="0.2">
      <c r="A41" s="13" t="s">
        <v>78</v>
      </c>
      <c r="B41" s="14" t="s">
        <v>79</v>
      </c>
      <c r="C41" s="24">
        <v>32971.5</v>
      </c>
      <c r="D41" s="24">
        <v>32971.5</v>
      </c>
      <c r="E41" s="24">
        <v>32971.5</v>
      </c>
      <c r="F41" s="25">
        <f t="shared" si="0"/>
        <v>100</v>
      </c>
      <c r="G41" s="26">
        <v>33858.400000000001</v>
      </c>
      <c r="H41" s="27">
        <f t="shared" si="1"/>
        <v>97.380561396876402</v>
      </c>
    </row>
    <row r="42" spans="1:8" s="15" customFormat="1" ht="27" customHeight="1" x14ac:dyDescent="0.2">
      <c r="A42" s="13" t="s">
        <v>80</v>
      </c>
      <c r="B42" s="14" t="s">
        <v>81</v>
      </c>
      <c r="C42" s="24">
        <v>910159.4</v>
      </c>
      <c r="D42" s="24">
        <v>910815.4</v>
      </c>
      <c r="E42" s="24">
        <v>553559.1</v>
      </c>
      <c r="F42" s="25">
        <f t="shared" si="0"/>
        <v>60.776212172082289</v>
      </c>
      <c r="G42" s="26">
        <v>1257108.8</v>
      </c>
      <c r="H42" s="27">
        <f t="shared" si="1"/>
        <v>44.034303156576421</v>
      </c>
    </row>
    <row r="43" spans="1:8" s="12" customFormat="1" ht="44.25" customHeight="1" x14ac:dyDescent="0.2">
      <c r="A43" s="43" t="s">
        <v>82</v>
      </c>
      <c r="B43" s="49" t="s">
        <v>83</v>
      </c>
      <c r="C43" s="45">
        <f>SUM(C44:C47)</f>
        <v>815582.5</v>
      </c>
      <c r="D43" s="45">
        <f t="shared" ref="D43:G43" si="5">SUM(D44:D47)</f>
        <v>815582.5</v>
      </c>
      <c r="E43" s="45">
        <f t="shared" si="5"/>
        <v>798501.10000000009</v>
      </c>
      <c r="F43" s="46">
        <f>E43/D43*100</f>
        <v>97.905619603167068</v>
      </c>
      <c r="G43" s="45">
        <f t="shared" si="5"/>
        <v>965295.6</v>
      </c>
      <c r="H43" s="46">
        <f>E43/G43*100</f>
        <v>82.720888813747834</v>
      </c>
    </row>
    <row r="44" spans="1:8" s="15" customFormat="1" ht="32.25" customHeight="1" x14ac:dyDescent="0.2">
      <c r="A44" s="13" t="s">
        <v>84</v>
      </c>
      <c r="B44" s="14" t="s">
        <v>85</v>
      </c>
      <c r="C44" s="24">
        <v>39187.5</v>
      </c>
      <c r="D44" s="24">
        <v>39187.5</v>
      </c>
      <c r="E44" s="24">
        <v>23107.4</v>
      </c>
      <c r="F44" s="25">
        <f t="shared" si="0"/>
        <v>58.966251993620425</v>
      </c>
      <c r="G44" s="26">
        <v>1772.3</v>
      </c>
      <c r="H44" s="27" t="s">
        <v>264</v>
      </c>
    </row>
    <row r="45" spans="1:8" s="15" customFormat="1" ht="36" customHeight="1" x14ac:dyDescent="0.2">
      <c r="A45" s="13" t="s">
        <v>86</v>
      </c>
      <c r="B45" s="14" t="s">
        <v>87</v>
      </c>
      <c r="C45" s="24">
        <v>70408.899999999994</v>
      </c>
      <c r="D45" s="24">
        <v>70408.899999999994</v>
      </c>
      <c r="E45" s="24">
        <v>69415.100000000006</v>
      </c>
      <c r="F45" s="25">
        <f t="shared" si="0"/>
        <v>98.588530711316352</v>
      </c>
      <c r="G45" s="26">
        <v>73402.5</v>
      </c>
      <c r="H45" s="27">
        <f t="shared" si="1"/>
        <v>94.567759953680067</v>
      </c>
    </row>
    <row r="46" spans="1:8" s="15" customFormat="1" ht="34.5" customHeight="1" x14ac:dyDescent="0.2">
      <c r="A46" s="13" t="s">
        <v>88</v>
      </c>
      <c r="B46" s="14" t="s">
        <v>89</v>
      </c>
      <c r="C46" s="24">
        <v>232950.2</v>
      </c>
      <c r="D46" s="24">
        <v>232950.2</v>
      </c>
      <c r="E46" s="24">
        <v>232942.7</v>
      </c>
      <c r="F46" s="25">
        <f t="shared" si="0"/>
        <v>99.996780427748078</v>
      </c>
      <c r="G46" s="26">
        <v>421815.8</v>
      </c>
      <c r="H46" s="27">
        <f t="shared" si="1"/>
        <v>55.223796737817786</v>
      </c>
    </row>
    <row r="47" spans="1:8" s="15" customFormat="1" ht="30" customHeight="1" x14ac:dyDescent="0.2">
      <c r="A47" s="13" t="s">
        <v>90</v>
      </c>
      <c r="B47" s="14" t="s">
        <v>91</v>
      </c>
      <c r="C47" s="24">
        <v>473035.9</v>
      </c>
      <c r="D47" s="24">
        <v>473035.9</v>
      </c>
      <c r="E47" s="24">
        <v>473035.9</v>
      </c>
      <c r="F47" s="25">
        <f t="shared" si="0"/>
        <v>100</v>
      </c>
      <c r="G47" s="26">
        <v>468305</v>
      </c>
      <c r="H47" s="27">
        <f t="shared" si="1"/>
        <v>101.0102177000032</v>
      </c>
    </row>
    <row r="48" spans="1:8" s="12" customFormat="1" ht="49.5" customHeight="1" x14ac:dyDescent="0.2">
      <c r="A48" s="50" t="s">
        <v>92</v>
      </c>
      <c r="B48" s="47" t="s">
        <v>93</v>
      </c>
      <c r="C48" s="45">
        <f>SUM(C49:C56)</f>
        <v>31337263.699999999</v>
      </c>
      <c r="D48" s="45">
        <f t="shared" ref="D48:G48" si="6">SUM(D49:D56)</f>
        <v>31631911.699999999</v>
      </c>
      <c r="E48" s="45">
        <f t="shared" si="6"/>
        <v>31146491.800000004</v>
      </c>
      <c r="F48" s="46">
        <f>E48/D48*100</f>
        <v>98.465410802218457</v>
      </c>
      <c r="G48" s="45">
        <f t="shared" si="6"/>
        <v>27414819.300000001</v>
      </c>
      <c r="H48" s="46">
        <f>E48/G48*100</f>
        <v>113.61188071008006</v>
      </c>
    </row>
    <row r="49" spans="1:8" s="15" customFormat="1" x14ac:dyDescent="0.2">
      <c r="A49" s="13" t="s">
        <v>94</v>
      </c>
      <c r="B49" s="14" t="s">
        <v>95</v>
      </c>
      <c r="C49" s="24">
        <v>7508115.0999999996</v>
      </c>
      <c r="D49" s="24">
        <v>7559942.0999999996</v>
      </c>
      <c r="E49" s="24">
        <v>7486783.2000000002</v>
      </c>
      <c r="F49" s="25">
        <f t="shared" si="0"/>
        <v>99.032282271050732</v>
      </c>
      <c r="G49" s="26">
        <v>6276250.5999999996</v>
      </c>
      <c r="H49" s="27">
        <f t="shared" si="1"/>
        <v>119.28751219717073</v>
      </c>
    </row>
    <row r="50" spans="1:8" s="15" customFormat="1" x14ac:dyDescent="0.2">
      <c r="A50" s="13" t="s">
        <v>96</v>
      </c>
      <c r="B50" s="14" t="s">
        <v>97</v>
      </c>
      <c r="C50" s="24">
        <v>19823650.399999999</v>
      </c>
      <c r="D50" s="24">
        <v>19966823.399999999</v>
      </c>
      <c r="E50" s="24">
        <v>19690461.100000001</v>
      </c>
      <c r="F50" s="25">
        <f t="shared" si="0"/>
        <v>98.615892500957386</v>
      </c>
      <c r="G50" s="26">
        <v>17596992</v>
      </c>
      <c r="H50" s="27">
        <f t="shared" si="1"/>
        <v>111.89674405716615</v>
      </c>
    </row>
    <row r="51" spans="1:8" s="15" customFormat="1" ht="20.25" customHeight="1" x14ac:dyDescent="0.2">
      <c r="A51" s="13" t="s">
        <v>98</v>
      </c>
      <c r="B51" s="14" t="s">
        <v>99</v>
      </c>
      <c r="C51" s="24">
        <v>9258.9</v>
      </c>
      <c r="D51" s="24">
        <v>9258.9</v>
      </c>
      <c r="E51" s="24">
        <v>8705.2000000000007</v>
      </c>
      <c r="F51" s="25">
        <f t="shared" si="0"/>
        <v>94.019807968549202</v>
      </c>
      <c r="G51" s="26">
        <v>3683.4</v>
      </c>
      <c r="H51" s="27" t="s">
        <v>255</v>
      </c>
    </row>
    <row r="52" spans="1:8" s="15" customFormat="1" ht="21" customHeight="1" x14ac:dyDescent="0.2">
      <c r="A52" s="13" t="s">
        <v>100</v>
      </c>
      <c r="B52" s="14" t="s">
        <v>101</v>
      </c>
      <c r="C52" s="24">
        <v>2516671.2000000002</v>
      </c>
      <c r="D52" s="24">
        <v>2616319.2000000002</v>
      </c>
      <c r="E52" s="24">
        <v>2611082.1</v>
      </c>
      <c r="F52" s="25">
        <f t="shared" si="0"/>
        <v>99.799829470349025</v>
      </c>
      <c r="G52" s="26">
        <v>2306073.5</v>
      </c>
      <c r="H52" s="27">
        <f t="shared" si="1"/>
        <v>113.22631737453295</v>
      </c>
    </row>
    <row r="53" spans="1:8" s="15" customFormat="1" ht="37.5" customHeight="1" x14ac:dyDescent="0.2">
      <c r="A53" s="13" t="s">
        <v>102</v>
      </c>
      <c r="B53" s="14" t="s">
        <v>103</v>
      </c>
      <c r="C53" s="24">
        <v>1155125</v>
      </c>
      <c r="D53" s="24">
        <v>1155125</v>
      </c>
      <c r="E53" s="24">
        <v>1028301.1</v>
      </c>
      <c r="F53" s="25">
        <f t="shared" si="0"/>
        <v>89.020763986581542</v>
      </c>
      <c r="G53" s="26">
        <v>1030344.3</v>
      </c>
      <c r="H53" s="27">
        <f t="shared" si="1"/>
        <v>99.801697354952125</v>
      </c>
    </row>
    <row r="54" spans="1:8" s="15" customFormat="1" ht="26.25" customHeight="1" x14ac:dyDescent="0.2">
      <c r="A54" s="13" t="s">
        <v>104</v>
      </c>
      <c r="B54" s="14" t="s">
        <v>105</v>
      </c>
      <c r="C54" s="24">
        <v>1346</v>
      </c>
      <c r="D54" s="24">
        <v>1346</v>
      </c>
      <c r="E54" s="24">
        <v>1346</v>
      </c>
      <c r="F54" s="25">
        <f t="shared" si="0"/>
        <v>100</v>
      </c>
      <c r="G54" s="26">
        <v>2800</v>
      </c>
      <c r="H54" s="27">
        <f t="shared" si="1"/>
        <v>48.071428571428569</v>
      </c>
    </row>
    <row r="55" spans="1:8" s="15" customFormat="1" ht="40.5" hidden="1" customHeight="1" x14ac:dyDescent="0.2">
      <c r="A55" s="13" t="s">
        <v>106</v>
      </c>
      <c r="B55" s="14" t="s">
        <v>107</v>
      </c>
      <c r="C55" s="24"/>
      <c r="D55" s="24"/>
      <c r="E55" s="24"/>
      <c r="F55" s="28" t="e">
        <f t="shared" si="0"/>
        <v>#DIV/0!</v>
      </c>
      <c r="G55" s="26"/>
      <c r="H55" s="33" t="e">
        <f t="shared" si="1"/>
        <v>#DIV/0!</v>
      </c>
    </row>
    <row r="56" spans="1:8" s="15" customFormat="1" ht="25.5" customHeight="1" x14ac:dyDescent="0.2">
      <c r="A56" s="13" t="s">
        <v>108</v>
      </c>
      <c r="B56" s="14" t="s">
        <v>109</v>
      </c>
      <c r="C56" s="24">
        <v>323097.09999999998</v>
      </c>
      <c r="D56" s="24">
        <v>323097.09999999998</v>
      </c>
      <c r="E56" s="24">
        <v>319813.09999999998</v>
      </c>
      <c r="F56" s="25">
        <f t="shared" si="0"/>
        <v>98.983587286917768</v>
      </c>
      <c r="G56" s="26">
        <v>198675.5</v>
      </c>
      <c r="H56" s="27" t="s">
        <v>252</v>
      </c>
    </row>
    <row r="57" spans="1:8" ht="51.75" customHeight="1" x14ac:dyDescent="0.2">
      <c r="A57" s="50" t="s">
        <v>243</v>
      </c>
      <c r="B57" s="47" t="s">
        <v>239</v>
      </c>
      <c r="C57" s="51">
        <f>SUM(C58:C64)</f>
        <v>1304313.5999999999</v>
      </c>
      <c r="D57" s="51">
        <f>SUM(D58:D64)</f>
        <v>1304313.5999999999</v>
      </c>
      <c r="E57" s="51">
        <f>SUM(E58:E64)</f>
        <v>1294731.6000000001</v>
      </c>
      <c r="F57" s="46">
        <f>E57/D57*100</f>
        <v>99.265360723065385</v>
      </c>
      <c r="G57" s="52"/>
      <c r="H57" s="48"/>
    </row>
    <row r="58" spans="1:8" ht="35.25" customHeight="1" x14ac:dyDescent="0.2">
      <c r="A58" s="13" t="s">
        <v>241</v>
      </c>
      <c r="B58" s="14" t="s">
        <v>29</v>
      </c>
      <c r="C58" s="24">
        <v>1290489.2</v>
      </c>
      <c r="D58" s="24">
        <v>1290489.2</v>
      </c>
      <c r="E58" s="24">
        <v>1281143.2</v>
      </c>
      <c r="F58" s="25">
        <f t="shared" si="0"/>
        <v>99.275778518719875</v>
      </c>
      <c r="G58" s="26"/>
      <c r="H58" s="33" t="e">
        <f t="shared" si="1"/>
        <v>#DIV/0!</v>
      </c>
    </row>
    <row r="59" spans="1:8" ht="25.5" customHeight="1" x14ac:dyDescent="0.2">
      <c r="A59" s="13" t="s">
        <v>242</v>
      </c>
      <c r="B59" s="14" t="s">
        <v>31</v>
      </c>
      <c r="C59" s="24">
        <v>871.3</v>
      </c>
      <c r="D59" s="24">
        <v>871.3</v>
      </c>
      <c r="E59" s="24">
        <v>871.3</v>
      </c>
      <c r="F59" s="25">
        <f t="shared" si="0"/>
        <v>100</v>
      </c>
      <c r="G59" s="26"/>
      <c r="H59" s="33" t="e">
        <f t="shared" si="1"/>
        <v>#DIV/0!</v>
      </c>
    </row>
    <row r="60" spans="1:8" ht="35.25" customHeight="1" x14ac:dyDescent="0.2">
      <c r="A60" s="13" t="s">
        <v>240</v>
      </c>
      <c r="B60" s="14" t="s">
        <v>33</v>
      </c>
      <c r="C60" s="24">
        <v>9000</v>
      </c>
      <c r="D60" s="24">
        <v>9000</v>
      </c>
      <c r="E60" s="24">
        <v>9000</v>
      </c>
      <c r="F60" s="25">
        <f t="shared" si="0"/>
        <v>100</v>
      </c>
      <c r="G60" s="26"/>
      <c r="H60" s="33" t="e">
        <f t="shared" si="1"/>
        <v>#DIV/0!</v>
      </c>
    </row>
    <row r="61" spans="1:8" ht="25.5" customHeight="1" x14ac:dyDescent="0.2">
      <c r="A61" s="13" t="s">
        <v>244</v>
      </c>
      <c r="B61" s="14" t="s">
        <v>37</v>
      </c>
      <c r="C61" s="24">
        <v>46</v>
      </c>
      <c r="D61" s="24">
        <v>46</v>
      </c>
      <c r="E61" s="24">
        <v>46</v>
      </c>
      <c r="F61" s="25">
        <f t="shared" si="0"/>
        <v>100</v>
      </c>
      <c r="G61" s="26"/>
      <c r="H61" s="33" t="e">
        <f t="shared" si="1"/>
        <v>#DIV/0!</v>
      </c>
    </row>
    <row r="62" spans="1:8" ht="25.5" customHeight="1" x14ac:dyDescent="0.2">
      <c r="A62" s="13" t="s">
        <v>245</v>
      </c>
      <c r="B62" s="14" t="s">
        <v>39</v>
      </c>
      <c r="C62" s="24">
        <v>1741.7</v>
      </c>
      <c r="D62" s="24">
        <v>1741.7</v>
      </c>
      <c r="E62" s="24">
        <v>1506.6</v>
      </c>
      <c r="F62" s="25">
        <f t="shared" si="0"/>
        <v>86.50169374748809</v>
      </c>
      <c r="G62" s="26"/>
      <c r="H62" s="33" t="e">
        <f t="shared" si="1"/>
        <v>#DIV/0!</v>
      </c>
    </row>
    <row r="63" spans="1:8" ht="25.5" customHeight="1" x14ac:dyDescent="0.2">
      <c r="A63" s="13" t="s">
        <v>246</v>
      </c>
      <c r="B63" s="14" t="s">
        <v>41</v>
      </c>
      <c r="C63" s="24">
        <v>750</v>
      </c>
      <c r="D63" s="24">
        <v>750</v>
      </c>
      <c r="E63" s="24">
        <v>750</v>
      </c>
      <c r="F63" s="25">
        <f t="shared" si="0"/>
        <v>100</v>
      </c>
      <c r="G63" s="26"/>
      <c r="H63" s="33" t="e">
        <f t="shared" si="1"/>
        <v>#DIV/0!</v>
      </c>
    </row>
    <row r="64" spans="1:8" ht="37.5" customHeight="1" x14ac:dyDescent="0.2">
      <c r="A64" s="13" t="s">
        <v>247</v>
      </c>
      <c r="B64" s="14" t="s">
        <v>43</v>
      </c>
      <c r="C64" s="24">
        <v>1415.4</v>
      </c>
      <c r="D64" s="24">
        <v>1415.4</v>
      </c>
      <c r="E64" s="24">
        <v>1414.5</v>
      </c>
      <c r="F64" s="25">
        <f t="shared" si="0"/>
        <v>99.936413734633305</v>
      </c>
      <c r="G64" s="26"/>
      <c r="H64" s="33" t="e">
        <f t="shared" si="1"/>
        <v>#DIV/0!</v>
      </c>
    </row>
    <row r="65" spans="1:8" s="17" customFormat="1" ht="55.5" customHeight="1" x14ac:dyDescent="0.2">
      <c r="A65" s="43" t="s">
        <v>110</v>
      </c>
      <c r="B65" s="47" t="s">
        <v>111</v>
      </c>
      <c r="C65" s="45">
        <f>SUM(C66:C69)</f>
        <v>2976789.8</v>
      </c>
      <c r="D65" s="45">
        <f t="shared" ref="D65:G65" si="7">SUM(D66:D69)</f>
        <v>2976809.4</v>
      </c>
      <c r="E65" s="45">
        <f t="shared" si="7"/>
        <v>2961665.4</v>
      </c>
      <c r="F65" s="46">
        <f>E65/D65*100</f>
        <v>99.491267395218514</v>
      </c>
      <c r="G65" s="45">
        <f t="shared" si="7"/>
        <v>2640276</v>
      </c>
      <c r="H65" s="46">
        <f>E65/G65*100</f>
        <v>112.17256832240265</v>
      </c>
    </row>
    <row r="66" spans="1:8" ht="51" customHeight="1" x14ac:dyDescent="0.2">
      <c r="A66" s="13" t="s">
        <v>112</v>
      </c>
      <c r="B66" s="14" t="s">
        <v>113</v>
      </c>
      <c r="C66" s="24">
        <v>2312793.1</v>
      </c>
      <c r="D66" s="24">
        <v>2312812.7000000002</v>
      </c>
      <c r="E66" s="24">
        <v>2297702.9</v>
      </c>
      <c r="F66" s="25">
        <f t="shared" si="0"/>
        <v>99.346691584666573</v>
      </c>
      <c r="G66" s="26">
        <v>1852502.7</v>
      </c>
      <c r="H66" s="27">
        <f t="shared" si="1"/>
        <v>124.03236443326102</v>
      </c>
    </row>
    <row r="67" spans="1:8" ht="33.75" customHeight="1" x14ac:dyDescent="0.2">
      <c r="A67" s="13" t="s">
        <v>114</v>
      </c>
      <c r="B67" s="14" t="s">
        <v>115</v>
      </c>
      <c r="C67" s="24">
        <v>229184.3</v>
      </c>
      <c r="D67" s="24">
        <v>229184.3</v>
      </c>
      <c r="E67" s="24">
        <v>229184.3</v>
      </c>
      <c r="F67" s="25">
        <f t="shared" si="0"/>
        <v>100</v>
      </c>
      <c r="G67" s="26">
        <v>367415.8</v>
      </c>
      <c r="H67" s="27">
        <f t="shared" si="1"/>
        <v>62.377366460560488</v>
      </c>
    </row>
    <row r="68" spans="1:8" ht="23.25" hidden="1" customHeight="1" x14ac:dyDescent="0.2">
      <c r="A68" s="13" t="s">
        <v>116</v>
      </c>
      <c r="B68" s="14" t="s">
        <v>117</v>
      </c>
      <c r="C68" s="24"/>
      <c r="D68" s="24"/>
      <c r="E68" s="24"/>
      <c r="F68" s="28" t="e">
        <f t="shared" si="0"/>
        <v>#DIV/0!</v>
      </c>
      <c r="G68" s="26"/>
      <c r="H68" s="33" t="e">
        <f t="shared" si="1"/>
        <v>#DIV/0!</v>
      </c>
    </row>
    <row r="69" spans="1:8" ht="51" customHeight="1" x14ac:dyDescent="0.2">
      <c r="A69" s="13" t="s">
        <v>118</v>
      </c>
      <c r="B69" s="14" t="s">
        <v>119</v>
      </c>
      <c r="C69" s="24">
        <v>434812.4</v>
      </c>
      <c r="D69" s="24">
        <v>434812.4</v>
      </c>
      <c r="E69" s="24">
        <v>434778.2</v>
      </c>
      <c r="F69" s="25">
        <f t="shared" si="0"/>
        <v>99.992134538941386</v>
      </c>
      <c r="G69" s="26">
        <v>420357.5</v>
      </c>
      <c r="H69" s="27">
        <f t="shared" si="1"/>
        <v>103.43057992304171</v>
      </c>
    </row>
    <row r="70" spans="1:8" s="17" customFormat="1" ht="35.25" customHeight="1" x14ac:dyDescent="0.2">
      <c r="A70" s="50" t="s">
        <v>120</v>
      </c>
      <c r="B70" s="47" t="s">
        <v>121</v>
      </c>
      <c r="C70" s="45">
        <f>SUM(C71:C73)</f>
        <v>33461322.300000004</v>
      </c>
      <c r="D70" s="45">
        <f t="shared" ref="D70:G70" si="8">SUM(D71:D73)</f>
        <v>33485813.500000004</v>
      </c>
      <c r="E70" s="45">
        <f t="shared" si="8"/>
        <v>31552437.300000001</v>
      </c>
      <c r="F70" s="46">
        <f>E70/D70*100</f>
        <v>94.226282721188767</v>
      </c>
      <c r="G70" s="45">
        <f t="shared" si="8"/>
        <v>30906008.400000002</v>
      </c>
      <c r="H70" s="46">
        <f>E70/G70*100</f>
        <v>102.09159620884591</v>
      </c>
    </row>
    <row r="71" spans="1:8" ht="34.5" customHeight="1" x14ac:dyDescent="0.2">
      <c r="A71" s="13" t="s">
        <v>122</v>
      </c>
      <c r="B71" s="14" t="s">
        <v>123</v>
      </c>
      <c r="C71" s="24">
        <v>32753071.100000001</v>
      </c>
      <c r="D71" s="24">
        <v>32767498.300000001</v>
      </c>
      <c r="E71" s="24">
        <v>30906664</v>
      </c>
      <c r="F71" s="25">
        <f t="shared" si="0"/>
        <v>94.321097439409954</v>
      </c>
      <c r="G71" s="26">
        <v>29788093.300000001</v>
      </c>
      <c r="H71" s="27">
        <f t="shared" si="1"/>
        <v>103.75509331441499</v>
      </c>
    </row>
    <row r="72" spans="1:8" ht="25.5" customHeight="1" x14ac:dyDescent="0.2">
      <c r="A72" s="13" t="s">
        <v>124</v>
      </c>
      <c r="B72" s="14" t="s">
        <v>125</v>
      </c>
      <c r="C72" s="24">
        <v>291100.59999999998</v>
      </c>
      <c r="D72" s="24">
        <v>301164.59999999998</v>
      </c>
      <c r="E72" s="24">
        <v>257143.8</v>
      </c>
      <c r="F72" s="25">
        <f t="shared" ref="F72:F127" si="9">E72/D72*100</f>
        <v>85.383142640270478</v>
      </c>
      <c r="G72" s="26">
        <v>251733.1</v>
      </c>
      <c r="H72" s="27">
        <f t="shared" ref="H72:H127" si="10">E72/G72*100</f>
        <v>102.14937964057964</v>
      </c>
    </row>
    <row r="73" spans="1:8" ht="27" customHeight="1" x14ac:dyDescent="0.2">
      <c r="A73" s="13" t="s">
        <v>126</v>
      </c>
      <c r="B73" s="14" t="s">
        <v>127</v>
      </c>
      <c r="C73" s="24">
        <v>417150.6</v>
      </c>
      <c r="D73" s="24">
        <v>417150.6</v>
      </c>
      <c r="E73" s="24">
        <v>388629.5</v>
      </c>
      <c r="F73" s="25">
        <f t="shared" si="9"/>
        <v>93.162876908243703</v>
      </c>
      <c r="G73" s="26">
        <v>866182</v>
      </c>
      <c r="H73" s="27">
        <f t="shared" si="10"/>
        <v>44.866956367137625</v>
      </c>
    </row>
    <row r="74" spans="1:8" s="12" customFormat="1" ht="39.75" customHeight="1" x14ac:dyDescent="0.2">
      <c r="A74" s="43" t="s">
        <v>128</v>
      </c>
      <c r="B74" s="47" t="s">
        <v>129</v>
      </c>
      <c r="C74" s="45">
        <f>SUM(C75:C84)</f>
        <v>7454199.2999999998</v>
      </c>
      <c r="D74" s="45">
        <f t="shared" ref="D74:G74" si="11">SUM(D75:D84)</f>
        <v>7779199.2999999998</v>
      </c>
      <c r="E74" s="45">
        <f t="shared" si="11"/>
        <v>6514123.3999999994</v>
      </c>
      <c r="F74" s="46">
        <f>E74/D74*100</f>
        <v>83.737710640733937</v>
      </c>
      <c r="G74" s="45">
        <f t="shared" si="11"/>
        <v>5404189.1999999993</v>
      </c>
      <c r="H74" s="46">
        <f>E74/G74*100</f>
        <v>120.53840379977814</v>
      </c>
    </row>
    <row r="75" spans="1:8" s="15" customFormat="1" ht="31.5" x14ac:dyDescent="0.2">
      <c r="A75" s="13" t="s">
        <v>130</v>
      </c>
      <c r="B75" s="14" t="s">
        <v>131</v>
      </c>
      <c r="C75" s="24">
        <v>601501.69999999995</v>
      </c>
      <c r="D75" s="24">
        <v>601501.69999999995</v>
      </c>
      <c r="E75" s="24">
        <v>591148.5</v>
      </c>
      <c r="F75" s="25">
        <f t="shared" si="9"/>
        <v>98.27877460695457</v>
      </c>
      <c r="G75" s="26">
        <v>1552195.1</v>
      </c>
      <c r="H75" s="27">
        <f t="shared" si="10"/>
        <v>38.084677628475951</v>
      </c>
    </row>
    <row r="76" spans="1:8" s="15" customFormat="1" ht="31.5" x14ac:dyDescent="0.2">
      <c r="A76" s="13" t="s">
        <v>132</v>
      </c>
      <c r="B76" s="14" t="s">
        <v>133</v>
      </c>
      <c r="C76" s="24">
        <v>171029.6</v>
      </c>
      <c r="D76" s="24">
        <v>171029.6</v>
      </c>
      <c r="E76" s="24">
        <v>170712.6</v>
      </c>
      <c r="F76" s="25">
        <f t="shared" si="9"/>
        <v>99.814651966677118</v>
      </c>
      <c r="G76" s="26">
        <v>135289.4</v>
      </c>
      <c r="H76" s="27">
        <f t="shared" si="10"/>
        <v>126.18327821691871</v>
      </c>
    </row>
    <row r="77" spans="1:8" s="15" customFormat="1" ht="24" customHeight="1" x14ac:dyDescent="0.2">
      <c r="A77" s="13" t="s">
        <v>134</v>
      </c>
      <c r="B77" s="14" t="s">
        <v>135</v>
      </c>
      <c r="C77" s="24">
        <v>63313.1</v>
      </c>
      <c r="D77" s="24">
        <v>63313.1</v>
      </c>
      <c r="E77" s="24">
        <v>62169.5</v>
      </c>
      <c r="F77" s="25">
        <f t="shared" si="9"/>
        <v>98.193738736533192</v>
      </c>
      <c r="G77" s="26">
        <v>67179.3</v>
      </c>
      <c r="H77" s="27">
        <f t="shared" si="10"/>
        <v>92.542643344006265</v>
      </c>
    </row>
    <row r="78" spans="1:8" s="15" customFormat="1" ht="31.5" x14ac:dyDescent="0.2">
      <c r="A78" s="13" t="s">
        <v>136</v>
      </c>
      <c r="B78" s="14" t="s">
        <v>137</v>
      </c>
      <c r="C78" s="24">
        <v>2224053.6</v>
      </c>
      <c r="D78" s="24">
        <v>2448953.6</v>
      </c>
      <c r="E78" s="24">
        <v>1443514.8</v>
      </c>
      <c r="F78" s="25">
        <f t="shared" si="9"/>
        <v>58.944146593875843</v>
      </c>
      <c r="G78" s="26">
        <v>709561.3</v>
      </c>
      <c r="H78" s="27" t="s">
        <v>250</v>
      </c>
    </row>
    <row r="79" spans="1:8" s="15" customFormat="1" ht="31.5" x14ac:dyDescent="0.2">
      <c r="A79" s="13" t="s">
        <v>138</v>
      </c>
      <c r="B79" s="14" t="s">
        <v>139</v>
      </c>
      <c r="C79" s="24">
        <v>366706.9</v>
      </c>
      <c r="D79" s="24">
        <v>466806.9</v>
      </c>
      <c r="E79" s="24">
        <v>457999.4</v>
      </c>
      <c r="F79" s="25">
        <f t="shared" si="9"/>
        <v>98.113245541143456</v>
      </c>
      <c r="G79" s="26">
        <v>276703.8</v>
      </c>
      <c r="H79" s="27" t="s">
        <v>256</v>
      </c>
    </row>
    <row r="80" spans="1:8" s="15" customFormat="1" ht="23.25" customHeight="1" x14ac:dyDescent="0.2">
      <c r="A80" s="13" t="s">
        <v>140</v>
      </c>
      <c r="B80" s="14" t="s">
        <v>141</v>
      </c>
      <c r="C80" s="24">
        <v>143615.79999999999</v>
      </c>
      <c r="D80" s="24">
        <v>143615.79999999999</v>
      </c>
      <c r="E80" s="24">
        <v>143398.79999999999</v>
      </c>
      <c r="F80" s="25">
        <f t="shared" si="9"/>
        <v>99.848902418814646</v>
      </c>
      <c r="G80" s="26">
        <v>138973.6</v>
      </c>
      <c r="H80" s="27">
        <f t="shared" si="10"/>
        <v>103.18420189158229</v>
      </c>
    </row>
    <row r="81" spans="1:8" s="15" customFormat="1" ht="31.5" x14ac:dyDescent="0.2">
      <c r="A81" s="13" t="s">
        <v>142</v>
      </c>
      <c r="B81" s="14" t="s">
        <v>143</v>
      </c>
      <c r="C81" s="24">
        <v>45056.4</v>
      </c>
      <c r="D81" s="24">
        <v>45056.4</v>
      </c>
      <c r="E81" s="24">
        <v>15443.9</v>
      </c>
      <c r="F81" s="25">
        <f t="shared" si="9"/>
        <v>34.27681749984464</v>
      </c>
      <c r="G81" s="26">
        <v>9700.7999999999993</v>
      </c>
      <c r="H81" s="27" t="s">
        <v>252</v>
      </c>
    </row>
    <row r="82" spans="1:8" s="15" customFormat="1" ht="25.5" customHeight="1" x14ac:dyDescent="0.2">
      <c r="A82" s="13" t="s">
        <v>144</v>
      </c>
      <c r="B82" s="14" t="s">
        <v>145</v>
      </c>
      <c r="C82" s="24">
        <v>479829.2</v>
      </c>
      <c r="D82" s="24">
        <v>479829.2</v>
      </c>
      <c r="E82" s="24">
        <v>475273.4</v>
      </c>
      <c r="F82" s="25">
        <f t="shared" si="9"/>
        <v>99.050537149469022</v>
      </c>
      <c r="G82" s="26">
        <v>276907</v>
      </c>
      <c r="H82" s="27" t="s">
        <v>256</v>
      </c>
    </row>
    <row r="83" spans="1:8" s="15" customFormat="1" ht="31.5" x14ac:dyDescent="0.2">
      <c r="A83" s="13" t="s">
        <v>146</v>
      </c>
      <c r="B83" s="14" t="s">
        <v>147</v>
      </c>
      <c r="C83" s="24">
        <v>1171.5</v>
      </c>
      <c r="D83" s="24">
        <v>1171.5</v>
      </c>
      <c r="E83" s="24">
        <v>1171.5</v>
      </c>
      <c r="F83" s="25">
        <f t="shared" si="9"/>
        <v>100</v>
      </c>
      <c r="G83" s="26">
        <v>32004.400000000001</v>
      </c>
      <c r="H83" s="27">
        <f t="shared" si="10"/>
        <v>3.6604341902988335</v>
      </c>
    </row>
    <row r="84" spans="1:8" s="15" customFormat="1" ht="31.5" x14ac:dyDescent="0.2">
      <c r="A84" s="13" t="s">
        <v>148</v>
      </c>
      <c r="B84" s="14" t="s">
        <v>149</v>
      </c>
      <c r="C84" s="24">
        <v>3357921.5</v>
      </c>
      <c r="D84" s="24">
        <v>3357921.5</v>
      </c>
      <c r="E84" s="24">
        <v>3153291</v>
      </c>
      <c r="F84" s="25">
        <f t="shared" si="9"/>
        <v>93.906036814737931</v>
      </c>
      <c r="G84" s="26">
        <v>2205674.5</v>
      </c>
      <c r="H84" s="27">
        <f t="shared" si="10"/>
        <v>142.9626628951824</v>
      </c>
    </row>
    <row r="85" spans="1:8" s="12" customFormat="1" ht="31.5" customHeight="1" x14ac:dyDescent="0.2">
      <c r="A85" s="43" t="s">
        <v>150</v>
      </c>
      <c r="B85" s="53" t="s">
        <v>151</v>
      </c>
      <c r="C85" s="45">
        <f>SUM(C86:C89)</f>
        <v>16453161.700000001</v>
      </c>
      <c r="D85" s="45">
        <f t="shared" ref="D85:G85" si="12">SUM(D86:D89)</f>
        <v>16453161.700000001</v>
      </c>
      <c r="E85" s="45">
        <f t="shared" si="12"/>
        <v>15847739.799999999</v>
      </c>
      <c r="F85" s="46">
        <f>E85/D85*100</f>
        <v>96.320330942836335</v>
      </c>
      <c r="G85" s="45">
        <f t="shared" si="12"/>
        <v>13331709.000000002</v>
      </c>
      <c r="H85" s="46">
        <f>E85/G85*100</f>
        <v>118.872530145985</v>
      </c>
    </row>
    <row r="86" spans="1:8" s="15" customFormat="1" ht="33" customHeight="1" x14ac:dyDescent="0.2">
      <c r="A86" s="13" t="s">
        <v>152</v>
      </c>
      <c r="B86" s="14" t="s">
        <v>153</v>
      </c>
      <c r="C86" s="24">
        <v>836673.4</v>
      </c>
      <c r="D86" s="24">
        <v>836673.4</v>
      </c>
      <c r="E86" s="24">
        <v>833879.9</v>
      </c>
      <c r="F86" s="25">
        <f t="shared" si="9"/>
        <v>99.666118224865286</v>
      </c>
      <c r="G86" s="26">
        <v>949261.3</v>
      </c>
      <c r="H86" s="27">
        <f t="shared" si="10"/>
        <v>87.845138108969579</v>
      </c>
    </row>
    <row r="87" spans="1:8" s="15" customFormat="1" ht="30.75" customHeight="1" x14ac:dyDescent="0.2">
      <c r="A87" s="13" t="s">
        <v>154</v>
      </c>
      <c r="B87" s="14" t="s">
        <v>155</v>
      </c>
      <c r="C87" s="24">
        <v>15111064.800000001</v>
      </c>
      <c r="D87" s="24">
        <v>15111064.800000001</v>
      </c>
      <c r="E87" s="24">
        <v>14623630.6</v>
      </c>
      <c r="F87" s="25">
        <f t="shared" si="9"/>
        <v>96.774322614247538</v>
      </c>
      <c r="G87" s="26">
        <v>12053635.9</v>
      </c>
      <c r="H87" s="27">
        <f t="shared" si="10"/>
        <v>121.32132346887963</v>
      </c>
    </row>
    <row r="88" spans="1:8" s="15" customFormat="1" ht="25.5" customHeight="1" x14ac:dyDescent="0.2">
      <c r="A88" s="13" t="s">
        <v>156</v>
      </c>
      <c r="B88" s="14" t="s">
        <v>157</v>
      </c>
      <c r="C88" s="24">
        <v>340160.6</v>
      </c>
      <c r="D88" s="24">
        <v>340160.6</v>
      </c>
      <c r="E88" s="24">
        <v>305253.2</v>
      </c>
      <c r="F88" s="25">
        <f t="shared" si="9"/>
        <v>89.737964949497396</v>
      </c>
      <c r="G88" s="26">
        <v>234290.8</v>
      </c>
      <c r="H88" s="27">
        <f t="shared" si="10"/>
        <v>130.28817179334399</v>
      </c>
    </row>
    <row r="89" spans="1:8" s="15" customFormat="1" ht="21" customHeight="1" x14ac:dyDescent="0.2">
      <c r="A89" s="13" t="s">
        <v>158</v>
      </c>
      <c r="B89" s="14" t="s">
        <v>159</v>
      </c>
      <c r="C89" s="24">
        <v>165262.9</v>
      </c>
      <c r="D89" s="24">
        <v>165262.9</v>
      </c>
      <c r="E89" s="24">
        <v>84976.1</v>
      </c>
      <c r="F89" s="25">
        <f t="shared" si="9"/>
        <v>51.418739475103003</v>
      </c>
      <c r="G89" s="26">
        <v>94521</v>
      </c>
      <c r="H89" s="27">
        <f t="shared" si="10"/>
        <v>89.901820759407968</v>
      </c>
    </row>
    <row r="90" spans="1:8" s="12" customFormat="1" ht="33" customHeight="1" x14ac:dyDescent="0.2">
      <c r="A90" s="43" t="s">
        <v>160</v>
      </c>
      <c r="B90" s="53" t="s">
        <v>161</v>
      </c>
      <c r="C90" s="45">
        <f>SUM(C91:C92)</f>
        <v>90038.9</v>
      </c>
      <c r="D90" s="45">
        <f t="shared" ref="D90:G90" si="13">SUM(D91:D92)</f>
        <v>90038.9</v>
      </c>
      <c r="E90" s="45">
        <f t="shared" si="13"/>
        <v>89821.799999999988</v>
      </c>
      <c r="F90" s="46">
        <f>E90/D90*100</f>
        <v>99.758881994337997</v>
      </c>
      <c r="G90" s="45">
        <f t="shared" si="13"/>
        <v>71966.899999999994</v>
      </c>
      <c r="H90" s="46">
        <f>E90/G90*100</f>
        <v>124.80987787441171</v>
      </c>
    </row>
    <row r="91" spans="1:8" s="15" customFormat="1" ht="29.25" customHeight="1" x14ac:dyDescent="0.2">
      <c r="A91" s="13" t="s">
        <v>162</v>
      </c>
      <c r="B91" s="14" t="s">
        <v>163</v>
      </c>
      <c r="C91" s="24">
        <v>32946.1</v>
      </c>
      <c r="D91" s="24">
        <v>32946.1</v>
      </c>
      <c r="E91" s="24">
        <v>32946.1</v>
      </c>
      <c r="F91" s="25">
        <f t="shared" si="9"/>
        <v>100</v>
      </c>
      <c r="G91" s="26">
        <v>42545.7</v>
      </c>
      <c r="H91" s="27">
        <f t="shared" si="10"/>
        <v>77.436967778177348</v>
      </c>
    </row>
    <row r="92" spans="1:8" s="15" customFormat="1" ht="50.25" customHeight="1" x14ac:dyDescent="0.2">
      <c r="A92" s="13" t="s">
        <v>164</v>
      </c>
      <c r="B92" s="14" t="s">
        <v>165</v>
      </c>
      <c r="C92" s="24">
        <v>57092.800000000003</v>
      </c>
      <c r="D92" s="24">
        <v>57092.800000000003</v>
      </c>
      <c r="E92" s="24">
        <v>56875.7</v>
      </c>
      <c r="F92" s="25">
        <f t="shared" si="9"/>
        <v>99.619741893899047</v>
      </c>
      <c r="G92" s="26">
        <v>29421.200000000001</v>
      </c>
      <c r="H92" s="27" t="s">
        <v>257</v>
      </c>
    </row>
    <row r="93" spans="1:8" s="12" customFormat="1" ht="56.25" customHeight="1" x14ac:dyDescent="0.2">
      <c r="A93" s="43" t="s">
        <v>166</v>
      </c>
      <c r="B93" s="44" t="s">
        <v>167</v>
      </c>
      <c r="C93" s="45">
        <f>SUM(C94:C97)</f>
        <v>1792656.9000000001</v>
      </c>
      <c r="D93" s="45">
        <f t="shared" ref="D93:G93" si="14">SUM(D94:D97)</f>
        <v>1792656.9000000001</v>
      </c>
      <c r="E93" s="45">
        <f t="shared" si="14"/>
        <v>1792038.9999999998</v>
      </c>
      <c r="F93" s="46">
        <f>E93/D93*100</f>
        <v>99.965531608418743</v>
      </c>
      <c r="G93" s="45">
        <f t="shared" si="14"/>
        <v>1127818.3</v>
      </c>
      <c r="H93" s="46" t="s">
        <v>252</v>
      </c>
    </row>
    <row r="94" spans="1:8" s="15" customFormat="1" ht="37.5" customHeight="1" x14ac:dyDescent="0.2">
      <c r="A94" s="13" t="s">
        <v>168</v>
      </c>
      <c r="B94" s="16" t="s">
        <v>169</v>
      </c>
      <c r="C94" s="24">
        <v>79779.3</v>
      </c>
      <c r="D94" s="24">
        <v>79779.3</v>
      </c>
      <c r="E94" s="24">
        <v>79299.899999999994</v>
      </c>
      <c r="F94" s="25">
        <f t="shared" si="9"/>
        <v>99.399092245732902</v>
      </c>
      <c r="G94" s="26">
        <v>65083</v>
      </c>
      <c r="H94" s="27">
        <f t="shared" si="10"/>
        <v>121.84426040594316</v>
      </c>
    </row>
    <row r="95" spans="1:8" s="15" customFormat="1" ht="26.25" customHeight="1" x14ac:dyDescent="0.2">
      <c r="A95" s="13" t="s">
        <v>170</v>
      </c>
      <c r="B95" s="16" t="s">
        <v>171</v>
      </c>
      <c r="C95" s="24">
        <v>1403413.1</v>
      </c>
      <c r="D95" s="24">
        <v>1403413.1</v>
      </c>
      <c r="E95" s="24">
        <v>1403413.2</v>
      </c>
      <c r="F95" s="25">
        <f t="shared" si="9"/>
        <v>100.00000712548571</v>
      </c>
      <c r="G95" s="26">
        <v>633496.4</v>
      </c>
      <c r="H95" s="27" t="s">
        <v>258</v>
      </c>
    </row>
    <row r="96" spans="1:8" s="15" customFormat="1" ht="27.75" customHeight="1" x14ac:dyDescent="0.2">
      <c r="A96" s="13" t="s">
        <v>172</v>
      </c>
      <c r="B96" s="16" t="s">
        <v>173</v>
      </c>
      <c r="C96" s="24">
        <v>273260.79999999999</v>
      </c>
      <c r="D96" s="24">
        <v>273260.79999999999</v>
      </c>
      <c r="E96" s="24">
        <v>273122.2</v>
      </c>
      <c r="F96" s="25">
        <f t="shared" si="9"/>
        <v>99.949279223364655</v>
      </c>
      <c r="G96" s="26">
        <v>318121.5</v>
      </c>
      <c r="H96" s="27">
        <f t="shared" si="10"/>
        <v>85.85468130887098</v>
      </c>
    </row>
    <row r="97" spans="1:8" s="15" customFormat="1" ht="39.75" customHeight="1" x14ac:dyDescent="0.2">
      <c r="A97" s="13" t="s">
        <v>174</v>
      </c>
      <c r="B97" s="16" t="s">
        <v>175</v>
      </c>
      <c r="C97" s="24">
        <v>36203.699999999997</v>
      </c>
      <c r="D97" s="24">
        <v>36203.699999999997</v>
      </c>
      <c r="E97" s="24">
        <v>36203.699999999997</v>
      </c>
      <c r="F97" s="25">
        <f t="shared" si="9"/>
        <v>100</v>
      </c>
      <c r="G97" s="26">
        <v>111117.4</v>
      </c>
      <c r="H97" s="27">
        <f t="shared" si="10"/>
        <v>32.581485887898744</v>
      </c>
    </row>
    <row r="98" spans="1:8" s="12" customFormat="1" ht="45.75" customHeight="1" x14ac:dyDescent="0.2">
      <c r="A98" s="43" t="s">
        <v>176</v>
      </c>
      <c r="B98" s="47" t="s">
        <v>177</v>
      </c>
      <c r="C98" s="45">
        <f>SUM(C99:C100)</f>
        <v>163107.5</v>
      </c>
      <c r="D98" s="45">
        <f t="shared" ref="D98:G98" si="15">SUM(D99:D100)</f>
        <v>163107.5</v>
      </c>
      <c r="E98" s="45">
        <f t="shared" si="15"/>
        <v>151369.70000000001</v>
      </c>
      <c r="F98" s="46">
        <f>E98/D98*100</f>
        <v>92.803641769998322</v>
      </c>
      <c r="G98" s="45">
        <f t="shared" si="15"/>
        <v>107911.5</v>
      </c>
      <c r="H98" s="46">
        <f>E98/G98*100</f>
        <v>140.27207480203688</v>
      </c>
    </row>
    <row r="99" spans="1:8" s="15" customFormat="1" ht="26.25" customHeight="1" x14ac:dyDescent="0.2">
      <c r="A99" s="13" t="s">
        <v>178</v>
      </c>
      <c r="B99" s="14" t="s">
        <v>179</v>
      </c>
      <c r="C99" s="24">
        <v>410.4</v>
      </c>
      <c r="D99" s="24">
        <v>410.4</v>
      </c>
      <c r="E99" s="24"/>
      <c r="F99" s="25">
        <f t="shared" si="9"/>
        <v>0</v>
      </c>
      <c r="G99" s="26"/>
      <c r="H99" s="33" t="e">
        <f t="shared" si="10"/>
        <v>#DIV/0!</v>
      </c>
    </row>
    <row r="100" spans="1:8" s="15" customFormat="1" ht="39" customHeight="1" x14ac:dyDescent="0.2">
      <c r="A100" s="13" t="s">
        <v>180</v>
      </c>
      <c r="B100" s="14" t="s">
        <v>181</v>
      </c>
      <c r="C100" s="24">
        <v>162697.1</v>
      </c>
      <c r="D100" s="24">
        <v>162697.1</v>
      </c>
      <c r="E100" s="24">
        <v>151369.70000000001</v>
      </c>
      <c r="F100" s="25">
        <f t="shared" si="9"/>
        <v>93.037736997156074</v>
      </c>
      <c r="G100" s="26">
        <v>107911.5</v>
      </c>
      <c r="H100" s="27">
        <f t="shared" si="10"/>
        <v>140.27207480203688</v>
      </c>
    </row>
    <row r="101" spans="1:8" s="12" customFormat="1" ht="47.25" customHeight="1" x14ac:dyDescent="0.2">
      <c r="A101" s="43" t="s">
        <v>182</v>
      </c>
      <c r="B101" s="44" t="s">
        <v>183</v>
      </c>
      <c r="C101" s="45">
        <f>SUM(C102:C104)</f>
        <v>944012.79999999993</v>
      </c>
      <c r="D101" s="45">
        <f t="shared" ref="D101:G101" si="16">SUM(D102:D104)</f>
        <v>944012.79999999993</v>
      </c>
      <c r="E101" s="45">
        <f t="shared" si="16"/>
        <v>940008.2</v>
      </c>
      <c r="F101" s="46">
        <f>E101/D101*100</f>
        <v>99.575789650309829</v>
      </c>
      <c r="G101" s="45">
        <f t="shared" si="16"/>
        <v>852633.20000000007</v>
      </c>
      <c r="H101" s="46">
        <f>E101/G101*100</f>
        <v>110.24766570196888</v>
      </c>
    </row>
    <row r="102" spans="1:8" s="15" customFormat="1" ht="34.5" customHeight="1" x14ac:dyDescent="0.2">
      <c r="A102" s="13" t="s">
        <v>184</v>
      </c>
      <c r="B102" s="14" t="s">
        <v>185</v>
      </c>
      <c r="C102" s="24">
        <v>683596.2</v>
      </c>
      <c r="D102" s="24">
        <v>683596.2</v>
      </c>
      <c r="E102" s="24">
        <v>683227.2</v>
      </c>
      <c r="F102" s="25">
        <f t="shared" si="9"/>
        <v>99.94602076489015</v>
      </c>
      <c r="G102" s="26">
        <v>597646</v>
      </c>
      <c r="H102" s="27">
        <f t="shared" si="10"/>
        <v>114.3197143459506</v>
      </c>
    </row>
    <row r="103" spans="1:8" s="15" customFormat="1" ht="25.5" customHeight="1" x14ac:dyDescent="0.2">
      <c r="A103" s="13" t="s">
        <v>186</v>
      </c>
      <c r="B103" s="14" t="s">
        <v>187</v>
      </c>
      <c r="C103" s="24">
        <v>229785.2</v>
      </c>
      <c r="D103" s="24">
        <v>229785.2</v>
      </c>
      <c r="E103" s="24">
        <v>226149.6</v>
      </c>
      <c r="F103" s="25">
        <f t="shared" si="9"/>
        <v>98.417826735577393</v>
      </c>
      <c r="G103" s="26">
        <v>224503.9</v>
      </c>
      <c r="H103" s="27">
        <f t="shared" si="10"/>
        <v>100.73303849064538</v>
      </c>
    </row>
    <row r="104" spans="1:8" s="15" customFormat="1" ht="40.5" customHeight="1" x14ac:dyDescent="0.2">
      <c r="A104" s="13" t="s">
        <v>188</v>
      </c>
      <c r="B104" s="14" t="s">
        <v>189</v>
      </c>
      <c r="C104" s="24">
        <v>30631.4</v>
      </c>
      <c r="D104" s="24">
        <v>30631.4</v>
      </c>
      <c r="E104" s="24">
        <v>30631.4</v>
      </c>
      <c r="F104" s="25">
        <f t="shared" si="9"/>
        <v>100</v>
      </c>
      <c r="G104" s="26">
        <v>30483.3</v>
      </c>
      <c r="H104" s="27">
        <f t="shared" si="10"/>
        <v>100.48583978768704</v>
      </c>
    </row>
    <row r="105" spans="1:8" s="12" customFormat="1" ht="48" customHeight="1" x14ac:dyDescent="0.2">
      <c r="A105" s="43" t="s">
        <v>190</v>
      </c>
      <c r="B105" s="44" t="s">
        <v>191</v>
      </c>
      <c r="C105" s="45">
        <f>SUM(C106:C109)</f>
        <v>167327</v>
      </c>
      <c r="D105" s="45">
        <f t="shared" ref="D105:G105" si="17">SUM(D106:D109)</f>
        <v>167327</v>
      </c>
      <c r="E105" s="45">
        <f t="shared" si="17"/>
        <v>163520.90000000002</v>
      </c>
      <c r="F105" s="46">
        <f>E105/D105*100</f>
        <v>97.725352154762845</v>
      </c>
      <c r="G105" s="45">
        <f t="shared" si="17"/>
        <v>241675.7</v>
      </c>
      <c r="H105" s="46">
        <f>E105/G105*100</f>
        <v>67.661291557239736</v>
      </c>
    </row>
    <row r="106" spans="1:8" s="15" customFormat="1" ht="45" customHeight="1" x14ac:dyDescent="0.2">
      <c r="A106" s="13" t="s">
        <v>192</v>
      </c>
      <c r="B106" s="14" t="s">
        <v>193</v>
      </c>
      <c r="C106" s="24">
        <v>49342.8</v>
      </c>
      <c r="D106" s="24">
        <v>49342.8</v>
      </c>
      <c r="E106" s="24">
        <v>47445.7</v>
      </c>
      <c r="F106" s="25">
        <f t="shared" si="9"/>
        <v>96.155264800538262</v>
      </c>
      <c r="G106" s="26">
        <v>43736.6</v>
      </c>
      <c r="H106" s="27">
        <f t="shared" si="10"/>
        <v>108.48054032549396</v>
      </c>
    </row>
    <row r="107" spans="1:8" s="15" customFormat="1" ht="33" customHeight="1" x14ac:dyDescent="0.2">
      <c r="A107" s="13" t="s">
        <v>194</v>
      </c>
      <c r="B107" s="14" t="s">
        <v>195</v>
      </c>
      <c r="C107" s="24">
        <v>117473.9</v>
      </c>
      <c r="D107" s="24">
        <v>117473.9</v>
      </c>
      <c r="E107" s="24">
        <v>115565.5</v>
      </c>
      <c r="F107" s="25">
        <f t="shared" si="9"/>
        <v>98.375468933950444</v>
      </c>
      <c r="G107" s="26">
        <v>197484.1</v>
      </c>
      <c r="H107" s="27">
        <f t="shared" si="10"/>
        <v>58.518888356075252</v>
      </c>
    </row>
    <row r="108" spans="1:8" s="15" customFormat="1" ht="40.5" customHeight="1" x14ac:dyDescent="0.2">
      <c r="A108" s="13" t="s">
        <v>196</v>
      </c>
      <c r="B108" s="16" t="s">
        <v>197</v>
      </c>
      <c r="C108" s="24">
        <v>280.3</v>
      </c>
      <c r="D108" s="24">
        <v>280.3</v>
      </c>
      <c r="E108" s="24">
        <v>279.7</v>
      </c>
      <c r="F108" s="25">
        <f t="shared" si="9"/>
        <v>99.785943631823031</v>
      </c>
      <c r="G108" s="26">
        <v>225</v>
      </c>
      <c r="H108" s="27">
        <f t="shared" si="10"/>
        <v>124.3111111111111</v>
      </c>
    </row>
    <row r="109" spans="1:8" s="15" customFormat="1" ht="26.25" customHeight="1" x14ac:dyDescent="0.2">
      <c r="A109" s="13" t="s">
        <v>198</v>
      </c>
      <c r="B109" s="14" t="s">
        <v>199</v>
      </c>
      <c r="C109" s="24">
        <v>230</v>
      </c>
      <c r="D109" s="24">
        <v>230</v>
      </c>
      <c r="E109" s="24">
        <v>230</v>
      </c>
      <c r="F109" s="25">
        <f t="shared" si="9"/>
        <v>100</v>
      </c>
      <c r="G109" s="26">
        <v>230</v>
      </c>
      <c r="H109" s="27">
        <f t="shared" si="10"/>
        <v>100</v>
      </c>
    </row>
    <row r="110" spans="1:8" s="12" customFormat="1" ht="40.5" customHeight="1" x14ac:dyDescent="0.2">
      <c r="A110" s="43" t="s">
        <v>200</v>
      </c>
      <c r="B110" s="47" t="s">
        <v>201</v>
      </c>
      <c r="C110" s="45">
        <f>SUM(C111:C115)</f>
        <v>9137483.7999999989</v>
      </c>
      <c r="D110" s="45">
        <f t="shared" ref="D110:G110" si="18">SUM(D111:D115)</f>
        <v>9137483.7999999989</v>
      </c>
      <c r="E110" s="45">
        <f t="shared" si="18"/>
        <v>8799632</v>
      </c>
      <c r="F110" s="46">
        <f>E110/D110*100</f>
        <v>96.302572924944613</v>
      </c>
      <c r="G110" s="45">
        <f t="shared" si="18"/>
        <v>9557256.8999999985</v>
      </c>
      <c r="H110" s="46">
        <f>E110/G110*100</f>
        <v>92.072778748889775</v>
      </c>
    </row>
    <row r="111" spans="1:8" s="15" customFormat="1" ht="27.75" customHeight="1" x14ac:dyDescent="0.2">
      <c r="A111" s="13" t="s">
        <v>202</v>
      </c>
      <c r="B111" s="14" t="s">
        <v>203</v>
      </c>
      <c r="C111" s="24">
        <v>99826.2</v>
      </c>
      <c r="D111" s="24">
        <v>99826.2</v>
      </c>
      <c r="E111" s="24">
        <v>95549.3</v>
      </c>
      <c r="F111" s="25">
        <f t="shared" si="9"/>
        <v>95.715653806315387</v>
      </c>
      <c r="G111" s="26">
        <v>10287.4</v>
      </c>
      <c r="H111" s="27" t="s">
        <v>259</v>
      </c>
    </row>
    <row r="112" spans="1:8" s="15" customFormat="1" ht="42.75" customHeight="1" x14ac:dyDescent="0.2">
      <c r="A112" s="13" t="s">
        <v>204</v>
      </c>
      <c r="B112" s="14" t="s">
        <v>205</v>
      </c>
      <c r="C112" s="24">
        <v>388029.9</v>
      </c>
      <c r="D112" s="24">
        <v>388029.9</v>
      </c>
      <c r="E112" s="24">
        <v>387883.4</v>
      </c>
      <c r="F112" s="25">
        <f t="shared" si="9"/>
        <v>99.96224517749792</v>
      </c>
      <c r="G112" s="26">
        <v>391616.2</v>
      </c>
      <c r="H112" s="27">
        <f t="shared" si="10"/>
        <v>99.046821862834079</v>
      </c>
    </row>
    <row r="113" spans="1:8" s="15" customFormat="1" ht="39" customHeight="1" x14ac:dyDescent="0.2">
      <c r="A113" s="13" t="s">
        <v>206</v>
      </c>
      <c r="B113" s="14" t="s">
        <v>207</v>
      </c>
      <c r="C113" s="24">
        <v>230.4</v>
      </c>
      <c r="D113" s="24">
        <v>230.4</v>
      </c>
      <c r="E113" s="24">
        <v>107.1</v>
      </c>
      <c r="F113" s="25">
        <f t="shared" si="9"/>
        <v>46.484374999999993</v>
      </c>
      <c r="G113" s="26">
        <v>56</v>
      </c>
      <c r="H113" s="27" t="s">
        <v>257</v>
      </c>
    </row>
    <row r="114" spans="1:8" s="15" customFormat="1" ht="21.75" customHeight="1" x14ac:dyDescent="0.2">
      <c r="A114" s="13" t="s">
        <v>208</v>
      </c>
      <c r="B114" s="14" t="s">
        <v>209</v>
      </c>
      <c r="C114" s="24">
        <v>8547921.1999999993</v>
      </c>
      <c r="D114" s="24">
        <v>8547921.1999999993</v>
      </c>
      <c r="E114" s="24">
        <v>8214622.2000000002</v>
      </c>
      <c r="F114" s="25">
        <f t="shared" si="9"/>
        <v>96.100818056207643</v>
      </c>
      <c r="G114" s="26">
        <v>9064354.6999999993</v>
      </c>
      <c r="H114" s="27">
        <f t="shared" si="10"/>
        <v>90.625559919891501</v>
      </c>
    </row>
    <row r="115" spans="1:8" s="15" customFormat="1" ht="28.5" customHeight="1" x14ac:dyDescent="0.2">
      <c r="A115" s="13" t="s">
        <v>210</v>
      </c>
      <c r="B115" s="14" t="s">
        <v>211</v>
      </c>
      <c r="C115" s="24">
        <v>101476.1</v>
      </c>
      <c r="D115" s="24">
        <v>101476.1</v>
      </c>
      <c r="E115" s="24">
        <v>101470</v>
      </c>
      <c r="F115" s="25">
        <f t="shared" si="9"/>
        <v>99.99398873232218</v>
      </c>
      <c r="G115" s="26">
        <v>90942.6</v>
      </c>
      <c r="H115" s="27">
        <f t="shared" si="10"/>
        <v>111.5758731331631</v>
      </c>
    </row>
    <row r="116" spans="1:8" s="12" customFormat="1" ht="41.25" customHeight="1" x14ac:dyDescent="0.2">
      <c r="A116" s="43" t="s">
        <v>212</v>
      </c>
      <c r="B116" s="47" t="s">
        <v>213</v>
      </c>
      <c r="C116" s="51">
        <f>SUM(C117)</f>
        <v>79675.3</v>
      </c>
      <c r="D116" s="51">
        <f t="shared" ref="D116:G116" si="19">SUM(D117)</f>
        <v>79675.3</v>
      </c>
      <c r="E116" s="51">
        <f t="shared" si="19"/>
        <v>79675.3</v>
      </c>
      <c r="F116" s="46">
        <f>E116/D116*100</f>
        <v>100</v>
      </c>
      <c r="G116" s="51">
        <f t="shared" si="19"/>
        <v>28597.5</v>
      </c>
      <c r="H116" s="46" t="s">
        <v>260</v>
      </c>
    </row>
    <row r="117" spans="1:8" s="15" customFormat="1" ht="35.25" customHeight="1" x14ac:dyDescent="0.2">
      <c r="A117" s="13" t="s">
        <v>214</v>
      </c>
      <c r="B117" s="14" t="s">
        <v>215</v>
      </c>
      <c r="C117" s="24">
        <v>79675.3</v>
      </c>
      <c r="D117" s="24">
        <v>79675.3</v>
      </c>
      <c r="E117" s="24">
        <v>79675.3</v>
      </c>
      <c r="F117" s="25">
        <f t="shared" si="9"/>
        <v>100</v>
      </c>
      <c r="G117" s="26">
        <v>28597.5</v>
      </c>
      <c r="H117" s="27" t="s">
        <v>260</v>
      </c>
    </row>
    <row r="118" spans="1:8" s="12" customFormat="1" ht="34.5" customHeight="1" x14ac:dyDescent="0.2">
      <c r="A118" s="43" t="s">
        <v>216</v>
      </c>
      <c r="B118" s="47" t="s">
        <v>217</v>
      </c>
      <c r="C118" s="45">
        <f>SUM(C119:C120)</f>
        <v>1138.2</v>
      </c>
      <c r="D118" s="45">
        <f t="shared" ref="D118:G118" si="20">SUM(D119:D120)</f>
        <v>1138.2</v>
      </c>
      <c r="E118" s="45">
        <f t="shared" si="20"/>
        <v>1105.5999999999999</v>
      </c>
      <c r="F118" s="46">
        <f>E118/D118*100</f>
        <v>97.135828501142143</v>
      </c>
      <c r="G118" s="45">
        <f t="shared" si="20"/>
        <v>374.9</v>
      </c>
      <c r="H118" s="46" t="s">
        <v>261</v>
      </c>
    </row>
    <row r="119" spans="1:8" s="15" customFormat="1" ht="27" customHeight="1" x14ac:dyDescent="0.2">
      <c r="A119" s="13" t="s">
        <v>218</v>
      </c>
      <c r="B119" s="14" t="s">
        <v>219</v>
      </c>
      <c r="C119" s="24">
        <v>378.2</v>
      </c>
      <c r="D119" s="24">
        <v>378.2</v>
      </c>
      <c r="E119" s="24">
        <v>367.7</v>
      </c>
      <c r="F119" s="25">
        <f t="shared" si="9"/>
        <v>97.223691168693819</v>
      </c>
      <c r="G119" s="26">
        <v>121.5</v>
      </c>
      <c r="H119" s="27" t="s">
        <v>261</v>
      </c>
    </row>
    <row r="120" spans="1:8" s="15" customFormat="1" ht="21" customHeight="1" x14ac:dyDescent="0.2">
      <c r="A120" s="13" t="s">
        <v>220</v>
      </c>
      <c r="B120" s="14" t="s">
        <v>221</v>
      </c>
      <c r="C120" s="24">
        <v>760</v>
      </c>
      <c r="D120" s="24">
        <v>760</v>
      </c>
      <c r="E120" s="24">
        <v>737.9</v>
      </c>
      <c r="F120" s="25">
        <f t="shared" si="9"/>
        <v>97.09210526315789</v>
      </c>
      <c r="G120" s="26">
        <v>253.4</v>
      </c>
      <c r="H120" s="27" t="s">
        <v>262</v>
      </c>
    </row>
    <row r="121" spans="1:8" s="12" customFormat="1" ht="36" customHeight="1" x14ac:dyDescent="0.2">
      <c r="A121" s="43" t="s">
        <v>222</v>
      </c>
      <c r="B121" s="44" t="s">
        <v>223</v>
      </c>
      <c r="C121" s="45">
        <f>SUM(C122:C123)</f>
        <v>2404932.6</v>
      </c>
      <c r="D121" s="45">
        <f t="shared" ref="D121:G121" si="21">SUM(D122:D123)</f>
        <v>2705972.7</v>
      </c>
      <c r="E121" s="45">
        <f t="shared" si="21"/>
        <v>2686821.6</v>
      </c>
      <c r="F121" s="46">
        <f>E121/D121*100</f>
        <v>99.292265587158354</v>
      </c>
      <c r="G121" s="45">
        <f t="shared" si="21"/>
        <v>1563040.9</v>
      </c>
      <c r="H121" s="46" t="s">
        <v>256</v>
      </c>
    </row>
    <row r="122" spans="1:8" s="15" customFormat="1" ht="20.25" customHeight="1" x14ac:dyDescent="0.2">
      <c r="A122" s="13" t="s">
        <v>224</v>
      </c>
      <c r="B122" s="14" t="s">
        <v>225</v>
      </c>
      <c r="C122" s="24">
        <v>726694.40000000002</v>
      </c>
      <c r="D122" s="24">
        <v>726694.40000000002</v>
      </c>
      <c r="E122" s="24">
        <v>726691</v>
      </c>
      <c r="F122" s="25">
        <f t="shared" si="9"/>
        <v>99.999532127948143</v>
      </c>
      <c r="G122" s="26">
        <v>816052</v>
      </c>
      <c r="H122" s="27">
        <f t="shared" si="10"/>
        <v>89.049594878757716</v>
      </c>
    </row>
    <row r="123" spans="1:8" s="15" customFormat="1" ht="20.25" customHeight="1" x14ac:dyDescent="0.2">
      <c r="A123" s="13" t="s">
        <v>226</v>
      </c>
      <c r="B123" s="14" t="s">
        <v>227</v>
      </c>
      <c r="C123" s="30">
        <v>1678238.2</v>
      </c>
      <c r="D123" s="24">
        <v>1979278.3</v>
      </c>
      <c r="E123" s="24">
        <v>1960130.6</v>
      </c>
      <c r="F123" s="25">
        <f t="shared" si="9"/>
        <v>99.032591829052038</v>
      </c>
      <c r="G123" s="26">
        <v>746988.9</v>
      </c>
      <c r="H123" s="27" t="s">
        <v>263</v>
      </c>
    </row>
    <row r="124" spans="1:8" s="12" customFormat="1" ht="33" customHeight="1" x14ac:dyDescent="0.2">
      <c r="A124" s="43" t="s">
        <v>228</v>
      </c>
      <c r="B124" s="47" t="s">
        <v>229</v>
      </c>
      <c r="C124" s="51">
        <f>SUM(C125:C127)</f>
        <v>347390.69999999995</v>
      </c>
      <c r="D124" s="51">
        <f t="shared" ref="D124:G124" si="22">SUM(D125:D127)</f>
        <v>347390.69999999995</v>
      </c>
      <c r="E124" s="51">
        <f t="shared" si="22"/>
        <v>346101.6</v>
      </c>
      <c r="F124" s="46">
        <f>E124/D124*100</f>
        <v>99.628919254315107</v>
      </c>
      <c r="G124" s="51">
        <f t="shared" si="22"/>
        <v>282269.90000000002</v>
      </c>
      <c r="H124" s="46">
        <f>E124/G124*100</f>
        <v>122.61371120335536</v>
      </c>
    </row>
    <row r="125" spans="1:8" s="15" customFormat="1" ht="27.75" customHeight="1" x14ac:dyDescent="0.2">
      <c r="A125" s="13" t="s">
        <v>230</v>
      </c>
      <c r="B125" s="14" t="s">
        <v>231</v>
      </c>
      <c r="C125" s="30">
        <v>69048.3</v>
      </c>
      <c r="D125" s="24">
        <v>69048.3</v>
      </c>
      <c r="E125" s="24">
        <v>69048.3</v>
      </c>
      <c r="F125" s="25">
        <f t="shared" si="9"/>
        <v>100</v>
      </c>
      <c r="G125" s="26">
        <v>65949.100000000006</v>
      </c>
      <c r="H125" s="27">
        <f t="shared" si="10"/>
        <v>104.69938179596082</v>
      </c>
    </row>
    <row r="126" spans="1:8" s="15" customFormat="1" ht="24.75" customHeight="1" x14ac:dyDescent="0.2">
      <c r="A126" s="13" t="s">
        <v>232</v>
      </c>
      <c r="B126" s="14" t="s">
        <v>233</v>
      </c>
      <c r="C126" s="30">
        <v>2035.8</v>
      </c>
      <c r="D126" s="24">
        <v>2035.8</v>
      </c>
      <c r="E126" s="24">
        <v>2035.8</v>
      </c>
      <c r="F126" s="25">
        <f t="shared" si="9"/>
        <v>100</v>
      </c>
      <c r="G126" s="26"/>
      <c r="H126" s="33" t="e">
        <f t="shared" si="10"/>
        <v>#DIV/0!</v>
      </c>
    </row>
    <row r="127" spans="1:8" s="15" customFormat="1" ht="24.75" customHeight="1" x14ac:dyDescent="0.2">
      <c r="A127" s="13" t="s">
        <v>234</v>
      </c>
      <c r="B127" s="14" t="s">
        <v>235</v>
      </c>
      <c r="C127" s="30">
        <v>276306.59999999998</v>
      </c>
      <c r="D127" s="24">
        <v>276306.59999999998</v>
      </c>
      <c r="E127" s="24">
        <v>275017.5</v>
      </c>
      <c r="F127" s="25">
        <f t="shared" si="9"/>
        <v>99.533453055410192</v>
      </c>
      <c r="G127" s="26">
        <v>216320.8</v>
      </c>
      <c r="H127" s="27">
        <f t="shared" si="10"/>
        <v>127.13409898632034</v>
      </c>
    </row>
    <row r="128" spans="1:8" s="17" customFormat="1" ht="18.75" customHeight="1" x14ac:dyDescent="0.2">
      <c r="A128" s="59"/>
      <c r="B128" s="60" t="s">
        <v>236</v>
      </c>
      <c r="C128" s="57">
        <f>SUM(C6+C15+C24+C38+C43+C48+C57+C65+C70+C74+C85+C90+C93+C98+C101+C105+C110+C116+C118+C121+C124)</f>
        <v>141664745</v>
      </c>
      <c r="D128" s="57">
        <f t="shared" ref="D128:G128" si="23">SUM(D6+D15+D24+D38+D43+D48+D57+D65+D70+D74+D85+D90+D93+D98+D101+D105+D110+D116+D118+D121+D124)</f>
        <v>142713631.89999998</v>
      </c>
      <c r="E128" s="57">
        <f t="shared" si="23"/>
        <v>137097421.09999999</v>
      </c>
      <c r="F128" s="58">
        <f>E128/D128*100</f>
        <v>96.064699128436942</v>
      </c>
      <c r="G128" s="57">
        <f t="shared" si="23"/>
        <v>127179437.20000002</v>
      </c>
      <c r="H128" s="58">
        <f>E128/G128*100</f>
        <v>107.79841782473305</v>
      </c>
    </row>
    <row r="129" spans="1:9" s="17" customFormat="1" ht="20.25" customHeight="1" x14ac:dyDescent="0.2">
      <c r="A129" s="54"/>
      <c r="B129" s="55" t="s">
        <v>237</v>
      </c>
      <c r="C129" s="56"/>
      <c r="D129" s="57">
        <v>4411710.0000000298</v>
      </c>
      <c r="E129" s="57">
        <v>4196018.7</v>
      </c>
      <c r="F129" s="58">
        <f t="shared" ref="F129:F130" si="24">E129/D129*100</f>
        <v>95.110936575612897</v>
      </c>
      <c r="G129" s="57">
        <v>5234574.0999999996</v>
      </c>
      <c r="H129" s="58">
        <f t="shared" ref="H129:H130" si="25">E129/G129*100</f>
        <v>80.159696277869102</v>
      </c>
    </row>
    <row r="130" spans="1:9" s="17" customFormat="1" x14ac:dyDescent="0.2">
      <c r="A130" s="54"/>
      <c r="B130" s="60" t="s">
        <v>238</v>
      </c>
      <c r="C130" s="57"/>
      <c r="D130" s="57">
        <f>SUM(D128+D129)</f>
        <v>147125341.90000001</v>
      </c>
      <c r="E130" s="57">
        <f>SUM(E128+E129)</f>
        <v>141293439.79999998</v>
      </c>
      <c r="F130" s="58">
        <f t="shared" si="24"/>
        <v>96.036099542957103</v>
      </c>
      <c r="G130" s="57">
        <f>SUM(G128+G129)</f>
        <v>132414011.30000001</v>
      </c>
      <c r="H130" s="58">
        <f t="shared" si="25"/>
        <v>106.70580734834967</v>
      </c>
    </row>
    <row r="132" spans="1:9" x14ac:dyDescent="0.2">
      <c r="A132" s="42" t="s">
        <v>265</v>
      </c>
      <c r="B132" s="42"/>
      <c r="C132" s="42"/>
      <c r="D132" s="42"/>
      <c r="E132" s="42"/>
      <c r="F132" s="42"/>
      <c r="G132" s="42"/>
      <c r="H132" s="42"/>
    </row>
    <row r="133" spans="1:9" ht="8.25" customHeight="1" x14ac:dyDescent="0.25"/>
    <row r="134" spans="1:9" s="15" customFormat="1" ht="24.75" customHeight="1" x14ac:dyDescent="0.2">
      <c r="A134" s="42"/>
      <c r="B134" s="42"/>
      <c r="C134" s="42"/>
      <c r="D134" s="42"/>
      <c r="E134" s="42"/>
      <c r="F134" s="42"/>
      <c r="G134" s="42"/>
      <c r="H134" s="42"/>
    </row>
    <row r="135" spans="1:9" x14ac:dyDescent="0.2">
      <c r="A135" s="34"/>
      <c r="B135" s="34"/>
      <c r="C135" s="34"/>
      <c r="D135" s="34"/>
      <c r="E135" s="34"/>
      <c r="F135" s="34"/>
      <c r="G135" s="34"/>
      <c r="H135" s="34"/>
      <c r="I135" s="34"/>
    </row>
    <row r="136" spans="1:9" x14ac:dyDescent="0.25">
      <c r="C136" s="31"/>
      <c r="D136" s="32"/>
      <c r="E136" s="32"/>
      <c r="G136" s="31"/>
    </row>
    <row r="137" spans="1:9" x14ac:dyDescent="0.25">
      <c r="C137" s="31"/>
      <c r="D137" s="32"/>
      <c r="E137" s="32"/>
      <c r="G137" s="32"/>
    </row>
    <row r="143" spans="1:9" ht="21" customHeight="1" x14ac:dyDescent="0.2">
      <c r="A143" s="34"/>
      <c r="B143" s="34"/>
      <c r="C143" s="34"/>
      <c r="D143" s="34"/>
      <c r="E143" s="34"/>
      <c r="F143" s="34"/>
      <c r="G143" s="34"/>
      <c r="H143" s="34"/>
    </row>
    <row r="144" spans="1:9" ht="21" customHeight="1" x14ac:dyDescent="0.2">
      <c r="A144" s="35"/>
      <c r="B144" s="35"/>
      <c r="C144" s="35"/>
      <c r="D144" s="35"/>
      <c r="E144" s="35"/>
      <c r="F144" s="35"/>
      <c r="G144" s="35"/>
      <c r="H144" s="35"/>
    </row>
    <row r="147" spans="1:7" x14ac:dyDescent="0.25">
      <c r="D147" s="19"/>
      <c r="E147" s="19"/>
      <c r="G147" s="19"/>
    </row>
    <row r="148" spans="1:7" x14ac:dyDescent="0.25">
      <c r="D148" s="19"/>
      <c r="E148" s="19"/>
    </row>
    <row r="149" spans="1:7" x14ac:dyDescent="0.25">
      <c r="D149" s="19"/>
      <c r="E149" s="19"/>
      <c r="G149" s="21"/>
    </row>
    <row r="153" spans="1:7" x14ac:dyDescent="0.25">
      <c r="D153" s="22"/>
      <c r="E153" s="22"/>
    </row>
    <row r="155" spans="1:7" x14ac:dyDescent="0.25">
      <c r="A155" s="23"/>
    </row>
  </sheetData>
  <mergeCells count="10">
    <mergeCell ref="A143:H143"/>
    <mergeCell ref="A144:H144"/>
    <mergeCell ref="A1:H1"/>
    <mergeCell ref="A3:A4"/>
    <mergeCell ref="B3:B4"/>
    <mergeCell ref="C3:F3"/>
    <mergeCell ref="H3:H4"/>
    <mergeCell ref="A134:H134"/>
    <mergeCell ref="A135:I135"/>
    <mergeCell ref="A132:H132"/>
  </mergeCells>
  <printOptions horizontalCentered="1"/>
  <pageMargins left="0.19685039370078741" right="0.19685039370078741" top="0.23622047244094491" bottom="0.23622047244094491" header="0" footer="0"/>
  <pageSetup paperSize="9" scale="64" fitToHeight="0" orientation="landscape" r:id="rId1"/>
  <headerFooter alignWithMargins="0">
    <oddFooter>&amp;C&amp;P</oddFooter>
  </headerFooter>
  <rowBreaks count="5" manualBreakCount="5">
    <brk id="29" max="7" man="1"/>
    <brk id="56" max="7" man="1"/>
    <brk id="79" max="7" man="1"/>
    <brk id="102" max="7" man="1"/>
    <brk id="12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2021 год</vt:lpstr>
      <vt:lpstr>'2021 год'!Заголовки_для_печати</vt:lpstr>
      <vt:lpstr>'2021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2022-02-03T13:41:01Z</cp:lastPrinted>
  <dcterms:created xsi:type="dcterms:W3CDTF">2021-01-29T07:43:13Z</dcterms:created>
  <dcterms:modified xsi:type="dcterms:W3CDTF">2022-02-03T13:41:03Z</dcterms:modified>
</cp:coreProperties>
</file>